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C:\Users\User\Documents\"/>
    </mc:Choice>
  </mc:AlternateContent>
  <xr:revisionPtr revIDLastSave="0" documentId="8_{6B0EEB9F-0CA8-48E2-8398-4BECE1564DE2}" xr6:coauthVersionLast="45" xr6:coauthVersionMax="45" xr10:uidLastSave="{00000000-0000-0000-0000-000000000000}"/>
  <bookViews>
    <workbookView xWindow="-108" yWindow="-108" windowWidth="23256" windowHeight="12576"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6" l="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B130" i="7" l="1"/>
  <c r="B129" i="7"/>
  <c r="P45" i="7"/>
  <c r="Q45" i="7" s="1"/>
  <c r="P2" i="7"/>
  <c r="B127" i="7" s="1"/>
  <c r="B144" i="7"/>
  <c r="B143" i="7"/>
  <c r="R45" i="7"/>
  <c r="S45" i="7" s="1"/>
  <c r="R2" i="7"/>
  <c r="B141" i="7" s="1"/>
  <c r="B116" i="7"/>
  <c r="B115" i="7"/>
  <c r="N45" i="7"/>
  <c r="O45" i="7" s="1"/>
  <c r="N2" i="7"/>
  <c r="B113" i="7" s="1"/>
  <c r="B102" i="7"/>
  <c r="B101" i="7"/>
  <c r="L45" i="7"/>
  <c r="M45" i="7" s="1"/>
  <c r="L2" i="7"/>
  <c r="B99" i="7" s="1"/>
  <c r="B88" i="7"/>
  <c r="B87" i="7"/>
  <c r="J45" i="7"/>
  <c r="K45" i="7" s="1"/>
  <c r="J2" i="7"/>
  <c r="B85" i="7" s="1"/>
  <c r="B74" i="7"/>
  <c r="B73" i="7"/>
  <c r="H45" i="7"/>
  <c r="I45" i="7" s="1"/>
  <c r="H2" i="7"/>
  <c r="B71" i="7" s="1"/>
  <c r="B60" i="7"/>
  <c r="B59" i="7"/>
  <c r="F45" i="7"/>
  <c r="G45" i="7" s="1"/>
  <c r="F2" i="7"/>
  <c r="B57" i="7" s="1"/>
  <c r="B44" i="7"/>
  <c r="B43" i="7"/>
  <c r="B46" i="7"/>
  <c r="B45" i="7"/>
  <c r="T2" i="7"/>
  <c r="T45" i="7"/>
  <c r="B114" i="7" l="1"/>
  <c r="B100" i="7"/>
  <c r="B86" i="7"/>
  <c r="B142" i="7"/>
  <c r="B128" i="7"/>
  <c r="B72" i="7"/>
  <c r="B58" i="7"/>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<sst xmlns="http://schemas.openxmlformats.org/spreadsheetml/2006/main" count="27955" uniqueCount="12230">
  <si>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</si>
  <si>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</si>
  <si>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</si>
  <si>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</si>
  <si>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</si>
  <si>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</si>
  <si>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</si>
  <si>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</si>
  <si>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</si>
  <si>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</si>
  <si>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</si>
  <si>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</si>
  <si>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</si>
  <si>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</si>
  <si>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</si>
  <si>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</si>
  <si>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</si>
  <si>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</si>
  <si>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</si>
  <si>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</si>
  <si>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</si>
  <si>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</si>
  <si>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</si>
  <si>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</si>
  <si>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</si>
  <si>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</si>
  <si>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</si>
  <si>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</si>
  <si>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</si>
  <si>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</si>
  <si>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</si>
  <si>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</si>
  <si>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</si>
  <si>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</si>
  <si>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</si>
  <si>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</si>
  <si>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</si>
  <si>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</si>
  <si>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</si>
  <si>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</si>
  <si>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</si>
  <si>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</si>
  <si>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</si>
  <si>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</si>
  <si>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</si>
  <si>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</si>
  <si>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</si>
  <si>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</si>
  <si>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</si>
  <si>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</si>
  <si>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</si>
  <si>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</si>
  <si>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</si>
  <si>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</si>
  <si>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</si>
  <si>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</si>
  <si>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</si>
  <si>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</si>
  <si>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</si>
  <si>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</si>
  <si>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</si>
  <si>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</si>
  <si>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</si>
  <si>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</si>
  <si>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</si>
  <si>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</si>
  <si>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</si>
  <si>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</si>
  <si>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</si>
  <si>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</si>
  <si>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</si>
  <si>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</si>
  <si>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</si>
  <si>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</si>
  <si>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</si>
  <si>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</si>
  <si>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</si>
  <si>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</si>
  <si>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</si>
  <si>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</si>
  <si>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</si>
  <si>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</si>
  <si>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</si>
  <si>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</si>
  <si>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</si>
  <si>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</si>
  <si>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</si>
  <si>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</si>
  <si>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</si>
  <si>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</si>
  <si>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</si>
  <si>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</si>
  <si>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</si>
  <si>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</si>
  <si>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</si>
  <si>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</si>
  <si>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</si>
  <si>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</si>
  <si>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</si>
  <si>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</si>
  <si>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</si>
  <si>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</si>
  <si>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</si>
  <si>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</si>
  <si>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</si>
  <si>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</si>
  <si>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</si>
  <si>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</si>
  <si>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</si>
  <si>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</si>
  <si>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</si>
  <si>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</si>
  <si>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</si>
  <si>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</si>
  <si>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</si>
  <si>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</si>
  <si>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</si>
  <si>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</si>
  <si>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</si>
  <si>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</si>
  <si>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</si>
  <si>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</si>
  <si>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</si>
  <si>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</si>
  <si>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</si>
  <si>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</si>
  <si>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</si>
  <si>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</si>
  <si>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</si>
  <si>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</si>
  <si>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</si>
  <si>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</si>
  <si>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</si>
  <si>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</si>
  <si>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</si>
  <si>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</si>
  <si>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</si>
  <si>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</si>
  <si>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</si>
  <si>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</si>
  <si>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</si>
  <si>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</si>
  <si>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</si>
  <si>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</si>
  <si>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</si>
  <si>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</si>
  <si>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</si>
  <si>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</si>
  <si>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</si>
  <si>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</si>
  <si>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</si>
  <si>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</si>
  <si>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</si>
  <si>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</si>
  <si>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</si>
  <si>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</si>
  <si>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</si>
  <si>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</si>
  <si>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</si>
  <si>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</si>
  <si>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</si>
  <si>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</si>
  <si>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</si>
  <si>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</si>
  <si>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</si>
  <si>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</si>
  <si>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</si>
  <si>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</si>
  <si>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</si>
  <si>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</si>
  <si>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</si>
  <si>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</si>
  <si>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</si>
  <si>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</si>
  <si>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</si>
  <si>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</si>
  <si>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</si>
  <si>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</si>
  <si>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</si>
  <si>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</si>
  <si>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</si>
  <si>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</si>
  <si>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</si>
  <si>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</si>
  <si>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</si>
  <si>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</si>
  <si>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</si>
  <si>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</si>
  <si>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</si>
  <si>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95bronwyn</t>
  </si>
  <si>
    <t>rosickyjr</t>
  </si>
  <si>
    <t>charlieofkns19d</t>
  </si>
  <si>
    <t>gatoraccounting</t>
  </si>
  <si>
    <t>thxlostraccoon</t>
  </si>
  <si>
    <t>hamza_r_</t>
  </si>
  <si>
    <t>lutheproducer</t>
  </si>
  <si>
    <t>samjones_8</t>
  </si>
  <si>
    <t>partybottm</t>
  </si>
  <si>
    <t>afcjosh_</t>
  </si>
  <si>
    <t>bigil_2019</t>
  </si>
  <si>
    <t>soybertica</t>
  </si>
  <si>
    <t>boomyboomtime</t>
  </si>
  <si>
    <t>30thxoctober</t>
  </si>
  <si>
    <t>cockneycomic</t>
  </si>
  <si>
    <t>tonydennis10</t>
  </si>
  <si>
    <t>djknibbs49</t>
  </si>
  <si>
    <t>moralestaya_</t>
  </si>
  <si>
    <t>privharry22_</t>
  </si>
  <si>
    <t>andrewm_ldn</t>
  </si>
  <si>
    <t>kek2k12</t>
  </si>
  <si>
    <t>willthegooner</t>
  </si>
  <si>
    <t>cineastbenrowe</t>
  </si>
  <si>
    <t>louwritetravel</t>
  </si>
  <si>
    <t>wreimers</t>
  </si>
  <si>
    <t>atsc2015</t>
  </si>
  <si>
    <t>aitorgmz_</t>
  </si>
  <si>
    <t>lowerthandan</t>
  </si>
  <si>
    <t>melimll</t>
  </si>
  <si>
    <t>1fallen_apple</t>
  </si>
  <si>
    <t>ashmeeeeeet</t>
  </si>
  <si>
    <t>will__watson19</t>
  </si>
  <si>
    <t>fwmj</t>
  </si>
  <si>
    <t>wayne_writes</t>
  </si>
  <si>
    <t>adzzor</t>
  </si>
  <si>
    <t>mijjah_</t>
  </si>
  <si>
    <t>ugatto</t>
  </si>
  <si>
    <t>tylerwilliam98</t>
  </si>
  <si>
    <t>zzz_nem_</t>
  </si>
  <si>
    <t>3dragonminimum</t>
  </si>
  <si>
    <t>angryjohnny77</t>
  </si>
  <si>
    <t>gunnersteve</t>
  </si>
  <si>
    <t>angieeeloove</t>
  </si>
  <si>
    <t>betterwalsh</t>
  </si>
  <si>
    <t>toon_mentalist</t>
  </si>
  <si>
    <t>ncowan11</t>
  </si>
  <si>
    <t>ciphermandy</t>
  </si>
  <si>
    <t>danielbarnes999</t>
  </si>
  <si>
    <t>arubababy</t>
  </si>
  <si>
    <t>mrcjwright</t>
  </si>
  <si>
    <t>shanem_17</t>
  </si>
  <si>
    <t>therealh2ocoach</t>
  </si>
  <si>
    <t>lilix3101</t>
  </si>
  <si>
    <t>dannydealguru</t>
  </si>
  <si>
    <t>dreamlaymen</t>
  </si>
  <si>
    <t>doug7923</t>
  </si>
  <si>
    <t>octiliery</t>
  </si>
  <si>
    <t>archietheleper</t>
  </si>
  <si>
    <t>trumwill</t>
  </si>
  <si>
    <t>larrrmmy</t>
  </si>
  <si>
    <t>actuallycal</t>
  </si>
  <si>
    <t>taraafcx</t>
  </si>
  <si>
    <t>brett_leverton</t>
  </si>
  <si>
    <t>jmarquins01</t>
  </si>
  <si>
    <t>barrypaton</t>
  </si>
  <si>
    <t>bestneighbors</t>
  </si>
  <si>
    <t>hero_taylor9</t>
  </si>
  <si>
    <t>partouche9</t>
  </si>
  <si>
    <t>curttheguru</t>
  </si>
  <si>
    <t>smithyg</t>
  </si>
  <si>
    <t>daizy_cham</t>
  </si>
  <si>
    <t>acl_josh</t>
  </si>
  <si>
    <t>claudiaaam_</t>
  </si>
  <si>
    <t>strykercross</t>
  </si>
  <si>
    <t>nigel_forshaw</t>
  </si>
  <si>
    <t>notelmira</t>
  </si>
  <si>
    <t>jonesnjonesn</t>
  </si>
  <si>
    <t>tikitakaconnor</t>
  </si>
  <si>
    <t>deccoppinger</t>
  </si>
  <si>
    <t>atey0</t>
  </si>
  <si>
    <t>dan_longmore</t>
  </si>
  <si>
    <t>mtkigz</t>
  </si>
  <si>
    <t>asihsukmaa</t>
  </si>
  <si>
    <t>brooklynfitchik</t>
  </si>
  <si>
    <t>gaggaboo</t>
  </si>
  <si>
    <t>taku0713</t>
  </si>
  <si>
    <t>sarah_mkde</t>
  </si>
  <si>
    <t>antonypearce03</t>
  </si>
  <si>
    <t>jamesthejoo</t>
  </si>
  <si>
    <t>peterli87273323</t>
  </si>
  <si>
    <t>saulbz_</t>
  </si>
  <si>
    <t>___lezzer___</t>
  </si>
  <si>
    <t>twackin</t>
  </si>
  <si>
    <t>hassan3579</t>
  </si>
  <si>
    <t>anunitu1</t>
  </si>
  <si>
    <t>hhhhyunjinjin</t>
  </si>
  <si>
    <t>hellsfire</t>
  </si>
  <si>
    <t>so8sick</t>
  </si>
  <si>
    <t>jamesrlarkins</t>
  </si>
  <si>
    <t>itwasjustbanter</t>
  </si>
  <si>
    <t>dric_chg</t>
  </si>
  <si>
    <t>she_is_ski</t>
  </si>
  <si>
    <t>evertonnewsapp</t>
  </si>
  <si>
    <t>villanews_app</t>
  </si>
  <si>
    <t>romanesymezyc</t>
  </si>
  <si>
    <t>lilypenny</t>
  </si>
  <si>
    <t>hxrlxnd</t>
  </si>
  <si>
    <t>marctsmith</t>
  </si>
  <si>
    <t>dmedialab</t>
  </si>
  <si>
    <t>marklees409</t>
  </si>
  <si>
    <t>weecoulter</t>
  </si>
  <si>
    <t>tomdickinson23</t>
  </si>
  <si>
    <t>ucapt10</t>
  </si>
  <si>
    <t>amparogag</t>
  </si>
  <si>
    <t>paulwilson1000</t>
  </si>
  <si>
    <t>fotherskill</t>
  </si>
  <si>
    <t>vernonb48</t>
  </si>
  <si>
    <t>tebzico73efc</t>
  </si>
  <si>
    <t>15bolubolu</t>
  </si>
  <si>
    <t>build_you_daddy</t>
  </si>
  <si>
    <t>samzzito</t>
  </si>
  <si>
    <t>tierneyloyal</t>
  </si>
  <si>
    <t>doyoueveneven</t>
  </si>
  <si>
    <t>rvinyldeals</t>
  </si>
  <si>
    <t>davidsouth1980</t>
  </si>
  <si>
    <t>knyyylgch</t>
  </si>
  <si>
    <t>castawayscove</t>
  </si>
  <si>
    <t>dancarruthers12</t>
  </si>
  <si>
    <t>showluigi1</t>
  </si>
  <si>
    <t>carlowallo</t>
  </si>
  <si>
    <t>sammiixa</t>
  </si>
  <si>
    <t>the_truthness</t>
  </si>
  <si>
    <t>thewall1992</t>
  </si>
  <si>
    <t>ryan_adams93</t>
  </si>
  <si>
    <t>waveygerard</t>
  </si>
  <si>
    <t>kyle_gingerbear</t>
  </si>
  <si>
    <t>alexkourvo</t>
  </si>
  <si>
    <t>choijongg</t>
  </si>
  <si>
    <t>alexjive</t>
  </si>
  <si>
    <t>andrewflincoln</t>
  </si>
  <si>
    <t>g4b_zerkk</t>
  </si>
  <si>
    <t>eddie__v</t>
  </si>
  <si>
    <t>notwithanybody</t>
  </si>
  <si>
    <t>branh96</t>
  </si>
  <si>
    <t>14obrien14</t>
  </si>
  <si>
    <t>firenzephoenix</t>
  </si>
  <si>
    <t>thereportmovie</t>
  </si>
  <si>
    <t>blushnbutterfly</t>
  </si>
  <si>
    <t>flatsquirrel2</t>
  </si>
  <si>
    <t>adclark85</t>
  </si>
  <si>
    <t>asunaviii</t>
  </si>
  <si>
    <t>kkline201</t>
  </si>
  <si>
    <t>_chris_hurst_</t>
  </si>
  <si>
    <t>michael_p_c_lfc</t>
  </si>
  <si>
    <t>theotherdae</t>
  </si>
  <si>
    <t>goonerruben</t>
  </si>
  <si>
    <t>yungcleofatra</t>
  </si>
  <si>
    <t>nerdapproved</t>
  </si>
  <si>
    <t>thespacejace</t>
  </si>
  <si>
    <t>musical_muze</t>
  </si>
  <si>
    <t>emarged</t>
  </si>
  <si>
    <t>blue_seahawk</t>
  </si>
  <si>
    <t>putin_is_here</t>
  </si>
  <si>
    <t>surmandave</t>
  </si>
  <si>
    <t>kafui_gooner</t>
  </si>
  <si>
    <t>kevins78500</t>
  </si>
  <si>
    <t>lucasdkio</t>
  </si>
  <si>
    <t>joshgrainger13</t>
  </si>
  <si>
    <t>fpleyewatch</t>
  </si>
  <si>
    <t>ronninorman_</t>
  </si>
  <si>
    <t>wholefoodspr</t>
  </si>
  <si>
    <t>grocerynews2day</t>
  </si>
  <si>
    <t>cicismith81</t>
  </si>
  <si>
    <t>foggy921975</t>
  </si>
  <si>
    <t>shaunptron</t>
  </si>
  <si>
    <t>pedrinhomac6</t>
  </si>
  <si>
    <t>maisutherland</t>
  </si>
  <si>
    <t>judehaste_write</t>
  </si>
  <si>
    <t>leocarvalhonyc</t>
  </si>
  <si>
    <t>sajinkoroth</t>
  </si>
  <si>
    <t>foxinthebox2010</t>
  </si>
  <si>
    <t>gettysburg7</t>
  </si>
  <si>
    <t>thatkarlyygirl</t>
  </si>
  <si>
    <t>wondercat6000</t>
  </si>
  <si>
    <t>chevy2cool</t>
  </si>
  <si>
    <t>eliatori0</t>
  </si>
  <si>
    <t>kyallbrowne</t>
  </si>
  <si>
    <t>wildflowerxcr</t>
  </si>
  <si>
    <t>oyeyw</t>
  </si>
  <si>
    <t>niamecaillou10</t>
  </si>
  <si>
    <t>bawters</t>
  </si>
  <si>
    <t>ynnniv</t>
  </si>
  <si>
    <t>arnoldjaardvark</t>
  </si>
  <si>
    <t>mmcqueenie90</t>
  </si>
  <si>
    <t>ndtex</t>
  </si>
  <si>
    <t>mizmayette</t>
  </si>
  <si>
    <t>comicbooknow</t>
  </si>
  <si>
    <t>lord_frosty</t>
  </si>
  <si>
    <t>tomkennaugh</t>
  </si>
  <si>
    <t>premd_23</t>
  </si>
  <si>
    <t>clarelormanhall</t>
  </si>
  <si>
    <t>drame_yakhya</t>
  </si>
  <si>
    <t>math_lfc</t>
  </si>
  <si>
    <t>afcpadraig</t>
  </si>
  <si>
    <t>melodysirenee</t>
  </si>
  <si>
    <t>rennysf</t>
  </si>
  <si>
    <t>blainder971</t>
  </si>
  <si>
    <t>itom44</t>
  </si>
  <si>
    <t>foaska_drpgs</t>
  </si>
  <si>
    <t>ftbldxn</t>
  </si>
  <si>
    <t>vibechecks</t>
  </si>
  <si>
    <t>matkavz</t>
  </si>
  <si>
    <t>cleancutperc</t>
  </si>
  <si>
    <t>m_buj_</t>
  </si>
  <si>
    <t>nirvolna</t>
  </si>
  <si>
    <t>mjh_wales</t>
  </si>
  <si>
    <t>lindquist_lord</t>
  </si>
  <si>
    <t>robbie_goode</t>
  </si>
  <si>
    <t>glorybundesteam</t>
  </si>
  <si>
    <t>kendallrowanx</t>
  </si>
  <si>
    <t>mrchrisfloyd</t>
  </si>
  <si>
    <t>sakthivjsachin</t>
  </si>
  <si>
    <t>funnyhubbysays</t>
  </si>
  <si>
    <t>_ihateevery0ne</t>
  </si>
  <si>
    <t>andyvermaut</t>
  </si>
  <si>
    <t>riffraffj13</t>
  </si>
  <si>
    <t>soundararajan_g</t>
  </si>
  <si>
    <t>timjbharg</t>
  </si>
  <si>
    <t>ara__sh</t>
  </si>
  <si>
    <t>mxsum98</t>
  </si>
  <si>
    <t>isameseguermrtz</t>
  </si>
  <si>
    <t>trailerseries</t>
  </si>
  <si>
    <t>bulbacos</t>
  </si>
  <si>
    <t>sciencegirl2371</t>
  </si>
  <si>
    <t>tonicemd</t>
  </si>
  <si>
    <t>citygent224</t>
  </si>
  <si>
    <t>lukey_rich</t>
  </si>
  <si>
    <t>mullsyconnor</t>
  </si>
  <si>
    <t>milmeninos</t>
  </si>
  <si>
    <t>not_from_here28</t>
  </si>
  <si>
    <t>jack_rogers97</t>
  </si>
  <si>
    <t>kirstiereid5</t>
  </si>
  <si>
    <t>themprfirm</t>
  </si>
  <si>
    <t>kirtash80</t>
  </si>
  <si>
    <t>halospaz117</t>
  </si>
  <si>
    <t>naveenguhan1988</t>
  </si>
  <si>
    <t>dnbrns92</t>
  </si>
  <si>
    <t>lukewil27186899</t>
  </si>
  <si>
    <t>pugtom</t>
  </si>
  <si>
    <t>freemartinsmar1</t>
  </si>
  <si>
    <t>marcflood</t>
  </si>
  <si>
    <t>gunnergftbl</t>
  </si>
  <si>
    <t>nickdunu</t>
  </si>
  <si>
    <t>itzhinasaleem</t>
  </si>
  <si>
    <t>elyse3456</t>
  </si>
  <si>
    <t>nilinho_whu</t>
  </si>
  <si>
    <t>yoyi1701</t>
  </si>
  <si>
    <t>gearsmarcus</t>
  </si>
  <si>
    <t>milebento09</t>
  </si>
  <si>
    <t>whoknowscliff</t>
  </si>
  <si>
    <t>johndoherty173</t>
  </si>
  <si>
    <t>harvmarksy</t>
  </si>
  <si>
    <t>onlysharpie</t>
  </si>
  <si>
    <t>explorer_100</t>
  </si>
  <si>
    <t>anamorfosis__</t>
  </si>
  <si>
    <t>guardiannigeria</t>
  </si>
  <si>
    <t>sue_skyheart</t>
  </si>
  <si>
    <t>johndavidflint</t>
  </si>
  <si>
    <t>dotvd</t>
  </si>
  <si>
    <t>aaronsentance95</t>
  </si>
  <si>
    <t>djmankiewicz_</t>
  </si>
  <si>
    <t>georgieleigh_</t>
  </si>
  <si>
    <t>steveeecoombs</t>
  </si>
  <si>
    <t>yohanladd</t>
  </si>
  <si>
    <t>charolloyd</t>
  </si>
  <si>
    <t>haru2222urara</t>
  </si>
  <si>
    <t>richteamc</t>
  </si>
  <si>
    <t>pdincubus</t>
  </si>
  <si>
    <t>nelson_m_j</t>
  </si>
  <si>
    <t>uproxx</t>
  </si>
  <si>
    <t>lyssguzman</t>
  </si>
  <si>
    <t>abelbrando5</t>
  </si>
  <si>
    <t>matthewdking90</t>
  </si>
  <si>
    <t>scottweller123</t>
  </si>
  <si>
    <t>mrjames15638306</t>
  </si>
  <si>
    <t>maani_77</t>
  </si>
  <si>
    <t>sidneyfussell</t>
  </si>
  <si>
    <t>robardzr</t>
  </si>
  <si>
    <t>absonalex</t>
  </si>
  <si>
    <t>indiestag</t>
  </si>
  <si>
    <t>sonziguitarist</t>
  </si>
  <si>
    <t>throptoon</t>
  </si>
  <si>
    <t>glawson25</t>
  </si>
  <si>
    <t>j_rocknews</t>
  </si>
  <si>
    <t>pplasocial</t>
  </si>
  <si>
    <t>roserezendes</t>
  </si>
  <si>
    <t>syncreticent</t>
  </si>
  <si>
    <t>stefanangelinam</t>
  </si>
  <si>
    <t>noovyis</t>
  </si>
  <si>
    <t>davidhutchy94</t>
  </si>
  <si>
    <t>tg97221390</t>
  </si>
  <si>
    <t>hollllewood</t>
  </si>
  <si>
    <t>kolonoskopija1</t>
  </si>
  <si>
    <t>satheeshmsk2</t>
  </si>
  <si>
    <t>fauxybingo</t>
  </si>
  <si>
    <t>afc_dilley</t>
  </si>
  <si>
    <t>lfcnasir</t>
  </si>
  <si>
    <t>anyangu_vincent</t>
  </si>
  <si>
    <t>jayden_walls21</t>
  </si>
  <si>
    <t>gxpik_</t>
  </si>
  <si>
    <t>jackowhite21</t>
  </si>
  <si>
    <t>kamelle1st</t>
  </si>
  <si>
    <t>chrismcurtis</t>
  </si>
  <si>
    <t>quakquakiagos</t>
  </si>
  <si>
    <t>fapfapfettywap</t>
  </si>
  <si>
    <t>gustavolimaevc7</t>
  </si>
  <si>
    <t>juranceb01</t>
  </si>
  <si>
    <t>iamchrisedward</t>
  </si>
  <si>
    <t>andy_hennessy</t>
  </si>
  <si>
    <t>b_ianco</t>
  </si>
  <si>
    <t>darrennoell</t>
  </si>
  <si>
    <t>tower_tramp</t>
  </si>
  <si>
    <t>kenjifalcone</t>
  </si>
  <si>
    <t>cyoungie97</t>
  </si>
  <si>
    <t>salesagency_com</t>
  </si>
  <si>
    <t>keiipie</t>
  </si>
  <si>
    <t>dukekansal</t>
  </si>
  <si>
    <t>jawn_hancock</t>
  </si>
  <si>
    <t>kevindav</t>
  </si>
  <si>
    <t>isaac27mcg</t>
  </si>
  <si>
    <t>joanfr300</t>
  </si>
  <si>
    <t>lookmaicanwrite</t>
  </si>
  <si>
    <t>chandruvj12</t>
  </si>
  <si>
    <t>joshuacunnigham</t>
  </si>
  <si>
    <t>edmcaper</t>
  </si>
  <si>
    <t>jackalfie23</t>
  </si>
  <si>
    <t>javoromerog</t>
  </si>
  <si>
    <t>thalapathyieans</t>
  </si>
  <si>
    <t>spacebabyg</t>
  </si>
  <si>
    <t>ailsa_watson</t>
  </si>
  <si>
    <t>chrismoore1971</t>
  </si>
  <si>
    <t>wenylli</t>
  </si>
  <si>
    <t>staack117</t>
  </si>
  <si>
    <t>tica_attica</t>
  </si>
  <si>
    <t>savagewolf274</t>
  </si>
  <si>
    <t>215_felixx</t>
  </si>
  <si>
    <t>shaneramirez20</t>
  </si>
  <si>
    <t>ohmegalaw</t>
  </si>
  <si>
    <t>pauljan_</t>
  </si>
  <si>
    <t>ndromm</t>
  </si>
  <si>
    <t>drtommyt25</t>
  </si>
  <si>
    <t>officialwalexy</t>
  </si>
  <si>
    <t>youngmono</t>
  </si>
  <si>
    <t>lord_shade</t>
  </si>
  <si>
    <t>peachiko_</t>
  </si>
  <si>
    <t>itshoneyp</t>
  </si>
  <si>
    <t>dyepoyyy</t>
  </si>
  <si>
    <t>iamabolude</t>
  </si>
  <si>
    <t>irishsoxfan34</t>
  </si>
  <si>
    <t>manof3ijao</t>
  </si>
  <si>
    <t>grandiloquency1</t>
  </si>
  <si>
    <t>selinadavis73</t>
  </si>
  <si>
    <t>jaysaidyeet</t>
  </si>
  <si>
    <t>dicdac</t>
  </si>
  <si>
    <t>thatguywizard</t>
  </si>
  <si>
    <t>jchidleyhill</t>
  </si>
  <si>
    <t>jtucker_3</t>
  </si>
  <si>
    <t>just_amazing1</t>
  </si>
  <si>
    <t>princesssb16</t>
  </si>
  <si>
    <t>twrdtw</t>
  </si>
  <si>
    <t>acelus211</t>
  </si>
  <si>
    <t>grimlock2183</t>
  </si>
  <si>
    <t>joeanderson_69</t>
  </si>
  <si>
    <t>loyneto</t>
  </si>
  <si>
    <t>lewiscumming</t>
  </si>
  <si>
    <t>skyebac0n</t>
  </si>
  <si>
    <t>goonerwilson14</t>
  </si>
  <si>
    <t>thefknlizrdking</t>
  </si>
  <si>
    <t>callme_musik14</t>
  </si>
  <si>
    <t>_valeriejade_</t>
  </si>
  <si>
    <t>haskuuu</t>
  </si>
  <si>
    <t>latercera</t>
  </si>
  <si>
    <t>suspendedbruv</t>
  </si>
  <si>
    <t>aetherschreiber</t>
  </si>
  <si>
    <t>tallan34</t>
  </si>
  <si>
    <t>novacronx</t>
  </si>
  <si>
    <t>bakufuckr</t>
  </si>
  <si>
    <t>ffsbaiily</t>
  </si>
  <si>
    <t>cvx137</t>
  </si>
  <si>
    <t>adityarajkaul</t>
  </si>
  <si>
    <t>marssailor_</t>
  </si>
  <si>
    <t>elbowpenguin</t>
  </si>
  <si>
    <t>runr_uk</t>
  </si>
  <si>
    <t>808marv</t>
  </si>
  <si>
    <t>arc_meo</t>
  </si>
  <si>
    <t>sociosteiner</t>
  </si>
  <si>
    <t>bradders4711</t>
  </si>
  <si>
    <t>ahblizz</t>
  </si>
  <si>
    <t>sofzmc_</t>
  </si>
  <si>
    <t>chargrits</t>
  </si>
  <si>
    <t>_acessocultural</t>
  </si>
  <si>
    <t>sheffrealist</t>
  </si>
  <si>
    <t>batmxrvel</t>
  </si>
  <si>
    <t>mrjumpingstep</t>
  </si>
  <si>
    <t>lalolinks</t>
  </si>
  <si>
    <t>zackenberry</t>
  </si>
  <si>
    <t>ty_hanby12</t>
  </si>
  <si>
    <t>laceyfindom</t>
  </si>
  <si>
    <t>theboogalooguru</t>
  </si>
  <si>
    <t>evitts7</t>
  </si>
  <si>
    <t>_peterchappell_</t>
  </si>
  <si>
    <t>tatsui_tk</t>
  </si>
  <si>
    <t>yumcoldwater</t>
  </si>
  <si>
    <t>benroethig</t>
  </si>
  <si>
    <t>baylorjoe2009</t>
  </si>
  <si>
    <t>treisaato</t>
  </si>
  <si>
    <t>joemorgante</t>
  </si>
  <si>
    <t>banned_icoot</t>
  </si>
  <si>
    <t>itsryanb__</t>
  </si>
  <si>
    <t>willburns6</t>
  </si>
  <si>
    <t>arstorms</t>
  </si>
  <si>
    <t>therealhogsonic</t>
  </si>
  <si>
    <t>pixel51</t>
  </si>
  <si>
    <t>dan19bv78</t>
  </si>
  <si>
    <t>slobis</t>
  </si>
  <si>
    <t>yem_i9</t>
  </si>
  <si>
    <t>anglrsg9</t>
  </si>
  <si>
    <t>idetro</t>
  </si>
  <si>
    <t>keithesque</t>
  </si>
  <si>
    <t>rivershouts</t>
  </si>
  <si>
    <t>hughhzeey</t>
  </si>
  <si>
    <t>books_adventure</t>
  </si>
  <si>
    <t>chrizh16</t>
  </si>
  <si>
    <t>lligatos</t>
  </si>
  <si>
    <t>staysxventxen</t>
  </si>
  <si>
    <t>kiddarkens09</t>
  </si>
  <si>
    <t>j_burnsy_87</t>
  </si>
  <si>
    <t>drmalo</t>
  </si>
  <si>
    <t>ichocrates</t>
  </si>
  <si>
    <t>keldantealexis</t>
  </si>
  <si>
    <t>ketchupnosauce</t>
  </si>
  <si>
    <t>gamingethos</t>
  </si>
  <si>
    <t>webbedbat</t>
  </si>
  <si>
    <t>jamesadams93</t>
  </si>
  <si>
    <t>lydiaswitzer1</t>
  </si>
  <si>
    <t>hitenpatel13</t>
  </si>
  <si>
    <t>kitname__</t>
  </si>
  <si>
    <t>demented6amer</t>
  </si>
  <si>
    <t>bastitis</t>
  </si>
  <si>
    <t>agirlhasnoshaym</t>
  </si>
  <si>
    <t>ggrantstory</t>
  </si>
  <si>
    <t>sadboiimoe</t>
  </si>
  <si>
    <t>redmedic56</t>
  </si>
  <si>
    <t>ddineley92</t>
  </si>
  <si>
    <t>faintdreams</t>
  </si>
  <si>
    <t>houseofannie</t>
  </si>
  <si>
    <t>osindemark</t>
  </si>
  <si>
    <t>lucato707</t>
  </si>
  <si>
    <t>gabebeadle</t>
  </si>
  <si>
    <t>tangyndombele</t>
  </si>
  <si>
    <t>wintersevetm</t>
  </si>
  <si>
    <t>alisonplumey</t>
  </si>
  <si>
    <t>velvetcrowe</t>
  </si>
  <si>
    <t>robjones_11</t>
  </si>
  <si>
    <t>leveltotheup</t>
  </si>
  <si>
    <t>zhulu2118</t>
  </si>
  <si>
    <t>shuddertrix</t>
  </si>
  <si>
    <t>viratking10</t>
  </si>
  <si>
    <t>andyhy88</t>
  </si>
  <si>
    <t>gallagherlad95</t>
  </si>
  <si>
    <t>bzba_simba</t>
  </si>
  <si>
    <t>melibelli</t>
  </si>
  <si>
    <t>davedwardspiano</t>
  </si>
  <si>
    <t>realestateatl</t>
  </si>
  <si>
    <t>akajesuso</t>
  </si>
  <si>
    <t>3ars92</t>
  </si>
  <si>
    <t>oliverbrown84</t>
  </si>
  <si>
    <t>urbiewankenobi</t>
  </si>
  <si>
    <t>scorpiotiger77</t>
  </si>
  <si>
    <t>risingsuperstar</t>
  </si>
  <si>
    <t>palmtreesss</t>
  </si>
  <si>
    <t>joannemkellys</t>
  </si>
  <si>
    <t>obiiiwaan</t>
  </si>
  <si>
    <t>alrubra</t>
  </si>
  <si>
    <t>digitalpsnjdj</t>
  </si>
  <si>
    <t>pitercoptero_24</t>
  </si>
  <si>
    <t>chrisabraham</t>
  </si>
  <si>
    <t>zac_hallam</t>
  </si>
  <si>
    <t>mementh</t>
  </si>
  <si>
    <t>jeka_kymblc</t>
  </si>
  <si>
    <t>gonzalorellana</t>
  </si>
  <si>
    <t>connornelson</t>
  </si>
  <si>
    <t>shingoji</t>
  </si>
  <si>
    <t>michaelmayes10</t>
  </si>
  <si>
    <t>jarminnnnn</t>
  </si>
  <si>
    <t>mr_wiiking</t>
  </si>
  <si>
    <t>saddleblaze</t>
  </si>
  <si>
    <t>kaijupizzas</t>
  </si>
  <si>
    <t>anishhl555</t>
  </si>
  <si>
    <t>eddigator1</t>
  </si>
  <si>
    <t>luk3______</t>
  </si>
  <si>
    <t>nutritionoutl3t</t>
  </si>
  <si>
    <t>clarkpmgordon</t>
  </si>
  <si>
    <t>josh_wats09123</t>
  </si>
  <si>
    <t>bethphill_</t>
  </si>
  <si>
    <t>ayanna510</t>
  </si>
  <si>
    <t>dodgerjammyt</t>
  </si>
  <si>
    <t>daveyhernandez_</t>
  </si>
  <si>
    <t>allerton_joseph</t>
  </si>
  <si>
    <t>sean_green67</t>
  </si>
  <si>
    <t>danielwhit1996</t>
  </si>
  <si>
    <t>nufc_dylan</t>
  </si>
  <si>
    <t>sbk_animations</t>
  </si>
  <si>
    <t>bornericg</t>
  </si>
  <si>
    <t>brandometry</t>
  </si>
  <si>
    <t>19farish97</t>
  </si>
  <si>
    <t>cardas</t>
  </si>
  <si>
    <t>alucardfury</t>
  </si>
  <si>
    <t>jonnyparry98</t>
  </si>
  <si>
    <t>cam_martin87</t>
  </si>
  <si>
    <t>penners88</t>
  </si>
  <si>
    <t>ray_cameraworks</t>
  </si>
  <si>
    <t>fakerobotuk</t>
  </si>
  <si>
    <t>beckyderlinga</t>
  </si>
  <si>
    <t>blairlindsay5</t>
  </si>
  <si>
    <t>haikuincidence</t>
  </si>
  <si>
    <t>jsilveira</t>
  </si>
  <si>
    <t>maxoneil1069</t>
  </si>
  <si>
    <t>mitchyardley</t>
  </si>
  <si>
    <t>_lfcsamv2</t>
  </si>
  <si>
    <t>bdjima1</t>
  </si>
  <si>
    <t>mr_aksel</t>
  </si>
  <si>
    <t>abils</t>
  </si>
  <si>
    <t>agostinhosousa7</t>
  </si>
  <si>
    <t>aashleymv</t>
  </si>
  <si>
    <t>garyhiggz</t>
  </si>
  <si>
    <t>dickster27</t>
  </si>
  <si>
    <t>jpienaar22</t>
  </si>
  <si>
    <t>edkennedy</t>
  </si>
  <si>
    <t>simonwilliams81</t>
  </si>
  <si>
    <t>liam__walters</t>
  </si>
  <si>
    <t>bensaidskander3</t>
  </si>
  <si>
    <t>mozza180</t>
  </si>
  <si>
    <t>snipejaeg</t>
  </si>
  <si>
    <t>thesunphase</t>
  </si>
  <si>
    <t>bootgeordie</t>
  </si>
  <si>
    <t>perleezy_</t>
  </si>
  <si>
    <t>xileffff</t>
  </si>
  <si>
    <t>yuicjsenoj</t>
  </si>
  <si>
    <t>jjdag0d</t>
  </si>
  <si>
    <t>cloudwanderer3</t>
  </si>
  <si>
    <t>wwg</t>
  </si>
  <si>
    <t>jasonchanco</t>
  </si>
  <si>
    <t>miguelagranda</t>
  </si>
  <si>
    <t>lolsni</t>
  </si>
  <si>
    <t>weirdscribe</t>
  </si>
  <si>
    <t>valinotejoao</t>
  </si>
  <si>
    <t>rosssssco10</t>
  </si>
  <si>
    <t>locksmithlincs</t>
  </si>
  <si>
    <t>mynewtweets79</t>
  </si>
  <si>
    <t>maskedvixen27</t>
  </si>
  <si>
    <t>scottshav</t>
  </si>
  <si>
    <t>gitananova</t>
  </si>
  <si>
    <t>titsout</t>
  </si>
  <si>
    <t>rwlang711</t>
  </si>
  <si>
    <t>louisdonoghue</t>
  </si>
  <si>
    <t>lauraapassos</t>
  </si>
  <si>
    <t>ninerole</t>
  </si>
  <si>
    <t>graciassir</t>
  </si>
  <si>
    <t>basedmeals</t>
  </si>
  <si>
    <t>pabrewreview</t>
  </si>
  <si>
    <t>pouredinpa</t>
  </si>
  <si>
    <t>rowanwild</t>
  </si>
  <si>
    <t>olliewhitfield_</t>
  </si>
  <si>
    <t>murray10lewis</t>
  </si>
  <si>
    <t>darkside426</t>
  </si>
  <si>
    <t>david_nice</t>
  </si>
  <si>
    <t>alexward777</t>
  </si>
  <si>
    <t>milobok</t>
  </si>
  <si>
    <t>byjordanluke</t>
  </si>
  <si>
    <t>blzkey</t>
  </si>
  <si>
    <t>emythee</t>
  </si>
  <si>
    <t>thecl1ppy</t>
  </si>
  <si>
    <t>maraindi_</t>
  </si>
  <si>
    <t>yungzam95</t>
  </si>
  <si>
    <t>dirkstrauss</t>
  </si>
  <si>
    <t>mundoplustv_ser</t>
  </si>
  <si>
    <t>gunnertwin</t>
  </si>
  <si>
    <t>alwaysbehelpful</t>
  </si>
  <si>
    <t>jaguarldy</t>
  </si>
  <si>
    <t>paolaar10364100</t>
  </si>
  <si>
    <t>alec1271</t>
  </si>
  <si>
    <t>mugiwara13000</t>
  </si>
  <si>
    <t>annvals</t>
  </si>
  <si>
    <t>shadoworld</t>
  </si>
  <si>
    <t>l30pard_hitman</t>
  </si>
  <si>
    <t>andypeters316</t>
  </si>
  <si>
    <t>stynn2</t>
  </si>
  <si>
    <t>spaceghost9000</t>
  </si>
  <si>
    <t>stillsaneindian</t>
  </si>
  <si>
    <t>brit1021_</t>
  </si>
  <si>
    <t>justmasterg</t>
  </si>
  <si>
    <t>faeron93</t>
  </si>
  <si>
    <t>arisvalbazante</t>
  </si>
  <si>
    <t>shababn4</t>
  </si>
  <si>
    <t>bleuzlady747</t>
  </si>
  <si>
    <t>myself_is_me</t>
  </si>
  <si>
    <t>julianmagni</t>
  </si>
  <si>
    <t>kristin42039785</t>
  </si>
  <si>
    <t>farahnxz</t>
  </si>
  <si>
    <t>theseeka</t>
  </si>
  <si>
    <t>martimanuel</t>
  </si>
  <si>
    <t>chomper_tc</t>
  </si>
  <si>
    <t>thehughouse</t>
  </si>
  <si>
    <t>jadenbenet</t>
  </si>
  <si>
    <t>iizwarren</t>
  </si>
  <si>
    <t>19t0m97</t>
  </si>
  <si>
    <t>olispazzo</t>
  </si>
  <si>
    <t>akademiksmom</t>
  </si>
  <si>
    <t>jameswood100</t>
  </si>
  <si>
    <t>ko_tattyo_tu</t>
  </si>
  <si>
    <t>shaybaycupcake</t>
  </si>
  <si>
    <t>cfcszn1</t>
  </si>
  <si>
    <t>shaqomari</t>
  </si>
  <si>
    <t>darealteddyb</t>
  </si>
  <si>
    <t>max_ridden24</t>
  </si>
  <si>
    <t>tixrus</t>
  </si>
  <si>
    <t>extraflauschig_</t>
  </si>
  <si>
    <t>twitmanager_</t>
  </si>
  <si>
    <t>fantanafest73</t>
  </si>
  <si>
    <t>farothiel</t>
  </si>
  <si>
    <t>bigjoffbrad</t>
  </si>
  <si>
    <t>hammersfan</t>
  </si>
  <si>
    <t>dt48plus11</t>
  </si>
  <si>
    <t>shantazidane3</t>
  </si>
  <si>
    <t>edbdah</t>
  </si>
  <si>
    <t>mitsamemario</t>
  </si>
  <si>
    <t>sophgilman</t>
  </si>
  <si>
    <t>kingcesaa</t>
  </si>
  <si>
    <t>pateliii</t>
  </si>
  <si>
    <t>syko_squad10</t>
  </si>
  <si>
    <t>jcgarciacortes</t>
  </si>
  <si>
    <t>tomoe_hotaru45</t>
  </si>
  <si>
    <t>fadecsgo__</t>
  </si>
  <si>
    <t>alickc</t>
  </si>
  <si>
    <t>joelintonufc</t>
  </si>
  <si>
    <t>gunnie67</t>
  </si>
  <si>
    <t>seany_cfc</t>
  </si>
  <si>
    <t>rateyourtipster</t>
  </si>
  <si>
    <t>bobbyoflondon</t>
  </si>
  <si>
    <t>matm87s2</t>
  </si>
  <si>
    <t>nickpiercey</t>
  </si>
  <si>
    <t>texctioner</t>
  </si>
  <si>
    <t>brewstin</t>
  </si>
  <si>
    <t>michaelsaffer1</t>
  </si>
  <si>
    <t>raumdeuter23</t>
  </si>
  <si>
    <t>hotadamndriver</t>
  </si>
  <si>
    <t>camdenblackett1</t>
  </si>
  <si>
    <t>dannybaldy1995</t>
  </si>
  <si>
    <t>curleyyyyyy</t>
  </si>
  <si>
    <t>fionavalerielau</t>
  </si>
  <si>
    <t>lalalichan</t>
  </si>
  <si>
    <t>littleboris</t>
  </si>
  <si>
    <t>coireruadh</t>
  </si>
  <si>
    <t>minivinny83</t>
  </si>
  <si>
    <t>blindkarevik</t>
  </si>
  <si>
    <t>thehookahofpop</t>
  </si>
  <si>
    <t>mikeonslow</t>
  </si>
  <si>
    <t>zacharycfc</t>
  </si>
  <si>
    <t>supportbritish</t>
  </si>
  <si>
    <t>kissboyjohnson</t>
  </si>
  <si>
    <t>presidentriog</t>
  </si>
  <si>
    <t>wolf1u2</t>
  </si>
  <si>
    <t>edraris</t>
  </si>
  <si>
    <t>sujin4ualways</t>
  </si>
  <si>
    <t>joshbarron85</t>
  </si>
  <si>
    <t>richardwakeling</t>
  </si>
  <si>
    <t>reecebackman</t>
  </si>
  <si>
    <t>grneyedbandittn</t>
  </si>
  <si>
    <t>oibrndzy</t>
  </si>
  <si>
    <t>sir_dreamalot</t>
  </si>
  <si>
    <t>cl66000</t>
  </si>
  <si>
    <t>bendoctorjones</t>
  </si>
  <si>
    <t>kortdaniel1998</t>
  </si>
  <si>
    <t>aswinsub143</t>
  </si>
  <si>
    <t>iancpirvine</t>
  </si>
  <si>
    <t>iancpirvine3</t>
  </si>
  <si>
    <t>dom_kurylo</t>
  </si>
  <si>
    <t>lily44930275</t>
  </si>
  <si>
    <t>proppersonnel</t>
  </si>
  <si>
    <t>prime_utd</t>
  </si>
  <si>
    <t>danielle_murph</t>
  </si>
  <si>
    <t>_amarelodeserto</t>
  </si>
  <si>
    <t>jisoo_boo</t>
  </si>
  <si>
    <t>george_adamg</t>
  </si>
  <si>
    <t>jiepsoo</t>
  </si>
  <si>
    <t>forcetimereylo</t>
  </si>
  <si>
    <t>svart_svan</t>
  </si>
  <si>
    <t>causlos</t>
  </si>
  <si>
    <t>px_entei</t>
  </si>
  <si>
    <t>adamscerealkink</t>
  </si>
  <si>
    <t>chord4me</t>
  </si>
  <si>
    <t>dee_alcapone</t>
  </si>
  <si>
    <t>m0ther_of_cats</t>
  </si>
  <si>
    <t>assaries</t>
  </si>
  <si>
    <t>realnicjohnson</t>
  </si>
  <si>
    <t>rickygeorgerix</t>
  </si>
  <si>
    <t>arodg_</t>
  </si>
  <si>
    <t>kakicchysmusic6</t>
  </si>
  <si>
    <t>rickyskron</t>
  </si>
  <si>
    <t>alzaabi741</t>
  </si>
  <si>
    <t>houssbad</t>
  </si>
  <si>
    <t>kamila75psg__</t>
  </si>
  <si>
    <t>james151288</t>
  </si>
  <si>
    <t>goodmans_takes</t>
  </si>
  <si>
    <t>rower71</t>
  </si>
  <si>
    <t>lvl39nerd</t>
  </si>
  <si>
    <t>mrgeorgewatkins</t>
  </si>
  <si>
    <t>deo_jas</t>
  </si>
  <si>
    <t>simonsaysyow95</t>
  </si>
  <si>
    <t>hopeduckie</t>
  </si>
  <si>
    <t>itssaraahh_</t>
  </si>
  <si>
    <t>comingsoonnet</t>
  </si>
  <si>
    <t>dark_atmosphere</t>
  </si>
  <si>
    <t>stotheon</t>
  </si>
  <si>
    <t>vimvindictive</t>
  </si>
  <si>
    <t>britishvogue</t>
  </si>
  <si>
    <t>mellamosara</t>
  </si>
  <si>
    <t>daviidhaynes</t>
  </si>
  <si>
    <t>laia_pomar</t>
  </si>
  <si>
    <t>onejamtart1</t>
  </si>
  <si>
    <t>alexcul1</t>
  </si>
  <si>
    <t>aprilzflowerz</t>
  </si>
  <si>
    <t>enzotheotaku</t>
  </si>
  <si>
    <t>misssocacandy</t>
  </si>
  <si>
    <t>geniussomerset</t>
  </si>
  <si>
    <t>nintenboi2</t>
  </si>
  <si>
    <t>neverfjord</t>
  </si>
  <si>
    <t>siriustraffic</t>
  </si>
  <si>
    <t>stevetheunk</t>
  </si>
  <si>
    <t>eloynall</t>
  </si>
  <si>
    <t>amazonhelp</t>
  </si>
  <si>
    <t>exiliado_futuro</t>
  </si>
  <si>
    <t>vetterlibby</t>
  </si>
  <si>
    <t>rm6433</t>
  </si>
  <si>
    <t>hawkenschool</t>
  </si>
  <si>
    <t>tx_rockstar</t>
  </si>
  <si>
    <t>anton_p_nym</t>
  </si>
  <si>
    <t>techglares</t>
  </si>
  <si>
    <t>pml_ramos</t>
  </si>
  <si>
    <t>directory2020</t>
  </si>
  <si>
    <t>oferton_es</t>
  </si>
  <si>
    <t>elementc9</t>
  </si>
  <si>
    <t>joediame</t>
  </si>
  <si>
    <t>stevefootball1</t>
  </si>
  <si>
    <t>geerilla_</t>
  </si>
  <si>
    <t>patripeso</t>
  </si>
  <si>
    <t>videogamedeals</t>
  </si>
  <si>
    <t>caletvwlrh</t>
  </si>
  <si>
    <t>rf9_dua_ynwa</t>
  </si>
  <si>
    <t>matt</t>
  </si>
  <si>
    <t>abradacabla</t>
  </si>
  <si>
    <t>rockandbaguette</t>
  </si>
  <si>
    <t>joshproud__</t>
  </si>
  <si>
    <t>c_ebsworthy</t>
  </si>
  <si>
    <t>jordie_eldridge</t>
  </si>
  <si>
    <t>miss_eviem</t>
  </si>
  <si>
    <t>cs_sureshb</t>
  </si>
  <si>
    <t>mikesixeight</t>
  </si>
  <si>
    <t>arkopravo19</t>
  </si>
  <si>
    <t>footballindexrc</t>
  </si>
  <si>
    <t>krisserold</t>
  </si>
  <si>
    <t>dolcettsecret</t>
  </si>
  <si>
    <t>carmen90399547</t>
  </si>
  <si>
    <t>abdulrm_</t>
  </si>
  <si>
    <t>heycalik</t>
  </si>
  <si>
    <t>abzldn_</t>
  </si>
  <si>
    <t>cryptokathy</t>
  </si>
  <si>
    <t>paulbhafc</t>
  </si>
  <si>
    <t>laurennnhxx</t>
  </si>
  <si>
    <t>ryanlewis79</t>
  </si>
  <si>
    <t>ncp_amazon</t>
  </si>
  <si>
    <t>kyarter_</t>
  </si>
  <si>
    <t>georgeg60648904</t>
  </si>
  <si>
    <t>apnelson1</t>
  </si>
  <si>
    <t>robinhartley67</t>
  </si>
  <si>
    <t>the_timallen</t>
  </si>
  <si>
    <t>tomfm_yt</t>
  </si>
  <si>
    <t>__kingjr</t>
  </si>
  <si>
    <t>ianbozwell</t>
  </si>
  <si>
    <t>h_jibi</t>
  </si>
  <si>
    <t>jukebox2001</t>
  </si>
  <si>
    <t>curtis_harper</t>
  </si>
  <si>
    <t>og_thugglyfe</t>
  </si>
  <si>
    <t>joshhbyrne</t>
  </si>
  <si>
    <t>joewells_01</t>
  </si>
  <si>
    <t>savinthebees</t>
  </si>
  <si>
    <t>starnamekev</t>
  </si>
  <si>
    <t>xules</t>
  </si>
  <si>
    <t>anorrby</t>
  </si>
  <si>
    <t>joshbirks97_</t>
  </si>
  <si>
    <t>gracemill21</t>
  </si>
  <si>
    <t>dangermani7</t>
  </si>
  <si>
    <t>stuartdavies50</t>
  </si>
  <si>
    <t>bp_brandonn</t>
  </si>
  <si>
    <t>yeathatsme___</t>
  </si>
  <si>
    <t>georgeunwin5</t>
  </si>
  <si>
    <t>jimmy4249</t>
  </si>
  <si>
    <t>andyburgess539</t>
  </si>
  <si>
    <t>iindexsam</t>
  </si>
  <si>
    <t>jackoofficialyt</t>
  </si>
  <si>
    <t>nathan_dean1</t>
  </si>
  <si>
    <t>sassa885</t>
  </si>
  <si>
    <t>jamesvg10</t>
  </si>
  <si>
    <t>starmas_</t>
  </si>
  <si>
    <t>lcvsd77</t>
  </si>
  <si>
    <t>odivers0</t>
  </si>
  <si>
    <t>strongthebudo</t>
  </si>
  <si>
    <t>brxckf</t>
  </si>
  <si>
    <t>indiesung</t>
  </si>
  <si>
    <t>markpetista</t>
  </si>
  <si>
    <t>adamstott18</t>
  </si>
  <si>
    <t>danr95</t>
  </si>
  <si>
    <t>thommo14</t>
  </si>
  <si>
    <t>beccaparker92</t>
  </si>
  <si>
    <t>dingcharlie_</t>
  </si>
  <si>
    <t>otonalife</t>
  </si>
  <si>
    <t>percy468</t>
  </si>
  <si>
    <t>brunoberto16</t>
  </si>
  <si>
    <t>girrlscout</t>
  </si>
  <si>
    <t>epfromep</t>
  </si>
  <si>
    <t>caddies7</t>
  </si>
  <si>
    <t>kleinmogli</t>
  </si>
  <si>
    <t>polscidatanerd</t>
  </si>
  <si>
    <t>jonatha82633211</t>
  </si>
  <si>
    <t>el0bal</t>
  </si>
  <si>
    <t>charliejay1</t>
  </si>
  <si>
    <t>just_tracy_</t>
  </si>
  <si>
    <t>yurenlol</t>
  </si>
  <si>
    <t>flughtner</t>
  </si>
  <si>
    <t>psychicwaugh</t>
  </si>
  <si>
    <t>jongraham316</t>
  </si>
  <si>
    <t>charlesruiru</t>
  </si>
  <si>
    <t>dyer_dyer</t>
  </si>
  <si>
    <t>wheredamoneyabb</t>
  </si>
  <si>
    <t>elliegraceypie</t>
  </si>
  <si>
    <t>takingthepitt</t>
  </si>
  <si>
    <t>ian_efc1878</t>
  </si>
  <si>
    <t>notlfcharlie</t>
  </si>
  <si>
    <t>seanandorshane</t>
  </si>
  <si>
    <t>sazzasuren</t>
  </si>
  <si>
    <t>chariss_walker</t>
  </si>
  <si>
    <t>scevex</t>
  </si>
  <si>
    <t>robm8893</t>
  </si>
  <si>
    <t>cjzisi</t>
  </si>
  <si>
    <t>ftbijxsh3</t>
  </si>
  <si>
    <t>lincoln_french</t>
  </si>
  <si>
    <t>ryan_murton</t>
  </si>
  <si>
    <t>jurgenklopplfc_</t>
  </si>
  <si>
    <t>herbieherbert10</t>
  </si>
  <si>
    <t>granmasusan</t>
  </si>
  <si>
    <t>iainaitch</t>
  </si>
  <si>
    <t>teremy_jaylor</t>
  </si>
  <si>
    <t>nowstreamthis</t>
  </si>
  <si>
    <t>mcreationsm1</t>
  </si>
  <si>
    <t>chrisjohnsoncjj</t>
  </si>
  <si>
    <t>lord_greenhorn</t>
  </si>
  <si>
    <t>fourallstar</t>
  </si>
  <si>
    <t>sitevolts</t>
  </si>
  <si>
    <t>agent_skully</t>
  </si>
  <si>
    <t>six8thegreat1</t>
  </si>
  <si>
    <t>bphwest1</t>
  </si>
  <si>
    <t>_ryan1996</t>
  </si>
  <si>
    <t>charlierolfe</t>
  </si>
  <si>
    <t>lswan95</t>
  </si>
  <si>
    <t>lookupandup</t>
  </si>
  <si>
    <t>_rollsroy</t>
  </si>
  <si>
    <t>sspideydaya</t>
  </si>
  <si>
    <t>mattyclarke14</t>
  </si>
  <si>
    <t>beerfan09</t>
  </si>
  <si>
    <t>carageeeee</t>
  </si>
  <si>
    <t>travclark2</t>
  </si>
  <si>
    <t>topstreamlinks1</t>
  </si>
  <si>
    <t>bbamillo</t>
  </si>
  <si>
    <t>sdmcgregor</t>
  </si>
  <si>
    <t>tweedlemeeks</t>
  </si>
  <si>
    <t>team_cdt</t>
  </si>
  <si>
    <t>invasionremake</t>
  </si>
  <si>
    <t>x__jimbo</t>
  </si>
  <si>
    <t>thegoonerafc</t>
  </si>
  <si>
    <t>magneticrealm</t>
  </si>
  <si>
    <t>wethakkk</t>
  </si>
  <si>
    <t>toddfreak</t>
  </si>
  <si>
    <t>puppyblender</t>
  </si>
  <si>
    <t>depplompa</t>
  </si>
  <si>
    <t>fpl_jj</t>
  </si>
  <si>
    <t>morpheusfire</t>
  </si>
  <si>
    <t>salemzorro</t>
  </si>
  <si>
    <t>craigchowdown</t>
  </si>
  <si>
    <t>coachritab</t>
  </si>
  <si>
    <t>will_holmes92</t>
  </si>
  <si>
    <t>scottbroadhead</t>
  </si>
  <si>
    <t>gazstevens88</t>
  </si>
  <si>
    <t>virginmedia</t>
  </si>
  <si>
    <t>strangeryan1234</t>
  </si>
  <si>
    <t>therowedenator</t>
  </si>
  <si>
    <t>ifyouseejadey</t>
  </si>
  <si>
    <t>graham_cat</t>
  </si>
  <si>
    <t>moetweetzz</t>
  </si>
  <si>
    <t>eddierobson</t>
  </si>
  <si>
    <t>jockhigh</t>
  </si>
  <si>
    <t>biglez67</t>
  </si>
  <si>
    <t>stephen37514094</t>
  </si>
  <si>
    <t>battletoad42069</t>
  </si>
  <si>
    <t>sammcmullann</t>
  </si>
  <si>
    <t>authorellie</t>
  </si>
  <si>
    <t>seangooner</t>
  </si>
  <si>
    <t>huzzygameslol</t>
  </si>
  <si>
    <t>mouse_cl</t>
  </si>
  <si>
    <t>oroblesww</t>
  </si>
  <si>
    <t>davidemmanuelt</t>
  </si>
  <si>
    <t>halogirl22</t>
  </si>
  <si>
    <t>nacnudrium</t>
  </si>
  <si>
    <t>zamorasdream</t>
  </si>
  <si>
    <t>hine_fayex</t>
  </si>
  <si>
    <t>talhaomergol</t>
  </si>
  <si>
    <t>mirkernes</t>
  </si>
  <si>
    <t>regi1700</t>
  </si>
  <si>
    <t>joannaaa</t>
  </si>
  <si>
    <t>sinkerfox</t>
  </si>
  <si>
    <t>flip3602002</t>
  </si>
  <si>
    <t>rubiconfilmsuk</t>
  </si>
  <si>
    <t>jaross888</t>
  </si>
  <si>
    <t>solidage</t>
  </si>
  <si>
    <t>jdmalin</t>
  </si>
  <si>
    <t>burgyuk</t>
  </si>
  <si>
    <t>gardiner004</t>
  </si>
  <si>
    <t>money_bux</t>
  </si>
  <si>
    <t>ordnas69</t>
  </si>
  <si>
    <t>brandle84</t>
  </si>
  <si>
    <t>smitty_mn</t>
  </si>
  <si>
    <t>gfrancocrf</t>
  </si>
  <si>
    <t>blairerxse</t>
  </si>
  <si>
    <t>joe31099240</t>
  </si>
  <si>
    <t>afcamden</t>
  </si>
  <si>
    <t>charlietoulson5</t>
  </si>
  <si>
    <t>raheemdickson</t>
  </si>
  <si>
    <t>singhmundfreud</t>
  </si>
  <si>
    <t>tommycarr1979</t>
  </si>
  <si>
    <t>raycecoyle</t>
  </si>
  <si>
    <t>biggoartist</t>
  </si>
  <si>
    <t>amicusryelei</t>
  </si>
  <si>
    <t>dineshreio</t>
  </si>
  <si>
    <t>freebieradar</t>
  </si>
  <si>
    <t>yungdtm</t>
  </si>
  <si>
    <t>oddsbible</t>
  </si>
  <si>
    <t>fr0ghopper</t>
  </si>
  <si>
    <t>henks_house</t>
  </si>
  <si>
    <t>pwoperempire</t>
  </si>
  <si>
    <t>the007q</t>
  </si>
  <si>
    <t>shandiblx</t>
  </si>
  <si>
    <t>tez_brooks</t>
  </si>
  <si>
    <t>amankhot11</t>
  </si>
  <si>
    <t>getmoneyrasta</t>
  </si>
  <si>
    <t>firequeen_85</t>
  </si>
  <si>
    <t>bestwebstuff</t>
  </si>
  <si>
    <t>lwwwwww45</t>
  </si>
  <si>
    <t>n9ixth</t>
  </si>
  <si>
    <t>singh_liverbird</t>
  </si>
  <si>
    <t>leroyborrello</t>
  </si>
  <si>
    <t>darronfromdnls</t>
  </si>
  <si>
    <t>prakash27748515</t>
  </si>
  <si>
    <t>lex_lootwhore</t>
  </si>
  <si>
    <t>whitewolfrena</t>
  </si>
  <si>
    <t>artselgado</t>
  </si>
  <si>
    <t>citysubs</t>
  </si>
  <si>
    <t>directmayhem</t>
  </si>
  <si>
    <t>playdauntless</t>
  </si>
  <si>
    <t>winifr3d_</t>
  </si>
  <si>
    <t>ryan_rosee</t>
  </si>
  <si>
    <t>karafuto1979</t>
  </si>
  <si>
    <t>jim_leeves84</t>
  </si>
  <si>
    <t>arsendwenger</t>
  </si>
  <si>
    <t>teluguvijayfans</t>
  </si>
  <si>
    <t>igtamil</t>
  </si>
  <si>
    <t>o2</t>
  </si>
  <si>
    <t>geordiephiluk</t>
  </si>
  <si>
    <t>seriesupdatefr</t>
  </si>
  <si>
    <t>amazon</t>
  </si>
  <si>
    <t>wildfirekristen</t>
  </si>
  <si>
    <t>hitlerpuncher</t>
  </si>
  <si>
    <t>saffronolive</t>
  </si>
  <si>
    <t>fun88eng</t>
  </si>
  <si>
    <t>thegoonerette</t>
  </si>
  <si>
    <t>ikemoses</t>
  </si>
  <si>
    <t>donwill</t>
  </si>
  <si>
    <t>rjcc</t>
  </si>
  <si>
    <t>tec_mundo</t>
  </si>
  <si>
    <t>latimes</t>
  </si>
  <si>
    <t>smodfan</t>
  </si>
  <si>
    <t>trhlofficial</t>
  </si>
  <si>
    <t>stevenlhughes</t>
  </si>
  <si>
    <t>mailsp</t>
  </si>
  <si>
    <t>daily_hotspur</t>
  </si>
  <si>
    <t>playdaysrunways</t>
  </si>
  <si>
    <t>klara_sjo</t>
  </si>
  <si>
    <t>arsenal</t>
  </si>
  <si>
    <t>moobeat</t>
  </si>
  <si>
    <t>tramar7063</t>
  </si>
  <si>
    <t>foolintheforest</t>
  </si>
  <si>
    <t>argumentbook</t>
  </si>
  <si>
    <t>primevideosport</t>
  </si>
  <si>
    <t>peterj_kennedy</t>
  </si>
  <si>
    <t>btsport</t>
  </si>
  <si>
    <t>skysports</t>
  </si>
  <si>
    <t>abdl_mummy</t>
  </si>
  <si>
    <t>sissypig17</t>
  </si>
  <si>
    <t>xboxsupport</t>
  </si>
  <si>
    <t>screenamesuck</t>
  </si>
  <si>
    <t>denchmycool</t>
  </si>
  <si>
    <t>cordomum</t>
  </si>
  <si>
    <t>backpostheader</t>
  </si>
  <si>
    <t>devenrue</t>
  </si>
  <si>
    <t>captnamy</t>
  </si>
  <si>
    <t>jimlangevin</t>
  </si>
  <si>
    <t>adweek</t>
  </si>
  <si>
    <t>dan_beck11</t>
  </si>
  <si>
    <t>vodafone_es</t>
  </si>
  <si>
    <t>betangel</t>
  </si>
  <si>
    <t>_howard</t>
  </si>
  <si>
    <t>christinapi</t>
  </si>
  <si>
    <t>wholefoods</t>
  </si>
  <si>
    <t>amazonuk</t>
  </si>
  <si>
    <t>anga_tv</t>
  </si>
  <si>
    <t>netflix</t>
  </si>
  <si>
    <t>langurlover</t>
  </si>
  <si>
    <t>_raebrielle</t>
  </si>
  <si>
    <t>idalupin0</t>
  </si>
  <si>
    <t>bradleycromack</t>
  </si>
  <si>
    <t>steviemccombie</t>
  </si>
  <si>
    <t>timpayton</t>
  </si>
  <si>
    <t>hqzonna</t>
  </si>
  <si>
    <t>dendrocacaliaus</t>
  </si>
  <si>
    <t>claalbuquerque</t>
  </si>
  <si>
    <t>_naoesofutebol</t>
  </si>
  <si>
    <t>marcelobechler</t>
  </si>
  <si>
    <t>rachel_fairbank</t>
  </si>
  <si>
    <t>btweenhisteeth</t>
  </si>
  <si>
    <t>botanistmama</t>
  </si>
  <si>
    <t>leagueoflegends</t>
  </si>
  <si>
    <t>twitchprime</t>
  </si>
  <si>
    <t>allison_dejong</t>
  </si>
  <si>
    <t>primevideoin</t>
  </si>
  <si>
    <t>vijayismylife</t>
  </si>
  <si>
    <t>dudeafc</t>
  </si>
  <si>
    <t>hechima10040</t>
  </si>
  <si>
    <t>frankofarrell</t>
  </si>
  <si>
    <t>jamiebornagain</t>
  </si>
  <si>
    <t>sidhuwrites</t>
  </si>
  <si>
    <t>unforettable</t>
  </si>
  <si>
    <t>azizansari</t>
  </si>
  <si>
    <t>youtube</t>
  </si>
  <si>
    <t>redandwhite11</t>
  </si>
  <si>
    <t>_xisabelxx_</t>
  </si>
  <si>
    <t>sirjamieh</t>
  </si>
  <si>
    <t>filletdabitchx</t>
  </si>
  <si>
    <t>weareentnews</t>
  </si>
  <si>
    <t>rockywhu</t>
  </si>
  <si>
    <t>primevideobr</t>
  </si>
  <si>
    <t>nbchouse</t>
  </si>
  <si>
    <t>6arsenal1886</t>
  </si>
  <si>
    <t>primevideofr</t>
  </si>
  <si>
    <t>hermesparcels</t>
  </si>
  <si>
    <t>katame1319</t>
  </si>
  <si>
    <t>ups</t>
  </si>
  <si>
    <t>yashar</t>
  </si>
  <si>
    <t>newsjunky72</t>
  </si>
  <si>
    <t>diphilswanton</t>
  </si>
  <si>
    <t>nufcnathan_1995</t>
  </si>
  <si>
    <t>_milesthompson</t>
  </si>
  <si>
    <t>mykukun</t>
  </si>
  <si>
    <t>chrismears1</t>
  </si>
  <si>
    <t>edotenseimob</t>
  </si>
  <si>
    <t>hoppenstedtfrau</t>
  </si>
  <si>
    <t>gummibierchentv</t>
  </si>
  <si>
    <t>marynanceresist</t>
  </si>
  <si>
    <t>emcarstaiirs</t>
  </si>
  <si>
    <t>primevideoes</t>
  </si>
  <si>
    <t>news18tamilnadu</t>
  </si>
  <si>
    <t>100percentcafc</t>
  </si>
  <si>
    <t>diegoarcos14</t>
  </si>
  <si>
    <t>geoffevans53</t>
  </si>
  <si>
    <t>thequill</t>
  </si>
  <si>
    <t>bluetonesfanz</t>
  </si>
  <si>
    <t>walke_mr</t>
  </si>
  <si>
    <t>garylineker</t>
  </si>
  <si>
    <t>robbysoave</t>
  </si>
  <si>
    <t>amyalkon</t>
  </si>
  <si>
    <t>mi55tipper</t>
  </si>
  <si>
    <t>obenkyounuma</t>
  </si>
  <si>
    <t>teamdeja</t>
  </si>
  <si>
    <t>akshobh</t>
  </si>
  <si>
    <t>skidrowmarathon</t>
  </si>
  <si>
    <t>timsrunworld</t>
  </si>
  <si>
    <t>scorsesie</t>
  </si>
  <si>
    <t>alanshearer</t>
  </si>
  <si>
    <t>thejonathancain</t>
  </si>
  <si>
    <t>shingojira__</t>
  </si>
  <si>
    <t>cunteast</t>
  </si>
  <si>
    <t>abnegat96846258</t>
  </si>
  <si>
    <t>washingtonpost</t>
  </si>
  <si>
    <t>dollartree</t>
  </si>
  <si>
    <t>fivebelow</t>
  </si>
  <si>
    <t>elmers</t>
  </si>
  <si>
    <t>bicpens</t>
  </si>
  <si>
    <t>amazonkindle</t>
  </si>
  <si>
    <t>officedepot</t>
  </si>
  <si>
    <t>dutchbros</t>
  </si>
  <si>
    <t>starbucks</t>
  </si>
  <si>
    <t>ashcashmore</t>
  </si>
  <si>
    <t>ac_wazza</t>
  </si>
  <si>
    <t>meganut4k</t>
  </si>
  <si>
    <t>shaqueena247</t>
  </si>
  <si>
    <t>entinsider</t>
  </si>
  <si>
    <t>keyannaleshawn</t>
  </si>
  <si>
    <t>rozetked</t>
  </si>
  <si>
    <t>martytheelder</t>
  </si>
  <si>
    <t>liannesanderson</t>
  </si>
  <si>
    <t>bpbclead</t>
  </si>
  <si>
    <t>iamtomskinner</t>
  </si>
  <si>
    <t>benadamsondxb</t>
  </si>
  <si>
    <t>titonka</t>
  </si>
  <si>
    <t>adamtherobinson</t>
  </si>
  <si>
    <t>julietteexoxo</t>
  </si>
  <si>
    <t>nathazette</t>
  </si>
  <si>
    <t>jonnyarsenal</t>
  </si>
  <si>
    <t>mixedknuts</t>
  </si>
  <si>
    <t>aaron_turns</t>
  </si>
  <si>
    <t>dcmfilm</t>
  </si>
  <si>
    <t>plcomms</t>
  </si>
  <si>
    <t>sheffieldunited</t>
  </si>
  <si>
    <t>badassbowlegz</t>
  </si>
  <si>
    <t>jackiechung33</t>
  </si>
  <si>
    <t>patriotamazon</t>
  </si>
  <si>
    <t>gkvisual</t>
  </si>
  <si>
    <t>pranaypancholi</t>
  </si>
  <si>
    <t>bigkidproblems</t>
  </si>
  <si>
    <t>chicagobears</t>
  </si>
  <si>
    <t>dallascowboys</t>
  </si>
  <si>
    <t>nfl</t>
  </si>
  <si>
    <t>bts_twt</t>
  </si>
  <si>
    <t>primevideo</t>
  </si>
  <si>
    <t>sptv</t>
  </si>
  <si>
    <t>chrisfparnell</t>
  </si>
  <si>
    <t>sethrogen</t>
  </si>
  <si>
    <t>theboystv</t>
  </si>
  <si>
    <t>cassie_jaye</t>
  </si>
  <si>
    <t>seaofthieves</t>
  </si>
  <si>
    <t>travelchannel</t>
  </si>
  <si>
    <t>chipcoffey</t>
  </si>
  <si>
    <t>directvchile</t>
  </si>
  <si>
    <t>espnchile</t>
  </si>
  <si>
    <t>ariennaminx</t>
  </si>
  <si>
    <t>radarasher</t>
  </si>
  <si>
    <t>jezzerbear</t>
  </si>
  <si>
    <t>oliver_bear</t>
  </si>
  <si>
    <t>shima_shima_kon</t>
  </si>
  <si>
    <t>irinoko</t>
  </si>
  <si>
    <t>diegazo_</t>
  </si>
  <si>
    <t>princessneeeens</t>
  </si>
  <si>
    <t>bettingvillage</t>
  </si>
  <si>
    <t>02</t>
  </si>
  <si>
    <t>melodyvirtual</t>
  </si>
  <si>
    <t>miles_lewis_</t>
  </si>
  <si>
    <t>screenmix</t>
  </si>
  <si>
    <t>eversoreylo</t>
  </si>
  <si>
    <t>kailaleftcoast</t>
  </si>
  <si>
    <t>skyfootball</t>
  </si>
  <si>
    <t>amazonprimenow</t>
  </si>
  <si>
    <t>jufranco83</t>
  </si>
  <si>
    <t>apcpcarvalho</t>
  </si>
  <si>
    <t>sotoalfred</t>
  </si>
  <si>
    <t>scrambolegg</t>
  </si>
  <si>
    <t>lxrd93</t>
  </si>
  <si>
    <t>richardredman18</t>
  </si>
  <si>
    <t>andy_murray</t>
  </si>
  <si>
    <t>natdiaze</t>
  </si>
  <si>
    <t>mariajoseqt</t>
  </si>
  <si>
    <t>jonwagstaffe</t>
  </si>
  <si>
    <t>hoesaintshitz</t>
  </si>
  <si>
    <t>lucahughes4</t>
  </si>
  <si>
    <t>ricaldo15</t>
  </si>
  <si>
    <t>albert0_meneses</t>
  </si>
  <si>
    <t>dendrocacaliajp</t>
  </si>
  <si>
    <t>highcastletv</t>
  </si>
  <si>
    <t>negra_linee</t>
  </si>
  <si>
    <t>dan23_92</t>
  </si>
  <si>
    <t>thevijay64film</t>
  </si>
  <si>
    <t>saregamaglobal</t>
  </si>
  <si>
    <t>esouthershve</t>
  </si>
  <si>
    <t>wearebrighton</t>
  </si>
  <si>
    <t>kaz_naka52872</t>
  </si>
  <si>
    <t>stubbysokratis</t>
  </si>
  <si>
    <t>x</t>
  </si>
  <si>
    <t>parquepodcast</t>
  </si>
  <si>
    <t>1886_blog</t>
  </si>
  <si>
    <t>twosyncofficial</t>
  </si>
  <si>
    <t>achrisevans</t>
  </si>
  <si>
    <t>ldotogam</t>
  </si>
  <si>
    <t>xaro68</t>
  </si>
  <si>
    <t>paddypower</t>
  </si>
  <si>
    <t>pgourevitch</t>
  </si>
  <si>
    <t>mjhowleyct</t>
  </si>
  <si>
    <t>bt</t>
  </si>
  <si>
    <t>samjoshphillips</t>
  </si>
  <si>
    <t>ritterames</t>
  </si>
  <si>
    <t>oram_andy</t>
  </si>
  <si>
    <t>briancartergas1</t>
  </si>
  <si>
    <t>samah21x</t>
  </si>
  <si>
    <t>siliconhbo</t>
  </si>
  <si>
    <t>auggiewarren</t>
  </si>
  <si>
    <t>telefonicauk</t>
  </si>
  <si>
    <t>tenaka66</t>
  </si>
  <si>
    <t>popsugarmoms</t>
  </si>
  <si>
    <t>playwarframe</t>
  </si>
  <si>
    <t>paulrpowell1</t>
  </si>
  <si>
    <t>amazonbr</t>
  </si>
  <si>
    <t>0bsidiansn0w</t>
  </si>
  <si>
    <t>tubi</t>
  </si>
  <si>
    <t>asliceoflifeinb</t>
  </si>
  <si>
    <t>Mentions</t>
  </si>
  <si>
    <t>Replies to</t>
  </si>
  <si>
    <t>bold of Opta on amazon prime giving arsenal a 61% chance of winning against Brighton</t>
  </si>
  <si>
    <t>RT @AFCAMDEN: First impressions of this Amazon Prime set up is great. A bit like the NFL Gamepass. Hopefully no lag/decent commentary!  #afc</t>
  </si>
  <si>
    <t>RT @karafuto1979: やあ、地獄の黙示録 (字幕版)を観ているよ。Prime Videoを今すぐチェックする　半分ぐらい見た。残酷な戦争映画みたいなイメージを持っていたが、本作に於ける戦争の狂気と狂騒って限りなくドタバタギャグに近い。爆撃下のサーフィンとか虎から逃…</t>
  </si>
  <si>
    <t>@jim_leeves84 At least I can turn amazon prime off and go straight to bed once Brighton start playing like Brazil!</t>
  </si>
  <si>
    <t>Oye el Amazon Prime a 36 euros anuales no lo veo tan mal ¿?</t>
  </si>
  <si>
    <t>Amazon Prime is by far the greatest thing ever.</t>
  </si>
  <si>
    <t>Amazon Prime quality is sensational 😍😍</t>
  </si>
  <si>
    <t>@ArsendWenger Amazon prime</t>
  </si>
  <si>
    <t>thought they wouldnt do it but the movie mentioned amazon prime. so far theres been adverts for so many things... a… https://t.co/BiOQve9Rwy</t>
  </si>
  <si>
    <t>Amazon Prime is sick, so much better than sky etc.</t>
  </si>
  <si>
    <t>RT @TeluguVijayFans: .. #Thalapathy64  Telugu Version Satellite Rights acquired 
By GeminiTV
OTT - Amazon Prime 
#Bigil</t>
  </si>
  <si>
    <t>RT @igtamil: Thalapathy Vijay powers biggest ever business even before halfway shooting #Thalapathy64 
https://t.co/hoXvjSTloj</t>
  </si>
  <si>
    <t>I don't know about you, but I love Amazon Prime!</t>
  </si>
  <si>
    <t>RT @GeordiePhilUK: #EVRH being offered right alongside Amazon Prime, Amazon Music Unlimited, Audible and Cafeyn with @O2 extras.
Can’t ign…</t>
  </si>
  <si>
    <t>RT @SeriesUpdateFR: Premier aperçu de la saison 2 de #TheBoys. En 2020 sur Amazon Prime. https://t.co/CpxeRkUdvi</t>
  </si>
  <si>
    <t>@ArsendWenger Amazon Prime</t>
  </si>
  <si>
    <t>@amazon Just subscribed to Amazon Prime Football and the first pundit I see/hear is that of Alan Pardew.  How do I cancel ?</t>
  </si>
  <si>
    <t>The picture quality on Amazon Prime Video is so bad</t>
  </si>
  <si>
    <t>Amazon prime is my bestfriend/enemy i keep buying unnecessary shit but i also receive it the next day with no hassle 😅</t>
  </si>
  <si>
    <t>Think I’d rather die than listen to Chris Waddle talk utter drivel about Newcastle United all game on Amazon Prime,… https://t.co/FrrIMLhXAu</t>
  </si>
  <si>
    <t>The football viewing experience on Amazon Prime is the best I've ever seen, making Sky's efforts look pathetic. 
D… https://t.co/L24uk38ZFw</t>
  </si>
  <si>
    <t>@WildfireKristen Lizzie didn't have a premiere for example. But maybe Amazon will organize something in the next we… https://t.co/2xCnK2aLpd</t>
  </si>
  <si>
    <t>At least amazon prime is good</t>
  </si>
  <si>
    <t>@HitlerPuncher It's $20 on Google Play in HD, or Amazon Prime and iTunes in SD, or you can stream it on Hoopla or A… https://t.co/TB8EM1quJ6</t>
  </si>
  <si>
    <t>#RichKidsGoSkint  Amazon Prime, SKY &amp;amp; Apple music are not necessities! She made her list &amp;amp; they came before FOOD! W… https://t.co/mn2dkJCOwZ</t>
  </si>
  <si>
    <t>RT @SaffronOlive: If you're an Amazon Prime member you can claim a free #MTGArena deck here. https://t.co/kDw3hEH7wK https://t.co/VdhdwKloBd</t>
  </si>
  <si>
    <t>Recordemos que pago Netflix y Amazon Prime https://t.co/xBV75wvvg9</t>
  </si>
  <si>
    <t>RT @fun88eng: Everyone watching Amazon Prime tonight 👌 https://t.co/VacilfjJx9</t>
  </si>
  <si>
    <t>@TheGoonerette just saw you on Amazon Prime!! Have a good night!!</t>
  </si>
  <si>
    <t>Amazon prime 🤝</t>
  </si>
  <si>
    <t>RT @rjcc: @donwill @IkeMoses We could always run up in the Amazon Prime offices like https://t.co/93H1Izwen7</t>
  </si>
  <si>
    <t>Ah crap. Super Clive Tyldesley on commentary of the Arsenal game ok Amazon prime. 
Was so happy until he was paire… https://t.co/3OGG2UbPLi</t>
  </si>
  <si>
    <t>alot be getting the most out of free trial of amazon prime, can watch the xmas fixtures too</t>
  </si>
  <si>
    <t>RT @Tec_Mundo: Segundo a companhia, a ideia é parte de um movimento para expandir conteúdos nacionais próprios no país. “A estratégia é tra…</t>
  </si>
  <si>
    <t>Mr wazz and Barry Budweiser making a amazon prime appearance?of course</t>
  </si>
  <si>
    <t>やあ、冷たい熱帯魚を観ているよ。Prime Videoを今すぐチェックする https://t.co/H3nVIMwdKi</t>
  </si>
  <si>
    <t>RT @latimes: In 2012 a group of friends began playing Dungeons &amp;amp; Dragons. Now their quest includes an $11 million Kickstarter campaign and…</t>
  </si>
  <si>
    <t>@SModfan @amazon It’s a good service to have if you order a lot like I do. Also you get to watch Comic Book Men on Prime Video!</t>
  </si>
  <si>
    <t>@TheGoonerette Just seen you on Amazon Prime tv 🤣</t>
  </si>
  <si>
    <t>RT @TRHLofficial: An Amazon Prime Delivery Guy Had the World's most Wholesome Reaction to Discovering Snacks Outside a Home. https://t.co/A…</t>
  </si>
  <si>
    <t>RT @StevenLHughes: Amazon Prime showing six Premier League games live at the same time is how I have always dreamed of watching football at…</t>
  </si>
  <si>
    <t>Chris waddle as a pundit on amazon prime makes me realise what a cunt he’s always been the mackem bastard</t>
  </si>
  <si>
    <t>Y'all!  Dr Quinn Medicine Woman is on Amazon Prime!
She was my hero growing up.  She ended up being that reflectio… https://t.co/a5P3wmTWsb</t>
  </si>
  <si>
    <t>RT @Daily_Hotspur: Manchester United denied Amazon Prime access to film in #thfc's away dressing room at Old Trafford last night. | @MailSp…</t>
  </si>
  <si>
    <t>RT @playdaysrunways: AD Affiliate | Sign ups for your FREE trial as Amazon Prime Video delivers the Premier League #football #blackfriday #…</t>
  </si>
  <si>
    <t>Pleased with Amazon Prime so far</t>
  </si>
  <si>
    <t>💧💦 Take your water intake to the next level with the H2OCOACH half gallon Today's Choices ~ Tomorrow's Body water b… https://t.co/QpTvRT7BCA</t>
  </si>
  <si>
    <t>$15 off $100 at Whole Foods with Amazon Prime (YMMV) https://t.co/QTlItIiavr https://t.co/Aul9k3mZpD</t>
  </si>
  <si>
    <t>RT @klara_sjo: Live shot of the Amazon Prime delivery of your Mom's dildo. https://t.co/AnvqhouhI2</t>
  </si>
  <si>
    <t>@TheGoonerette this Amazon Prime picture Quality is amazing 😉 COYGS ❤️ @Arsenal https://t.co/45zAnORkLw</t>
  </si>
  <si>
    <t>RT @moobeat: Twitch Prime loot rewards for TFT and LoL are up! 
LoL: https://t.co/NVE7Q1v5vv
TFT: https://t.co/GJieOAdrFh https://t.co/pLtT…</t>
  </si>
  <si>
    <t>@tramar7063 Amazon Prime is free for a month</t>
  </si>
  <si>
    <t>@foolintheforest Available on Amazon Prime</t>
  </si>
  <si>
    <t>@virginmedia Both, my TV cant stream Amazon Prime without freezing, and my phone is getting speedtest readings of u… https://t.co/uXNwX1RPre</t>
  </si>
  <si>
    <t>@TheGoonerette just saw you on TV!!! (Well amazon prime) https://t.co/L9YYwyNzSi</t>
  </si>
  <si>
    <t>@ArsendWenger Amazon prime free trial?</t>
  </si>
  <si>
    <t>ai amazon prime tem tanta série que ta me dando vontade de ver que eu to fudido</t>
  </si>
  <si>
    <t>RT @ArgumentBook: Holidays making you "Kranky?" We can help!  #NoMoreArguments #ChristmasCountdown #holidayseason #ChristmasWithTheKranks…</t>
  </si>
  <si>
    <t>So the ponce that is Pardew has been wheeled out of the wilderness by Amazon for the Arsenal game.
I'm cancelling… https://t.co/ccaRXZk3tl</t>
  </si>
  <si>
    <t>Bruv I can’t pay all this money for Sky &amp;amp; BT Sports only for them to be televising games on Amazon Prime. What is that shit?</t>
  </si>
  <si>
    <t>@Arsenal @primevideosport Not on Amazon Prime. #delayedstream</t>
  </si>
  <si>
    <t>@peterj_kennedy @SkySports @btsport HaHa! 😂 I didn't know Amazon Prime Video Sport charge £6️⃣ a month .I didn't kn… https://t.co/WvtbCVjqBs</t>
  </si>
  <si>
    <t>I now have a SKY, BT &amp;amp; Amazon Prime subscription in order to watch all Premier League games as they’re split amongs… https://t.co/lHQKq1r0jL</t>
  </si>
  <si>
    <t>@sissypig17 @abdl_mummy what time they not in and try amazon prime next day or same day :/</t>
  </si>
  <si>
    <t>@DENCHmycool @screenamesuck @XboxSupport Just that a few had had issues with Amazon Prime TV app. Have you tried de… https://t.co/3RFXtJfMaP</t>
  </si>
  <si>
    <t>@cordomum ebay
Amazon prime</t>
  </si>
  <si>
    <t>Tweet notifications + Amazon Prime = not a good mix</t>
  </si>
  <si>
    <t>Having to mute people at the game because amazon prime is delayed. Annoying.</t>
  </si>
  <si>
    <t>@BackPostHeader i think it's a novelty for the Amazon Prime week of football with Giles, Dunphy and Brady reunited. Nothing more than that</t>
  </si>
  <si>
    <t>Loving the fact that all the premier league matches (including those that start at the same time) have been shown t… https://t.co/3RXY6hNafM</t>
  </si>
  <si>
    <t>これ、UKではAmazon Primeの放送なんだよね？。</t>
  </si>
  <si>
    <t>Skybet is about a minute ahead of Amazon Prime. Very annoying</t>
  </si>
  <si>
    <t>RT @DevenRue: Here's the link to the full piece where my map was in the background https://t.co/XIx6RBLMo4</t>
  </si>
  <si>
    <t>Y Amazon prime y Netflix 👀 https://t.co/xJQkIky0AX</t>
  </si>
  <si>
    <t>The quality of th football on Amazon Prime is so much better than BT Sport &amp;amp; Sky innit</t>
  </si>
  <si>
    <t>RT @___lezzer___: The quality of th football on Amazon Prime is so much better than BT Sport &amp;amp; Sky innit</t>
  </si>
  <si>
    <t>Amazon Prime have done bits with Premier League football, hope we see more of it next year</t>
  </si>
  <si>
    <t>RT @Hassan3579: Amazon Prime have done bits with Premier League football, hope we see more of it next year</t>
  </si>
  <si>
    <t>@CaptnAmy i think you can only share it with someone also on amazon music? i am on prime but not the music part</t>
  </si>
  <si>
    <t>honestly the only reason bts isn't in my top 5 for Spotify is bc I didn't really start listening to them on Spotify… https://t.co/7IZkfTBwk0</t>
  </si>
  <si>
    <t>Anyone watch that Chris Claremont  X-Men documentary they have on Amazon Prime?</t>
  </si>
  <si>
    <t>I truly believe @amazon should do their very own shipping service to the public ONLY PRIME MEMBERS though because… https://t.co/2S2iVIAOuw</t>
  </si>
  <si>
    <t>Annoyed that's it taken me 45 minutes to remember that Amazon Prime give the option of turning off commentary. Suff… https://t.co/oP7Z5GT0NH</t>
  </si>
  <si>
    <t>Yeah I can’t do this. The way me and amazon prime set up. I would be refilling every 2 hours https://t.co/comZKWeD7A</t>
  </si>
  <si>
    <t>Amazon Prime football: How to turn off commentary on Amazon Prime: https://t.co/vluwc6ChZ6</t>
  </si>
  <si>
    <t>Amazon Prime football: Who is commentating on Amazon Prime? Tyldesley, Mowbray feature: https://t.co/MsSV4Tpgwq</t>
  </si>
  <si>
    <t>Amazon Prime: How many devices can watch Amazon Prime at the same time?: https://t.co/qUdwxqpzAo</t>
  </si>
  <si>
    <t>Amazon Prime football: How to turn off commentary on Amazon Prime: https://t.co/mi7TW86q9H</t>
  </si>
  <si>
    <t>Amazon Prime: How many devices can watch Amazon Prime at the same time?: https://t.co/BWSQVtnVcM</t>
  </si>
  <si>
    <t>Ma mère elle a un compte Amazon Prime CA VA VITE REGARDER EUPHORIA EN FAIIIT</t>
  </si>
  <si>
    <t>@JimLangevin it's terrible that RI has a tax on SUBSCRIPTIONS like Netflix, Amazon Prime, and HULU. Our $ goes so f… https://t.co/qMcd1QZJk6</t>
  </si>
  <si>
    <t>Amazon Prime is allowing me to watch Aaron Mooy's shiny bald head in 4K. #htafc #BHAFC</t>
  </si>
  <si>
    <t>So far so good with Amazon Prime’s UHD coverage of #ARSBHA. Pleasantly surprised!</t>
  </si>
  <si>
    <t>Here’s What Amazon Prime Members Loved Most in 2019 https://t.co/V6PddDNL3P via @adweek https://t.co/KUcoAcHT9f</t>
  </si>
  <si>
    <t>Amazon prime commentary is bladdy reeking</t>
  </si>
  <si>
    <t>Watching David Luiz almost give away a goal in the first 40 seconds in glorious 4K on Amazon Prime. What a time to be alive.</t>
  </si>
  <si>
    <t>@dan_beck11 Amazon prime streaming it #meself</t>
  </si>
  <si>
    <t>The whole Amazon Prime thing:-
Choose your game. 
Be able to watch the match preview or manage chat 
Watch the game… https://t.co/y4S53i6jf3</t>
  </si>
  <si>
    <t>@vodafone_es El 6 octubre recibi sms cancelando la suscripcion anual a amazon prime, que vencia en enero!! He llama… https://t.co/IZUoGsw63S</t>
  </si>
  <si>
    <t>Wild rose comes to amazon prime on Monday. Proabably the film i was most disappointed to miss out on at the cinema… https://t.co/rPFX0rllcI</t>
  </si>
  <si>
    <t>@betangel Surely one of your family has Amazon Prime for delivery purposes? 🤔 so you could sign in that way to watc… https://t.co/fdRH2lEZb8</t>
  </si>
  <si>
    <t>I must say, I’m pretty impressed with the Amazon Prime Footy. Good the way you can flick from match to match.</t>
  </si>
  <si>
    <t>RT @GunnerGFTBL: This amazon prime layout with a stats option 😍 this is the best football streaming service I’ve ever had https://t.co/rRVK…</t>
  </si>
  <si>
    <t>eu quase que faço propaganda do amazon prime de graça kkkkkk mas amo muito não vou negar</t>
  </si>
  <si>
    <t>Fuck you amazon prime can’t watch the Arsenal game cause of you pricks</t>
  </si>
  <si>
    <t>RT @BranH96: Putting on the stadium fx on Amazon prime really isn’t effective at the Emirates</t>
  </si>
  <si>
    <t>[Amazon] Ed Sheeran - "No. 6 Collaborations Project" - $17.85 Prime {lowest} https://t.co/6R1ve4bnmz #VinylDeals</t>
  </si>
  <si>
    <t>@_Howard Amazon Prime has this round of midweek fixtures and moved ours to Thursday night.</t>
  </si>
  <si>
    <t>Amazon Prime is fucking shit, Amazon Prime is fucking shit 🎵</t>
  </si>
  <si>
    <t>RT @ComicBookNOW: The Nintendo Switch Lite is Only $180 For Amazon Prime Members https://t.co/ZJ9Z85aELN https://t.co/eHkP9hHMBG</t>
  </si>
  <si>
    <t>My Amazon Prime Is About A Minute Behind The Live Time 🙄 Just Get This Back On Sky Or BT Ffs!! #ARSBHA</t>
  </si>
  <si>
    <t>Amazon Prime perks 😍 #ARSBHA</t>
  </si>
  <si>
    <t>@virginmedia none of the apps on my TV are working, Netflix and Amazon Prime won't load programmes on the Tivo box, is there a problem?</t>
  </si>
  <si>
    <t>Forgot I get free Amazon Prime TV through EE 😄 can watch the match in Bali 🙌🏽🙌🏽</t>
  </si>
  <si>
    <t>@ChristinaPi Miranda. You can find it on Amazon Prime</t>
  </si>
  <si>
    <t>@amazon @AmazonUK been a prime member for 4 years. Went to @WholeFoods is USA and tried to get advertised discount… https://t.co/gnvCc4UOHa</t>
  </si>
  <si>
    <t>I'm sure I will miss lots of things about Amazon Prime, but most of all Carla and Evelyn, our two beautiful lockers together.</t>
  </si>
  <si>
    <t>RT @AngA_TV: ⚡️GiveAway
Tu veux faire des Benchmark pour voir ce que vaut ta Giga config et voir qui à la plus grosse 🧐 ?
@ ton Giga pote…</t>
  </si>
  <si>
    <t>@netflix "What's on Amazon Prime?"</t>
  </si>
  <si>
    <t>Putting on the stadium fx on Amazon prime really isn’t effective at the Emirates</t>
  </si>
  <si>
    <t>This no commentary/stadium fx option on Amazon Prime Video is amazing 🙌🏿</t>
  </si>
  <si>
    <t>RT @LangurLover: Just finished #TheReport on Amazon Prime. Loved it. Very eye opening. You all should watch it too. True story and a pivota…</t>
  </si>
  <si>
    <t>Note to self: never order from Amazon during the holiday season. My package that I ordered last Friday via PRIME ha… https://t.co/szdaF2sCMR</t>
  </si>
  <si>
    <t>Finally got round to watching Vikings on Amazon Prime. Creator, Michael Hirst. While watching, I'm making mental no… https://t.co/YezId1t5R8</t>
  </si>
  <si>
    <t>Amazon Prime commentators saying there are lots of empty seats...🧐</t>
  </si>
  <si>
    <t>Same people begging for links to streams now crying Amazon prime is a few seconds behind 😂😂😂</t>
  </si>
  <si>
    <t>RT @_Chris_Hurst_: Same people begging for links to streams now crying Amazon prime is a few seconds behind 😂😂😂</t>
  </si>
  <si>
    <t>@_raebrielle The boys on amazon prime. Shit good fam. Go Cop</t>
  </si>
  <si>
    <t>Premier League on Amazon Prime is legit!</t>
  </si>
  <si>
    <t>RT @idalupin0: The Report and The Last Black Man In San Francisco are on Amazon Prime! One more day till Marriage Story!! https://t.co/o8HS…</t>
  </si>
  <si>
    <t>The Nintendo Switch Lite is Only $180 For Amazon Prime Members https://t.co/1nMTJU3p45 https://t.co/2w7nVzhq5L</t>
  </si>
  <si>
    <t>RT @NerdApproved: The Nintendo Switch Lite is Only $180 For Amazon Prime Members https://t.co/1nMTJU3p45 https://t.co/2w7nVzhq5L</t>
  </si>
  <si>
    <t>@AmazonHelp Hello I have an Amazon Fire 5th generation. Will Amazon Prime still work on that tablet, or do I need a newer one to use Prime?</t>
  </si>
  <si>
    <t>Sky and BT sports must be shitting  themselves now Amazon Prime are  starting to show Premier League footy. Hahaha</t>
  </si>
  <si>
    <t>@BradleyCromack Amazon prime</t>
  </si>
  <si>
    <t>Can I just say amazon prime are doing absolute bits</t>
  </si>
  <si>
    <t>I really like these KO times for Amazon Prime. You can't possibly have 2 games in an evening where could watch both… https://t.co/tm74txbRnJ</t>
  </si>
  <si>
    <t>Football on Amazon Prime is actually terrible 🙄</t>
  </si>
  <si>
    <t>"Roses are red, turkeys were hot; here are some faves of what you bought…" well played, @Amazon. 
PSA: The Best of… https://t.co/iqiaVUel2J</t>
  </si>
  <si>
    <t>RT @WholeFoodsPR: "Roses are red, turkeys were hot; here are some faves of what you bought…" well played, @Amazon. 
PSA: The Best of Prime…</t>
  </si>
  <si>
    <t>@StevieMcCombie Sign up for amazon prime 30 days free sign up now cancel when match is over</t>
  </si>
  <si>
    <t>I thought I had the mute button on watching Arsenal v Brighton but it's just Stadium FX setting on Amazon Prime</t>
  </si>
  <si>
    <t>@timpayton Watching on Amazon Prime</t>
  </si>
  <si>
    <t>RT @HQzonna: Atualização!
Também vamos estar amanha na CCXP 2019 graças a Amazon Prime! 😢💙 https://t.co/J9wQlKOwCx</t>
  </si>
  <si>
    <t>Palm Tree Films #Amazon #Prime #Landing #Page #Available  #Film  #Titles  #NewReleases https://t.co/Agt2nNwbJc</t>
  </si>
  <si>
    <t>RT @DendrocacaliaUs: Choose from thousands of your favorite products from the #Prime #Pantry Store. 
👉 amazon
🇺🇸 https://t.co/GgSZc5BbFq…</t>
  </si>
  <si>
    <t>@marcelobechler @_Naoesofutebol @claalbuquerque Por aqui está disponível pra alugar no Google Play, Amazon Prime, You Tube... #IamBatman</t>
  </si>
  <si>
    <t>RT @rachel_fairbank: This morning, on the way to the pediatrician, I drove past a loooooonnnng line of Amazon Prime trucks driving down Loc…</t>
  </si>
  <si>
    <t>Who knew we had so many Amazon Prime members #ARSBHA</t>
  </si>
  <si>
    <t>Why are we paying for @amazon prime and one-day shipping, only to be told by the less-than-helpful customer service… https://t.co/lP0mjz7VHz</t>
  </si>
  <si>
    <t>Thankful for Amazon Prime today 💳💳💳</t>
  </si>
  <si>
    <t>@btweenhisteeth I don’t use Spotify. I use Amazon music because I have Prime but mostly listen to music downloaded… https://t.co/qgmUHoV1zg</t>
  </si>
  <si>
    <t>Kudos to amazon adding premier league football to their prime 👌</t>
  </si>
  <si>
    <t>obg twitch da amazon prime https://t.co/g5LhnTGSsF</t>
  </si>
  <si>
    <t>Love how amazon prime has the mascot names in the line up 😂</t>
  </si>
  <si>
    <t>RT @botanistmama: I think it’s kinda crazy that when I was a kid and someone said Amazon you instantly thought of the Amazon rainforest or…</t>
  </si>
  <si>
    <t>I've gone right of Amazon prime, Mowbray and Shearer doing commentary! The first commentates by cliche and waffle a… https://t.co/unA72vhNxR</t>
  </si>
  <si>
    <t>First impression of football on Amazon Prime is positive - UHD and I can turn off the incessant wittering of the co… https://t.co/ToX5KlyQP8</t>
  </si>
  <si>
    <t>RT @TwitchPrime: Good news for @LeagueOfLegends players! Starting today, you can get a FREE #LoL Mystery Skin Permanent with #TwitchPrime.…</t>
  </si>
  <si>
    <t>"Quite a few empty seats" says Amazon Prime. Yeah, ****ing around with the kick-off time has nothing to do with it. #ARSBHA</t>
  </si>
  <si>
    <t>I know I'm late to the party but this football on Amazon Prime is alright eh!?</t>
  </si>
  <si>
    <t>@allison_dejong "Oh shit, this wasn't included in Amazon Prime?!"</t>
  </si>
  <si>
    <t>Well, this is great! Now I wish my strata would let me keep a table outside my door. | An Amazon Prime Delivery Guy… https://t.co/gFqVSlVjm2</t>
  </si>
  <si>
    <t>The Nintendo Switch Lite is Only $180 For Amazon Prime Members https://t.co/ZJ9Z85aELN https://t.co/eHkP9hHMBG</t>
  </si>
  <si>
    <t>Elite stuff this amazon prime</t>
  </si>
  <si>
    <t>RT @VijayIsMyLife: . @PrimeVideoIN does not buy movies before its release and is very choosy when it comes to regional cinema.  But in the…</t>
  </si>
  <si>
    <t>Enjoying this Thursday night football malarkey. Nice one Amazon Prime.</t>
  </si>
  <si>
    <t>First go of Amazon Prime here, gone off 4 times in the 1st 9 minutes, shite.</t>
  </si>
  <si>
    <t>Peak that the football on Amazon Prime ain’t available in Ireland.</t>
  </si>
  <si>
    <t>You can change the audio on amazon prime from commentary to just atmosphere, so if you like watching football in si… https://t.co/f86hXJ2uNj</t>
  </si>
  <si>
    <t>Is the game on amazon prime ?</t>
  </si>
  <si>
    <t>@DudeAFC @blainder971 C'est une exclu Amazon UK. Ca marche pas non plus avec un Prime FR</t>
  </si>
  <si>
    <t>RT @hechima10040: 『ペンギン・ハイウェイ』サブスク化記念再掲です！
Amazon(prime video)やNETFLIX他色々出ているようなので、よろしくお願いいたします🙏✨ https://t.co/iZVSVNC5OV</t>
  </si>
  <si>
    <t>Even Amazon prime video don't even wanna mention #VAR. Laughable</t>
  </si>
  <si>
    <t>I don't know about anyone else but I've bloody loved these games on Amazon Prime and the staggered kick offs. It's… https://t.co/9F6qMWiOxU</t>
  </si>
  <si>
    <t>Thank you Amazon Prime</t>
  </si>
  <si>
    <t>RT @M_Buj_: La terrible historia de los vibradores asesinos otra vez en Prime Reading.
https://t.co/6Py9OzCzj7
#Amazon #PrimeReading #KIn…</t>
  </si>
  <si>
    <t>Alan Shearer on commentary, I'm officially giving up on Amazon Prime PL after three days.</t>
  </si>
  <si>
    <t>Really weird watching live football on Amazon Prime tbf they got every known commentator under the sun!</t>
  </si>
  <si>
    <t>RT @frankofarrell: I notice we play better on Amazon Prime than we do on BT Sport.</t>
  </si>
  <si>
    <t>Amazon prime is quality and getting rid of Netflix. Love it NFL and Premier games.</t>
  </si>
  <si>
    <t>RT @comingsoonnet: First Teaser For Amazon Prime’s The Boys Season 2 Released!
https://t.co/3aha2wcuUE</t>
  </si>
  <si>
    <t>@Jamiebornagain It’s on Amazon Prime. It’s free for 30 day trial if you’re new to Amazon Prime Video</t>
  </si>
  <si>
    <t>RT @sidhuwrites: Even before the launch of the first look poster, #Thalapathy64 is red hot in demand in terms of the rights. 
Digital stre…</t>
  </si>
  <si>
    <t>Snacks on snacks for our busy delivery people @azizansari @unfoRETTAble #amazon #parksandrec #treatyoself #rak… https://t.co/q8Ei0xamhj</t>
  </si>
  <si>
    <t>First Teaser For Amazon Prime’s The Boys Season 2 Released! https://t.co/2ewKKObR6o https://t.co/SVAt1hSCuu</t>
  </si>
  <si>
    <t>How many fucking subscriptions do you need to watch the fitbaw these days, sky sports, BT, premier and now amazon p… https://t.co/qWuEuciMzJ</t>
  </si>
  <si>
    <t>THE BOYS 2 Trailer (2020) Amazon Prime Video https://t.co/ozFOQOBjt4 via @YouTube</t>
  </si>
  <si>
    <t>@RedAndWhite11 Watching on Amazon Prime?</t>
  </si>
  <si>
    <t>Amazon Prime now has Premier League? This is a game changer. https://t.co/e3P48lfFOX</t>
  </si>
  <si>
    <t>Amazon prime need to get the license to show all prem games, the service and everything is much better than sky and BT</t>
  </si>
  <si>
    <t>@_xisabelxx_ Pero ya tengo Amazon Prime gratis 😂</t>
  </si>
  <si>
    <t>📽 The Boys
📺 Amazon Prime Video
🎬 Season 2
📅 2020 (a mediados)
✒ Cosas nuevas: Terror saldrá con Butcher y aparece… https://t.co/Zqz5O46fK9</t>
  </si>
  <si>
    <t>I mean amazon still sells it but its not longer prime</t>
  </si>
  <si>
    <t>I always write better if I can put a face to my character and as I started watching "Return To Christmas Creek" via… https://t.co/U82AA6NLkO</t>
  </si>
  <si>
    <t>I’m waiting for it to come to Amazon Prime 🤷🏼‍♀️ https://t.co/ih7R89wbGo</t>
  </si>
  <si>
    <t>If Amazon Prime really want to make an impression bring in some new faces new voices don’t just recycle BBC and itv… https://t.co/MQiJY00uiK</t>
  </si>
  <si>
    <t>RT @SirJamieH: Amazon Prime over the last two nights have shown the way football needs to go, in regards to broadcasting it. Have said for…</t>
  </si>
  <si>
    <t>Not gonna lie loving the premier league on amazon prime I hope we get more games streamed next season</t>
  </si>
  <si>
    <t>@filletdabitchx Watching it buddy. ( amazon prime) How’s the blades losing ? Scratch heed time. Xx</t>
  </si>
  <si>
    <t>RT @WeAreEntNews: Mayumi Yoshida, Amazon's Prime's 'Crown Princess', Takes Us On Her Career Journey, Talks the Final Season of Amazon's 'Th…</t>
  </si>
  <si>
    <t>A las 9:30-9:45 me pondré con F.E.A.R.~ Qué ganitas de seguir con este juego! Os espero por twitch si os apetece! R… https://t.co/ofB1BJ06Lc</t>
  </si>
  <si>
    <t>RT @Kirtash80: A las 9:30-9:45 me pondré con F.E.A.R.~ Qué ganitas de seguir con este juego! Os espero por twitch si os apetece! Recordad s…</t>
  </si>
  <si>
    <t>Donald Trump: Could you explain what is Amazon Prime membership https://t.co/HxZMHAAiYy</t>
  </si>
  <si>
    <t>Amazon prime sport is a piece of shit and I hate it.</t>
  </si>
  <si>
    <t>Amazon Prime's no commentary feature is where its at</t>
  </si>
  <si>
    <t>Here’s What Amazon Prime Members Loved Most in 2019 https://t.co/WiJdfBSiM2 https://t.co/ubIXTunrGZ</t>
  </si>
  <si>
    <t>Here’s What Amazon Prime Members Loved Most in 2019 https://t.co/9zehqOvJVL via @adweek #advertising… https://t.co/hJ8u5TZtcK</t>
  </si>
  <si>
    <t>This amazon prime layout with a stats option 😍 this is the best football streaming service I’ve ever had https://t.co/rRVKo4eurX</t>
  </si>
  <si>
    <t>Big up Amazon prime 🙌⚽️ #ARSBHA #Football #AmazonPrimeSport https://t.co/iSo1F71hVy</t>
  </si>
  <si>
    <t>@RockyWhu Reply was on amazon prime from midnight if you fancied it😃</t>
  </si>
  <si>
    <t>RT @DrMalo: Con ustedes, el teaser tráiler de la segunda temporada de The Boys https://t.co/XuAwZvFsm1</t>
  </si>
  <si>
    <t>RT @PrimeVideoBR: Fadas são capazes de se apaixonar por seres-humanos? Orlando Bloom e Cara Delevingne respondem em Carnival Row. Já dispon…</t>
  </si>
  <si>
    <t>Amazon Prime Feb. 16th
Every Monday I hit the post office tho so I can mail you a copy. 📀 https://t.co/0qWFBjJdua</t>
  </si>
  <si>
    <t>@nbchouse is on Amazon Prime Video. Time to #binge.</t>
  </si>
  <si>
    <t>What’s Amazon Prime’s obsession with this Opta Win Probability?? Cool, and what?</t>
  </si>
  <si>
    <t>Amazon Prime is how all football should be shown. Get rid of @SkySports and @btsport being able to choose which gam… https://t.co/VysNr2oKhf</t>
  </si>
  <si>
    <t>RT @onlysharpie: Amazon Prime is how all football should be shown. Get rid of @SkySports and @btsport being able to choose which game you w…</t>
  </si>
  <si>
    <t>QUE AMAZON PRIME VIDEO TIENE LA SERIE QUE LLEVO BUSCANDO MIL AÑOSSSSSSSSSSSSSSSSSSSSSSSSS</t>
  </si>
  <si>
    <t>How many of those who took up Amazon Prime’s 30-day free trial will be satisfied and pay the monthly subscription o… https://t.co/6jcveGXtbg</t>
  </si>
  <si>
    <t>@6arsenal1886 NBCsN or on amazon prime video</t>
  </si>
  <si>
    <t>@virginmedia why is my amazon prime not working on my tv but will on my laptop and phone</t>
  </si>
  <si>
    <t>RT @PrimeVideoFR: Être différent peut s’avérer dangereux.
Regardez #CarnivalRow sur Amazon Prime Video</t>
  </si>
  <si>
    <t>“What about Derby?!” 
“We got fined for a bloke standing on a public footpath” 
“Bigger fine for using binoculars”… https://t.co/aSqct50BHX</t>
  </si>
  <si>
    <t>@Hermesparcels I was due to receive an amazon prime parcel on Sunday. I still haven’t received it and the delivery… https://t.co/mUs8XoHIcc</t>
  </si>
  <si>
    <t>Can’t get used to footy on Amazon prime</t>
  </si>
  <si>
    <t>i don’t want a lot for christmas, there’s just one thing i need, GAMES TO STOP BEING SHOWN ON AMAZON FUCKING PRIME</t>
  </si>
  <si>
    <t>@katame1319 可愛いでしょー☺️
私も教えてもらったんだけど
未来講師めぐる シーズン1
それのエピソード2です
いまならAmazon Prime Videoで見れる！！！
https://t.co/ndmpbmiDjI</t>
  </si>
  <si>
    <t>Trust Amazon Prime Footy not to work when I want to use it. Oh well, back to nbcsn stream.</t>
  </si>
  <si>
    <t>Amazon Prime coverage. Co-commentator is Chris Fucking Waddle. ‘Pundits’ are Jermaine Jenas and Les Ferdinand. Than… https://t.co/5MJTZPeURR</t>
  </si>
  <si>
    <t>@NewsJunky72 @yashar @UPS The one exception being amazon prime now. Which is only available in a few major metropol… https://t.co/GdNLM0wVxP</t>
  </si>
  <si>
    <t>5. Sneaky Pete
4. Good Omens
3. Fleabag
2. Patriot
1. ???
The best Amazon Prime original series right now, ranked… https://t.co/QhBE6rAbQU</t>
  </si>
  <si>
    <t>Why is amazon prime still charging me I canceled it three months ago</t>
  </si>
  <si>
    <t>Amazon prime shows the prem now...too nice😁</t>
  </si>
  <si>
    <t>Streaming on Amazon prime.... What time was kick off?</t>
  </si>
  <si>
    <t>RT @DIPhilSwanton: Just had a call about over payment of my Amazon Prime account. The lady was keen to process a refund by getting me to in…</t>
  </si>
  <si>
    <t>When your Amazon Prime account includes free live premiership league games☺👍 https://t.co/FYjKrJlKoL</t>
  </si>
  <si>
    <t>I truly believe Amazon is gonna package all these wholesome clips into an Amazon Prime series https://t.co/tU3zgamr34</t>
  </si>
  <si>
    <t>RT @sidneyfussell: I truly believe Amazon is gonna package all these wholesome clips into an Amazon Prime series https://t.co/tU3zgamr34</t>
  </si>
  <si>
    <t>en vrai il faut que j'exploite mon 1 an d'Amazon Prime Video accidentel lol</t>
  </si>
  <si>
    <t>I acc wouldn’t mind football finding a somewhat permanent home on amazon prime tbh</t>
  </si>
  <si>
    <t>@_MilesThompson @nufcnathan_1995 Loving the fact ASM is doing the sign language on Amazon Prime !</t>
  </si>
  <si>
    <t>RT @Throptoon: @_MilesThompson @nufcnathan_1995 Loving the fact ASM is doing the sign language on Amazon Prime !</t>
  </si>
  <si>
    <t>【PR】Amazon primeなら200万曲が聴き放題【30日間無料お試し】https://t.co/VoEWYf7ZyU https://t.co/ik2Sj81rFQ</t>
  </si>
  <si>
    <t>Congrats @MyKukun on this bylined article by Devin Haran,
President &amp;amp; Chief Operating Officer. Devin discusses that… https://t.co/Ll3N0AZ0yB</t>
  </si>
  <si>
    <t>My mom kicked me off her Amazon prime because she accidentally ordered stuff that I had favorited or put in the car… https://t.co/dC4Vnjoc4B</t>
  </si>
  <si>
    <t>Silence has been gaining a lot of traction lately and we couldn’t be happier to have been a part of this impactful… https://t.co/NYqQrN1G2C</t>
  </si>
  <si>
    <t>(First Teaser For Amazon Prime’s The Boys Season 2 Released!)  Playhitmusic - https://t.co/f5GqOu8rTF https://t.co/zZBxEoywXt</t>
  </si>
  <si>
    <t>RT @ChrisMears1: Pardew on Amazon Prime Video after hearing the Everton job has become available https://t.co/mhZLGlJ0NA</t>
  </si>
  <si>
    <t>I swear to god  @amazon. Get your shit together. Prime means 2 days not fucking 5. 😠</t>
  </si>
  <si>
    <t>Je li moguce da vikinzi nisu ni na netflix ni na hbo go ni nidje no na amazon prime posrani makse</t>
  </si>
  <si>
    <t>Well weird hearing Alan Shearer as a co commentator for amazon prime video. Need him in the studio doesn't sound ri… https://t.co/USE5oWh3Nn</t>
  </si>
  <si>
    <t>We anywhere close to scoring yet? My amazon prime isn’t working which may be a good thing</t>
  </si>
  <si>
    <t>Don’t let amazon prime fool you. The matches are one minute behind and they’re just a polished up TotalSportek.</t>
  </si>
  <si>
    <t>RT @EdoTenseiMob: might fuck around and buy these glow in the dark condoms on amazon prime
Tryna play Star Wars with the homies https://t.…</t>
  </si>
  <si>
    <t>Arthur’s on amazon prime broooooo IM HYPED</t>
  </si>
  <si>
    <t>@gummibierchenTV @HoppenstedtFrau Glücklicherweise gibt es Amazon Prime und ähnliches... 🤷‍♂️
...und mit ein wenig… https://t.co/MWfNPNMcej</t>
  </si>
  <si>
    <t>RT @EddieRobson: The combination of BBC and ITV commentators, pundits and presenters on this Amazon Prime football coverage makes it oddly…</t>
  </si>
  <si>
    <t>Amazon prime can get right out of my ear</t>
  </si>
  <si>
    <t>@MaryNanceresist Here are two:
01. $18 w/ free Prime shipping (I assume this is a knock off)… https://t.co/cuGJbJN5jh</t>
  </si>
  <si>
    <t>First Teaser For Amazon Prime’s The Boys Season 2 Released!: The series stars Karl Urban and Jack Quaid The post Fi… https://t.co/x8tZFwnQzr</t>
  </si>
  <si>
    <t>@emcarstaiirs eu to procurando um site bom pra assistir legendado pq não tem na netflix,amazon prime e nem no net n… https://t.co/wiUbXm98K7</t>
  </si>
  <si>
    <t>Anyone else having trouble with watching the Arsenal v Brighton game on Amazon Prime? I wanted to just listen to th… https://t.co/xllsjXqpXO</t>
  </si>
  <si>
    <t>What were Amazon's more than 100 million Prime members doing with their ever-faster shipping and ad-free streaming… https://t.co/bgnVjqLZYQ</t>
  </si>
  <si>
    <t>In July 2017, less than seven months after its foray into India as part of its global expansion, Amazon Prime Video… https://t.co/f8FTjivB0n</t>
  </si>
  <si>
    <t>Things you can't cancel:
-Celebrities who tweeted some dumb shit you didn't like.
Things you can cancel: 
-Your Amazon Prime membership</t>
  </si>
  <si>
    <t>don't rate amazon prime for the prem</t>
  </si>
  <si>
    <t>RT @PrimeVideoES: Series y películas. Incluido con Amazon Prime. Comienza tu prueba gratuita de 30 días. Cancela en cualquier momento.</t>
  </si>
  <si>
    <t>Beloveds, if you haven't seen August at Akiko's yet, go watch it on Amazon Prime or Kanopy. It's a film by my colle… https://t.co/j957OBKPM2</t>
  </si>
  <si>
    <t>RT @News18TamilNadu: ‘தளபதி 64’ டிஜிட்டல் உரிமையைப் பெற்ற நிறுவனம்...!
#Thalapathy64 |
Click...
https://t.co/IX6UZ9mZ56</t>
  </si>
  <si>
    <t>@100PercentCafc Amazon Prime mate.</t>
  </si>
  <si>
    <t>Amazon Prime’s coverage of Premier League football is actually fucking decent.</t>
  </si>
  <si>
    <t>@DiegoArcos14 No entiendo, ósea que tiene q salir primero en History antes que en prime video ??? Pero en mexico y… https://t.co/lZ8O2ztNCV</t>
  </si>
  <si>
    <t>Convencendo meu pai a assinar Amazon prime mas com certeza a Cris vai empatar pq ela é muito apegada aos filmes indianos dela</t>
  </si>
  <si>
    <t>I love amazon prime but it’s making me really impatient with other online deliveries, I’m sitting here thinking thr… https://t.co/1FkZYhv1Yx</t>
  </si>
  <si>
    <t>@GeoffEvans53 If you have Amazon prime watch The Expanse - fucking fantastic show! https://t.co/0tmAWEcyZo</t>
  </si>
  <si>
    <t>@BluetonesFanz @TheQuill Scrooged is currently on Amazon prime. Heads up</t>
  </si>
  <si>
    <t>RT @SavinTheBees: Watch The Boys on Amazon Prime video. https://t.co/kTjUYzbK99</t>
  </si>
  <si>
    <t>Vraiment heureux d'avoir pris Amazon Prime, y a les spectacles de Bigard 😝😝</t>
  </si>
  <si>
    <t>RT @pauljan_: Vraiment heureux d'avoir pris Amazon Prime, y a les spectacles de Bigard 😝😝</t>
  </si>
  <si>
    <t>Can't work out if The Emirates has empty seats because
A) The game is on Amazon Prime
Or
B) We are just a bit shit
#ARSBHA</t>
  </si>
  <si>
    <t>RT @DrTommyT25: Can't work out if The Emirates has empty seats because
A) The game is on Amazon Prime
Or
B) We are just a bit shit
#ARSBHA</t>
  </si>
  <si>
    <t>@walke_mr Thanks my man but geo locked which is bollox as my wife has amazon prime but can’t watch it in Ireland</t>
  </si>
  <si>
    <t>Yay!!! Grey’s Anatomy on Amazon Prime 😍</t>
  </si>
  <si>
    <t>RT @GaryLineker: Think I might be the only person in the football telly world not working with Amazon Prime. I can only presume my invitati…</t>
  </si>
  <si>
    <t>obrigado amazon prime por compensar o dia ruim que eu tive com este belíssimo trailer isto significa muito para mim… https://t.co/IL7mAwqrhC</t>
  </si>
  <si>
    <t>@amyalkon @robbysoave But srsly - it's way more likely to be an Xmas delivery than anything nefarious. Soooo many A… https://t.co/KXOVAF8pCf</t>
  </si>
  <si>
    <t>Hey Jeff Bezos, how about you use a tiny bit of your pocket money to outbuy Sky Sports and BT sport and put all… https://t.co/hc5raPVfEz</t>
  </si>
  <si>
    <t>RT @CaraGeeeee: I love this whole article but especially one particular quotation lololololol @Mi55Tipper this is why we’re friends #TheExp…</t>
  </si>
  <si>
    <t>Premier league on Amazon prime is the best thing they’ve done in a long time</t>
  </si>
  <si>
    <t>RT @jtucker_3: Premier league on Amazon prime is the best thing they’ve done in a long time</t>
  </si>
  <si>
    <t>RT @blairerxse: If you have a Netflix/Hulu/Amazon Prime subscription - you can afford a Domme’s OF. 
Most Dommes have their OF for $12/mon…</t>
  </si>
  <si>
    <t>RT @obenkyounuma: 世界中の各国ごとに作っていたのが、NetflixとAmazon PrimeとHulu（ディズニー）しかなくなって世界中の制作会社が押し寄せたら、そりゃあっという間にそういう状況になるよね。しかも、そうなったらもう各地の制作局は勢いを取り戻さな…</t>
  </si>
  <si>
    <t>Assinei Amazon prime só pra testa porém e baratin DMS e tem MT filme</t>
  </si>
  <si>
    <t>Yes. But canny see it attracting enough new subscribers to justify a decent TV deal.
Reckon the Amazon model will… https://t.co/FjrBSZNS2l</t>
  </si>
  <si>
    <t>Watching the football through amazon prime is 💩 lagging so so soooo much 🥴</t>
  </si>
  <si>
    <t>Why doesn’t my Amazon prime video work on the fire stick???</t>
  </si>
  <si>
    <t>@TeamDeja Bet he’ll be there in 2-3 business days. I don’t have amazon prime 😂</t>
  </si>
  <si>
    <t>RT @mouse_cl: Con ustedes, el teaser tráiler de la segunda temporada de The Boys https://t.co/iO9ydvgeUe https://t.co/Oed3NvShDT</t>
  </si>
  <si>
    <t>Loving Amazon prime coverage of the PL</t>
  </si>
  <si>
    <t>RT @ffsbaiIly: Loving Amazon prime coverage of the PL</t>
  </si>
  <si>
    <t>@Akshobh Go to Amazon Prime. And watch Modern Love. :)</t>
  </si>
  <si>
    <t>@timsrunworld @skidrowmarathon Amazon Prime £4.99 but totally worth it!</t>
  </si>
  <si>
    <t>@scorsesie maybe i can wait for it to come out on like amazon prime or something? youtube rentals?... 123movies???... :((</t>
  </si>
  <si>
    <t>I’m literally closing my Netflix account if they stayed this shitty..
At least amazon prime has harry potter movies https://t.co/jbRGliGAqZ</t>
  </si>
  <si>
    <t>RT @alanshearer: Amazon delivers the Premier League. Tonight I’ll be covering Arsenal v Brighton live and exclusive on Amazon Prime Video.…</t>
  </si>
  <si>
    <t>RT @TheJonathanCain: If you’re looking for a great way to get into the Christmas Spirit, check out this full-length concert featuring songs…</t>
  </si>
  <si>
    <t>#Série: Confira as séries que chegam ao Amazon Prime Video Brasil neste mês
https://t.co/xF7dtnmC9i https://t.co/MPgsObGNMz</t>
  </si>
  <si>
    <t>@shingojira__ Hast du kein Amazon Prime? Kannst dann miteinander verbinden :o</t>
  </si>
  <si>
    <t>RT @ODDSbible: If you have chosen ‘stadium noise only’ on Amazon Prime for the Arsenal vs Brighton game, do not panic if the speakers seem…</t>
  </si>
  <si>
    <t>Je suis à fond sur The Boys (Amazon Prime) actuellement, je kiffe 😍</t>
  </si>
  <si>
    <t>The Report on Amazon Prime was really good. Just fyi.</t>
  </si>
  <si>
    <t>@cunteast Amazon Prime to Netflix and Disney Minus https://t.co/18DzD6GQQZ</t>
  </si>
  <si>
    <t>Loads of people going daft about the coverage on Amazon Prime. I’m only 30 secs off real time which Sky HD is usual… https://t.co/pMJCLxh8bg</t>
  </si>
  <si>
    <t>RT @ABNEGAT96846258: Have you seen our New #BehindTheScenes video!!
Check out the result of a great team work, movie live on Amazon (Free w…</t>
  </si>
  <si>
    <t>@washingtonpost Why won't you fix the problem with SSO between Amazon and your paper?  For three years I haven't be… https://t.co/VWhs6ldsRD</t>
  </si>
  <si>
    <t>Premier league on Amazon prime is soooooo much better than sky and bt. Hopefully this is the future.</t>
  </si>
  <si>
    <t>@virginmedia for example, this message popped up when trying to stream on Amazon Prime yesterday. After the re-plug… https://t.co/9BdSVPV0QF</t>
  </si>
  <si>
    <t>How long until Amazon Prime introduce a a sports package?</t>
  </si>
  <si>
    <t>@AshCashmore @Starbucks @DutchBros @officedepot @amazon @AmazonKindle @bicpens @Elmers @fivebelow @DollarTree… https://t.co/60kQM3jPxE</t>
  </si>
  <si>
    <t>And McKenna's new film is gonna be on Amazon prime in January?? Too many good news</t>
  </si>
  <si>
    <t>@ac_wazza Amazon prime mate</t>
  </si>
  <si>
    <t>Con ustedes, el teaser tráiler de la segunda temporada de The Boys https://t.co/XuAwZvFsm1</t>
  </si>
  <si>
    <t>Anyone else's Amazon Prime stream constantly freezing? Not happy with this at all</t>
  </si>
  <si>
    <t>RT @megaNUT4k: the year is 2030. supreme leader Jeff has divided the population into 12 production districts. amazon prime members get to l…</t>
  </si>
  <si>
    <t>Just watching replay of whole Match on Amazon prime now. We have played a whole lot better than I thought while I w… https://t.co/Tqv6Iq0qqe</t>
  </si>
  <si>
    <t>Amazon Prime pundits are pish</t>
  </si>
  <si>
    <t>Amazon prime commentators are savage lmao</t>
  </si>
  <si>
    <t>RT @videogamedeals: Pokémon Detective Pikachu Movie Talking Psyduck Plush - 8" Amazon Lightning Deal Starts in 15 minutes via Amazon (Prime…</t>
  </si>
  <si>
    <t>Have you watch in Amazon Prime Magnificent Three: Cities that Shaped History this will blow your mind. If you think… https://t.co/hERiZFRtYZ</t>
  </si>
  <si>
    <t>Amazon prime is sick. I'm all in</t>
  </si>
  <si>
    <t>Really like amazon prime watch any game turn the commentary on or off go bk n watch the goals again at the touch of… https://t.co/44bSttymB7</t>
  </si>
  <si>
    <t>How do you turn commentary off on amazon prime? Wanna try it out.</t>
  </si>
  <si>
    <t>@shaqueena247 I think amazon prime has it</t>
  </si>
  <si>
    <t>An Amazon Prime Delivery Guy Had the World's Purest Reaction to Discovering Snacks Outside a Home https://t.co/rHVxqHbYyx</t>
  </si>
  <si>
    <t>mis padres llevan suscritos a Amazon desde mayo porque hicieron una compra y no se enteraron de que se suscribieron… https://t.co/ONzaIig0Mu</t>
  </si>
  <si>
    <t>RT @EntInsider: #TheExpanse cast and creators on making the move from Syfy to Amazon, and what to expect in season 4
https://t.co/sTXN6jjYMB</t>
  </si>
  <si>
    <t>RT @keyannaleshawn: Amazon prime be having all the little good bootleg movies</t>
  </si>
  <si>
    <t>❗️Disponible Suscripciones Premium❗️
NETFLIX UHD 
HBO ESPAÑA
AMAZON PRIME
DAZN ESPAÑA
RAKUTEN TV
Y MUCHAS OTRAS M… https://t.co/XqE0kfR7Df</t>
  </si>
  <si>
    <t>RT @digitalpsnjdj: ❗️Disponible Suscripciones Premium❗️
NETFLIX UHD 
HBO ESPAÑA
AMAZON PRIME
DAZN ESPAÑA
RAKUTEN TV
Y MUCHAS OTRAS MAS...…</t>
  </si>
  <si>
    <t>Watching The Report on Amazon Prime Video. Why do we listen to a thing the CIA says about anyone, including Trump.… https://t.co/SFtDZtJt1i</t>
  </si>
  <si>
    <t>RT @BigLez67: jonno if ya see this ya better log oot me amazon prime cos a cannit watch a masterpiece from bruceys mags !! answer ya fuckin…</t>
  </si>
  <si>
    <t>RT @rozetked: Amazon Prime опубликовал тизер ко второму сезону «Пацанов».
Будет ещё больше крови и экшена! Премьеру ждём в 2020 году.
htt…</t>
  </si>
  <si>
    <t>Getting to watch football on Amazon Prime now is insane, people out here paying £60+ a month through BT and Sky Spo… https://t.co/rjU8GLVGLm</t>
  </si>
  <si>
    <t>Is it just me or is the games on amazon prime slow?</t>
  </si>
  <si>
    <t>What’s happened to Arsenal? Even in Wenger’s final years, they were still worth watching. If someone offered me a f… https://t.co/mfQ0YSOxhT</t>
  </si>
  <si>
    <t>@MartyTheElder Marty did you know if you have Amazon Prime you can link it to your Twitch account and subscribe to… https://t.co/kiQIqG9fva</t>
  </si>
  <si>
    <t>@liannesanderson Look up amazon prime it’s a quick registration and then your in</t>
  </si>
  <si>
    <t>The Prime Reading library contains hundreds, if not thousands, of books devoted to health and wellness. https://t.co/cg39yRFt2V</t>
  </si>
  <si>
    <t>RT @bpbclead: Watching the football on Amazon Prime is like watching an illegal stream. From 2014. Dreadful.</t>
  </si>
  <si>
    <t>Another annoying thing about Amazon Prime showing football is that I have to show my Dad how to use another app on the TV.</t>
  </si>
  <si>
    <t>RT @josh_wats09123: Another annoying thing about Amazon Prime showing football is that I have to show my Dad how to use another app on the…</t>
  </si>
  <si>
    <t>He make me cum faster than Amazon prime</t>
  </si>
  <si>
    <t>RT @BenAdamsonDXB: (Probably Not) Coming soon to Amazon Prime @iamtomskinner - bindun? https://t.co/av1UuJatXa</t>
  </si>
  <si>
    <t>Freo Busker Band Vol 1 #Prime in the UK
https://t.co/eToijKH5Uu https://t.co/osKlWa2TvO</t>
  </si>
  <si>
    <t>@titonka You’ve now given me something to look forward to in a few months? Prime birthdays. Maybe Amazon will offer a sponsorship?</t>
  </si>
  <si>
    <t>@DENCHmycool @AmazonHelp Amazon prime does mate but everton dont</t>
  </si>
  <si>
    <t>An Amazon Prime Delivery Guy Had the World's Purest Reaction to Discovering Snacks Outside a Home https://t.co/KK7WBUr8WY</t>
  </si>
  <si>
    <t>@Adamtherobinson The thing is they have to have all the right or none at all because if they don’t then consumers w… https://t.co/lEsaLhV8PL</t>
  </si>
  <si>
    <t>Top tip - you can watch Amazon Prime Premier League football without the commentary and just hear stadium noise. Ju… https://t.co/gavT1mJfAQ</t>
  </si>
  <si>
    <t>@julietteexoxo You can watch on the mtv app if you have someone’s cable/satellite package user id/ password. Other… https://t.co/AgyUZg3cjc</t>
  </si>
  <si>
    <t>Pubs cany have the games on cause a amazon prime 😂😂 fuckin joke man</t>
  </si>
  <si>
    <t>Pubs cany have the
games on cause a amazon
prime 😂😂 fuckin joke man
A haiku by @BlairLindsay5 https://t.co/tJILs7YDTt</t>
  </si>
  <si>
    <t>Amazon Prime Video terá séries nacionais com D2 e Pabllo Vittar https://t.co/nvBDk7Ar6O https://t.co/qdHq46pt2R</t>
  </si>
  <si>
    <t>@Nathazette amazon prime</t>
  </si>
  <si>
    <t>@liannesanderson NBCSN or Amazon prime</t>
  </si>
  <si>
    <t>How the fuck did anyone ever do Christmas shopping without amazon prime?</t>
  </si>
  <si>
    <t>I just got Amazon Prime and let me tell you the amount of boxes I have in my living room 😰😰</t>
  </si>
  <si>
    <t>@Jonnyarsenal It’s awful. Amazon Sub Prime</t>
  </si>
  <si>
    <t>@mixedknuts The most disappointing aspect of the ‘brave new world’ of Amazon Prime showing football is the same old commentators/pundits.</t>
  </si>
  <si>
    <t>Watching the Arsenal game on Amazon prime with just the stadium noise really does emphasise how bad the atmosphere… https://t.co/rMkWUON2mw</t>
  </si>
  <si>
    <t>RT @Aaron_Turns: Amazon prime stream is so far behind I've just seen Shelveys goal against City again. #NUFC #AmazonPrimeSport</t>
  </si>
  <si>
    <t>I got kicked out of my own Amazon Prime account and put as an extra household. 🤣</t>
  </si>
  <si>
    <t>RT @DCMfilm: Er hat alles riskiert, um die Wahrheit herauszufinden. Wie weit würdest du gehen?
#TheReportFilm mit Adam Driver. Ab sofort a…</t>
  </si>
  <si>
    <t>The #NintendoSwitch Lite is only $180 for Amazon Prime members on Woot if you hurry:  https://t.co/bOt2MBaUIf https://t.co/0kJSEtgLuK</t>
  </si>
  <si>
    <t>RT @jasonchanco: JungleScout is having an #Amazon Prime Week Sale for #AmazonSellers!  Definitely worth checking out if you were on the fen…</t>
  </si>
  <si>
    <t>12月のTwitchPrime特典はミステリースキン
https://t.co/tmuNpHcIld https://t.co/EcXu4dgb49</t>
  </si>
  <si>
    <t>エモートとTFTのタマゴある
https://t.co/b6pdpBqJmV https://t.co/j6caf3J6TH</t>
  </si>
  <si>
    <t>Live premiership football included with Amazon Prime? When did THAT happen?!</t>
  </si>
  <si>
    <t>https://t.co/XjmRse65ON
Meu segundo maior motivo de tentar convencer a família de assinar a amazon prime aí</t>
  </si>
  <si>
    <t>@PLComms  does amazon prime not have VAR 😂😂, where is the consistency here? Absolute joke!!</t>
  </si>
  <si>
    <t>@SheffieldUnited Amazon prime need to stay out of the premier league commentary is shocking picture quality a disgrace</t>
  </si>
  <si>
    <t>@jackiechung33 @BadAssBowlegz Amazon prime is the homie too.</t>
  </si>
  <si>
    <t>Subscribed to Amazon Prime to watch Arsenal, it’s an absolute shower of shite and I have turned it off 30 mins in a… https://t.co/68QcBMoKMh</t>
  </si>
  <si>
    <t>Amazon Prime an Black Friday so: Kostenloser EXPRESS Versand!
eine Woche Später habe ich meine Bestellungen immer noch nicht 😂</t>
  </si>
  <si>
    <t>This Amazon Prime is fucking shite, keeps cutting out every five minutes @primevideosport  #ARSBHA</t>
  </si>
  <si>
    <t>If you want to experience Amazon Prime’s stadium atmosphere feature at the Emirates just press this button. #ARSBHA https://t.co/v9cR3v6oRH</t>
  </si>
  <si>
    <t>Amazon prime is actually the best thing so far for watching the footy, shits on sky and bt all day long</t>
  </si>
  <si>
    <t>alguma alma caridosa com amazon prime p receber uma encomenda pra mim?</t>
  </si>
  <si>
    <t>How is baldy playing Auba and Özil out wide on Amazon Prime. Get him OUT</t>
  </si>
  <si>
    <t>@NineRole Do they have any players who could play there who are more ‘Amazon Prime’?</t>
  </si>
  <si>
    <t>If you have amazon prime for the love of fuck watch @PatriotAmazon</t>
  </si>
  <si>
    <t>Congrats to @GKVisual on receiving a state grant to continue their tremendous work on the @PouredinPA project! 
The… https://t.co/P5bwRj4cYO</t>
  </si>
  <si>
    <t>RT @PABrewReview: Congrats to @GKVisual on receiving a state grant to continue their tremendous work on the @PouredinPA project! 
The award…</t>
  </si>
  <si>
    <t>Amazon Prime Premier League coverage is quality. No arguments</t>
  </si>
  <si>
    <t>@pranaypancholi Same, no issues watching the SHUNEW game or anything else of prime just not ARSBRI. Same last night… https://t.co/MjoX9z3mZO</t>
  </si>
  <si>
    <t>As it's on Amazon Prime I keep expecting Alan Shearer to start talking about THE MAN IN THE HIGH CASTLE or JACK RYA… https://t.co/kAjvnxIQu2</t>
  </si>
  <si>
    <t>RT @MiloBOK: As it's on Amazon Prime I keep expecting Alan Shearer to start talking about THE MAN IN THE HIGH CASTLE or JACK RYAN every tim…</t>
  </si>
  <si>
    <t>Amazon Prime needs to be showing more games next season</t>
  </si>
  <si>
    <t>RT @BigKidProblems: Who needs therapy when you can have Amazon Prime?</t>
  </si>
  <si>
    <t>RT @NFL: .@dallascowboys. 
@ChicagoBears .
Thursday Night Football. 
Let's kick Week 14 off with an NFC clash. 
📺: #DALvsCHI TONIGHT (8pm…</t>
  </si>
  <si>
    <t>Prime Mover: How Amazon Wove Itself Into the Life of an American City https://t.co/dJMH0ztuSi</t>
  </si>
  <si>
    <t>Amazon Prime Video estrena este viernes, la tercera temporada de "The Marvelous Mrs. Maisel"… https://t.co/ySIXm1ZCpg</t>
  </si>
  <si>
    <t>Quite impressed with Amazon Prime so far, hope they get to show more games</t>
  </si>
  <si>
    <t>RT @PrimeVideo: What we would give to have moves like @BTS_twt. Watch the #LoveYourselfTour, now on Amazon Prime Video. Available to rent o…</t>
  </si>
  <si>
    <t>Anybody else’s Amazon Prime video of the game keep crashing😡😡??</t>
  </si>
  <si>
    <t>First Teaser For Amazon Prime’s The Boys Season 2 Released!
@PrimeVideo
@TheBoysTV @Sethrogen @ChrisFParnell @SPTV 
https://t.co/yZqzGyQUOp</t>
  </si>
  <si>
    <t>RT @Cassie_Jaye: Happy #InternationalMensDay!
There are many issues that uniquely or disproportionately affect men - and yes, there are way…</t>
  </si>
  <si>
    <t>Amazon Prime is so good to me ♥️</t>
  </si>
  <si>
    <t>RT @TwitchPrime: Set sail for adventure and grab your exclusive #TwitchPrime @SeaOfThieves loot now. featuring an exclusive ship livery , p…</t>
  </si>
  <si>
    <t>Amazon Prime Video terá séries nacionais com D2 e Pabllo Vittar https://t.co/d6nxE7GKcN</t>
  </si>
  <si>
    <t>Why Inside Edge 2 Is One of Amazon's Worst Indian Originals https://t.co/kgPrHcQ50b https://t.co/ZatTAMmNLS</t>
  </si>
  <si>
    <t>@chipcoffey @travelchannel Congratulations Chip! I sure wish I got the Travel Channel so I can see this program! I… https://t.co/aBrvRXfjMx</t>
  </si>
  <si>
    <t>The only good thing about watching football on amazon prime is turning the commentators off.</t>
  </si>
  <si>
    <t>@ESPNChile @DIRECTVChile Seria excelente alguna opción de solo escuchar el audio del estadio y mutear los comentari… https://t.co/JpHEDvZVqd</t>
  </si>
  <si>
    <t>Bruh I tried doing this 30 free day trial for amazon prime and it ended up charging. Great</t>
  </si>
  <si>
    <t>Why my amazon prime stream still like 3 minutes behind wtf</t>
  </si>
  <si>
    <t>@ariennaminx Pull up in an Amazon Prime truck to deliver that ass whippin with free shipping lmao</t>
  </si>
  <si>
    <t>Alguna peli en Neflix o Prime Amazon?</t>
  </si>
  <si>
    <t>@oliver_bear @TheHugHouse @jezzerbear @RadarAsher Never seen it, but we should be able to get it on Amazon prime</t>
  </si>
  <si>
    <t>@oliver_bear @jezzerbear @RadarAsher @chomper_TC I have never seen it!! But I was excited when I saw it was available on Amazon Prime!!</t>
  </si>
  <si>
    <t>Amazon prime off</t>
  </si>
  <si>
    <t>My dad ordered my Xmas gifts on his amazon prime account that I am currently logged into https://t.co/D4qzBRkJ41</t>
  </si>
  <si>
    <t>Sky Sports sending me notifications about goals, 2 minutes before the goal happens on amazon prime, is doing my head in</t>
  </si>
  <si>
    <t>Fuck this 
I’m getting amazon prime video</t>
  </si>
  <si>
    <t>@OLISPAZZO Students! Get 6 Month Trial then 50% Off Amazon Prime (only £3.99 per month) at Amazon with #UNiDAYS https://t.co/079ya5vVA4</t>
  </si>
  <si>
    <t>Amazon Prime for football is so bad, there's a delay.....I saw the goal on Twitter before it was scored...</t>
  </si>
  <si>
    <t>RT @shima_shima_kon: グータンヌーボをprime videoで見てたらTVerより長かったよ。カット部分も見れたので登録してる方はオススメ。田中みな実とばーちー似てる言われてるw
よ！ちばプロ！！
#グータンヌーボ
#千葉雄大 https://t.co/uk…</t>
  </si>
  <si>
    <t>So my sneaky son told #Alexa to start the free trial of Amazon Music, but like- I’m addicted. I am the DJ to my own… https://t.co/V6h8gGaRug</t>
  </si>
  <si>
    <t>Fuck this amazon prime love streaming bollocks, sky sports app sent me a notification of the goal before I saw it on the tv</t>
  </si>
  <si>
    <t>Amazon prime is lovely</t>
  </si>
  <si>
    <t>This amazon prime ting is shit, how am I getting a notification saying Brighton have scored and it’s still 0-0 on my screen 🤦🏾‍♂️</t>
  </si>
  <si>
    <t>I paid Amazon Prime for this</t>
  </si>
  <si>
    <t>New telephone SCAM.  Getting calls claiming to be https://t.co/xc7vuACTtT leaving message telling me my credit card… https://t.co/oId2yd2ugd</t>
  </si>
  <si>
    <t>Warum erfahre ich jetzt erst, dass die 2. Staffel #Occupied schon längst bei Amazon Prime Video ist? Ich prangere das an!</t>
  </si>
  <si>
    <t>Well, that’s Chris Waddle’s last Amazon Prime gig. Truly woeful, only commentates on Newcastle action, silent when… https://t.co/hc39ZrwuSh</t>
  </si>
  <si>
    <t>@Diegazo_ @irinoko Si tienes Amazon Prime, ve Modern Love, te va a gustar.</t>
  </si>
  <si>
    <t>This Amazon Prime commentary is painful.</t>
  </si>
  <si>
    <t>dont get it watching a live Amazon Prime stream of the Arsenal vs Brighton game yet a minute before i see Brighton… https://t.co/0ToaoeUMOk</t>
  </si>
  <si>
    <t>j’ai pris l’essai amazon prime uniquement pr south park</t>
  </si>
  <si>
    <t>Anyone else find the Amazon Prime football to be like 30 seconds behind FlashScores? Or is it just my slow internet… https://t.co/0P8ZS0wwoq</t>
  </si>
  <si>
    <t>@PrincessNeeeens Try to find the amazon prime edition so u don’t pay shipping but I think the prime ones are 100 so it’s the same thing</t>
  </si>
  <si>
    <t>Prefer the Amazon prime commentary to sky and bt</t>
  </si>
  <si>
    <t>Premio Prime de Navidad: cómo ganar cheque de hasta 10.000 euros con Amazon https://t.co/SIO0Vgr7Ik</t>
  </si>
  <si>
    <t>@amazon prime footy is great
Currently watching it through a BT Humax youview uhd box and the quality is spot on
It's the future
#PLonPrime</t>
  </si>
  <si>
    <t>Best thing about the fitba on Amazon Prime is being able tae turn the commentating off n just have the stadium nois… https://t.co/bEmHzBgmAy</t>
  </si>
  <si>
    <t>@Gunnie67 Im watching the game on amazon prime and my god Brighton could have been 5-0 up.</t>
  </si>
  <si>
    <t>@bettingvillage Sure it hasn’t happened on amazon prime yet, they’re still light years away. 😂</t>
  </si>
  <si>
    <t>RT @Miles_Lewis_: Today @melodyvirtual sees our partnership with @02 expand. 👍 https://t.co/x6t75B92yV</t>
  </si>
  <si>
    <t>This Amazon prime football is all well and good, but with it being streamed I've just received the goal alert on my… https://t.co/7ppfBSdIvH</t>
  </si>
  <si>
    <t>RT @ScreenMix: إعلان الفيلم الكوميدي Troop Zero من بطولة فيولا ديفيس وأليسون جاني، والمقرر عرضه يوم 17 يناير على Amazon Prime.
https://t.co…</t>
  </si>
  <si>
    <t>Watching the Leeds United documentary on Amazon Prime - we should defo get Marcelo Bielsa in, what a guy</t>
  </si>
  <si>
    <t>RT @EverSoReylo: "What would your character do if they had to babysity Baby Yoda?"
Rey: Hold him and read him a book
Finn: Go for a walk…</t>
  </si>
  <si>
    <t>What is the point in the probability stat on Amazon prime 🤣🤣 #ARSBHA</t>
  </si>
  <si>
    <t>Viva la Amazon Prime - getting goal clips out minutes after it happens. https://t.co/U74lUteWsr</t>
  </si>
  <si>
    <t>I’m guessing Chris Waddle wasn’t chosen by Amazon Prime Time as an unbiased commentator...@SheffieldUnited</t>
  </si>
  <si>
    <t>Just got a phone call claiming that my Amazon Prime account would be redeemed for a certain amount of money and to… https://t.co/Ko0Acerdac</t>
  </si>
  <si>
    <t>I’ve watched a bit of every match on Amazon prime this week....except tonight!!! Listening to us on the radio inste… https://t.co/wK2wlZpL4H</t>
  </si>
  <si>
    <t>Is anyone’s Internet going really slow tonight ... I’ve heard BT, Virgin Media and Sky are throttling the bandwidth… https://t.co/3SA1X5sAcH</t>
  </si>
  <si>
    <t>When you find out there’s been a goal on Twitter a minute before it’s shown on amazon prime stream! This isn’t right is it?!</t>
  </si>
  <si>
    <t>Roll call: Who, of my friends, has Amazon Prime?
Which of you would like to play Toejam And Earl: Back In The Groo… https://t.co/HNcFmxAryf</t>
  </si>
  <si>
    <t>Disney Plus or Amazon Prime Video??</t>
  </si>
  <si>
    <t>The Amazon Prime Premier League coverage is great, but what the hell is this obsession with "win probability"? Shoc… https://t.co/VwXgDON9zp</t>
  </si>
  <si>
    <t>It may be Amazon Prime but it’s still Arsenal bottling it on a Thursday night.. nothing new here then</t>
  </si>
  <si>
    <t>RT @RubiconFilmsUK: LIKE PERIOD HORROR? Check out the Official Trailer for 'HEX' 
FREE NOW ON AMAZON PRIME
WATCH HERE: https://t.co/JQZPc8d…</t>
  </si>
  <si>
    <t>@kailaleftcoast That’s weird they have it on Amazon Prime. Amazon got me sold</t>
  </si>
  <si>
    <t>I'm defo getting Amazon Prime https://t.co/tUQSSNY7K6</t>
  </si>
  <si>
    <t>Glad this match is on Amazon Prime so I can watch us be shit in 4K.</t>
  </si>
  <si>
    <t>Amazon prime for the football is shocking</t>
  </si>
  <si>
    <t>Really loving the amazon prime footie it’s decent , could easily never watch sky again @amazonprimenow @SkyFootball</t>
  </si>
  <si>
    <t>I now have Netflix, Disney+, Hulu, showtime and amazon prime in my room. You'll never see me again.</t>
  </si>
  <si>
    <t>Borrow any of these #books #free with Amazon Prime #goodread #goodbook  https://t.co/qhBIsGtYRG #happy</t>
  </si>
  <si>
    <t>Borrow any of these #books #free with Amazon Prime #goodread #goodbook  https://t.co/Pi5S5zBOiK #happy</t>
  </si>
  <si>
    <t>Watched 1st half of #SHUNEW - appalling picture quality on Amazon Prime - switched over to #ARSBHA - perfect pictur… https://t.co/gyaezdSRGB</t>
  </si>
  <si>
    <t>@PropPersonnel @AmazonUK We had the same problem here, must be a problem at Amazon’s end</t>
  </si>
  <si>
    <t>Why does my Amazon prime music keep playing??? I don't even have the app open and doesn't look like someone is in t… https://t.co/TqK3nTp65s</t>
  </si>
  <si>
    <t>Agora tenho 30 dias de Amazon Prime pra assistir de graça e preciso de dicas também. Valendo!</t>
  </si>
  <si>
    <t>What Spotify wrapped is like for me who uses amazon prime and only got to use Spotify from the month free trial https://t.co/NG2XoX1pkQ</t>
  </si>
  <si>
    <t>Wish amazon prime did a prime wrapped so I wouldn’t feel so left out</t>
  </si>
  <si>
    <t>AMAZON PRIME.</t>
  </si>
  <si>
    <t>@Apcpcarvalho @jufranco83 Eu tinha agendado esse filme para assistir, mas ficou indisponível na Amazon Prime Vídeo.</t>
  </si>
  <si>
    <t>Amazon Musicでオリジナル曲をECHO・Alexaから配信する方法
https://t.co/D1TfXcp4cZ https://t.co/aY91iiPBpG</t>
  </si>
  <si>
    <t>Wheel up amazon prime to view this disaster class</t>
  </si>
  <si>
    <t>Me di de baja en Amazon Prime y aún así me han enviado una tarjeta de socio. Pero lo hice correcto desde la web ya… https://t.co/WY9xhz6on7</t>
  </si>
  <si>
    <t>“And bread, we need bread” amazon prime take a bow 👏🏿😂</t>
  </si>
  <si>
    <t>I might have just accidentally spent $13 buying Amazon Prime and overdrafted my bank account but I made sure to sub… https://t.co/QSFkBX0mF4</t>
  </si>
  <si>
    <t>https://t.co/MaMFRamliO: Wake: kakicchysmusic: MP3 Downloads https://t.co/oQHqhpFBne #Amazon #Prime</t>
  </si>
  <si>
    <t>https://t.co/MaMFRamliO: A Major Music *remix: kakicchysmusic: MP3 Downloads https://t.co/LbvkDUHWpD #Amazon #Prime</t>
  </si>
  <si>
    <t>@SotoAlfred I bet a lot of them are on Amazon Prime, which is much better for movies. Looking forward to checking these out!</t>
  </si>
  <si>
    <t>RT @scrambolegg: almost started crying seeing empty amazon prime boxes flapping in the wind</t>
  </si>
  <si>
    <t>@lxrd93 Farina sur Amazon Prime</t>
  </si>
  <si>
    <t>La série The purge sur amazon prime elle est grave bien</t>
  </si>
  <si>
    <t>@RichardRedman18 Bought amazon prime today cancelling today</t>
  </si>
  <si>
    <t>Thank god Amazon Prime footie isn’t on again until Boxing Day, when the screen will appear all blurry regardless of… https://t.co/bZBrpqkJAS</t>
  </si>
  <si>
    <t>The Amazon Prime coverage is so much better than Sky or BT. Mostly because you don’t need to take out a loan and se… https://t.co/aBsdkHR9LC</t>
  </si>
  <si>
    <t>So Amazon Prime sports works on PS4 with an old telly but not on a Smart Tv bought in 2015</t>
  </si>
  <si>
    <t>RT @deo_jas: So Amazon Prime sports works on PS4 with an old telly but not on a Smart Tv bought in 2015</t>
  </si>
  <si>
    <t>Finally sat watching @andy_murray Resurfacing on amazon prime. Been waiting to watch this all week but been busy with life and finding work</t>
  </si>
  <si>
    <t>First Teaser For Amazon Prime’s The Boys Season 2 Released!
https://t.co/3aha2wcuUE</t>
  </si>
  <si>
    <t>Discover #BritishVogue’s pick of the best films on the platform right now. https://t.co/6YVadz6QP3</t>
  </si>
  <si>
    <t>@mariajoseqt @NatDiaZe Amazon Prime o Stremio</t>
  </si>
  <si>
    <t>just checked VAR and it says Steve Bruce’s Amazon Prime Mags are going on a european tour</t>
  </si>
  <si>
    <t>📹 Hunters | Official Teaser Trailer I  From Amazon Prime Video, “There comes a time where we all must choose betwee… https://t.co/w86m4Hymzo</t>
  </si>
  <si>
    <t>Uno amazon prime is shite when live score is telling you it’s 2-0 before it even goes 2-0, get this to fuck stick to sky and bt</t>
  </si>
  <si>
    <t>Turned on muh Amazon prime to see more shite from Arsenal...
I'm ok thanks.😒</t>
  </si>
  <si>
    <t>@JonWagstaffe Amazon Prime x</t>
  </si>
  <si>
    <t>Skjønner at jeg er sein til festen, men The Marvelous Mrs. Maisel på Amazon Prime er en fantastisk serie. Bare legger den ut her.</t>
  </si>
  <si>
    <t>Here’s What Amazon Prime Members Loved Most in 2019 https://t.co/6KxfcO8Ioo https://t.co/akl0mkfWA3</t>
  </si>
  <si>
    <t>RT @DolcettSecret: Dos semanas ya q lo q hacia antes lo he extendido a todo mi ocio, más netflix,amazon prime,movistar y nada de salvame,gh…</t>
  </si>
  <si>
    <t>@Prime_Utd Hi Ronan. We're sorry for the inconvenience. Here are some common troubleshooting steps, and if you're s… https://t.co/WHfBnz1O4o</t>
  </si>
  <si>
    <t>@hoesaintshitz This isn't what we like to hear! If needed, you can find the steps to cancel your Prime membership h… https://t.co/OqyMdKw9C9</t>
  </si>
  <si>
    <t>@LucaHughes4 Hey there, Luca! UK Prime customers will have exclusive access to the 2019-20 EPL season. The first 10… https://t.co/abSIwFQt46</t>
  </si>
  <si>
    <t>@Ricaldo15 Pubs will be able to show Prime Videos exclusive Premier League matches with an "Amazon Premier League P… https://t.co/fDbD3gXDDk</t>
  </si>
  <si>
    <t>RT @Albert0_Meneses: Si tienes Amazon Prime ahora puedes disfrutar gratis con Prime Reading de 2 de mis novelas:
Los muertos no se ahogan:…</t>
  </si>
  <si>
    <t>RT @DendrocacaliaJp: Prime Wardrobe
(プライム・ワードローブ)の使い方 | #AmazonFashion 
#PrimeWardrobe 
#プライムワイドローブ 
amazon🇯🇵
#拡散希望 #まとめて取り寄せ 
#簡単返送 
プライ…</t>
  </si>
  <si>
    <t>Hawken alumnus Todd Lieberman ’91 is co-producer of “The Aeronauts.” The film hits select theaters on December 6 an… https://t.co/o1mdq0D0FA</t>
  </si>
  <si>
    <t>RT @HawkenSchool: Hawken alumnus Todd Lieberman ’91 is co-producer of “The Aeronauts.” The film hits select theaters on December 6 and Amaz…</t>
  </si>
  <si>
    <t>RT @Techglares: Women's T shirts up to 85% off. 
 https://t.co/5dh5jrhDW3</t>
  </si>
  <si>
    <t>@negra_linee @HighCastleTV Essa to assistindo pela Amazon Prime Vídeo. Mas outras são pelas internets da vida</t>
  </si>
  <si>
    <t>Tired of not getting the Amazon Prime discounts? Well, we have an answer for that.  Start your first month for free… https://t.co/qwA41AOiGF</t>
  </si>
  <si>
    <t>Con tu email universitario: Prime a mitad de precio. Si ya eres Prime, te devuelven lo pagado… https://t.co/4PZuQK4YT4</t>
  </si>
  <si>
    <t>@Stevefootball1 Sorry it’s an amazon prime thing, you won’t understand hun 💅🏻 xxxx</t>
  </si>
  <si>
    <t>@JOEDIAME What do you think joey? Have I ever mentioned amazon prime in my life or am I using the free trial like everyone is this month</t>
  </si>
  <si>
    <t>Watching the Arsenal vs Brighton game on Amazon Prime and I couldnt work out how to take it off mute.......
Turned… https://t.co/Ew4g4Vixn2</t>
  </si>
  <si>
    <t>Mi madre está puta vida porque han quitado de Amazon Prime Video una peli que empezó a ver ayer y dejó a medias😅😂</t>
  </si>
  <si>
    <t>Pokémon Detective Pikachu Movie Talking Psyduck Plush - 8" Amazon Lightning Deal Starts in 15 minutes via Amazon (P… https://t.co/GUP4RJUpM2</t>
  </si>
  <si>
    <t>Amazon prime is class imo</t>
  </si>
  <si>
    <t>Me after getting Amazon Prime to watch this stupid Arsenal game: https://t.co/RxvgBzKnqj</t>
  </si>
  <si>
    <t>Having to resort to Cagliari vs Sampdoria as Amazon prime fails me.</t>
  </si>
  <si>
    <t>Loving this Amazon Prime Stadium FX. Can really hear all the boos as arsenal get booed off at halftime again #arsenal #ARSBHA</t>
  </si>
  <si>
    <t>Loving Amazon Prime’s new football streaming 😍😍</t>
  </si>
  <si>
    <t>RT @Dan23_92: When Everton last won a trophy Amazon Prime didn’t exist, Trent Alexander-Arnold and Joe Gomez weren’t even born, Divock Orig…</t>
  </si>
  <si>
    <t>RT @TheVIJAY64Film: #Thalapathy64 streaming rights sold to Amazon Prime for a RECORD PRICE. Not even First-Look have been released yet, but…</t>
  </si>
  <si>
    <t>RT @saregamaglobal: It's Neeti. It's Papon. Together. The first song from Amazon Prime Music presents Carvaan Lounge: Ek Pyar Ka Nagma Hai,…</t>
  </si>
  <si>
    <t>RT @AndyBurgess539: Hope the guy with 10k Willock doesn’t have amazon prime #footballindex</t>
  </si>
  <si>
    <t>RT @davidemmanuelt: NEXT FRIDAY the 13th, witness IN UTERO, the Cursed Collection of MATER and OUROBOROS!
Watch it on Amazon Prime US,UK,…</t>
  </si>
  <si>
    <t>Dos semanas ya q lo q hacia antes lo he extendido a todo mi ocio, más netflix,amazon prime,movistar y nada de salva… https://t.co/FPYYxV7B5Z</t>
  </si>
  <si>
    <t>I really bought amazon prime to watch this fuckery by arsenal</t>
  </si>
  <si>
    <t>RT @girrlscout: Small businesses are not Amazon Prime. I repeat. Small businesses are not Amazon prime. 🤘🏼</t>
  </si>
  <si>
    <t>I got a trial on Amazon Prime to watch this trash from Arsenal 😭</t>
  </si>
  <si>
    <t>RT @esouthersHVE: Al Pacino Goes After Nazis in the First Trailer for New Jordan Peele Amazon Prime Series “Hunters”
https://t.co/DK611ADUK…</t>
  </si>
  <si>
    <t>RT @wearebrighton: Reminder for those who want to watch the game tonight - you can sign up to Amazon Prime for a 30 day trial for free and…</t>
  </si>
  <si>
    <t>Can safely conclude I’m not an amazon prime football fan x</t>
  </si>
  <si>
    <t>Amazon Prime Premier League is class. The fact you can just flicking game to game and seeing the highlights that you’ve missed</t>
  </si>
  <si>
    <t>【Amazonプライム】100万曲以上の楽曲と、数百のプレイリストが聴き放題。Prime Music (プライムミュージック) #Amazon #アマゾン #Amazonプライム #聴き放題 #PrimeMusic… https://t.co/iBoORKA8YS</t>
  </si>
  <si>
    <t>Not happy with Amazon Prime or Arsenal 😐</t>
  </si>
  <si>
    <t>@apnelson1 Does VAR not work on Amazon Prime?</t>
  </si>
  <si>
    <t>I just tried the StadiumFX feature on Amazon #Prime for the #Arsenal Vs #Brighton game. I thought I'd accidently muted my phone.</t>
  </si>
  <si>
    <t>Tonight is the first chance I've had to watch the Premier League on Amazon Prime. Really surprised they're putting… https://t.co/iLYOw9zsfF</t>
  </si>
  <si>
    <t>The fact that I got amazon prime football and I’m not watching Arsenal tells you a lot</t>
  </si>
  <si>
    <t>Amazon prime sports only got Waddle on</t>
  </si>
  <si>
    <t>@Kaz_Naka52872 Amazon prime良いの？友だちが良いと勧めてくるんだよ。あ、時間なかったらリプ不要です🙋‍♀️</t>
  </si>
  <si>
    <t>Unpopular opinion. This Amazon Prime thing is wank! Hate the fact the game is over a minute behind and its impossib… https://t.co/CmaoDtJJyN</t>
  </si>
  <si>
    <t>RT @StubbySokratis: They should just stream every Premier League game on Amazon Prime. Yesterday was sick</t>
  </si>
  <si>
    <t>Why would amazon prime charge my card for a while year subscription 🤬.... who asked them to do that</t>
  </si>
  <si>
    <t>Imagine having sky and bt and still not being able to watch the football cos of this amazon prime bollocks</t>
  </si>
  <si>
    <t>@joshhbyrne Imagine paying for amazon prime but you support West Ham so you’re just paying to watch them lose 🙃</t>
  </si>
  <si>
    <t>Watch The Boys on Amazon Prime video. https://t.co/kTjUYzbK99</t>
  </si>
  <si>
    <t>RT @parquepodcast: ¡Nuevo capítulo de Temporada Alta! 🏖️
El último de la tríada Netflix-HBO-Amazon: ¿qué podemos ver en Prime Video? 🧐
@X…</t>
  </si>
  <si>
    <t>@1886_blog I’m actually delighted the amazon prime steam is worse than the pirate sites</t>
  </si>
  <si>
    <t>This amazon prime for the footy is decent uno</t>
  </si>
  <si>
    <t>#vikingsseason6 is back on Amazon Prime !!! 👍👏👏👏👏</t>
  </si>
  <si>
    <t>Amazon Prime Vid has really good coverage.</t>
  </si>
  <si>
    <t>Amazon prime is top draw. Scrap sky and bt and put every game on there 👌🏼</t>
  </si>
  <si>
    <t>Hope the guy with 10k Willock doesn’t have amazon prime #footballindex</t>
  </si>
  <si>
    <t>RT @TwoSyncOfficial: Can all football games please be on amazon prime? M</t>
  </si>
  <si>
    <t>These Amazon Prime commentators are so fucking annoying</t>
  </si>
  <si>
    <t>Amazon prime is showing us the Sheffield Newcastle game mid game as if we are interested..🤦‍♂️</t>
  </si>
  <si>
    <t>@achrisevans great that you’re drawing attention to Retained Primitive Reflexes Therapy. Please watch, and urge you… https://t.co/THMZtDKmi0</t>
  </si>
  <si>
    <t>@Nathazette Done the 30 day free trial for amazon prime?</t>
  </si>
  <si>
    <t>@LDotogam Fair enough lol. I know it was on Amazon Prime awhile ago but I missed it. At this point I might need to… https://t.co/ojP28hY5A2</t>
  </si>
  <si>
    <t>Never going shopping again using Amazon Prime for everything</t>
  </si>
  <si>
    <t>amazon prime i caealho quero minha netflix de volta</t>
  </si>
  <si>
    <t>@indiesung amigakkk o amazon prime foi por bin e a netflix é do meu pai</t>
  </si>
  <si>
    <t>This amazon prime is shite</t>
  </si>
  <si>
    <t>Amazon prime is cutting edge just a shame we haven't won a game since colour television was invented</t>
  </si>
  <si>
    <t>When you find out your daughter has Amazon Prime and didn’t tell you 🤦‍♂️🤷‍♂️#livefootball</t>
  </si>
  <si>
    <t>When you find out One Tree Hill is on Amazon Prime 😆😆😆😆😆</t>
  </si>
  <si>
    <t>Largely not a fan of amazon prime but my god is it nice to hear the likes of Tyldesley and Champion on live games https://t.co/LhuNAQXRdq</t>
  </si>
  <si>
    <t>「Amazon Prime Music」をダウンロードする方法　オフライン再生でパケット量を節約 #Amazon #Prime Music https://t.co/cBDlL6aOVn</t>
  </si>
  <si>
    <t>Small businesses are not Amazon Prime. I repeat. Small businesses are not Amazon prime. 🤘🏼</t>
  </si>
  <si>
    <t>@GaryLineker “Amazon Prime’s new feature” amazon who’ve been broadcasting sport for the grand total of 3 days</t>
  </si>
  <si>
    <t>@xaro68 Mein Kind wird bald 12.
Ich bin einfach vollends entwöhnt.
Seit seiner Geburt kein TV mehr.
Aber jetzt Netf… https://t.co/vZaiLQoaHn</t>
  </si>
  <si>
    <t>Like this Amazon prime football coverage but I've never heard anyone as biased as Chris waddle in my life get someo… https://t.co/YzUtJDz46P</t>
  </si>
  <si>
    <t>Amazon Prime: SOY WOKE Y COOL, TENGAN GOOD OMENS
Yo: chido, bien por ti
Amazon Prime: MIREN, AHORA TENGO BIG BANG T… https://t.co/kEgS65UZyL</t>
  </si>
  <si>
    <t>RT @paddypower: Amazon have announced all Prime customers will be charged an extra £1.99 because of that premium assist from Sadio Mane.</t>
  </si>
  <si>
    <t>https://t.co/PFzItWOu3b dont forgot its today (:</t>
  </si>
  <si>
    <t>RT @mjhowleyct: @PGourevitch The Amazon Prime show "The Report" graphically depicts everything in this story.  Horrendous treatment of pris…</t>
  </si>
  <si>
    <t>@BT had Halo Broadband installed 2 weeks ago and promised over 100mbps. For the last 2 weeks I haven't been able to… https://t.co/MIqo7nGnRu</t>
  </si>
  <si>
    <t>Since when did amazon prime start showing epl games? Top</t>
  </si>
  <si>
    <t>Iv paid for amazon prime for this shit!! @AmazonUK if arsenal don’t win I want a refund 🤣🤣</t>
  </si>
  <si>
    <t>amazon prime is definitely worth the money</t>
  </si>
  <si>
    <t>Kacey Musgraves is an absolutely stunning human and her Christmas show on Amazon Prime is one of the most beautiful… https://t.co/Mj8Ab96CGm</t>
  </si>
  <si>
    <t>@samjoshphillips i have amazon prime so i had the stadium FX</t>
  </si>
  <si>
    <t>Love the coverage on Amazon prime, but why is it so far behind real time</t>
  </si>
  <si>
    <t>@Nathazette Amazon prime. Use a UK VPN</t>
  </si>
  <si>
    <t>RT @RitterAmes: ⭐️⭐️⭐️⭐️⭐️
"I highly recommend this new book &amp;amp; series!" 
Cozy Mystery Corner
https://t.co/C4gsyApcBW
Lissa looked for way…</t>
  </si>
  <si>
    <t>Bruh, i just witnessed an Amazon Prime package be delivered and the delivery guy legit just knocked on the wall 3 t… https://t.co/Sz2151Jv0m</t>
  </si>
  <si>
    <t>Anyone else’s Amazon Prime football 8 minutes behind? 😂😂😂</t>
  </si>
  <si>
    <t>@Nathazette Get amazon prime nerd</t>
  </si>
  <si>
    <t>@oram_andy Got to get my monies worth of Amazon prime!</t>
  </si>
  <si>
    <t>Really hope Amazon Prime get rights to show every single Premier League going in the future 👀</t>
  </si>
  <si>
    <t>Amazon prime have done brilliant here. The commentators are brilliant and so is the punditry. Bt sport are so shit</t>
  </si>
  <si>
    <t>Took out Amazon Prime free trial to watch the game tonight. Wish I hadn't bothered. Arsenal are rotten.</t>
  </si>
  <si>
    <t>Watched The Report on Amazon Prime. 
Chilling. A must see.
It's our history.</t>
  </si>
  <si>
    <t>Amazon Prime’s staggered kick off times turn the Premier League into even more of a Human Centipede of televisual delights.</t>
  </si>
  <si>
    <t>#NowStreaming: A new version of Vanity Fair starring Kellan Lutz on Amazon Prime</t>
  </si>
  <si>
    <t>Amazon prime seemed too good to be true, knew there would be a catch...
Cue Alan Pardew 🙈</t>
  </si>
  <si>
    <t>“Arsenal, the worst team to play football in the history of the game”  - Amazon prime narrative. #afc #YaGunnersYa</t>
  </si>
  <si>
    <t>The best thing about that half of football was the Amazon Prime commentator’s quip about bread. #AFCvBHA</t>
  </si>
  <si>
    <t>OS HERÓIS CORRUPTOS ESTÃO VOLTANDO 🚨 Confira o primeiro trailer da segunda temporada de #TheBoys, prevista para est… https://t.co/wYCP8U5Y4J</t>
  </si>
  <si>
    <t>When the doorbell finally rings and it is NOT an Amazon Prime truck out there. https://t.co/e1xBUe2kbm</t>
  </si>
  <si>
    <t>This one of the best shows out and I feel like a lot of ppl missin out cuz its on Amazon Prime https://t.co/e0f1znZB91</t>
  </si>
  <si>
    <t>Big fan of the footy being on amazon prime</t>
  </si>
  <si>
    <t>@BrianCarterGas1 I don’t have Amazon Prime which I think might be a bit of a blessing 😂 Tough times for my beloved club</t>
  </si>
  <si>
    <t>@samah21x I'm watching it now on comedy central I mean amazon prime</t>
  </si>
  <si>
    <t>@AuggieWarren @SiliconHBO Really! Oh that's awesome! Thank you for letting me now. I've been watching it through Am… https://t.co/E1jC008q0P</t>
  </si>
  <si>
    <t>Estábamos hablando de una serie llamada modern love y mi hermana y yo la íbamos a buscar en Amazon, pero ella en ve… https://t.co/v07vNQSNlt</t>
  </si>
  <si>
    <t>gente o amazon prime só tem filme legendado?</t>
  </si>
  <si>
    <t>Amazon prime coverage is good at least, picture quality is ridiculous.</t>
  </si>
  <si>
    <t>I love this whole article but especially one particular quotation lololololol @Mi55Tipper this is why we’re friends… https://t.co/GgD2olhKdL</t>
  </si>
  <si>
    <t>SHEFFIELD UNITED V NEWCASTLE - Watch it for Free!!! Amazon Prime are showcasing the PL. Start a free trial now to w… https://t.co/yBOl1C9jfe</t>
  </si>
  <si>
    <t>roughly 1/3 of the us population has an amazon prime membership</t>
  </si>
  <si>
    <t>RT @TelefonicaUK: Announced today, we’re excited to launch O2 extras which enables customers to choose from a broad range of exciting digit…</t>
  </si>
  <si>
    <t>I’m not sure who needs to hear this but Holiday Heart is on amazon prime video</t>
  </si>
  <si>
    <t>Anybody need Amazon Prime music? If you not my mans don’t comment</t>
  </si>
  <si>
    <t>Alan Pardew angling for the Arsenal job on Amazon Prime.</t>
  </si>
  <si>
    <t>2 females commentating on the Arsenal match 😴, cancelling Amazon Prime</t>
  </si>
  <si>
    <t>Hellier series 2 on Amazon Prime now. This and season one both brilliant tv. https://t.co/BLXB42DRXt</t>
  </si>
  <si>
    <t>Mint being able to watch the game on Amazon Prime. It’d be even better if I could watch without streaming issues an… https://t.co/I6tI283fvQ</t>
  </si>
  <si>
    <t>I have a smart TV. ✅
I have Amazon Prime. ✅
I can’t see the live Premier League option anywhere. ❌
It’s not like I… https://t.co/6XYzqEyOGI</t>
  </si>
  <si>
    <t>@FPL_JJ @AmazonHelp Have you tried casting it from your phone on the Amazon Prime Video app?
Appreciate it's not a… https://t.co/k5n4nDagzd</t>
  </si>
  <si>
    <t>@tenaka66 Amazon Prime is great 😜</t>
  </si>
  <si>
    <t>Alan Pardew as a pundit for amazon prime talking about arsenals minerals</t>
  </si>
  <si>
    <t>An Amazon Prime Delivery Guy Had the World's Purest Reaction to Discovering Snacks Outside a Home https://t.co/qTonZHxUBZ via @POPSUGARMoms</t>
  </si>
  <si>
    <t>Apparently if you put the stadium atmosphere setting on amazon prime when Arsenal are at home it’s the same as pressing the mute button...</t>
  </si>
  <si>
    <t>Really enjoyed being able to watch football again this week on Amazon Prime until tonight.</t>
  </si>
  <si>
    <t>@virginmedia hi I joined August and was wondering if amazon prime if free for all customers or just the ones who joined from November ?</t>
  </si>
  <si>
    <t>@virginmedia I just clicked on the app to watch the football thinking I could log onto the amazon prime account I a… https://t.co/wbKei0jV87</t>
  </si>
  <si>
    <t>@Gazstevens88 Thanks for the tweet, Gaz. About the Amazon Prime, have you recently upgraded or changed your package… https://t.co/CCVak6UaEp</t>
  </si>
  <si>
    <t>@Gazstevens88 Did you receive the amazon prime offer when you signed up?  You would have received an email with a code on it. 
||ZM</t>
  </si>
  <si>
    <t>@ifyouseejadey Amazon prime just do the 30 day free trial</t>
  </si>
  <si>
    <t>@therowedenator Amazon prime?!</t>
  </si>
  <si>
    <t>@ifyouseejadey @therowedenator I think amazon prime access is only available from the UK (unless you have a vpn)</t>
  </si>
  <si>
    <t>The combination of BBC and ITV commentators, pundits and presenters on this Amazon Prime football coverage makes it… https://t.co/2vkRMEtl8i</t>
  </si>
  <si>
    <t>@EddieRobson Prints off Amazon Prime account details screenshot, stamps on it, pisses on it, tries to burn it.
Lat… https://t.co/mlcV0kpITN</t>
  </si>
  <si>
    <t>jonno if ya see this ya better log oot me amazon prime cos a cannit watch a masterpiece from bruceys mags !! answer… https://t.co/HsD3zwi3yi</t>
  </si>
  <si>
    <t>Can’t believe am watching the toon batter some farmers on amazon prime</t>
  </si>
  <si>
    <t>RT @AFCAMDEN: If this is the case - long term, Amazon Prime will need to address this. Have always enjoyed Sky’s coverage and love the fact…</t>
  </si>
  <si>
    <t>Hey guys, there is a new Twitch Prime thing with League to get some Free Loots if u have prime:… https://t.co/GwS0uIP8of</t>
  </si>
  <si>
    <t>Con ustedes, el teaser tráiler de la segunda temporada de The Boys https://t.co/iO9ydvgeUe https://t.co/Oed3NvShDT</t>
  </si>
  <si>
    <t>NEXT FRIDAY the 13th, witness IN UTERO, the Cursed Collection of MATER and OUROBOROS!
Watch it on Amazon Prime US,… https://t.co/ZDPdHXmFQF</t>
  </si>
  <si>
    <t>So far this is definitely worth the Amazon Prime free trial.
Must remember to cancel after Boxing Day. I would canc… https://t.co/bSoELreUj6</t>
  </si>
  <si>
    <t>RT @nacnudrium: So far this is definitely worth the Amazon Prime free trial.
Must remember to cancel after Boxing Day. I would cancel now i…</t>
  </si>
  <si>
    <t>Loving this amazon prime, Can’t go wrong with a 30 day free trial. Definitely worth £8 after it’s over! @primevideosport</t>
  </si>
  <si>
    <t>bu açıklamadan sonra direkt amazon prime üyeliğimi yenileyip grand tour'a geri dönüş yapıyorum abim benim. https://t.co/zDdqWWYyuN</t>
  </si>
  <si>
    <t>“Freddie needs to show his minerals.”
- Alan Pardew (2019, Amazon Prime)</t>
  </si>
  <si>
    <t>🐱📦 Prime #cat territory @amazon https://t.co/BaKTql5SxO https://t.co/1trqjvptZl</t>
  </si>
  <si>
    <t>I like this amazon prime footy setup!</t>
  </si>
  <si>
    <t>HAVE YOU RATED 'HEX'? 
Please help us out by giving us a rating and review on Amazon Prime. Every piece of feedback… https://t.co/bx2DBSeFvR</t>
  </si>
  <si>
    <t>@AmazonHelp Everything updated to latest versions - happened last night on every stream. I deleted the app after 3-… https://t.co/vmZEerP0Q0</t>
  </si>
  <si>
    <t>RT @TwitchPrime: Turn on the 🔥 🔥 🔥 &amp;amp; set enemies ablaze in @PlayWarframe with Ember and be sure to adorn your ship with the Filigree Prime…</t>
  </si>
  <si>
    <t>After the old man helped me with packing up my whole house into a Luton Van tonight I thought it only fair to conne… https://t.co/CYMIte91YK</t>
  </si>
  <si>
    <t>Im not into football, wifes mad for it
Shes watching her team play this evening using amazon prime
Shes quite out… https://t.co/pbdvsS5fHs</t>
  </si>
  <si>
    <t>@paulrpowell1 Amazon prime video pal</t>
  </si>
  <si>
    <t>Amazon Prime Photos: Free $15 Amazon Credit for First-Time Users https://t.co/OX8ZodJQrG</t>
  </si>
  <si>
    <t>Quando non puoi resistere alle super offerte di Amazon #amazon #amazonprime #prime #offerta #sconto #deals #sales… https://t.co/BQbR819HQa</t>
  </si>
  <si>
    <t>Obrigado @amazonBR a primeira compra realizada com vocês, não vai chegar na data determinada, mesmo aderindo ao Ama… https://t.co/6FXM5XDh29</t>
  </si>
  <si>
    <t>If you have a Netflix/Hulu/Amazon Prime subscription - you can afford a Domme’s OF. 
Most Dommes have their OF for… https://t.co/wnAFEtjnxz</t>
  </si>
  <si>
    <t>If this is the case - long term, Amazon Prime will need to address this. Have always enjoyed Sky’s coverage and lov… https://t.co/vJ3WBgSXek</t>
  </si>
  <si>
    <t>Yep it’s a possibility,  then Amazon prime will go up slightly🤔 https://t.co/fjRPAdLeYm</t>
  </si>
  <si>
    <t>I'm using someone elses Amazon Prime account and i still feel cheated watching this team #ARSBHA</t>
  </si>
  <si>
    <t>Amazon Prime are now showing TV adverts...for Amazon Prime</t>
  </si>
  <si>
    <t>@PrimeVideoIN Hi there I dont have Amazon prime y was 9.99 taken out of my bank account</t>
  </si>
  <si>
    <t>subscribing to amazon prime just because they've got eni aluko as a pundit</t>
  </si>
  <si>
    <t>I'm not sure how I feel about Amazon Prime's ad-breaks on their football coverage.</t>
  </si>
  <si>
    <t>Amazon Prime: Possible FREE $15 Credit / Amazon Photo App Download --&amp;gt; https://t.co/901pR9GGJ7 https://t.co/e3RVuZUi02</t>
  </si>
  <si>
    <t>Everton got violated on amazon prime</t>
  </si>
  <si>
    <t>If you have chosen ‘stadium noise only’ on Amazon Prime for the Arsenal vs Brighton game, do not panic if the speak… https://t.co/ghuCRoYiNX</t>
  </si>
  <si>
    <t>Kacey musgraves Christmas show on amazon prime 👍🏻👍🏻👍🏻👍🏻👍🏻</t>
  </si>
  <si>
    <t>I have a free trial of amazon prime so im watching Shrek :)</t>
  </si>
  <si>
    <t>The problem isn’t me, it’s Amazon Prime. 🙄</t>
  </si>
  <si>
    <t>I go on Amazon Prime just to see me on tv 😎 #iCantBreathe</t>
  </si>
  <si>
    <t>@AdityaRajKaul Givme ur amazon prime id paßßword</t>
  </si>
  <si>
    <t>If I pay for @amazon Prime which guarantees two day delivery, if that can’t be guaranteed, what am I paying for?? P… https://t.co/g0qkp1AXdX</t>
  </si>
  <si>
    <t>RT @PlayDauntless: The latest Twitch Prime drop is here! Grab the Gold Crush hammer skin, and some bonus in-game items, today! #twitchprime…</t>
  </si>
  <si>
    <t>Amazon Prime: Possible FREE $15 Credit / Amazon Photo App Download https://t.co/PGcX9rJoY0</t>
  </si>
  <si>
    <t>I’m liking this Amazon prime set up</t>
  </si>
  <si>
    <t>Try Amazon Prime 30-Day Free Trial https://t.co/nArrgpIhlk https://t.co/yHt5Ghw3HF</t>
  </si>
  <si>
    <t>RT @0bsidianSn0w: Amazon Prime coverage of the Premier League off to a winning start. 😏
Buffering.......in 2019.......What the actual Fuck…</t>
  </si>
  <si>
    <t>Football on Amazon Prime needs to be here to stay! @primevideosport I stand with you in solidarity!</t>
  </si>
  <si>
    <t>RT @LeroyBorrello: Football on Amazon Prime needs to be here to stay! @primevideosport I stand with you in solidarity!</t>
  </si>
  <si>
    <t>RT @igtamil: * #ThalapathyVijay powers biggest ever business even before halfway shooting #Thalapathy64 @PrimeVideoIN #VijaySethupathi #Lok…</t>
  </si>
  <si>
    <t>RT @asliceoflifeinb: Watch @asliceoflifein on @tubi #totallyfree 
https://t.co/yrDU4kl7ge
Also available on Amazon Prime
https://t.co/4ep…</t>
  </si>
  <si>
    <t>The latest Twitch Prime drop is here! Grab the Gold Crush hammer skin, and some bonus in-game items, today!… https://t.co/IAfTVBof65</t>
  </si>
  <si>
    <t>Steve Bruce’s Amazon prime mags x</t>
  </si>
  <si>
    <t>https://twitter.com/i/web/status/1202681663060201472</t>
  </si>
  <si>
    <t>https://www.indiaglitz.com/thalapathy-64-streaming-rights-amazon-prime-video-for-record-prize-tamil-news-248975</t>
  </si>
  <si>
    <t>https://twitter.com/i/web/status/1202681806316810240</t>
  </si>
  <si>
    <t>https://twitter.com/i/web/status/1202681812222455808</t>
  </si>
  <si>
    <t>https://twitter.com/i/web/status/1202681860419149824</t>
  </si>
  <si>
    <t>https://twitter.com/i/web/status/1202681867943596032</t>
  </si>
  <si>
    <t>https://twitter.com/i/web/status/1202681875489275904</t>
  </si>
  <si>
    <t>https://twitch.amazon.com/tp</t>
  </si>
  <si>
    <t>https://twitter.com/Aitorgmz_/status/1202678687365242880</t>
  </si>
  <si>
    <t>https://twitter.com/nocontexthearn/status/1188547183299170305</t>
  </si>
  <si>
    <t>https://twitter.com/i/web/status/1202682076203536390</t>
  </si>
  <si>
    <t>https://watch.amazon.co.jp/detail?asin=B00GKE3GVU&amp;territory=JP&amp;ref_=share_ios_movie&amp;r=web</t>
  </si>
  <si>
    <t>https://twitter.com/i/web/status/1202682276087304193</t>
  </si>
  <si>
    <t>https://twitter.com/i/web/status/1202682397269078016</t>
  </si>
  <si>
    <t>https://dannydealguru.com/2019/12/05/15-off-100-at-whole-foods-with-amazon-prime-ymmv/</t>
  </si>
  <si>
    <t>https://twitch.amazon.com/prime/loot/lol2 https://twitch.amazon.com/prime/loot/tft2</t>
  </si>
  <si>
    <t>https://twitter.com/i/web/status/1202682644363919361</t>
  </si>
  <si>
    <t>https://twitter.com/i/web/status/1202682872349544456</t>
  </si>
  <si>
    <t>https://twitter.com/i/web/status/1202682933548634113</t>
  </si>
  <si>
    <t>https://twitter.com/i/web/status/1202682933691211776</t>
  </si>
  <si>
    <t>https://twitter.com/i/web/status/1202682971263815680</t>
  </si>
  <si>
    <t>https://twitter.com/i/web/status/1202683045725265928</t>
  </si>
  <si>
    <t>https://spectrumnews1.com/ca/la-east/la-times-today/2019/12/05/group-of-friends-started-playing-dungeons---dragons--next-stop--amazon-prime#</t>
  </si>
  <si>
    <t>https://twitter.com/maariyubs/status/1202593507434811392</t>
  </si>
  <si>
    <t>https://twitter.com/i/web/status/1202683323530858502</t>
  </si>
  <si>
    <t>https://twitter.com/i/web/status/1202683350667923458</t>
  </si>
  <si>
    <t>https://twitter.com/i/web/status/1202683403872673792</t>
  </si>
  <si>
    <t>https://twitter.com/flowerhunni/status/1202360549541056513</t>
  </si>
  <si>
    <t>https://www.express.co.uk/sport/football/1213604/amazon-prime-football-how-to-turn-off-commentary-on-amazon-prime</t>
  </si>
  <si>
    <t>https://www.express.co.uk/sport/football/1213609/Amazon-Prime-football-Who-is-commentating-on-Amazon-Prime-Tyldesley-Mowbray</t>
  </si>
  <si>
    <t>https://www.express.co.uk/sport/football/1213571/amazon-prime-football-not-working-how-many-devices-can-watch-amazon-prime-at-same-time</t>
  </si>
  <si>
    <t>https://twitter.com/i/web/status/1202683508101173252</t>
  </si>
  <si>
    <t>http://twib.in/l/qjp8qnq8pxoy</t>
  </si>
  <si>
    <t>https://twitter.com/i/web/status/1202683639881965569</t>
  </si>
  <si>
    <t>https://twitter.com/i/web/status/1202683649382125569</t>
  </si>
  <si>
    <t>https://twitter.com/i/web/status/1202683665169432576</t>
  </si>
  <si>
    <t>https://twitter.com/i/web/status/1202683678259892233</t>
  </si>
  <si>
    <t>https://ift.tt/36bfF5V</t>
  </si>
  <si>
    <t>https://comicbook.com/gaming/2019/12/05/nintendo-switch-lite-amazon-prime-deal/</t>
  </si>
  <si>
    <t>https://twitter.com/i/web/status/1202684136059801600</t>
  </si>
  <si>
    <t>https://twitter.com/i/web/status/1202684227344650240</t>
  </si>
  <si>
    <t>https://twitter.com/i/web/status/1202684258969640961</t>
  </si>
  <si>
    <t>https://twitter.com/i/web/status/1202684506186096640</t>
  </si>
  <si>
    <t>https://twitter.com/i/web/status/1202683964475035648</t>
  </si>
  <si>
    <t>https://twitter.com/HQzonna/status/1202609575486279683</t>
  </si>
  <si>
    <t>https://www.amazon.co.uk/gp/video/storefront/ref=atv_app_avd_vnt_plp_RFFUSVU?ie=UTF8&amp;plpId=RFFUSVU</t>
  </si>
  <si>
    <t>https://buff.ly/2YmK5iU</t>
  </si>
  <si>
    <t>https://twitter.com/i/web/status/1202684720967872514</t>
  </si>
  <si>
    <t>https://twitter.com/i/web/status/1202684833446682624</t>
  </si>
  <si>
    <t>https://twitter.com/i/web/status/1202684913914437632</t>
  </si>
  <si>
    <t>https://twitter.com/i/web/status/1202684960320212992</t>
  </si>
  <si>
    <t>https://twitter.com/i/web/status/1202685107598848000</t>
  </si>
  <si>
    <t>https://twitter.com/i/web/status/1202685237593067520</t>
  </si>
  <si>
    <t>https://twitter.com/i/web/status/1202685286519627776</t>
  </si>
  <si>
    <t>https://librosyhumor.blogspot.com/2019/12/la-terrible-historia-de-los-vibradores.html</t>
  </si>
  <si>
    <t>https://www.comingsoon.net/tv/trailers/1113316-first-teaser-for-amazon-primes-the-boys-season-2</t>
  </si>
  <si>
    <t>https://twitter.com/i/web/status/1202685542669795328</t>
  </si>
  <si>
    <t>https://www.comingsoon.net/tv/trailers/1113316-first-teaser-for-amazon-primes-the-boys-season-2?utm_source=dlvr.it&amp;utm_medium=twitter&amp;utm_campaign=first-teaser-for-amazon-primes-the-boys-season-2</t>
  </si>
  <si>
    <t>https://twitter.com/i/web/status/1202685724384006149</t>
  </si>
  <si>
    <t>https://youtu.be/9T5Oi4X0HxM</t>
  </si>
  <si>
    <t>https://twitter.com/primevideosport/status/1201282327931846656</t>
  </si>
  <si>
    <t>https://twitter.com/i/web/status/1202685859784511492</t>
  </si>
  <si>
    <t>https://twitter.com/i/web/status/1202685895218008064</t>
  </si>
  <si>
    <t>https://twitter.com/animalkingdom/status/1202681256216940544</t>
  </si>
  <si>
    <t>https://twitter.com/i/web/status/1202685948959567873</t>
  </si>
  <si>
    <t>https://twitter.com/i/web/status/1202683739567996928</t>
  </si>
  <si>
    <t>http://dlvr.it/RKl96n</t>
  </si>
  <si>
    <t>http://j.mp/2RpxKcC https://twitter.com/i/web/status/1202686098587045888</t>
  </si>
  <si>
    <t>https://ift.tt/388hZMZ</t>
  </si>
  <si>
    <t>https://twitter.com/danikukulski/status/1202684488444235777</t>
  </si>
  <si>
    <t>https://twitter.com/i/web/status/1202683998310453248</t>
  </si>
  <si>
    <t>https://twitter.com/i/web/status/1202686311607521283</t>
  </si>
  <si>
    <t>https://twitter.com/i/web/status/1202686384982675460</t>
  </si>
  <si>
    <t>https://twitter.com/i/web/status/1202686449981804549</t>
  </si>
  <si>
    <t>https://watch.amazon.co.jp/detail?asin=B01MR2OARV&amp;territory=JP&amp;ref_=share_ios_season&amp;r=web</t>
  </si>
  <si>
    <t>https://twitter.com/i/web/status/1202686578499497986</t>
  </si>
  <si>
    <t>https://twitter.com/i/web/status/1202686580319817728</t>
  </si>
  <si>
    <t>https://twitter.com/i/web/status/1202686595784200193</t>
  </si>
  <si>
    <t>http://urx.blue/CveH</t>
  </si>
  <si>
    <t>https://twitter.com/i/web/status/1202686739342487552</t>
  </si>
  <si>
    <t>https://twitter.com/i/web/status/1202686745118158850</t>
  </si>
  <si>
    <t>https://twitter.com/i/web/status/1202686750159753233</t>
  </si>
  <si>
    <t>https://www.playhitmusic.it/2019/12/first-teaser-for-amazon-primes-the-boys-season-2-released/</t>
  </si>
  <si>
    <t>https://twitter.com/i/web/status/1202686917143343104</t>
  </si>
  <si>
    <t>https://twitter.com/i/web/status/1202687084533825543</t>
  </si>
  <si>
    <t>https://twitter.com/i/web/status/1202687241203539968</t>
  </si>
  <si>
    <t>https://twitter.com/i/web/status/1202687340260364288</t>
  </si>
  <si>
    <t>https://twitter.com/i/web/status/1202687404362076164</t>
  </si>
  <si>
    <t>https://twitter.com/i/web/status/1202687412364820480</t>
  </si>
  <si>
    <t>https://twitter.com/i/web/status/1202687422431186950</t>
  </si>
  <si>
    <t>https://twitter.com/i/web/status/1202687514873647106</t>
  </si>
  <si>
    <t>https://twitter.com/i/web/status/1202687634356617216</t>
  </si>
  <si>
    <t>https://tamil.news18.com/news/entertainment/cinema-amazon-prime-videoin-bags-thalapathy-64-digital-rights-msb-232167.html</t>
  </si>
  <si>
    <t>https://twitter.com/i/web/status/1202687771057541130</t>
  </si>
  <si>
    <t>https://twitter.com/i/web/status/1202687845925867527</t>
  </si>
  <si>
    <t>https://twitter.com/expanseonprime/status/1202618884504850433</t>
  </si>
  <si>
    <t>https://twitter.com/i/web/status/1202688050884759553</t>
  </si>
  <si>
    <t>https://twitter.com/i/web/status/1202688072455864320</t>
  </si>
  <si>
    <t>https://twitter.com/i/web/status/1202688111488241669</t>
  </si>
  <si>
    <t>https://twitter.com/i/web/status/1202688238969864193</t>
  </si>
  <si>
    <t>http://bit.ly/34Ss3aN</t>
  </si>
  <si>
    <t>https://twitter.com/frankoceanhafiz/status/1202382282469920771</t>
  </si>
  <si>
    <t>https://acessocultural.com.br/2019/12/confira-as-series-que-chegam-ao-amazon-prime-video-brasil-neste-mes/</t>
  </si>
  <si>
    <t>https://twitter.com/i/web/status/1202688892245295106</t>
  </si>
  <si>
    <t>https://twitter.com/i/web/status/1202688962470526977</t>
  </si>
  <si>
    <t>https://twitter.com/i/web/status/1202689070863831040</t>
  </si>
  <si>
    <t>https://twitter.com/i/web/status/1202689115675906050</t>
  </si>
  <si>
    <t>https://twitter.com/i/web/status/1202689348258406403</t>
  </si>
  <si>
    <t>https://twitter.com/i/web/status/1202689552575598592</t>
  </si>
  <si>
    <t>https://twitter.com/i/web/status/1202689699703341057</t>
  </si>
  <si>
    <t>https://www.popsugar.com/family/video-delivery-man-discovering-snacks-outside-house-46975776?utm_medium=facebook&amp;utm_source=post&amp;utm_campaign=family&amp;fbclid=IwAR3rsM1pQZCjuIBPJnUwxaH5h9Yg2J-Xvq8hcPWV0EEJqZWlVT4t6A3lS-I</t>
  </si>
  <si>
    <t>https://twitter.com/i/web/status/1202689822172884992</t>
  </si>
  <si>
    <t>https://bit.ly/383ZR6M</t>
  </si>
  <si>
    <t>https://twitter.com/i/web/status/1202687374960078848</t>
  </si>
  <si>
    <t>https://twitter.com/i/web/status/1202690020567605248</t>
  </si>
  <si>
    <t>https://twitter.com/i/web/status/1202690074091147264</t>
  </si>
  <si>
    <t>https://twitter.com/i/web/status/1202690150310043648</t>
  </si>
  <si>
    <t>https://twitter.com/i/web/status/1202690167489908742</t>
  </si>
  <si>
    <t>https://www.cnet.com/how-to/ways-your-amazon-prime-subscription-can-make-you-healthy/</t>
  </si>
  <si>
    <t>https://www.amazon.co.uk/Freo-Busker-Band-Vol-1/dp/B07S1CXDP3</t>
  </si>
  <si>
    <t>https://www.popsugar.com/family/video-delivery-man-discovering-snacks-outside-house-46975776?utm_campaign=desktop_share&amp;utm_medium=facebook&amp;utm_source=moms</t>
  </si>
  <si>
    <t>https://twitter.com/i/web/status/1202690478594019328</t>
  </si>
  <si>
    <t>https://twitter.com/i/web/status/1202690506070904832</t>
  </si>
  <si>
    <t>https://twitter.com/i/web/status/1202690558172508160</t>
  </si>
  <si>
    <t>https://twitter.com/BlairLindsay5/status/1202684992440197122</t>
  </si>
  <si>
    <t>http://dlvr.it/RKlCFC</t>
  </si>
  <si>
    <t>https://twitter.com/i/web/status/1202690853740957712</t>
  </si>
  <si>
    <t>https://twitch.amazon.com/prime/loot/lol2?ref_=SM_LOLS2_P1_IGP</t>
  </si>
  <si>
    <t>https://twitch.amazon.com/prime/loot/tft2?ref_=SM_TTS2_P1_CRWN</t>
  </si>
  <si>
    <t>https://www.youtube.com/watch?v=lBHmMlWga8g&amp;feature=emb_title</t>
  </si>
  <si>
    <t>https://twitter.com/i/web/status/1202691421167374337</t>
  </si>
  <si>
    <t>https://twitter.com/i/web/status/1202687887457869825</t>
  </si>
  <si>
    <t>https://twitter.com/i/web/status/1202691719856377856</t>
  </si>
  <si>
    <t>https://twitter.com/i/web/status/1202690198062141441</t>
  </si>
  <si>
    <t>https://www.nytimes.com/2019/11/30/business/amazon-baltimore.html?emc=rss&amp;partner=rss</t>
  </si>
  <si>
    <t>https://twitter.com/i/web/status/1202691865218338822</t>
  </si>
  <si>
    <t>https://youtu.be/gmfvwYlTDRw</t>
  </si>
  <si>
    <t>http://nzn.me/a148353</t>
  </si>
  <si>
    <t>http://dlvr.it/RKlCzY</t>
  </si>
  <si>
    <t>https://twitter.com/i/web/status/1202692150493712387</t>
  </si>
  <si>
    <t>https://twitter.com/i/web/status/1202692168957251589</t>
  </si>
  <si>
    <t>https://www.myunidays.com/partners/amazon/view</t>
  </si>
  <si>
    <t>https://twitter.com/i/web/status/1202692308015206405</t>
  </si>
  <si>
    <t>http://Amazon.com https://twitter.com/i/web/status/1202692466006249491</t>
  </si>
  <si>
    <t>https://twitter.com/i/web/status/1202692547912617989</t>
  </si>
  <si>
    <t>https://twitter.com/i/web/status/1202692620188880898</t>
  </si>
  <si>
    <t>https://twitter.com/i/web/status/1202692723372937222</t>
  </si>
  <si>
    <t>https://www.adslzone.net/2019/12/05/premio-prime-navidad-amazon-2019/</t>
  </si>
  <si>
    <t>https://twitter.com/i/web/status/1202686103318384647</t>
  </si>
  <si>
    <t>https://news.o2.co.uk/press-release/o2-launches-o2-extras-offering-memberships-to-amazon-prime-video-amazon-music-and-more/</t>
  </si>
  <si>
    <t>https://twitter.com/i/web/status/1202692914725474326</t>
  </si>
  <si>
    <t>https://twitter.com/primevideosport/status/1202692652052996096</t>
  </si>
  <si>
    <t>https://twitter.com/i/web/status/1202693145139400705</t>
  </si>
  <si>
    <t>https://twitter.com/i/web/status/1202693175174975493</t>
  </si>
  <si>
    <t>https://twitter.com/i/web/status/1202693194397429760</t>
  </si>
  <si>
    <t>https://twitter.com/i/web/status/1202693241897988107</t>
  </si>
  <si>
    <t>https://twitter.com/i/web/status/1202693247170203660</t>
  </si>
  <si>
    <t>https://twitter.com/_milesthompson/status/1202676544327573504</t>
  </si>
  <si>
    <t>http://bit.ly/11EKuaF</t>
  </si>
  <si>
    <t>https://twitter.com/i/web/status/1202684989395161089</t>
  </si>
  <si>
    <t>https://twitter.com/i/web/status/1202693651933081600</t>
  </si>
  <si>
    <t>https://chord4me.info/music/amazon-prime-music</t>
  </si>
  <si>
    <t>https://twitter.com/i/web/status/1202693860436185088</t>
  </si>
  <si>
    <t>https://twitter.com/i/web/status/1202693904652476416</t>
  </si>
  <si>
    <t>http://Amazon.com http://tmw.bz/0Fr</t>
  </si>
  <si>
    <t>http://Amazon.com http://tmw.bz/0G4</t>
  </si>
  <si>
    <t>https://twitter.com/i/web/status/1202694139038617603</t>
  </si>
  <si>
    <t>https://twitter.com/i/web/status/1202694158336626693</t>
  </si>
  <si>
    <t>https://www.vogue.co.uk/arts-and-lifestyle/article/best-films-on-amazon-prime?utm_medium=Social&amp;utm_source=Twitter#Echobox=1575473946</t>
  </si>
  <si>
    <t>https://twitter.com/i/web/status/1202694353606660096</t>
  </si>
  <si>
    <t>http://dlvr.it/RKlF2g</t>
  </si>
  <si>
    <t>https://twitter.com/i/web/status/1202683172791734275</t>
  </si>
  <si>
    <t>https://twitter.com/i/web/status/1202687464852348930</t>
  </si>
  <si>
    <t>https://twitter.com/i/web/status/1202690524236406784</t>
  </si>
  <si>
    <t>https://twitter.com/i/web/status/1202694450725761024</t>
  </si>
  <si>
    <t>https://twitter.com/i/web/status/1202694132738641920</t>
  </si>
  <si>
    <t>https://amzn.to/2DOONgg</t>
  </si>
  <si>
    <t>https://twitter.com/i/web/status/1202694653771948034</t>
  </si>
  <si>
    <t>https://twitter.com/i/web/status/1202694656372461584</t>
  </si>
  <si>
    <t>https://twitter.com/i/web/status/1202694694972612614</t>
  </si>
  <si>
    <t>https://twitter.com/i/web/status/1202689116728639489</t>
  </si>
  <si>
    <t>https://twitter.com/i/web/status/1202693594957647872</t>
  </si>
  <si>
    <t>https://twitter.com/i/web/status/1202695099257221121</t>
  </si>
  <si>
    <t>https://twitter.com/i/web/status/1202695230237151232</t>
  </si>
  <si>
    <t>https://twitter.com/i/web/status/1202695263334387714</t>
  </si>
  <si>
    <t>https://twitter.com/i/web/status/1202695549364981760</t>
  </si>
  <si>
    <t>https://twitter.com/i/web/status/1202695593333837827</t>
  </si>
  <si>
    <t>https://otona-life.com/2019/12/06/24612/</t>
  </si>
  <si>
    <t>https://twitter.com/i/web/status/1202695810565234688</t>
  </si>
  <si>
    <t>https://twitter.com/i/web/status/1202695838025363456</t>
  </si>
  <si>
    <t>https://twitter.com/i/web/status/1202695850570502161</t>
  </si>
  <si>
    <t>https://twitch.amazon.com/prime/loot/lol2?ref_=SM_LOLS2_P1_CRWN</t>
  </si>
  <si>
    <t>https://twitter.com/i/web/status/1202696030397091861</t>
  </si>
  <si>
    <t>https://twitter.com/i/web/status/1202696097551880194</t>
  </si>
  <si>
    <t>https://smarturl.it/FL1</t>
  </si>
  <si>
    <t>https://twitter.com/i/web/status/1202696217974558720</t>
  </si>
  <si>
    <t>https://twitter.com/i/web/status/1202696563941879808</t>
  </si>
  <si>
    <t>https://twitter.com/discussingfilm/status/1202693406289518592</t>
  </si>
  <si>
    <t>https://twitter.com/i/web/status/1202696631449206785</t>
  </si>
  <si>
    <t>https://twitter.com/i/web/status/1202696741272915968</t>
  </si>
  <si>
    <t>https://twitter.com/i/web/status/1202688006345412611</t>
  </si>
  <si>
    <t>https://twitter.com/i/web/status/1202696759836848128</t>
  </si>
  <si>
    <t>https://www.facebook.com/100000986588842/posts/2706106726098854/</t>
  </si>
  <si>
    <t>https://twitter.com/i/web/status/1202696971108179968</t>
  </si>
  <si>
    <t>https://twitter.com/i/web/status/1202691517258878978</t>
  </si>
  <si>
    <t>https://twitter.com/i/web/status/1202697032307216389</t>
  </si>
  <si>
    <t>https://www.popsugar.com/family/video-delivery-man-discovering-snacks-outside-house-46975776?utm_campaign=mobile_share&amp;utm_medium=twitter&amp;utm_source=popsugar</t>
  </si>
  <si>
    <t>https://twitter.com/i/web/status/1202691882213658659</t>
  </si>
  <si>
    <t>https://twitter.com/i/web/status/1202691033529769985</t>
  </si>
  <si>
    <t>https://twitter.com/i/web/status/1202684114446540800</t>
  </si>
  <si>
    <t>https://twitter.com/i/web/status/1202697202575069184</t>
  </si>
  <si>
    <t>https://twitter.com/i/web/status/1202689668669726720</t>
  </si>
  <si>
    <t>https://twitter.com/i/web/status/1202697322662154251</t>
  </si>
  <si>
    <t>https://twitter.com/i/web/status/1202694659161636869</t>
  </si>
  <si>
    <t>https://twitter.com/i/web/status/1202696793101873152</t>
  </si>
  <si>
    <t>https://twitter.com/sputnik_TR/status/1202546840043962369</t>
  </si>
  <si>
    <t>https://ift.tt/36ac9cm</t>
  </si>
  <si>
    <t>https://twitter.com/i/web/status/1202697675092742159</t>
  </si>
  <si>
    <t>https://twitter.com/i/web/status/1202697676028043264</t>
  </si>
  <si>
    <t>https://twitter.com/i/web/status/1202697711063093268</t>
  </si>
  <si>
    <t>https://twitter.com/i/web/status/1202697731837480970</t>
  </si>
  <si>
    <t>http://dlvr.it/RKlH43</t>
  </si>
  <si>
    <t>https://twitter.com/i/web/status/1202697821704638466</t>
  </si>
  <si>
    <t>https://twitter.com/i/web/status/1202697847604498443</t>
  </si>
  <si>
    <t>https://twitter.com/i/web/status/1202688024624189448</t>
  </si>
  <si>
    <t>https://twitter.com/i/web/status/1202681957018198016</t>
  </si>
  <si>
    <t>https://twitter.com/dondekojo/status/1202691646200135680</t>
  </si>
  <si>
    <t>https://fbrdr.co/19781 https://freebieradar.com/hot-deals/19781/amazon-prime-possible-free-15-credit-amazon-photo-app-download/</t>
  </si>
  <si>
    <t>https://twitter.com/i/web/status/1202688295253266432</t>
  </si>
  <si>
    <t>https://twitter.com/i/web/status/1202698176014225408</t>
  </si>
  <si>
    <t>https://ift.tt/2ORUjF8</t>
  </si>
  <si>
    <t>https://targetoffers.wordpress.com/2019/12/05/try-amazon-prime-30-day-free-trial/</t>
  </si>
  <si>
    <t>https://twitter.com/i/web/status/1202698102353694725</t>
  </si>
  <si>
    <t>twitter.com</t>
  </si>
  <si>
    <t>indiaglitz.com</t>
  </si>
  <si>
    <t>amazon.com</t>
  </si>
  <si>
    <t>co.jp</t>
  </si>
  <si>
    <t>dannydealguru.com</t>
  </si>
  <si>
    <t>amazon.com amazon.com</t>
  </si>
  <si>
    <t>spectrumnews1.com</t>
  </si>
  <si>
    <t>co.uk</t>
  </si>
  <si>
    <t>twib.in</t>
  </si>
  <si>
    <t>ift.tt</t>
  </si>
  <si>
    <t>comicbook.com</t>
  </si>
  <si>
    <t>buff.ly</t>
  </si>
  <si>
    <t>blogspot.com</t>
  </si>
  <si>
    <t>comingsoon.net</t>
  </si>
  <si>
    <t>youtu.be</t>
  </si>
  <si>
    <t>dlvr.it</t>
  </si>
  <si>
    <t>j.mp twitter.com</t>
  </si>
  <si>
    <t>urx.blue</t>
  </si>
  <si>
    <t>playhitmusic.it</t>
  </si>
  <si>
    <t>news18.com</t>
  </si>
  <si>
    <t>bit.ly</t>
  </si>
  <si>
    <t>com.br</t>
  </si>
  <si>
    <t>popsugar.com</t>
  </si>
  <si>
    <t>cnet.com</t>
  </si>
  <si>
    <t>youtube.com</t>
  </si>
  <si>
    <t>nytimes.com</t>
  </si>
  <si>
    <t>nzn.me</t>
  </si>
  <si>
    <t>myunidays.com</t>
  </si>
  <si>
    <t>amazon.com twitter.com</t>
  </si>
  <si>
    <t>adslzone.net</t>
  </si>
  <si>
    <t>chord4me.info</t>
  </si>
  <si>
    <t>amazon.com tmw.bz</t>
  </si>
  <si>
    <t>amzn.to</t>
  </si>
  <si>
    <t>otona-life.com</t>
  </si>
  <si>
    <t>smarturl.it</t>
  </si>
  <si>
    <t>facebook.com</t>
  </si>
  <si>
    <t>fbrdr.co freebieradar.com</t>
  </si>
  <si>
    <t>wordpress.com</t>
  </si>
  <si>
    <t>afc</t>
  </si>
  <si>
    <t>thalapathy64 bigil</t>
  </si>
  <si>
    <t>thalapathy64</t>
  </si>
  <si>
    <t>evrh</t>
  </si>
  <si>
    <t>theboys</t>
  </si>
  <si>
    <t>richkidsgoskint</t>
  </si>
  <si>
    <t>mtgarena</t>
  </si>
  <si>
    <t>thfc</t>
  </si>
  <si>
    <t>football blackfriday</t>
  </si>
  <si>
    <t>nomorearguments christmascountdown holidayseason christmaswiththekranks</t>
  </si>
  <si>
    <t>delayedstream</t>
  </si>
  <si>
    <t>htafc bhafc</t>
  </si>
  <si>
    <t>arsbha</t>
  </si>
  <si>
    <t>meself</t>
  </si>
  <si>
    <t>vinyldeals</t>
  </si>
  <si>
    <t>thereport</t>
  </si>
  <si>
    <t>amazon prime landing page available film titles newreleases</t>
  </si>
  <si>
    <t>prime pantry</t>
  </si>
  <si>
    <t>iambatman</t>
  </si>
  <si>
    <t>lol twitchprime</t>
  </si>
  <si>
    <t>var</t>
  </si>
  <si>
    <t>amazon primereading</t>
  </si>
  <si>
    <t>amazon parksandrec treatyoself rak</t>
  </si>
  <si>
    <t>advertising</t>
  </si>
  <si>
    <t>arsbha football amazonprimesport</t>
  </si>
  <si>
    <t>binge</t>
  </si>
  <si>
    <t>carnivalrow</t>
  </si>
  <si>
    <t>série</t>
  </si>
  <si>
    <t>behindthescenes</t>
  </si>
  <si>
    <t>theexpanse</t>
  </si>
  <si>
    <t>prime</t>
  </si>
  <si>
    <t>nufc amazonprimesport</t>
  </si>
  <si>
    <t>thereportfilm</t>
  </si>
  <si>
    <t>nintendoswitch</t>
  </si>
  <si>
    <t>amazon amazonsellers</t>
  </si>
  <si>
    <t>dalvschi</t>
  </si>
  <si>
    <t>loveyourselftour</t>
  </si>
  <si>
    <t>internationalmensday</t>
  </si>
  <si>
    <t>unidays</t>
  </si>
  <si>
    <t>グータンヌーボ 千葉雄大</t>
  </si>
  <si>
    <t>alexa</t>
  </si>
  <si>
    <t>occupied</t>
  </si>
  <si>
    <t>plonprime</t>
  </si>
  <si>
    <t>books free goodread goodbook happy</t>
  </si>
  <si>
    <t>shunew arsbha</t>
  </si>
  <si>
    <t>amazon prime</t>
  </si>
  <si>
    <t>amazonfashion primewardrobe プライムワイドローブ 拡散希望 まとめて取り寄せ 簡単返送</t>
  </si>
  <si>
    <t>arsenal arsbha</t>
  </si>
  <si>
    <t>footballindex</t>
  </si>
  <si>
    <t>amazon アマゾン amazonプライム 聴き放題 primemusic</t>
  </si>
  <si>
    <t>prime arsenal brighton</t>
  </si>
  <si>
    <t>vikingsseason6</t>
  </si>
  <si>
    <t>livefootball</t>
  </si>
  <si>
    <t>nowstreaming</t>
  </si>
  <si>
    <t>afc yagunnersya</t>
  </si>
  <si>
    <t>afcvbha</t>
  </si>
  <si>
    <t>cat</t>
  </si>
  <si>
    <t>amazon amazonprime prime offerta sconto deals sales</t>
  </si>
  <si>
    <t>icantbreathe</t>
  </si>
  <si>
    <t>thalapathyvijay thalapathy64 vijaysethupathi</t>
  </si>
  <si>
    <t>https://twitter.com/#!/95bronwyn/status/1202681528658145280</t>
  </si>
  <si>
    <t>https://twitter.com/#!/rosickyjr/status/1202681552951529473</t>
  </si>
  <si>
    <t>https://twitter.com/#!/charlieofkns19d/status/1202681556629774336</t>
  </si>
  <si>
    <t>https://twitter.com/#!/gatoraccounting/status/1202681570836041728</t>
  </si>
  <si>
    <t>https://twitter.com/#!/thxlostraccoon/status/1202681581544103936</t>
  </si>
  <si>
    <t>https://twitter.com/#!/hamza_r_/status/1202681614188331008</t>
  </si>
  <si>
    <t>https://twitter.com/#!/lutheproducer/status/1202681627589201927</t>
  </si>
  <si>
    <t>https://twitter.com/#!/samjones_8/status/1202681652847218690</t>
  </si>
  <si>
    <t>https://twitter.com/#!/partybottm/status/1202681663060201472</t>
  </si>
  <si>
    <t>https://twitter.com/#!/afcjosh_/status/1202681690369511424</t>
  </si>
  <si>
    <t>https://twitter.com/#!/bigil_2019/status/1202681644848734209</t>
  </si>
  <si>
    <t>https://twitter.com/#!/bigil_2019/status/1202681695071342594</t>
  </si>
  <si>
    <t>https://twitter.com/#!/soybertica/status/1202681702352670720</t>
  </si>
  <si>
    <t>https://twitter.com/#!/boomyboomtime/status/1202681715749244931</t>
  </si>
  <si>
    <t>https://twitter.com/#!/30thxoctober/status/1202681725727457280</t>
  </si>
  <si>
    <t>https://twitter.com/#!/cockneycomic/status/1202681726511853571</t>
  </si>
  <si>
    <t>https://twitter.com/#!/tonydennis10/status/1202681741070213122</t>
  </si>
  <si>
    <t>https://twitter.com/#!/djknibbs49/status/1202681745017069574</t>
  </si>
  <si>
    <t>https://twitter.com/#!/moralestaya_/status/1202681747348975616</t>
  </si>
  <si>
    <t>https://twitter.com/#!/privharry22_/status/1202681806316810240</t>
  </si>
  <si>
    <t>https://twitter.com/#!/andrewm_ldn/status/1202681812222455808</t>
  </si>
  <si>
    <t>https://twitter.com/#!/kek2k12/status/1202681860419149824</t>
  </si>
  <si>
    <t>https://twitter.com/#!/willthegooner/status/1202681867566223362</t>
  </si>
  <si>
    <t>https://twitter.com/#!/cineastbenrowe/status/1202681867943596032</t>
  </si>
  <si>
    <t>https://twitter.com/#!/louwritetravel/status/1202681875489275904</t>
  </si>
  <si>
    <t>https://twitter.com/#!/wreimers/status/1202681892991946752</t>
  </si>
  <si>
    <t>https://twitter.com/#!/atsc2015/status/1202681928928899073</t>
  </si>
  <si>
    <t>https://twitter.com/#!/aitorgmz_/status/1202681941633445889</t>
  </si>
  <si>
    <t>https://twitter.com/#!/lowerthandan/status/1202681941973250048</t>
  </si>
  <si>
    <t>https://twitter.com/#!/melimll/status/1202681942543683585</t>
  </si>
  <si>
    <t>https://twitter.com/#!/1fallen_apple/status/1202681949552349187</t>
  </si>
  <si>
    <t>https://twitter.com/#!/ashmeeeeeet/status/1202682031769038848</t>
  </si>
  <si>
    <t>https://twitter.com/#!/will__watson19/status/1202682043890622465</t>
  </si>
  <si>
    <t>https://twitter.com/#!/fwmj/status/1202682061728952321</t>
  </si>
  <si>
    <t>https://twitter.com/#!/wayne_writes/status/1202682076203536390</t>
  </si>
  <si>
    <t>https://twitter.com/#!/adzzor/status/1202682079676391426</t>
  </si>
  <si>
    <t>https://twitter.com/#!/mijjah_/status/1202682089142964230</t>
  </si>
  <si>
    <t>https://twitter.com/#!/ugatto/status/1202682093056208899</t>
  </si>
  <si>
    <t>https://twitter.com/#!/tylerwilliam98/status/1202682099687395331</t>
  </si>
  <si>
    <t>https://twitter.com/#!/zzz_nem_/status/1202682162627018752</t>
  </si>
  <si>
    <t>https://twitter.com/#!/3dragonminimum/status/1202682181576884224</t>
  </si>
  <si>
    <t>https://twitter.com/#!/angryjohnny77/status/1202682198215790597</t>
  </si>
  <si>
    <t>https://twitter.com/#!/gunnersteve/status/1202682213298511874</t>
  </si>
  <si>
    <t>https://twitter.com/#!/angieeeloove/status/1202682218394669056</t>
  </si>
  <si>
    <t>https://twitter.com/#!/betterwalsh/status/1202682260052434949</t>
  </si>
  <si>
    <t>https://twitter.com/#!/toon_mentalist/status/1202682268613038085</t>
  </si>
  <si>
    <t>https://twitter.com/#!/ncowan11/status/1202682270265565188</t>
  </si>
  <si>
    <t>https://twitter.com/#!/ciphermandy/status/1202682276087304193</t>
  </si>
  <si>
    <t>https://twitter.com/#!/danielbarnes999/status/1202681744941633537</t>
  </si>
  <si>
    <t>https://twitter.com/#!/danielbarnes999/status/1202682308920299520</t>
  </si>
  <si>
    <t>https://twitter.com/#!/arubababy/status/1202682310237310981</t>
  </si>
  <si>
    <t>https://twitter.com/#!/mrcjwright/status/1202682310950359040</t>
  </si>
  <si>
    <t>https://twitter.com/#!/shanem_17/status/1202682396354764800</t>
  </si>
  <si>
    <t>https://twitter.com/#!/therealh2ocoach/status/1202682397269078016</t>
  </si>
  <si>
    <t>https://twitter.com/#!/lilix3101/status/1202682412108566535</t>
  </si>
  <si>
    <t>https://twitter.com/#!/dannydealguru/status/1202682418756538375</t>
  </si>
  <si>
    <t>https://twitter.com/#!/dreamlaymen/status/1202682494472073217</t>
  </si>
  <si>
    <t>https://twitter.com/#!/doug7923/status/1202682498968363008</t>
  </si>
  <si>
    <t>https://twitter.com/#!/octiliery/status/1202682577959751682</t>
  </si>
  <si>
    <t>https://twitter.com/#!/archietheleper/status/1202682587547930626</t>
  </si>
  <si>
    <t>https://twitter.com/#!/trumwill/status/1202682597320613888</t>
  </si>
  <si>
    <t>https://twitter.com/#!/larrrmmy/status/1202682636780613632</t>
  </si>
  <si>
    <t>https://twitter.com/#!/actuallycal/status/1202682644363919361</t>
  </si>
  <si>
    <t>https://twitter.com/#!/taraafcx/status/1202682657068503040</t>
  </si>
  <si>
    <t>https://twitter.com/#!/brett_leverton/status/1202682662462410756</t>
  </si>
  <si>
    <t>https://twitter.com/#!/jmarquins01/status/1202682684134305794</t>
  </si>
  <si>
    <t>https://twitter.com/#!/barrypaton/status/1202682738714796038</t>
  </si>
  <si>
    <t>https://twitter.com/#!/bestneighbors/status/1202682802413678593</t>
  </si>
  <si>
    <t>https://twitter.com/#!/hero_taylor9/status/1202682872349544456</t>
  </si>
  <si>
    <t>https://twitter.com/#!/partouche9/status/1202682895388856325</t>
  </si>
  <si>
    <t>https://twitter.com/#!/curttheguru/status/1202682901193789441</t>
  </si>
  <si>
    <t>https://twitter.com/#!/smithyg/status/1202682932747522051</t>
  </si>
  <si>
    <t>https://twitter.com/#!/daizy_cham/status/1202682933548634113</t>
  </si>
  <si>
    <t>https://twitter.com/#!/acl_josh/status/1202682933691211776</t>
  </si>
  <si>
    <t>https://twitter.com/#!/claudiaaam_/status/1202682941316448257</t>
  </si>
  <si>
    <t>https://twitter.com/#!/strykercross/status/1202682958051758086</t>
  </si>
  <si>
    <t>https://twitter.com/#!/nigel_forshaw/status/1202682971263815680</t>
  </si>
  <si>
    <t>https://twitter.com/#!/notelmira/status/1202682975479091200</t>
  </si>
  <si>
    <t>https://twitter.com/#!/jonesnjonesn/status/1202682979480416261</t>
  </si>
  <si>
    <t>https://twitter.com/#!/tikitakaconnor/status/1202682980210290689</t>
  </si>
  <si>
    <t>https://twitter.com/#!/deccoppinger/status/1202682989840343040</t>
  </si>
  <si>
    <t>https://twitter.com/#!/atey0/status/1202683006978269185</t>
  </si>
  <si>
    <t>https://twitter.com/#!/dan_longmore/status/1202683014846828544</t>
  </si>
  <si>
    <t>https://twitter.com/#!/mtkigz/status/1202683045725265928</t>
  </si>
  <si>
    <t>https://twitter.com/#!/asihsukmaa/status/1202683051123171328</t>
  </si>
  <si>
    <t>https://twitter.com/#!/brooklynfitchik/status/1202683053971259392</t>
  </si>
  <si>
    <t>https://twitter.com/#!/gaggaboo/status/1202683061282000896</t>
  </si>
  <si>
    <t>https://twitter.com/#!/taku0713/status/1202683071264280576</t>
  </si>
  <si>
    <t>https://twitter.com/#!/sarah_mkde/status/1202683073894240257</t>
  </si>
  <si>
    <t>https://twitter.com/#!/antonypearce03/status/1202683078101143554</t>
  </si>
  <si>
    <t>https://twitter.com/#!/jamesthejoo/status/1202683178495823872</t>
  </si>
  <si>
    <t>https://twitter.com/#!/peterli87273323/status/1202683219977654272</t>
  </si>
  <si>
    <t>https://twitter.com/#!/saulbz_/status/1202683242907930624</t>
  </si>
  <si>
    <t>https://twitter.com/#!/___lezzer___/status/1202683209542242304</t>
  </si>
  <si>
    <t>https://twitter.com/#!/twackin/status/1202683249660698624</t>
  </si>
  <si>
    <t>https://twitter.com/#!/hassan3579/status/1202683213333876738</t>
  </si>
  <si>
    <t>https://twitter.com/#!/twackin/status/1202683275405344774</t>
  </si>
  <si>
    <t>https://twitter.com/#!/anunitu1/status/1202683297484152832</t>
  </si>
  <si>
    <t>https://twitter.com/#!/hhhhyunjinjin/status/1202683323530858502</t>
  </si>
  <si>
    <t>https://twitter.com/#!/hellsfire/status/1202683347303985153</t>
  </si>
  <si>
    <t>https://twitter.com/#!/so8sick/status/1202683350667923458</t>
  </si>
  <si>
    <t>https://twitter.com/#!/jamesrlarkins/status/1202683361287950341</t>
  </si>
  <si>
    <t>https://twitter.com/#!/itwasjustbanter/status/1202683403872673792</t>
  </si>
  <si>
    <t>https://twitter.com/#!/dric_chg/status/1202683413553188864</t>
  </si>
  <si>
    <t>https://twitter.com/#!/she_is_ski/status/1202683425490161667</t>
  </si>
  <si>
    <t>https://twitter.com/#!/evertonnewsapp/status/1202683454158192640</t>
  </si>
  <si>
    <t>https://twitter.com/#!/evertonnewsapp/status/1202683454158229510</t>
  </si>
  <si>
    <t>https://twitter.com/#!/evertonnewsapp/status/1202683454174961664</t>
  </si>
  <si>
    <t>https://twitter.com/#!/villanews_app/status/1202683454065905665</t>
  </si>
  <si>
    <t>https://twitter.com/#!/villanews_app/status/1202683454179233794</t>
  </si>
  <si>
    <t>https://twitter.com/#!/romanesymezyc/status/1202683499632828416</t>
  </si>
  <si>
    <t>https://twitter.com/#!/lilypenny/status/1202683508101173252</t>
  </si>
  <si>
    <t>https://twitter.com/#!/hxrlxnd/status/1202683517324447744</t>
  </si>
  <si>
    <t>https://twitter.com/#!/marctsmith/status/1202683564120297474</t>
  </si>
  <si>
    <t>https://twitter.com/#!/dmedialab/status/1202683572496347137</t>
  </si>
  <si>
    <t>https://twitter.com/#!/marklees409/status/1202683623780077580</t>
  </si>
  <si>
    <t>https://twitter.com/#!/weecoulter/status/1202683629593333761</t>
  </si>
  <si>
    <t>https://twitter.com/#!/tomdickinson23/status/1202683635876401152</t>
  </si>
  <si>
    <t>https://twitter.com/#!/ucapt10/status/1202683639881965569</t>
  </si>
  <si>
    <t>https://twitter.com/#!/amparogag/status/1202683649382125569</t>
  </si>
  <si>
    <t>https://twitter.com/#!/paulwilson1000/status/1202683665169432576</t>
  </si>
  <si>
    <t>https://twitter.com/#!/fotherskill/status/1202683678259892233</t>
  </si>
  <si>
    <t>https://twitter.com/#!/vernonb48/status/1202683692377923584</t>
  </si>
  <si>
    <t>https://twitter.com/#!/tebzico73efc/status/1202683707469025289</t>
  </si>
  <si>
    <t>https://twitter.com/#!/15bolubolu/status/1202683716058931200</t>
  </si>
  <si>
    <t>https://twitter.com/#!/build_you_daddy/status/1202683718772690944</t>
  </si>
  <si>
    <t>https://twitter.com/#!/samzzito/status/1202683776226275329</t>
  </si>
  <si>
    <t>https://twitter.com/#!/tierneyloyal/status/1202683777090232323</t>
  </si>
  <si>
    <t>https://twitter.com/#!/doyoueveneven/status/1202683779799769089</t>
  </si>
  <si>
    <t>https://twitter.com/#!/rvinyldeals/status/1202683885626281990</t>
  </si>
  <si>
    <t>https://twitter.com/#!/davidsouth1980/status/1202683930517889024</t>
  </si>
  <si>
    <t>https://twitter.com/#!/knyyylgch/status/1202683952928083980</t>
  </si>
  <si>
    <t>https://twitter.com/#!/castawayscove/status/1202683996678828033</t>
  </si>
  <si>
    <t>https://twitter.com/#!/dancarruthers12/status/1202684023300067329</t>
  </si>
  <si>
    <t>https://twitter.com/#!/showluigi1/status/1202684037535535110</t>
  </si>
  <si>
    <t>https://twitter.com/#!/carlowallo/status/1202684060931375105</t>
  </si>
  <si>
    <t>https://twitter.com/#!/sammiixa/status/1202684069374504961</t>
  </si>
  <si>
    <t>https://twitter.com/#!/the_truthness/status/1202684077041766400</t>
  </si>
  <si>
    <t>https://twitter.com/#!/thewall1992/status/1202684080715943938</t>
  </si>
  <si>
    <t>https://twitter.com/#!/ryan_adams93/status/1202684088081141761</t>
  </si>
  <si>
    <t>https://twitter.com/#!/waveygerard/status/1202684118640652289</t>
  </si>
  <si>
    <t>https://twitter.com/#!/kyle_gingerbear/status/1202684118749736961</t>
  </si>
  <si>
    <t>https://twitter.com/#!/alexkourvo/status/1202684133551624192</t>
  </si>
  <si>
    <t>https://twitter.com/#!/choijongg/status/1202684135212507137</t>
  </si>
  <si>
    <t>https://twitter.com/#!/alexjive/status/1202684136059801600</t>
  </si>
  <si>
    <t>https://twitter.com/#!/andrewflincoln/status/1202684136269344768</t>
  </si>
  <si>
    <t>https://twitter.com/#!/g4b_zerkk/status/1202684153382260736</t>
  </si>
  <si>
    <t>https://twitter.com/#!/eddie__v/status/1202684165222780940</t>
  </si>
  <si>
    <t>https://twitter.com/#!/notwithanybody/status/1202684167630327808</t>
  </si>
  <si>
    <t>https://twitter.com/#!/branh96/status/1202683369617797120</t>
  </si>
  <si>
    <t>https://twitter.com/#!/14obrien14/status/1202684185296691202</t>
  </si>
  <si>
    <t>https://twitter.com/#!/firenzephoenix/status/1202684218188410880</t>
  </si>
  <si>
    <t>https://twitter.com/#!/thereportmovie/status/1202684226300080128</t>
  </si>
  <si>
    <t>https://twitter.com/#!/blushnbutterfly/status/1202684227344650240</t>
  </si>
  <si>
    <t>https://twitter.com/#!/flatsquirrel2/status/1202684258969640961</t>
  </si>
  <si>
    <t>https://twitter.com/#!/adclark85/status/1202684263554043904</t>
  </si>
  <si>
    <t>https://twitter.com/#!/asunaviii/status/1202684275839123456</t>
  </si>
  <si>
    <t>https://twitter.com/#!/kkline201/status/1202684281212067841</t>
  </si>
  <si>
    <t>https://twitter.com/#!/_chris_hurst_/status/1202681922314477569</t>
  </si>
  <si>
    <t>https://twitter.com/#!/michael_p_c_lfc/status/1202684307778789376</t>
  </si>
  <si>
    <t>https://twitter.com/#!/theotherdae/status/1202684311453020161</t>
  </si>
  <si>
    <t>https://twitter.com/#!/goonerruben/status/1202684317010407425</t>
  </si>
  <si>
    <t>https://twitter.com/#!/yungcleofatra/status/1202684364041203712</t>
  </si>
  <si>
    <t>https://twitter.com/#!/nerdapproved/status/1202683992786554881</t>
  </si>
  <si>
    <t>https://twitter.com/#!/thespacejace/status/1202684374526971905</t>
  </si>
  <si>
    <t>https://twitter.com/#!/musical_muze/status/1202684382240288771</t>
  </si>
  <si>
    <t>https://twitter.com/#!/emarged/status/1202684404662976513</t>
  </si>
  <si>
    <t>https://twitter.com/#!/blue_seahawk/status/1202684408752476160</t>
  </si>
  <si>
    <t>https://twitter.com/#!/putin_is_here/status/1202684409813635072</t>
  </si>
  <si>
    <t>https://twitter.com/#!/surmandave/status/1202684461500059654</t>
  </si>
  <si>
    <t>https://twitter.com/#!/kafui_gooner/status/1202684461550362629</t>
  </si>
  <si>
    <t>https://twitter.com/#!/kevins78500/status/1202684483977318400</t>
  </si>
  <si>
    <t>https://twitter.com/#!/lucasdkio/status/1202684488955957249</t>
  </si>
  <si>
    <t>https://twitter.com/#!/joshgrainger13/status/1202684503585628162</t>
  </si>
  <si>
    <t>https://twitter.com/#!/fpleyewatch/status/1202684506186096640</t>
  </si>
  <si>
    <t>https://twitter.com/#!/ronninorman_/status/1202684514666987521</t>
  </si>
  <si>
    <t>https://twitter.com/#!/wholefoodspr/status/1202683964475035648</t>
  </si>
  <si>
    <t>https://twitter.com/#!/grocerynews2day/status/1202684545184731139</t>
  </si>
  <si>
    <t>https://twitter.com/#!/cicismith81/status/1202684591355641857</t>
  </si>
  <si>
    <t>https://twitter.com/#!/foggy921975/status/1202684612079689732</t>
  </si>
  <si>
    <t>https://twitter.com/#!/shaunptron/status/1202684615187677184</t>
  </si>
  <si>
    <t>https://twitter.com/#!/pedrinhomac6/status/1202684661442453510</t>
  </si>
  <si>
    <t>https://twitter.com/#!/maisutherland/status/1202684669831106560</t>
  </si>
  <si>
    <t>https://twitter.com/#!/judehaste_write/status/1202684673488572416</t>
  </si>
  <si>
    <t>https://twitter.com/#!/leocarvalhonyc/status/1202684708695478274</t>
  </si>
  <si>
    <t>https://twitter.com/#!/sajinkoroth/status/1202684711375532032</t>
  </si>
  <si>
    <t>https://twitter.com/#!/foxinthebox2010/status/1202684720619933699</t>
  </si>
  <si>
    <t>https://twitter.com/#!/gettysburg7/status/1202684720967872514</t>
  </si>
  <si>
    <t>https://twitter.com/#!/thatkarlyygirl/status/1202684819890679808</t>
  </si>
  <si>
    <t>https://twitter.com/#!/wondercat6000/status/1202684833446682624</t>
  </si>
  <si>
    <t>https://twitter.com/#!/chevy2cool/status/1202684848713977856</t>
  </si>
  <si>
    <t>https://twitter.com/#!/eliatori0/status/1202684896650633218</t>
  </si>
  <si>
    <t>https://twitter.com/#!/kyallbrowne/status/1202684903856517120</t>
  </si>
  <si>
    <t>https://twitter.com/#!/wildflowerxcr/status/1202684911083126784</t>
  </si>
  <si>
    <t>https://twitter.com/#!/oyeyw/status/1202684913914437632</t>
  </si>
  <si>
    <t>https://twitter.com/#!/niamecaillou10/status/1202684941731061765</t>
  </si>
  <si>
    <t>https://twitter.com/#!/bawters/status/1202684960320212992</t>
  </si>
  <si>
    <t>https://twitter.com/#!/ynnniv/status/1202684984932388868</t>
  </si>
  <si>
    <t>https://twitter.com/#!/arnoldjaardvark/status/1202685017597628418</t>
  </si>
  <si>
    <t>https://twitter.com/#!/mmcqueenie90/status/1202685088305160195</t>
  </si>
  <si>
    <t>https://twitter.com/#!/ndtex/status/1202685090414964737</t>
  </si>
  <si>
    <t>https://twitter.com/#!/mizmayette/status/1202685107598848000</t>
  </si>
  <si>
    <t>https://twitter.com/#!/comicbooknow/status/1202683955645952002</t>
  </si>
  <si>
    <t>https://twitter.com/#!/lord_frosty/status/1202685114297311232</t>
  </si>
  <si>
    <t>https://twitter.com/#!/tomkennaugh/status/1202685129694613510</t>
  </si>
  <si>
    <t>https://twitter.com/#!/premd_23/status/1202685151769055232</t>
  </si>
  <si>
    <t>https://twitter.com/#!/clarelormanhall/status/1202685157112733696</t>
  </si>
  <si>
    <t>https://twitter.com/#!/drame_yakhya/status/1202685172426166272</t>
  </si>
  <si>
    <t>https://twitter.com/#!/math_lfc/status/1202685196342087687</t>
  </si>
  <si>
    <t>https://twitter.com/#!/afcpadraig/status/1202685221746937864</t>
  </si>
  <si>
    <t>https://twitter.com/#!/melodysirenee/status/1202685222116085764</t>
  </si>
  <si>
    <t>https://twitter.com/#!/rennysf/status/1202685237593067520</t>
  </si>
  <si>
    <t>https://twitter.com/#!/blainder971/status/1202683192752431105</t>
  </si>
  <si>
    <t>https://twitter.com/#!/itom44/status/1202685239778263042</t>
  </si>
  <si>
    <t>https://twitter.com/#!/foaska_drpgs/status/1202685254927912961</t>
  </si>
  <si>
    <t>https://twitter.com/#!/ftbldxn/status/1202685272183508998</t>
  </si>
  <si>
    <t>https://twitter.com/#!/vibechecks/status/1202685284900429824</t>
  </si>
  <si>
    <t>https://twitter.com/#!/matkavz/status/1202685286519627776</t>
  </si>
  <si>
    <t>https://twitter.com/#!/cleancutperc/status/1202685368283385874</t>
  </si>
  <si>
    <t>https://twitter.com/#!/m_buj_/status/1202685424050851846</t>
  </si>
  <si>
    <t>https://twitter.com/#!/nirvolna/status/1202685425611132930</t>
  </si>
  <si>
    <t>https://twitter.com/#!/mjh_wales/status/1202685429033684994</t>
  </si>
  <si>
    <t>https://twitter.com/#!/lindquist_lord/status/1202685443688538112</t>
  </si>
  <si>
    <t>https://twitter.com/#!/robbie_goode/status/1202685445974478855</t>
  </si>
  <si>
    <t>https://twitter.com/#!/glorybundesteam/status/1202685456929955840</t>
  </si>
  <si>
    <t>https://twitter.com/#!/kendallrowanx/status/1202685462843985920</t>
  </si>
  <si>
    <t>https://twitter.com/#!/mrchrisfloyd/status/1202685478958518277</t>
  </si>
  <si>
    <t>https://twitter.com/#!/sakthivjsachin/status/1202685526274297856</t>
  </si>
  <si>
    <t>https://twitter.com/#!/funnyhubbysays/status/1202685542669795328</t>
  </si>
  <si>
    <t>https://twitter.com/#!/_ihateevery0ne/status/1202685551301795842</t>
  </si>
  <si>
    <t>https://twitter.com/#!/andyvermaut/status/1202685712090353664</t>
  </si>
  <si>
    <t>https://twitter.com/#!/riffraffj13/status/1202685724384006149</t>
  </si>
  <si>
    <t>https://twitter.com/#!/soundararajan_g/status/1202685728368422912</t>
  </si>
  <si>
    <t>https://twitter.com/#!/timjbharg/status/1202685738820739073</t>
  </si>
  <si>
    <t>https://twitter.com/#!/ara__sh/status/1202685778884739075</t>
  </si>
  <si>
    <t>https://twitter.com/#!/mxsum98/status/1202685784773603329</t>
  </si>
  <si>
    <t>https://twitter.com/#!/isameseguermrtz/status/1202685827756822528</t>
  </si>
  <si>
    <t>https://twitter.com/#!/trailerseries/status/1202685859784511492</t>
  </si>
  <si>
    <t>https://twitter.com/#!/bulbacos/status/1202685878512033792</t>
  </si>
  <si>
    <t>https://twitter.com/#!/sciencegirl2371/status/1202685895218008064</t>
  </si>
  <si>
    <t>https://twitter.com/#!/tonicemd/status/1202685909486985223</t>
  </si>
  <si>
    <t>https://twitter.com/#!/citygent224/status/1202685948959567873</t>
  </si>
  <si>
    <t>https://twitter.com/#!/lukey_rich/status/1202685953023913984</t>
  </si>
  <si>
    <t>https://twitter.com/#!/mullsyconnor/status/1202685970304446465</t>
  </si>
  <si>
    <t>https://twitter.com/#!/milmeninos/status/1202686010905071617</t>
  </si>
  <si>
    <t>https://twitter.com/#!/not_from_here28/status/1202686013203767302</t>
  </si>
  <si>
    <t>https://twitter.com/#!/jack_rogers97/status/1202686017142214658</t>
  </si>
  <si>
    <t>https://twitter.com/#!/kirstiereid5/status/1202686034330472457</t>
  </si>
  <si>
    <t>https://twitter.com/#!/themprfirm/status/1202686035810869248</t>
  </si>
  <si>
    <t>https://twitter.com/#!/kirtash80/status/1202683739567996928</t>
  </si>
  <si>
    <t>https://twitter.com/#!/halospaz117/status/1202686051682144256</t>
  </si>
  <si>
    <t>https://twitter.com/#!/naveenguhan1988/status/1202686062365032449</t>
  </si>
  <si>
    <t>https://twitter.com/#!/dnbrns92/status/1202686064827256836</t>
  </si>
  <si>
    <t>https://twitter.com/#!/lukewil27186899/status/1202686075422068737</t>
  </si>
  <si>
    <t>https://twitter.com/#!/pugtom/status/1202686087665045504</t>
  </si>
  <si>
    <t>https://twitter.com/#!/freemartinsmar1/status/1202686096586338305</t>
  </si>
  <si>
    <t>https://twitter.com/#!/marcflood/status/1202686098587045888</t>
  </si>
  <si>
    <t>https://twitter.com/#!/gunnergftbl/status/1202683320255074307</t>
  </si>
  <si>
    <t>https://twitter.com/#!/nickdunu/status/1202686107965706240</t>
  </si>
  <si>
    <t>https://twitter.com/#!/itzhinasaleem/status/1202686120707919879</t>
  </si>
  <si>
    <t>https://twitter.com/#!/elyse3456/status/1202686123568517120</t>
  </si>
  <si>
    <t>https://twitter.com/#!/nilinho_whu/status/1202686127951564801</t>
  </si>
  <si>
    <t>https://twitter.com/#!/yoyi1701/status/1202686134108770315</t>
  </si>
  <si>
    <t>https://twitter.com/#!/gearsmarcus/status/1202686164261625856</t>
  </si>
  <si>
    <t>https://twitter.com/#!/milebento09/status/1202686246809690115</t>
  </si>
  <si>
    <t>https://twitter.com/#!/whoknowscliff/status/1202686268905263104</t>
  </si>
  <si>
    <t>https://twitter.com/#!/johndoherty173/status/1202686277172240384</t>
  </si>
  <si>
    <t>https://twitter.com/#!/harvmarksy/status/1202686285535682561</t>
  </si>
  <si>
    <t>https://twitter.com/#!/onlysharpie/status/1202683998310453248</t>
  </si>
  <si>
    <t>https://twitter.com/#!/explorer_100/status/1202686291978178562</t>
  </si>
  <si>
    <t>https://twitter.com/#!/anamorfosis__/status/1202686307690065928</t>
  </si>
  <si>
    <t>https://twitter.com/#!/guardiannigeria/status/1202686311607521283</t>
  </si>
  <si>
    <t>https://twitter.com/#!/sue_skyheart/status/1202686318779781120</t>
  </si>
  <si>
    <t>https://twitter.com/#!/johndavidflint/status/1202686323653566464</t>
  </si>
  <si>
    <t>https://twitter.com/#!/dotvd/status/1202686323922022405</t>
  </si>
  <si>
    <t>https://twitter.com/#!/aaronsentance95/status/1202686384982675460</t>
  </si>
  <si>
    <t>https://twitter.com/#!/djmankiewicz_/status/1202686413352964097</t>
  </si>
  <si>
    <t>https://twitter.com/#!/georgieleigh_/status/1202686449981804549</t>
  </si>
  <si>
    <t>https://twitter.com/#!/steveeecoombs/status/1202686453039403010</t>
  </si>
  <si>
    <t>https://twitter.com/#!/yohanladd/status/1202686454863925249</t>
  </si>
  <si>
    <t>https://twitter.com/#!/charolloyd/status/1202686456982056962</t>
  </si>
  <si>
    <t>https://twitter.com/#!/haru2222urara/status/1202686546106707968</t>
  </si>
  <si>
    <t>https://twitter.com/#!/richteamc/status/1202686556454182913</t>
  </si>
  <si>
    <t>https://twitter.com/#!/pdincubus/status/1202686578499497986</t>
  </si>
  <si>
    <t>https://twitter.com/#!/nelson_m_j/status/1202686580319817728</t>
  </si>
  <si>
    <t>https://twitter.com/#!/uproxx/status/1202686595784200193</t>
  </si>
  <si>
    <t>https://twitter.com/#!/lyssguzman/status/1202686612875796480</t>
  </si>
  <si>
    <t>https://twitter.com/#!/abelbrando5/status/1202686631024742401</t>
  </si>
  <si>
    <t>https://twitter.com/#!/matthewdking90/status/1202686637358141440</t>
  </si>
  <si>
    <t>https://twitter.com/#!/scottweller123/status/1202686641288167425</t>
  </si>
  <si>
    <t>https://twitter.com/#!/mrjames15638306/status/1202686658887503874</t>
  </si>
  <si>
    <t>https://twitter.com/#!/maani_77/status/1202686675429863425</t>
  </si>
  <si>
    <t>https://twitter.com/#!/sidneyfussell/status/1202685773385850880</t>
  </si>
  <si>
    <t>https://twitter.com/#!/robardzr/status/1202686683222827008</t>
  </si>
  <si>
    <t>https://twitter.com/#!/absonalex/status/1202686697865170946</t>
  </si>
  <si>
    <t>https://twitter.com/#!/indiestag/status/1202686698221686789</t>
  </si>
  <si>
    <t>https://twitter.com/#!/sonziguitarist/status/1202686727145607168</t>
  </si>
  <si>
    <t>https://twitter.com/#!/throptoon/status/1202686416075001856</t>
  </si>
  <si>
    <t>https://twitter.com/#!/glawson25/status/1202686734653251584</t>
  </si>
  <si>
    <t>https://twitter.com/#!/j_rocknews/status/1202686736121204736</t>
  </si>
  <si>
    <t>https://twitter.com/#!/pplasocial/status/1202686739342487552</t>
  </si>
  <si>
    <t>https://twitter.com/#!/roserezendes/status/1202686745118158850</t>
  </si>
  <si>
    <t>https://twitter.com/#!/syncreticent/status/1202686750159753233</t>
  </si>
  <si>
    <t>https://twitter.com/#!/stefanangelinam/status/1202686755188559872</t>
  </si>
  <si>
    <t>https://twitter.com/#!/noovyis/status/1202686807135195138</t>
  </si>
  <si>
    <t>https://twitter.com/#!/davidhutchy94/status/1202686847702446086</t>
  </si>
  <si>
    <t>https://twitter.com/#!/tg97221390/status/1202686888060080135</t>
  </si>
  <si>
    <t>https://twitter.com/#!/hollllewood/status/1202686905495826432</t>
  </si>
  <si>
    <t>https://twitter.com/#!/kolonoskopija1/status/1202686910260502529</t>
  </si>
  <si>
    <t>https://twitter.com/#!/satheeshmsk2/status/1202686911241838592</t>
  </si>
  <si>
    <t>https://twitter.com/#!/fauxybingo/status/1202686917143343104</t>
  </si>
  <si>
    <t>https://twitter.com/#!/afc_dilley/status/1202686960457912320</t>
  </si>
  <si>
    <t>https://twitter.com/#!/lfcnasir/status/1202686973099610118</t>
  </si>
  <si>
    <t>https://twitter.com/#!/anyangu_vincent/status/1202686989478313990</t>
  </si>
  <si>
    <t>https://twitter.com/#!/jayden_walls21/status/1202686995853504512</t>
  </si>
  <si>
    <t>https://twitter.com/#!/gxpik_/status/1202687019853344769</t>
  </si>
  <si>
    <t>https://twitter.com/#!/jackowhite21/status/1202687080889012229</t>
  </si>
  <si>
    <t>https://twitter.com/#!/kamelle1st/status/1202687084533825543</t>
  </si>
  <si>
    <t>https://twitter.com/#!/chrismcurtis/status/1202687089579573249</t>
  </si>
  <si>
    <t>https://twitter.com/#!/quakquakiagos/status/1202687175114051589</t>
  </si>
  <si>
    <t>https://twitter.com/#!/fapfapfettywap/status/1202687177513193472</t>
  </si>
  <si>
    <t>https://twitter.com/#!/gustavolimaevc7/status/1202687183649300480</t>
  </si>
  <si>
    <t>https://twitter.com/#!/juranceb01/status/1202687197972959232</t>
  </si>
  <si>
    <t>https://twitter.com/#!/iamchrisedward/status/1202687241203539968</t>
  </si>
  <si>
    <t>https://twitter.com/#!/andy_hennessy/status/1202687275773124608</t>
  </si>
  <si>
    <t>https://twitter.com/#!/b_ianco/status/1202687329581883392</t>
  </si>
  <si>
    <t>https://twitter.com/#!/darrennoell/status/1202687340260364288</t>
  </si>
  <si>
    <t>https://twitter.com/#!/tower_tramp/status/1202687364491096065</t>
  </si>
  <si>
    <t>https://twitter.com/#!/kenjifalcone/status/1202687404362076164</t>
  </si>
  <si>
    <t>https://twitter.com/#!/cyoungie97/status/1202687412364820480</t>
  </si>
  <si>
    <t>https://twitter.com/#!/salesagency_com/status/1202687422431186950</t>
  </si>
  <si>
    <t>https://twitter.com/#!/keiipie/status/1202687470535622656</t>
  </si>
  <si>
    <t>https://twitter.com/#!/dukekansal/status/1202687514873647106</t>
  </si>
  <si>
    <t>https://twitter.com/#!/jawn_hancock/status/1202687524461850625</t>
  </si>
  <si>
    <t>https://twitter.com/#!/kevindav/status/1202687561778511879</t>
  </si>
  <si>
    <t>https://twitter.com/#!/isaac27mcg/status/1202687583760912385</t>
  </si>
  <si>
    <t>https://twitter.com/#!/joanfr300/status/1202687629688524802</t>
  </si>
  <si>
    <t>https://twitter.com/#!/lookmaicanwrite/status/1202687634356617216</t>
  </si>
  <si>
    <t>https://twitter.com/#!/chandruvj12/status/1202687688408612864</t>
  </si>
  <si>
    <t>https://twitter.com/#!/joshuacunnigham/status/1202687694347886592</t>
  </si>
  <si>
    <t>https://twitter.com/#!/edmcaper/status/1202687700626632705</t>
  </si>
  <si>
    <t>https://twitter.com/#!/jackalfie23/status/1202686527698063363</t>
  </si>
  <si>
    <t>https://twitter.com/#!/jackalfie23/status/1202687746734731264</t>
  </si>
  <si>
    <t>https://twitter.com/#!/javoromerog/status/1202687771057541130</t>
  </si>
  <si>
    <t>https://twitter.com/#!/thalapathyieans/status/1202687784806305792</t>
  </si>
  <si>
    <t>https://twitter.com/#!/spacebabyg/status/1202687816024674308</t>
  </si>
  <si>
    <t>https://twitter.com/#!/ailsa_watson/status/1202687845925867527</t>
  </si>
  <si>
    <t>https://twitter.com/#!/chrismoore1971/status/1202687862002593793</t>
  </si>
  <si>
    <t>https://twitter.com/#!/wenylli/status/1202687883489890304</t>
  </si>
  <si>
    <t>https://twitter.com/#!/staack117/status/1202687910300061696</t>
  </si>
  <si>
    <t>https://twitter.com/#!/tica_attica/status/1202687923411439621</t>
  </si>
  <si>
    <t>https://twitter.com/#!/savagewolf274/status/1202687934312435713</t>
  </si>
  <si>
    <t>https://twitter.com/#!/215_felixx/status/1202687935952363520</t>
  </si>
  <si>
    <t>https://twitter.com/#!/shaneramirez20/status/1202687941371482113</t>
  </si>
  <si>
    <t>https://twitter.com/#!/ohmegalaw/status/1202687945821560832</t>
  </si>
  <si>
    <t>https://twitter.com/#!/pauljan_/status/1202685176259792897</t>
  </si>
  <si>
    <t>https://twitter.com/#!/ndromm/status/1202687947616768002</t>
  </si>
  <si>
    <t>https://twitter.com/#!/drtommyt25/status/1202687833259069441</t>
  </si>
  <si>
    <t>https://twitter.com/#!/officialwalexy/status/1202687958962384896</t>
  </si>
  <si>
    <t>https://twitter.com/#!/youngmono/status/1202687978587471872</t>
  </si>
  <si>
    <t>https://twitter.com/#!/lord_shade/status/1202687980940513285</t>
  </si>
  <si>
    <t>https://twitter.com/#!/peachiko_/status/1202687993720389632</t>
  </si>
  <si>
    <t>https://twitter.com/#!/itshoneyp/status/1202688008069271563</t>
  </si>
  <si>
    <t>https://twitter.com/#!/dyepoyyy/status/1202688016097017856</t>
  </si>
  <si>
    <t>https://twitter.com/#!/iamabolude/status/1202688020232753157</t>
  </si>
  <si>
    <t>https://twitter.com/#!/irishsoxfan34/status/1202688043632779269</t>
  </si>
  <si>
    <t>https://twitter.com/#!/manof3ijao/status/1202688050884759553</t>
  </si>
  <si>
    <t>https://twitter.com/#!/grandiloquency1/status/1202688051224465409</t>
  </si>
  <si>
    <t>https://twitter.com/#!/selinadavis73/status/1202688072455864320</t>
  </si>
  <si>
    <t>https://twitter.com/#!/jaysaidyeet/status/1202688109822926848</t>
  </si>
  <si>
    <t>https://twitter.com/#!/dicdac/status/1202688111488241669</t>
  </si>
  <si>
    <t>https://twitter.com/#!/thatguywizard/status/1202688118446600192</t>
  </si>
  <si>
    <t>https://twitter.com/#!/jchidleyhill/status/1202688120938024961</t>
  </si>
  <si>
    <t>https://twitter.com/#!/jtucker_3/status/1202687034894229504</t>
  </si>
  <si>
    <t>https://twitter.com/#!/just_amazing1/status/1202688135299252229</t>
  </si>
  <si>
    <t>https://twitter.com/#!/princesssb16/status/1202688158871277570</t>
  </si>
  <si>
    <t>https://twitter.com/#!/twrdtw/status/1202688173249155072</t>
  </si>
  <si>
    <t>https://twitter.com/#!/acelus211/status/1202688191293202435</t>
  </si>
  <si>
    <t>https://twitter.com/#!/grimlock2183/status/1202688209131622402</t>
  </si>
  <si>
    <t>https://twitter.com/#!/joeanderson_69/status/1202688224117870599</t>
  </si>
  <si>
    <t>https://twitter.com/#!/loyneto/status/1202688230258348032</t>
  </si>
  <si>
    <t>https://twitter.com/#!/lewiscumming/status/1202688238969864193</t>
  </si>
  <si>
    <t>https://twitter.com/#!/skyebac0n/status/1202688247568228352</t>
  </si>
  <si>
    <t>https://twitter.com/#!/goonerwilson14/status/1202688250357440512</t>
  </si>
  <si>
    <t>https://twitter.com/#!/thefknlizrdking/status/1202688257810714630</t>
  </si>
  <si>
    <t>https://twitter.com/#!/callme_musik14/status/1202688260872556552</t>
  </si>
  <si>
    <t>https://twitter.com/#!/_valeriejade_/status/1202688271660277760</t>
  </si>
  <si>
    <t>https://twitter.com/#!/haskuuu/status/1202688292107538449</t>
  </si>
  <si>
    <t>https://twitter.com/#!/latercera/status/1202688326823747585</t>
  </si>
  <si>
    <t>https://twitter.com/#!/suspendedbruv/status/1202688363930824704</t>
  </si>
  <si>
    <t>https://twitter.com/#!/aetherschreiber/status/1202688384646467604</t>
  </si>
  <si>
    <t>https://twitter.com/#!/tallan34/status/1202688398441558017</t>
  </si>
  <si>
    <t>https://twitter.com/#!/novacronx/status/1202688426467827717</t>
  </si>
  <si>
    <t>https://twitter.com/#!/bakufuckr/status/1202688427994599425</t>
  </si>
  <si>
    <t>https://twitter.com/#!/ffsbaiily/status/1202686079507320841</t>
  </si>
  <si>
    <t>https://twitter.com/#!/cvx137/status/1202688434097283073</t>
  </si>
  <si>
    <t>https://twitter.com/#!/adityarajkaul/status/1202688434197823488</t>
  </si>
  <si>
    <t>https://twitter.com/#!/marssailor_/status/1202688446021742592</t>
  </si>
  <si>
    <t>https://twitter.com/#!/elbowpenguin/status/1202688449699934208</t>
  </si>
  <si>
    <t>https://twitter.com/#!/runr_uk/status/1202688481333514240</t>
  </si>
  <si>
    <t>https://twitter.com/#!/808marv/status/1202688493635268608</t>
  </si>
  <si>
    <t>https://twitter.com/#!/arc_meo/status/1202688494407012352</t>
  </si>
  <si>
    <t>https://twitter.com/#!/sociosteiner/status/1202688511750610944</t>
  </si>
  <si>
    <t>https://twitter.com/#!/bradders4711/status/1202688513499680774</t>
  </si>
  <si>
    <t>https://twitter.com/#!/ahblizz/status/1202688529521872902</t>
  </si>
  <si>
    <t>https://twitter.com/#!/sofzmc_/status/1202688529777807360</t>
  </si>
  <si>
    <t>https://twitter.com/#!/chargrits/status/1202688536291528711</t>
  </si>
  <si>
    <t>https://twitter.com/#!/_acessocultural/status/1202688551852396544</t>
  </si>
  <si>
    <t>https://twitter.com/#!/sheffrealist/status/1202688559418880001</t>
  </si>
  <si>
    <t>https://twitter.com/#!/batmxrvel/status/1202688562862444544</t>
  </si>
  <si>
    <t>https://twitter.com/#!/mrjumpingstep/status/1202688580403056640</t>
  </si>
  <si>
    <t>https://twitter.com/#!/lalolinks/status/1202688584433750028</t>
  </si>
  <si>
    <t>https://twitter.com/#!/zackenberry/status/1202688602150338560</t>
  </si>
  <si>
    <t>https://twitter.com/#!/ty_hanby12/status/1202688607552753681</t>
  </si>
  <si>
    <t>https://twitter.com/#!/laceyfindom/status/1202688611591827456</t>
  </si>
  <si>
    <t>https://twitter.com/#!/theboogalooguru/status/1202688614339137540</t>
  </si>
  <si>
    <t>https://twitter.com/#!/evitts7/status/1202688618986426383</t>
  </si>
  <si>
    <t>https://twitter.com/#!/_peterchappell_/status/1202688649537572864</t>
  </si>
  <si>
    <t>https://twitter.com/#!/tatsui_tk/status/1202688697700888577</t>
  </si>
  <si>
    <t>https://twitter.com/#!/yumcoldwater/status/1202688716008898560</t>
  </si>
  <si>
    <t>https://twitter.com/#!/benroethig/status/1202688731385384963</t>
  </si>
  <si>
    <t>https://twitter.com/#!/baylorjoe2009/status/1202688731662209034</t>
  </si>
  <si>
    <t>https://twitter.com/#!/treisaato/status/1202688735638360066</t>
  </si>
  <si>
    <t>https://twitter.com/#!/joemorgante/status/1202688857885552640</t>
  </si>
  <si>
    <t>https://twitter.com/#!/banned_icoot/status/1202688858174849024</t>
  </si>
  <si>
    <t>https://twitter.com/#!/itsryanb__/status/1202688889762258945</t>
  </si>
  <si>
    <t>https://twitter.com/#!/willburns6/status/1202688892245295106</t>
  </si>
  <si>
    <t>https://twitter.com/#!/arstorms/status/1202688896578048009</t>
  </si>
  <si>
    <t>https://twitter.com/#!/therealhogsonic/status/1202688901518938113</t>
  </si>
  <si>
    <t>https://twitter.com/#!/pixel51/status/1202688908372279296</t>
  </si>
  <si>
    <t>https://twitter.com/#!/dan19bv78/status/1202688939045380096</t>
  </si>
  <si>
    <t>https://twitter.com/#!/slobis/status/1202688962470526977</t>
  </si>
  <si>
    <t>https://twitter.com/#!/yem_i9/status/1202688976143949824</t>
  </si>
  <si>
    <t>https://twitter.com/#!/anglrsg9/status/1202689007899074561</t>
  </si>
  <si>
    <t>https://twitter.com/#!/idetro/status/1202689048357326855</t>
  </si>
  <si>
    <t>https://twitter.com/#!/keithesque/status/1202689070863831040</t>
  </si>
  <si>
    <t>https://twitter.com/#!/rivershouts/status/1202689080573726726</t>
  </si>
  <si>
    <t>https://twitter.com/#!/hughhzeey/status/1202689100643520520</t>
  </si>
  <si>
    <t>https://twitter.com/#!/books_adventure/status/1202689115675906050</t>
  </si>
  <si>
    <t>https://twitter.com/#!/chrizh16/status/1202689118804811778</t>
  </si>
  <si>
    <t>https://twitter.com/#!/lligatos/status/1202689121887674368</t>
  </si>
  <si>
    <t>https://twitter.com/#!/staysxventxen/status/1202689131001843717</t>
  </si>
  <si>
    <t>https://twitter.com/#!/kiddarkens09/status/1202689131459072005</t>
  </si>
  <si>
    <t>https://twitter.com/#!/j_burnsy_87/status/1202689168251457536</t>
  </si>
  <si>
    <t>https://twitter.com/#!/drmalo/status/1202685953862754304</t>
  </si>
  <si>
    <t>https://twitter.com/#!/ichocrates/status/1202689171598561286</t>
  </si>
  <si>
    <t>https://twitter.com/#!/keldantealexis/status/1202689176514285575</t>
  </si>
  <si>
    <t>https://twitter.com/#!/ketchupnosauce/status/1202689177411825664</t>
  </si>
  <si>
    <t>https://twitter.com/#!/gamingethos/status/1202689215357739008</t>
  </si>
  <si>
    <t>https://twitter.com/#!/webbedbat/status/1202689231262498816</t>
  </si>
  <si>
    <t>https://twitter.com/#!/jamesadams93/status/1202689232525025281</t>
  </si>
  <si>
    <t>https://twitter.com/#!/lydiaswitzer1/status/1202689233476931584</t>
  </si>
  <si>
    <t>https://twitter.com/#!/hitenpatel13/status/1202689250967400448</t>
  </si>
  <si>
    <t>https://twitter.com/#!/kitname__/status/1202689278209396736</t>
  </si>
  <si>
    <t>https://twitter.com/#!/demented6amer/status/1202689284119171072</t>
  </si>
  <si>
    <t>https://twitter.com/#!/bastitis/status/1202689289445937152</t>
  </si>
  <si>
    <t>https://twitter.com/#!/agirlhasnoshaym/status/1202689292528697349</t>
  </si>
  <si>
    <t>https://twitter.com/#!/ggrantstory/status/1202689294281953280</t>
  </si>
  <si>
    <t>https://twitter.com/#!/sadboiimoe/status/1202689332529618944</t>
  </si>
  <si>
    <t>https://twitter.com/#!/redmedic56/status/1202689348258406403</t>
  </si>
  <si>
    <t>https://twitter.com/#!/ddineley92/status/1202689355963387907</t>
  </si>
  <si>
    <t>https://twitter.com/#!/faintdreams/status/1202689376398069760</t>
  </si>
  <si>
    <t>https://twitter.com/#!/houseofannie/status/1202689437454331905</t>
  </si>
  <si>
    <t>https://twitter.com/#!/osindemark/status/1202689447189336065</t>
  </si>
  <si>
    <t>https://twitter.com/#!/lucato707/status/1202689469620506624</t>
  </si>
  <si>
    <t>https://twitter.com/#!/gabebeadle/status/1202689485617713157</t>
  </si>
  <si>
    <t>https://twitter.com/#!/tangyndombele/status/1202689545105551360</t>
  </si>
  <si>
    <t>https://twitter.com/#!/wintersevetm/status/1202689547752132623</t>
  </si>
  <si>
    <t>https://twitter.com/#!/alisonplumey/status/1202689552575598592</t>
  </si>
  <si>
    <t>https://twitter.com/#!/velvetcrowe/status/1202689586050129920</t>
  </si>
  <si>
    <t>https://twitter.com/#!/robjones_11/status/1202689635496923137</t>
  </si>
  <si>
    <t>https://twitter.com/#!/leveltotheup/status/1202689649694646272</t>
  </si>
  <si>
    <t>https://twitter.com/#!/zhulu2118/status/1202689675166699520</t>
  </si>
  <si>
    <t>https://twitter.com/#!/shuddertrix/status/1202689679625195520</t>
  </si>
  <si>
    <t>https://twitter.com/#!/viratking10/status/1202689684561743872</t>
  </si>
  <si>
    <t>https://twitter.com/#!/andyhy88/status/1202689699703341057</t>
  </si>
  <si>
    <t>https://twitter.com/#!/gallagherlad95/status/1202689737003323401</t>
  </si>
  <si>
    <t>https://twitter.com/#!/bzba_simba/status/1202689787553099776</t>
  </si>
  <si>
    <t>https://twitter.com/#!/melibelli/status/1202689817319858176</t>
  </si>
  <si>
    <t>https://twitter.com/#!/davedwardspiano/status/1202689821027786753</t>
  </si>
  <si>
    <t>https://twitter.com/#!/realestateatl/status/1202689822126694401</t>
  </si>
  <si>
    <t>https://twitter.com/#!/akajesuso/status/1202689822172884992</t>
  </si>
  <si>
    <t>https://twitter.com/#!/3ars92/status/1202689879391571970</t>
  </si>
  <si>
    <t>https://twitter.com/#!/oliverbrown84/status/1202689886735753216</t>
  </si>
  <si>
    <t>https://twitter.com/#!/urbiewankenobi/status/1202689911532310528</t>
  </si>
  <si>
    <t>https://twitter.com/#!/scorpiotiger77/status/1202689918310506496</t>
  </si>
  <si>
    <t>https://twitter.com/#!/risingsuperstar/status/1202689960513376256</t>
  </si>
  <si>
    <t>https://twitter.com/#!/palmtreesss/status/1202689974639874048</t>
  </si>
  <si>
    <t>https://twitter.com/#!/joannemkellys/status/1202689990909726720</t>
  </si>
  <si>
    <t>https://twitter.com/#!/obiiiwaan/status/1202690010555785217</t>
  </si>
  <si>
    <t>https://twitter.com/#!/alrubra/status/1202690012560711680</t>
  </si>
  <si>
    <t>https://twitter.com/#!/digitalpsnjdj/status/1202687374960078848</t>
  </si>
  <si>
    <t>https://twitter.com/#!/pitercoptero_24/status/1202690013126971392</t>
  </si>
  <si>
    <t>https://twitter.com/#!/chrisabraham/status/1202690020567605248</t>
  </si>
  <si>
    <t>https://twitter.com/#!/zac_hallam/status/1202690037449662464</t>
  </si>
  <si>
    <t>https://twitter.com/#!/mementh/status/1202690039920177153</t>
  </si>
  <si>
    <t>https://twitter.com/#!/jeka_kymblc/status/1202690051911684098</t>
  </si>
  <si>
    <t>https://twitter.com/#!/gonzalorellana/status/1202690063479558150</t>
  </si>
  <si>
    <t>https://twitter.com/#!/connornelson/status/1202690074091147264</t>
  </si>
  <si>
    <t>https://twitter.com/#!/shingoji/status/1202690082236485632</t>
  </si>
  <si>
    <t>https://twitter.com/#!/michaelmayes10/status/1202690087886184448</t>
  </si>
  <si>
    <t>https://twitter.com/#!/jarminnnnn/status/1202690146430156800</t>
  </si>
  <si>
    <t>https://twitter.com/#!/mr_wiiking/status/1202690148519071744</t>
  </si>
  <si>
    <t>https://twitter.com/#!/saddleblaze/status/1202690150310043648</t>
  </si>
  <si>
    <t>https://twitter.com/#!/kaijupizzas/status/1202690167489908742</t>
  </si>
  <si>
    <t>https://twitter.com/#!/anishhl555/status/1202690185395425286</t>
  </si>
  <si>
    <t>https://twitter.com/#!/eddigator1/status/1202690200322883584</t>
  </si>
  <si>
    <t>https://twitter.com/#!/luk3______/status/1202690214914904076</t>
  </si>
  <si>
    <t>https://twitter.com/#!/nutritionoutl3t/status/1202690222909210624</t>
  </si>
  <si>
    <t>https://twitter.com/#!/clarkpmgordon/status/1202690238100987905</t>
  </si>
  <si>
    <t>https://twitter.com/#!/josh_wats09123/status/1202689975197847560</t>
  </si>
  <si>
    <t>https://twitter.com/#!/bethphill_/status/1202690243150917632</t>
  </si>
  <si>
    <t>https://twitter.com/#!/ayanna510/status/1202690270657052672</t>
  </si>
  <si>
    <t>https://twitter.com/#!/dodgerjammyt/status/1202690276667641871</t>
  </si>
  <si>
    <t>https://twitter.com/#!/daveyhernandez_/status/1202690294497660930</t>
  </si>
  <si>
    <t>https://twitter.com/#!/allerton_joseph/status/1202690313296449536</t>
  </si>
  <si>
    <t>https://twitter.com/#!/sean_green67/status/1202690320183496704</t>
  </si>
  <si>
    <t>https://twitter.com/#!/danielwhit1996/status/1202690338248368129</t>
  </si>
  <si>
    <t>https://twitter.com/#!/nufc_dylan/status/1202690346796363776</t>
  </si>
  <si>
    <t>https://twitter.com/#!/sbk_animations/status/1202690355516170242</t>
  </si>
  <si>
    <t>https://twitter.com/#!/bornericg/status/1202690372108840960</t>
  </si>
  <si>
    <t>https://twitter.com/#!/brandometry/status/1202690373434433543</t>
  </si>
  <si>
    <t>https://twitter.com/#!/19farish97/status/1202690422537105409</t>
  </si>
  <si>
    <t>https://twitter.com/#!/cardas/status/1202690422784581633</t>
  </si>
  <si>
    <t>https://twitter.com/#!/alucardfury/status/1202690459694456834</t>
  </si>
  <si>
    <t>https://twitter.com/#!/jonnyparry98/status/1202690459925204993</t>
  </si>
  <si>
    <t>https://twitter.com/#!/cam_martin87/status/1202690478594019328</t>
  </si>
  <si>
    <t>https://twitter.com/#!/penners88/status/1202690483597824003</t>
  </si>
  <si>
    <t>https://twitter.com/#!/ray_cameraworks/status/1202690498890104832</t>
  </si>
  <si>
    <t>https://twitter.com/#!/fakerobotuk/status/1202690506070904832</t>
  </si>
  <si>
    <t>https://twitter.com/#!/beckyderlinga/status/1202690558172508160</t>
  </si>
  <si>
    <t>https://twitter.com/#!/blairlindsay5/status/1202684992440197122</t>
  </si>
  <si>
    <t>https://twitter.com/#!/haikuincidence/status/1202690579857100814</t>
  </si>
  <si>
    <t>https://twitter.com/#!/jsilveira/status/1202690622567546881</t>
  </si>
  <si>
    <t>https://twitter.com/#!/maxoneil1069/status/1202690637415505922</t>
  </si>
  <si>
    <t>https://twitter.com/#!/mitchyardley/status/1202690653626482689</t>
  </si>
  <si>
    <t>https://twitter.com/#!/_lfcsamv2/status/1202690671141933060</t>
  </si>
  <si>
    <t>https://twitter.com/#!/bdjima1/status/1202690673926950926</t>
  </si>
  <si>
    <t>https://twitter.com/#!/mr_aksel/status/1202690688325967872</t>
  </si>
  <si>
    <t>https://twitter.com/#!/abils/status/1202690774627995649</t>
  </si>
  <si>
    <t>https://twitter.com/#!/agostinhosousa7/status/1202690745733435401</t>
  </si>
  <si>
    <t>https://twitter.com/#!/agostinhosousa7/status/1202690790318886931</t>
  </si>
  <si>
    <t>https://twitter.com/#!/aashleymv/status/1202690795972771840</t>
  </si>
  <si>
    <t>https://twitter.com/#!/garyhiggz/status/1202690797860245504</t>
  </si>
  <si>
    <t>https://twitter.com/#!/dickster27/status/1202690804831178761</t>
  </si>
  <si>
    <t>https://twitter.com/#!/jpienaar22/status/1202690810170478593</t>
  </si>
  <si>
    <t>https://twitter.com/#!/edkennedy/status/1202690838536450048</t>
  </si>
  <si>
    <t>https://twitter.com/#!/simonwilliams81/status/1202690846715461632</t>
  </si>
  <si>
    <t>https://twitter.com/#!/liam__walters/status/1202690853128589322</t>
  </si>
  <si>
    <t>https://twitter.com/#!/bensaidskander3/status/1202690853711601665</t>
  </si>
  <si>
    <t>https://twitter.com/#!/mozza180/status/1202690853740957712</t>
  </si>
  <si>
    <t>https://twitter.com/#!/snipejaeg/status/1202690856161071109</t>
  </si>
  <si>
    <t>https://twitter.com/#!/thesunphase/status/1202690876125990913</t>
  </si>
  <si>
    <t>https://twitter.com/#!/bootgeordie/status/1202690896405422081</t>
  </si>
  <si>
    <t>https://twitter.com/#!/perleezy_/status/1202690928567144449</t>
  </si>
  <si>
    <t>https://twitter.com/#!/xileffff/status/1202690965661765635</t>
  </si>
  <si>
    <t>https://twitter.com/#!/yuicjsenoj/status/1202690984569491456</t>
  </si>
  <si>
    <t>https://twitter.com/#!/jjdag0d/status/1202690993633603584</t>
  </si>
  <si>
    <t>https://twitter.com/#!/cloudwanderer3/status/1202691060650168341</t>
  </si>
  <si>
    <t>https://twitter.com/#!/wwg/status/1202691110277021696</t>
  </si>
  <si>
    <t>https://twitter.com/#!/jasonchanco/status/1202691112927973380</t>
  </si>
  <si>
    <t>https://twitter.com/#!/miguelagranda/status/1202691124852330496</t>
  </si>
  <si>
    <t>https://twitter.com/#!/lolsni/status/1202687377958850560</t>
  </si>
  <si>
    <t>https://twitter.com/#!/lolsni/status/1202691172289798144</t>
  </si>
  <si>
    <t>https://twitter.com/#!/weirdscribe/status/1202691180594704389</t>
  </si>
  <si>
    <t>https://twitter.com/#!/valinotejoao/status/1202691210751676417</t>
  </si>
  <si>
    <t>https://twitter.com/#!/rosssssco10/status/1202691226149015558</t>
  </si>
  <si>
    <t>https://twitter.com/#!/locksmithlincs/status/1202691243647668226</t>
  </si>
  <si>
    <t>https://twitter.com/#!/mynewtweets79/status/1202691360404455424</t>
  </si>
  <si>
    <t>https://twitter.com/#!/maskedvixen27/status/1202691374262472709</t>
  </si>
  <si>
    <t>https://twitter.com/#!/scottshav/status/1202691421167374337</t>
  </si>
  <si>
    <t>https://twitter.com/#!/gitananova/status/1202691472119779329</t>
  </si>
  <si>
    <t>https://twitter.com/#!/titsout/status/1202691483234709504</t>
  </si>
  <si>
    <t>https://twitter.com/#!/rwlang711/status/1202691498430607361</t>
  </si>
  <si>
    <t>https://twitter.com/#!/louisdonoghue/status/1202691512548626433</t>
  </si>
  <si>
    <t>https://twitter.com/#!/lauraapassos/status/1202691514251534336</t>
  </si>
  <si>
    <t>https://twitter.com/#!/ninerole/status/1202691330952089611</t>
  </si>
  <si>
    <t>https://twitter.com/#!/graciassir/status/1202691560397295621</t>
  </si>
  <si>
    <t>https://twitter.com/#!/basedmeals/status/1202691586179682317</t>
  </si>
  <si>
    <t>https://twitter.com/#!/pabrewreview/status/1202687887457869825</t>
  </si>
  <si>
    <t>https://twitter.com/#!/pouredinpa/status/1202691588658515982</t>
  </si>
  <si>
    <t>https://twitter.com/#!/rowanwild/status/1202691622099705857</t>
  </si>
  <si>
    <t>https://twitter.com/#!/olliewhitfield_/status/1202691675992317956</t>
  </si>
  <si>
    <t>https://twitter.com/#!/murray10lewis/status/1202691677766520837</t>
  </si>
  <si>
    <t>https://twitter.com/#!/darkside426/status/1202691703863427072</t>
  </si>
  <si>
    <t>https://twitter.com/#!/david_nice/status/1202691719856377856</t>
  </si>
  <si>
    <t>https://twitter.com/#!/alexward777/status/1202691722855112704</t>
  </si>
  <si>
    <t>https://twitter.com/#!/milobok/status/1202690198062141441</t>
  </si>
  <si>
    <t>https://twitter.com/#!/byjordanluke/status/1202691731185160195</t>
  </si>
  <si>
    <t>https://twitter.com/#!/blzkey/status/1202691758557204481</t>
  </si>
  <si>
    <t>https://twitter.com/#!/emythee/status/1202691762768109568</t>
  </si>
  <si>
    <t>https://twitter.com/#!/thecl1ppy/status/1202691763892342791</t>
  </si>
  <si>
    <t>https://twitter.com/#!/maraindi_/status/1202691765893025806</t>
  </si>
  <si>
    <t>https://twitter.com/#!/yungzam95/status/1202691827205148672</t>
  </si>
  <si>
    <t>https://twitter.com/#!/dirkstrauss/status/1202691849858756611</t>
  </si>
  <si>
    <t>https://twitter.com/#!/mundoplustv_ser/status/1202691865218338822</t>
  </si>
  <si>
    <t>https://twitter.com/#!/gunnertwin/status/1202691870276685824</t>
  </si>
  <si>
    <t>https://twitter.com/#!/alwaysbehelpful/status/1202691880607272961</t>
  </si>
  <si>
    <t>https://twitter.com/#!/jaguarldy/status/1202691884465811457</t>
  </si>
  <si>
    <t>https://twitter.com/#!/paolaar10364100/status/1202691903915020288</t>
  </si>
  <si>
    <t>https://twitter.com/#!/alec1271/status/1202691924299304963</t>
  </si>
  <si>
    <t>https://twitter.com/#!/mugiwara13000/status/1202691930653679616</t>
  </si>
  <si>
    <t>https://twitter.com/#!/annvals/status/1202691950366904328</t>
  </si>
  <si>
    <t>https://twitter.com/#!/shadoworld/status/1202691970931417088</t>
  </si>
  <si>
    <t>https://twitter.com/#!/l30pard_hitman/status/1202691977336279054</t>
  </si>
  <si>
    <t>https://twitter.com/#!/andypeters316/status/1202692009133252609</t>
  </si>
  <si>
    <t>https://twitter.com/#!/stynn2/status/1202692027860824065</t>
  </si>
  <si>
    <t>https://twitter.com/#!/spaceghost9000/status/1202692031027568640</t>
  </si>
  <si>
    <t>https://twitter.com/#!/stillsaneindian/status/1202685589570670598</t>
  </si>
  <si>
    <t>https://twitter.com/#!/stillsaneindian/status/1202692058206617600</t>
  </si>
  <si>
    <t>https://twitter.com/#!/brit1021_/status/1202692074979647489</t>
  </si>
  <si>
    <t>https://twitter.com/#!/justmasterg/status/1202692097855410181</t>
  </si>
  <si>
    <t>https://twitter.com/#!/faeron93/status/1202692102230093825</t>
  </si>
  <si>
    <t>https://twitter.com/#!/arisvalbazante/status/1202692115853185026</t>
  </si>
  <si>
    <t>https://twitter.com/#!/shababn4/status/1202692144676294656</t>
  </si>
  <si>
    <t>https://twitter.com/#!/bleuzlady747/status/1202692150493712387</t>
  </si>
  <si>
    <t>https://twitter.com/#!/myself_is_me/status/1202692163248803841</t>
  </si>
  <si>
    <t>https://twitter.com/#!/julianmagni/status/1202692168957251589</t>
  </si>
  <si>
    <t>https://twitter.com/#!/kristin42039785/status/1202692175495979009</t>
  </si>
  <si>
    <t>https://twitter.com/#!/farahnxz/status/1202683249702690821</t>
  </si>
  <si>
    <t>https://twitter.com/#!/farahnxz/status/1202692180759986176</t>
  </si>
  <si>
    <t>https://twitter.com/#!/theseeka/status/1202692180915081216</t>
  </si>
  <si>
    <t>https://twitter.com/#!/martimanuel/status/1202692200007684100</t>
  </si>
  <si>
    <t>https://twitter.com/#!/chomper_tc/status/1202691506823450632</t>
  </si>
  <si>
    <t>https://twitter.com/#!/thehughouse/status/1202692220396212224</t>
  </si>
  <si>
    <t>https://twitter.com/#!/jadenbenet/status/1202692227325186050</t>
  </si>
  <si>
    <t>https://twitter.com/#!/iizwarren/status/1202692236623958016</t>
  </si>
  <si>
    <t>https://twitter.com/#!/19t0m97/status/1202692264964825089</t>
  </si>
  <si>
    <t>https://twitter.com/#!/olispazzo/status/1202691508320772097</t>
  </si>
  <si>
    <t>https://twitter.com/#!/akademiksmom/status/1202692273957457929</t>
  </si>
  <si>
    <t>https://twitter.com/#!/jameswood100/status/1202692285013667846</t>
  </si>
  <si>
    <t>https://twitter.com/#!/ko_tattyo_tu/status/1202692296245833728</t>
  </si>
  <si>
    <t>https://twitter.com/#!/shaybaycupcake/status/1202692308015206405</t>
  </si>
  <si>
    <t>https://twitter.com/#!/cfcszn1/status/1202692360704053267</t>
  </si>
  <si>
    <t>https://twitter.com/#!/shaqomari/status/1202692396687020033</t>
  </si>
  <si>
    <t>https://twitter.com/#!/darealteddyb/status/1202692454530584576</t>
  </si>
  <si>
    <t>https://twitter.com/#!/max_ridden24/status/1202692464668225537</t>
  </si>
  <si>
    <t>https://twitter.com/#!/tixrus/status/1202692466006249491</t>
  </si>
  <si>
    <t>https://twitter.com/#!/extraflauschig_/status/1202692473916661760</t>
  </si>
  <si>
    <t>https://twitter.com/#!/twitmanager_/status/1202692541717585921</t>
  </si>
  <si>
    <t>https://twitter.com/#!/fantanafest73/status/1202692547912617989</t>
  </si>
  <si>
    <t>https://twitter.com/#!/farothiel/status/1202692549053440001</t>
  </si>
  <si>
    <t>https://twitter.com/#!/bigjoffbrad/status/1202692599053783041</t>
  </si>
  <si>
    <t>https://twitter.com/#!/hammersfan/status/1202692620188880898</t>
  </si>
  <si>
    <t>https://twitter.com/#!/dt48plus11/status/1202692653361631234</t>
  </si>
  <si>
    <t>https://twitter.com/#!/shantazidane3/status/1202692675453014016</t>
  </si>
  <si>
    <t>https://twitter.com/#!/edbdah/status/1202692680779780099</t>
  </si>
  <si>
    <t>https://twitter.com/#!/mitsamemario/status/1202692692867764234</t>
  </si>
  <si>
    <t>https://twitter.com/#!/sophgilman/status/1202692723372937222</t>
  </si>
  <si>
    <t>https://twitter.com/#!/kingcesaa/status/1202692764548419591</t>
  </si>
  <si>
    <t>https://twitter.com/#!/pateliii/status/1202692771980726272</t>
  </si>
  <si>
    <t>https://twitter.com/#!/syko_squad10/status/1202692812485074944</t>
  </si>
  <si>
    <t>https://twitter.com/#!/jcgarciacortes/status/1202692824015130624</t>
  </si>
  <si>
    <t>https://twitter.com/#!/tomoe_hotaru45/status/1202692864230211584</t>
  </si>
  <si>
    <t>https://twitter.com/#!/fadecsgo__/status/1202692872153288708</t>
  </si>
  <si>
    <t>https://twitter.com/#!/alickc/status/1202692893535875072</t>
  </si>
  <si>
    <t>https://twitter.com/#!/joelintonufc/status/1202692896186650642</t>
  </si>
  <si>
    <t>https://twitter.com/#!/gunnie67/status/1202686103318384647</t>
  </si>
  <si>
    <t>https://twitter.com/#!/seany_cfc/status/1202692897214287873</t>
  </si>
  <si>
    <t>https://twitter.com/#!/rateyourtipster/status/1202692897444904960</t>
  </si>
  <si>
    <t>https://twitter.com/#!/bobbyoflondon/status/1202692901001711618</t>
  </si>
  <si>
    <t>https://twitter.com/#!/matm87s2/status/1202692903606161408</t>
  </si>
  <si>
    <t>https://twitter.com/#!/nickpiercey/status/1202692914725474326</t>
  </si>
  <si>
    <t>https://twitter.com/#!/texctioner/status/1202692924422664199</t>
  </si>
  <si>
    <t>https://twitter.com/#!/brewstin/status/1202692988641718273</t>
  </si>
  <si>
    <t>https://twitter.com/#!/michaelsaffer1/status/1202693022443606016</t>
  </si>
  <si>
    <t>https://twitter.com/#!/raumdeuter23/status/1202693040655282177</t>
  </si>
  <si>
    <t>https://twitter.com/#!/hotadamndriver/status/1202693051086516224</t>
  </si>
  <si>
    <t>https://twitter.com/#!/camdenblackett1/status/1202693066617970688</t>
  </si>
  <si>
    <t>https://twitter.com/#!/dannybaldy1995/status/1202693087795003392</t>
  </si>
  <si>
    <t>https://twitter.com/#!/curleyyyyyy/status/1202693093880938496</t>
  </si>
  <si>
    <t>https://twitter.com/#!/fionavalerielau/status/1202693135865958410</t>
  </si>
  <si>
    <t>https://twitter.com/#!/lalalichan/status/1202693145139400705</t>
  </si>
  <si>
    <t>https://twitter.com/#!/littleboris/status/1202693175174975493</t>
  </si>
  <si>
    <t>https://twitter.com/#!/coireruadh/status/1202693194397429760</t>
  </si>
  <si>
    <t>https://twitter.com/#!/minivinny83/status/1202693224604848131</t>
  </si>
  <si>
    <t>https://twitter.com/#!/blindkarevik/status/1202693241897988107</t>
  </si>
  <si>
    <t>https://twitter.com/#!/thehookahofpop/status/1202693242011041793</t>
  </si>
  <si>
    <t>https://twitter.com/#!/mikeonslow/status/1202693247170203660</t>
  </si>
  <si>
    <t>https://twitter.com/#!/zacharycfc/status/1202693280271650826</t>
  </si>
  <si>
    <t>https://twitter.com/#!/supportbritish/status/1202693317672284162</t>
  </si>
  <si>
    <t>https://twitter.com/#!/kissboyjohnson/status/1202693331161141283</t>
  </si>
  <si>
    <t>https://twitter.com/#!/presidentriog/status/1202693340031942657</t>
  </si>
  <si>
    <t>https://twitter.com/#!/wolf1u2/status/1202693353445281792</t>
  </si>
  <si>
    <t>https://twitter.com/#!/edraris/status/1202693364874919936</t>
  </si>
  <si>
    <t>https://twitter.com/#!/sujin4ualways/status/1202693407153410048</t>
  </si>
  <si>
    <t>https://twitter.com/#!/joshbarron85/status/1202693422773129218</t>
  </si>
  <si>
    <t>https://twitter.com/#!/richardwakeling/status/1202693501286305803</t>
  </si>
  <si>
    <t>https://twitter.com/#!/reecebackman/status/1202693516943613957</t>
  </si>
  <si>
    <t>https://twitter.com/#!/grneyedbandittn/status/1202693551903166466</t>
  </si>
  <si>
    <t>https://twitter.com/#!/oibrndzy/status/1202693554767876111</t>
  </si>
  <si>
    <t>https://twitter.com/#!/sir_dreamalot/status/1202693566943940613</t>
  </si>
  <si>
    <t>https://twitter.com/#!/cl66000/status/1202693573168304133</t>
  </si>
  <si>
    <t>https://twitter.com/#!/bendoctorjones/status/1202693581032607754</t>
  </si>
  <si>
    <t>https://twitter.com/#!/kortdaniel1998/status/1202693592306896903</t>
  </si>
  <si>
    <t>https://twitter.com/#!/aswinsub143/status/1202693596526366744</t>
  </si>
  <si>
    <t>https://twitter.com/#!/iancpirvine/status/1202693601978961921</t>
  </si>
  <si>
    <t>https://twitter.com/#!/iancpirvine3/status/1202693602989789191</t>
  </si>
  <si>
    <t>https://twitter.com/#!/dom_kurylo/status/1202693617095188480</t>
  </si>
  <si>
    <t>https://twitter.com/#!/lily44930275/status/1202693633843122177</t>
  </si>
  <si>
    <t>https://twitter.com/#!/proppersonnel/status/1202684989395161089</t>
  </si>
  <si>
    <t>https://twitter.com/#!/prime_utd/status/1202693647461998593</t>
  </si>
  <si>
    <t>https://twitter.com/#!/danielle_murph/status/1202693651933081600</t>
  </si>
  <si>
    <t>https://twitter.com/#!/_amarelodeserto/status/1202693652524519428</t>
  </si>
  <si>
    <t>https://twitter.com/#!/jisoo_boo/status/1202690236175835136</t>
  </si>
  <si>
    <t>https://twitter.com/#!/jisoo_boo/status/1202693662460788736</t>
  </si>
  <si>
    <t>https://twitter.com/#!/george_adamg/status/1202693672258719747</t>
  </si>
  <si>
    <t>https://twitter.com/#!/jiepsoo/status/1202693684455755779</t>
  </si>
  <si>
    <t>https://twitter.com/#!/forcetimereylo/status/1202693691229405184</t>
  </si>
  <si>
    <t>https://twitter.com/#!/svart_svan/status/1202693716554723328</t>
  </si>
  <si>
    <t>https://twitter.com/#!/causlos/status/1202693732610584576</t>
  </si>
  <si>
    <t>https://twitter.com/#!/px_entei/status/1202693748221710341</t>
  </si>
  <si>
    <t>https://twitter.com/#!/adamscerealkink/status/1202693804249305093</t>
  </si>
  <si>
    <t>https://twitter.com/#!/chord4me/status/1202693832959123456</t>
  </si>
  <si>
    <t>https://twitter.com/#!/dee_alcapone/status/1202693848801169427</t>
  </si>
  <si>
    <t>https://twitter.com/#!/m0ther_of_cats/status/1202693860436185088</t>
  </si>
  <si>
    <t>https://twitter.com/#!/assaries/status/1202693879209873410</t>
  </si>
  <si>
    <t>https://twitter.com/#!/realnicjohnson/status/1202693904652476416</t>
  </si>
  <si>
    <t>https://twitter.com/#!/rickygeorgerix/status/1202693936701202433</t>
  </si>
  <si>
    <t>https://twitter.com/#!/arodg_/status/1202693987653636096</t>
  </si>
  <si>
    <t>https://twitter.com/#!/kakicchysmusic6/status/1202686478335107072</t>
  </si>
  <si>
    <t>https://twitter.com/#!/kakicchysmusic6/status/1202694024651427841</t>
  </si>
  <si>
    <t>https://twitter.com/#!/rickyskron/status/1202694056918339586</t>
  </si>
  <si>
    <t>https://twitter.com/#!/alzaabi741/status/1202694067735449600</t>
  </si>
  <si>
    <t>https://twitter.com/#!/houssbad/status/1202694103387033610</t>
  </si>
  <si>
    <t>https://twitter.com/#!/kamila75psg__/status/1202694114229309443</t>
  </si>
  <si>
    <t>https://twitter.com/#!/james151288/status/1202694117337288706</t>
  </si>
  <si>
    <t>https://twitter.com/#!/goodmans_takes/status/1202694138732244992</t>
  </si>
  <si>
    <t>https://twitter.com/#!/rower71/status/1202694139038617603</t>
  </si>
  <si>
    <t>https://twitter.com/#!/lvl39nerd/status/1202694154595291144</t>
  </si>
  <si>
    <t>https://twitter.com/#!/mrgeorgewatkins/status/1202694158336626693</t>
  </si>
  <si>
    <t>https://twitter.com/#!/deo_jas/status/1202693698976407552</t>
  </si>
  <si>
    <t>https://twitter.com/#!/simonsaysyow95/status/1202694173641658369</t>
  </si>
  <si>
    <t>https://twitter.com/#!/hopeduckie/status/1202694174153134080</t>
  </si>
  <si>
    <t>https://twitter.com/#!/itssaraahh_/status/1202694174174318593</t>
  </si>
  <si>
    <t>https://twitter.com/#!/comingsoonnet/status/1202684911531855872</t>
  </si>
  <si>
    <t>https://twitter.com/#!/dark_atmosphere/status/1202694174295908352</t>
  </si>
  <si>
    <t>https://twitter.com/#!/stotheon/status/1202694180897726464</t>
  </si>
  <si>
    <t>https://twitter.com/#!/vimvindictive/status/1202694191429668867</t>
  </si>
  <si>
    <t>https://twitter.com/#!/britishvogue/status/1202694240863735813</t>
  </si>
  <si>
    <t>https://twitter.com/#!/mellamosara/status/1202694264574091264</t>
  </si>
  <si>
    <t>https://twitter.com/#!/daviidhaynes/status/1202694265090035723</t>
  </si>
  <si>
    <t>https://twitter.com/#!/laia_pomar/status/1202694335579480064</t>
  </si>
  <si>
    <t>https://twitter.com/#!/onejamtart1/status/1202694353606660096</t>
  </si>
  <si>
    <t>https://twitter.com/#!/alexcul1/status/1202694353929588738</t>
  </si>
  <si>
    <t>https://twitter.com/#!/aprilzflowerz/status/1202694357775634432</t>
  </si>
  <si>
    <t>https://twitter.com/#!/enzotheotaku/status/1202694364071387136</t>
  </si>
  <si>
    <t>https://twitter.com/#!/misssocacandy/status/1202694395641942029</t>
  </si>
  <si>
    <t>https://twitter.com/#!/geniussomerset/status/1202694398854750208</t>
  </si>
  <si>
    <t>https://twitter.com/#!/nintenboi2/status/1202694400708661260</t>
  </si>
  <si>
    <t>https://twitter.com/#!/neverfjord/status/1202694413635506185</t>
  </si>
  <si>
    <t>https://twitter.com/#!/siriustraffic/status/1202694418353909761</t>
  </si>
  <si>
    <t>https://twitter.com/#!/stevetheunk/status/1202694436439961603</t>
  </si>
  <si>
    <t>https://twitter.com/#!/eloynall/status/1202694442341322758</t>
  </si>
  <si>
    <t>https://twitter.com/#!/amazonhelp/status/1202683172791734275</t>
  </si>
  <si>
    <t>https://twitter.com/#!/amazonhelp/status/1202687464852348930</t>
  </si>
  <si>
    <t>https://twitter.com/#!/amazonhelp/status/1202690524236406784</t>
  </si>
  <si>
    <t>https://twitter.com/#!/amazonhelp/status/1202694450725761024</t>
  </si>
  <si>
    <t>https://twitter.com/#!/exiliado_futuro/status/1202694451422023680</t>
  </si>
  <si>
    <t>https://twitter.com/#!/vetterlibby/status/1202694457964892162</t>
  </si>
  <si>
    <t>https://twitter.com/#!/rm6433/status/1202694463518326790</t>
  </si>
  <si>
    <t>https://twitter.com/#!/hawkenschool/status/1202694132738641920</t>
  </si>
  <si>
    <t>https://twitter.com/#!/tx_rockstar/status/1202694500629528576</t>
  </si>
  <si>
    <t>https://twitter.com/#!/anton_p_nym/status/1202694619026378760</t>
  </si>
  <si>
    <t>https://twitter.com/#!/techglares/status/1202694620506812416</t>
  </si>
  <si>
    <t>https://twitter.com/#!/pml_ramos/status/1202694622679617541</t>
  </si>
  <si>
    <t>https://twitter.com/#!/directory2020/status/1202694653771948034</t>
  </si>
  <si>
    <t>https://twitter.com/#!/oferton_es/status/1202694656372461584</t>
  </si>
  <si>
    <t>https://twitter.com/#!/elementc9/status/1202694674881957888</t>
  </si>
  <si>
    <t>https://twitter.com/#!/joediame/status/1202693542923161602</t>
  </si>
  <si>
    <t>https://twitter.com/#!/stevefootball1/status/1202694681018191887</t>
  </si>
  <si>
    <t>https://twitter.com/#!/geerilla_/status/1202694694972612614</t>
  </si>
  <si>
    <t>https://twitter.com/#!/patripeso/status/1202694700207087616</t>
  </si>
  <si>
    <t>https://twitter.com/#!/videogamedeals/status/1202689116728639489</t>
  </si>
  <si>
    <t>https://twitter.com/#!/caletvwlrh/status/1202694732012347392</t>
  </si>
  <si>
    <t>https://twitter.com/#!/rf9_dua_ynwa/status/1202694784864964612</t>
  </si>
  <si>
    <t>https://twitter.com/#!/matt/status/1202694784923643904</t>
  </si>
  <si>
    <t>https://twitter.com/#!/abradacabla/status/1202694793710751750</t>
  </si>
  <si>
    <t>https://twitter.com/#!/rockandbaguette/status/1202694831220412421</t>
  </si>
  <si>
    <t>https://twitter.com/#!/joshproud__/status/1202694886325211137</t>
  </si>
  <si>
    <t>https://twitter.com/#!/c_ebsworthy/status/1202694898912284680</t>
  </si>
  <si>
    <t>https://twitter.com/#!/jordie_eldridge/status/1202694919212740608</t>
  </si>
  <si>
    <t>https://twitter.com/#!/miss_eviem/status/1202694924573036557</t>
  </si>
  <si>
    <t>https://twitter.com/#!/cs_sureshb/status/1202694940133748736</t>
  </si>
  <si>
    <t>https://twitter.com/#!/mikesixeight/status/1202694953584988160</t>
  </si>
  <si>
    <t>https://twitter.com/#!/arkopravo19/status/1202694954314678272</t>
  </si>
  <si>
    <t>https://twitter.com/#!/footballindexrc/status/1202694972916535297</t>
  </si>
  <si>
    <t>https://twitter.com/#!/krisserold/status/1202694991933558793</t>
  </si>
  <si>
    <t>https://twitter.com/#!/dolcettsecret/status/1202693594957647872</t>
  </si>
  <si>
    <t>https://twitter.com/#!/carmen90399547/status/1202694994538237958</t>
  </si>
  <si>
    <t>https://twitter.com/#!/abdulrm_/status/1202694998552186883</t>
  </si>
  <si>
    <t>https://twitter.com/#!/heycalik/status/1202695010015219713</t>
  </si>
  <si>
    <t>https://twitter.com/#!/abzldn_/status/1202695024238059520</t>
  </si>
  <si>
    <t>https://twitter.com/#!/cryptokathy/status/1202695029728432128</t>
  </si>
  <si>
    <t>https://twitter.com/#!/paulbhafc/status/1202695043376652288</t>
  </si>
  <si>
    <t>https://twitter.com/#!/laurennnhxx/status/1202695055536009216</t>
  </si>
  <si>
    <t>https://twitter.com/#!/ryanlewis79/status/1202695075983175680</t>
  </si>
  <si>
    <t>https://twitter.com/#!/ncp_amazon/status/1202695099257221121</t>
  </si>
  <si>
    <t>https://twitter.com/#!/kyarter_/status/1202695113593495552</t>
  </si>
  <si>
    <t>https://twitter.com/#!/georgeg60648904/status/1202695130395877376</t>
  </si>
  <si>
    <t>https://twitter.com/#!/apnelson1/status/1202694773267714064</t>
  </si>
  <si>
    <t>https://twitter.com/#!/robinhartley67/status/1202695176386498560</t>
  </si>
  <si>
    <t>https://twitter.com/#!/the_timallen/status/1202695222506987521</t>
  </si>
  <si>
    <t>https://twitter.com/#!/tomfm_yt/status/1202695230237151232</t>
  </si>
  <si>
    <t>https://twitter.com/#!/__kingjr/status/1202695238558633998</t>
  </si>
  <si>
    <t>https://twitter.com/#!/ianbozwell/status/1202695243902128128</t>
  </si>
  <si>
    <t>https://twitter.com/#!/h_jibi/status/1202695261866168320</t>
  </si>
  <si>
    <t>https://twitter.com/#!/jukebox2001/status/1202695263334387714</t>
  </si>
  <si>
    <t>https://twitter.com/#!/curtis_harper/status/1202695276747771904</t>
  </si>
  <si>
    <t>https://twitter.com/#!/og_thugglyfe/status/1202695280631660545</t>
  </si>
  <si>
    <t>https://twitter.com/#!/joshhbyrne/status/1202686940652457984</t>
  </si>
  <si>
    <t>https://twitter.com/#!/joewells_01/status/1202695311438876672</t>
  </si>
  <si>
    <t>https://twitter.com/#!/savinthebees/status/1202687908970299392</t>
  </si>
  <si>
    <t>https://twitter.com/#!/starnamekev/status/1202695316719505408</t>
  </si>
  <si>
    <t>https://twitter.com/#!/xules/status/1202695323984048128</t>
  </si>
  <si>
    <t>https://twitter.com/#!/anorrby/status/1202695341528797189</t>
  </si>
  <si>
    <t>https://twitter.com/#!/joshbirks97_/status/1202695372566646800</t>
  </si>
  <si>
    <t>https://twitter.com/#!/gracemill21/status/1202695392074371072</t>
  </si>
  <si>
    <t>https://twitter.com/#!/dangermani7/status/1202695399288365056</t>
  </si>
  <si>
    <t>https://twitter.com/#!/stuartdavies50/status/1202695421707112454</t>
  </si>
  <si>
    <t>https://twitter.com/#!/bp_brandonn/status/1202695435632205825</t>
  </si>
  <si>
    <t>https://twitter.com/#!/yeathatsme___/status/1202695436794023942</t>
  </si>
  <si>
    <t>https://twitter.com/#!/georgeunwin5/status/1202695437544804354</t>
  </si>
  <si>
    <t>https://twitter.com/#!/jimmy4249/status/1202695440707325953</t>
  </si>
  <si>
    <t>https://twitter.com/#!/andyburgess539/status/1202694332874145792</t>
  </si>
  <si>
    <t>https://twitter.com/#!/iindexsam/status/1202695455039262720</t>
  </si>
  <si>
    <t>https://twitter.com/#!/jackoofficialyt/status/1202695465764081685</t>
  </si>
  <si>
    <t>https://twitter.com/#!/nathan_dean1/status/1202695467680878606</t>
  </si>
  <si>
    <t>https://twitter.com/#!/sassa885/status/1202695478858715136</t>
  </si>
  <si>
    <t>https://twitter.com/#!/jamesvg10/status/1202695511117090829</t>
  </si>
  <si>
    <t>https://twitter.com/#!/starmas_/status/1202695539072126984</t>
  </si>
  <si>
    <t>https://twitter.com/#!/lcvsd77/status/1202695549364981760</t>
  </si>
  <si>
    <t>https://twitter.com/#!/odivers0/status/1202695565722685443</t>
  </si>
  <si>
    <t>https://twitter.com/#!/strongthebudo/status/1202695593333837827</t>
  </si>
  <si>
    <t>https://twitter.com/#!/brxckf/status/1202695617920716800</t>
  </si>
  <si>
    <t>https://twitter.com/#!/indiesung/status/1202695186658349057</t>
  </si>
  <si>
    <t>https://twitter.com/#!/markpetista/status/1202695653354332160</t>
  </si>
  <si>
    <t>https://twitter.com/#!/adamstott18/status/1202695653496934430</t>
  </si>
  <si>
    <t>https://twitter.com/#!/danr95/status/1202695694206873600</t>
  </si>
  <si>
    <t>https://twitter.com/#!/thommo14/status/1202695706965946369</t>
  </si>
  <si>
    <t>https://twitter.com/#!/beccaparker92/status/1202695734044299264</t>
  </si>
  <si>
    <t>https://twitter.com/#!/dingcharlie_/status/1202695741132677121</t>
  </si>
  <si>
    <t>https://twitter.com/#!/otonalife/status/1202695754701250560</t>
  </si>
  <si>
    <t>https://twitter.com/#!/percy468/status/1202695761366048768</t>
  </si>
  <si>
    <t>https://twitter.com/#!/brunoberto16/status/1202695780261228544</t>
  </si>
  <si>
    <t>https://twitter.com/#!/girrlscout/status/1202691758645055488</t>
  </si>
  <si>
    <t>https://twitter.com/#!/epfromep/status/1202695784589856768</t>
  </si>
  <si>
    <t>https://twitter.com/#!/caddies7/status/1202695804823228419</t>
  </si>
  <si>
    <t>https://twitter.com/#!/kleinmogli/status/1202695810565234688</t>
  </si>
  <si>
    <t>https://twitter.com/#!/polscidatanerd/status/1202695810632343552</t>
  </si>
  <si>
    <t>https://twitter.com/#!/jonatha82633211/status/1202695838025363456</t>
  </si>
  <si>
    <t>https://twitter.com/#!/el0bal/status/1202695850570502161</t>
  </si>
  <si>
    <t>https://twitter.com/#!/charliejay1/status/1202695855880441862</t>
  </si>
  <si>
    <t>https://twitter.com/#!/just_tracy_/status/1202695902277885953</t>
  </si>
  <si>
    <t>https://twitter.com/#!/yurenlol/status/1202695905347952640</t>
  </si>
  <si>
    <t>https://twitter.com/#!/flughtner/status/1202695915166814208</t>
  </si>
  <si>
    <t>https://twitter.com/#!/psychicwaugh/status/1202695937862205440</t>
  </si>
  <si>
    <t>https://twitter.com/#!/jongraham316/status/1202696030397091861</t>
  </si>
  <si>
    <t>https://twitter.com/#!/charlesruiru/status/1202696038219468803</t>
  </si>
  <si>
    <t>https://twitter.com/#!/dyer_dyer/status/1202696045546942464</t>
  </si>
  <si>
    <t>https://twitter.com/#!/wheredamoneyabb/status/1202696053775982592</t>
  </si>
  <si>
    <t>https://twitter.com/#!/elliegraceypie/status/1202696097551880194</t>
  </si>
  <si>
    <t>https://twitter.com/#!/takingthepitt/status/1202696125054144513</t>
  </si>
  <si>
    <t>https://twitter.com/#!/ian_efc1878/status/1202696157279006725</t>
  </si>
  <si>
    <t>https://twitter.com/#!/notlfcharlie/status/1202696165218770945</t>
  </si>
  <si>
    <t>https://twitter.com/#!/seanandorshane/status/1202696165969584128</t>
  </si>
  <si>
    <t>https://twitter.com/#!/sazzasuren/status/1202696171208269824</t>
  </si>
  <si>
    <t>https://twitter.com/#!/chariss_walker/status/1202696184462098432</t>
  </si>
  <si>
    <t>https://twitter.com/#!/scevex/status/1202696217974558720</t>
  </si>
  <si>
    <t>https://twitter.com/#!/robm8893/status/1202696243710967808</t>
  </si>
  <si>
    <t>https://twitter.com/#!/cjzisi/status/1202696244625362949</t>
  </si>
  <si>
    <t>https://twitter.com/#!/ftbijxsh3/status/1202696255148871693</t>
  </si>
  <si>
    <t>https://twitter.com/#!/lincoln_french/status/1202696255463444496</t>
  </si>
  <si>
    <t>https://twitter.com/#!/ryan_murton/status/1202696258651070464</t>
  </si>
  <si>
    <t>https://twitter.com/#!/jurgenklopplfc_/status/1202696320781344769</t>
  </si>
  <si>
    <t>https://twitter.com/#!/herbieherbert10/status/1202696329803251712</t>
  </si>
  <si>
    <t>https://twitter.com/#!/granmasusan/status/1202696335167803401</t>
  </si>
  <si>
    <t>https://twitter.com/#!/iainaitch/status/1202696354692243456</t>
  </si>
  <si>
    <t>https://twitter.com/#!/teremy_jaylor/status/1202696380323520512</t>
  </si>
  <si>
    <t>https://twitter.com/#!/nowstreamthis/status/1202696384379572245</t>
  </si>
  <si>
    <t>https://twitter.com/#!/mcreationsm1/status/1202696398396772353</t>
  </si>
  <si>
    <t>https://twitter.com/#!/chrisjohnsoncjj/status/1202696440193175560</t>
  </si>
  <si>
    <t>https://twitter.com/#!/lord_greenhorn/status/1202696490923282433</t>
  </si>
  <si>
    <t>https://twitter.com/#!/fourallstar/status/1202696555301609472</t>
  </si>
  <si>
    <t>https://twitter.com/#!/sitevolts/status/1202696563941879808</t>
  </si>
  <si>
    <t>https://twitter.com/#!/agent_skully/status/1202696587098624001</t>
  </si>
  <si>
    <t>https://twitter.com/#!/six8thegreat1/status/1202696588788822017</t>
  </si>
  <si>
    <t>https://twitter.com/#!/bphwest1/status/1202696590017908759</t>
  </si>
  <si>
    <t>https://twitter.com/#!/_ryan1996/status/1202696603355795482</t>
  </si>
  <si>
    <t>https://twitter.com/#!/charlierolfe/status/1202696620451778573</t>
  </si>
  <si>
    <t>https://twitter.com/#!/lswan95/status/1202696622368575500</t>
  </si>
  <si>
    <t>https://twitter.com/#!/lookupandup/status/1202696631449206785</t>
  </si>
  <si>
    <t>https://twitter.com/#!/_rollsroy/status/1202696741272915968</t>
  </si>
  <si>
    <t>https://twitter.com/#!/sspideydaya/status/1202696747610464257</t>
  </si>
  <si>
    <t>https://twitter.com/#!/mattyclarke14/status/1202696749036367872</t>
  </si>
  <si>
    <t>https://twitter.com/#!/beerfan09/status/1202696751645372418</t>
  </si>
  <si>
    <t>https://twitter.com/#!/carageeeee/status/1202688006345412611</t>
  </si>
  <si>
    <t>https://twitter.com/#!/travclark2/status/1202696757152534528</t>
  </si>
  <si>
    <t>https://twitter.com/#!/topstreamlinks1/status/1202696759836848128</t>
  </si>
  <si>
    <t>https://twitter.com/#!/bbamillo/status/1202696797929558028</t>
  </si>
  <si>
    <t>https://twitter.com/#!/sdmcgregor/status/1202696815482720270</t>
  </si>
  <si>
    <t>https://twitter.com/#!/tweedlemeeks/status/1202696818502619149</t>
  </si>
  <si>
    <t>https://twitter.com/#!/team_cdt/status/1202696838127554562</t>
  </si>
  <si>
    <t>https://twitter.com/#!/invasionremake/status/1202696870079844352</t>
  </si>
  <si>
    <t>https://twitter.com/#!/x__jimbo/status/1202696899385577494</t>
  </si>
  <si>
    <t>https://twitter.com/#!/thegoonerafc/status/1202696903537889281</t>
  </si>
  <si>
    <t>https://twitter.com/#!/magneticrealm/status/1202696906368942080</t>
  </si>
  <si>
    <t>https://twitter.com/#!/wethakkk/status/1202696914904461312</t>
  </si>
  <si>
    <t>https://twitter.com/#!/toddfreak/status/1202696922701713414</t>
  </si>
  <si>
    <t>https://twitter.com/#!/puppyblender/status/1202696965236154369</t>
  </si>
  <si>
    <t>https://twitter.com/#!/depplompa/status/1202696971108179968</t>
  </si>
  <si>
    <t>https://twitter.com/#!/fpl_jj/status/1202691517258878978</t>
  </si>
  <si>
    <t>https://twitter.com/#!/morpheusfire/status/1202697032307216389</t>
  </si>
  <si>
    <t>https://twitter.com/#!/salemzorro/status/1202697057020104707</t>
  </si>
  <si>
    <t>https://twitter.com/#!/craigchowdown/status/1202697058475528210</t>
  </si>
  <si>
    <t>https://twitter.com/#!/coachritab/status/1202697068395028480</t>
  </si>
  <si>
    <t>https://twitter.com/#!/will_holmes92/status/1202697072031358976</t>
  </si>
  <si>
    <t>https://twitter.com/#!/scottbroadhead/status/1202697114947637275</t>
  </si>
  <si>
    <t>https://twitter.com/#!/gazstevens88/status/1202682131501256704</t>
  </si>
  <si>
    <t>https://twitter.com/#!/gazstevens88/status/1202691882213658659</t>
  </si>
  <si>
    <t>https://twitter.com/#!/virginmedia/status/1202691033529769985</t>
  </si>
  <si>
    <t>https://twitter.com/#!/virginmedia/status/1202697128025493504</t>
  </si>
  <si>
    <t>https://twitter.com/#!/strangeryan1234/status/1202697140671303686</t>
  </si>
  <si>
    <t>https://twitter.com/#!/therowedenator/status/1202681871374704640</t>
  </si>
  <si>
    <t>https://twitter.com/#!/ifyouseejadey/status/1202688641157320704</t>
  </si>
  <si>
    <t>https://twitter.com/#!/graham_cat/status/1202697164780163084</t>
  </si>
  <si>
    <t>https://twitter.com/#!/moetweetzz/status/1202697177644093440</t>
  </si>
  <si>
    <t>https://twitter.com/#!/eddierobson/status/1202684114446540800</t>
  </si>
  <si>
    <t>https://twitter.com/#!/jockhigh/status/1202697202575069184</t>
  </si>
  <si>
    <t>https://twitter.com/#!/biglez67/status/1202689668669726720</t>
  </si>
  <si>
    <t>https://twitter.com/#!/stephen37514094/status/1202697210913312780</t>
  </si>
  <si>
    <t>https://twitter.com/#!/battletoad42069/status/1202697260724736000</t>
  </si>
  <si>
    <t>https://twitter.com/#!/sammcmullann/status/1202697290886066176</t>
  </si>
  <si>
    <t>https://twitter.com/#!/authorellie/status/1202697316139859969</t>
  </si>
  <si>
    <t>https://twitter.com/#!/seangooner/status/1202697321638744079</t>
  </si>
  <si>
    <t>https://twitter.com/#!/huzzygameslol/status/1202697322662154251</t>
  </si>
  <si>
    <t>https://twitter.com/#!/mouse_cl/status/1202685455478743040</t>
  </si>
  <si>
    <t>https://twitter.com/#!/oroblesww/status/1202697352911261696</t>
  </si>
  <si>
    <t>https://twitter.com/#!/davidemmanuelt/status/1202694659161636869</t>
  </si>
  <si>
    <t>https://twitter.com/#!/halogirl22/status/1202697364995215360</t>
  </si>
  <si>
    <t>https://twitter.com/#!/nacnudrium/status/1202696793101873152</t>
  </si>
  <si>
    <t>https://twitter.com/#!/zamorasdream/status/1202697411157774338</t>
  </si>
  <si>
    <t>https://twitter.com/#!/hine_fayex/status/1202697464647749633</t>
  </si>
  <si>
    <t>https://twitter.com/#!/talhaomergol/status/1202697485552103429</t>
  </si>
  <si>
    <t>https://twitter.com/#!/mirkernes/status/1202697487485718552</t>
  </si>
  <si>
    <t>https://twitter.com/#!/regi1700/status/1202697487770931205</t>
  </si>
  <si>
    <t>https://twitter.com/#!/joannaaa/status/1202697504539758596</t>
  </si>
  <si>
    <t>https://twitter.com/#!/sinkerfox/status/1202697525297369088</t>
  </si>
  <si>
    <t>https://twitter.com/#!/flip3602002/status/1202697554363895817</t>
  </si>
  <si>
    <t>https://twitter.com/#!/rubiconfilmsuk/status/1202697675092742159</t>
  </si>
  <si>
    <t>https://twitter.com/#!/jaross888/status/1202697676028043264</t>
  </si>
  <si>
    <t>https://twitter.com/#!/solidage/status/1202697709649612800</t>
  </si>
  <si>
    <t>https://twitter.com/#!/jdmalin/status/1202697711063093268</t>
  </si>
  <si>
    <t>https://twitter.com/#!/burgyuk/status/1202697731837480970</t>
  </si>
  <si>
    <t>https://twitter.com/#!/gardiner004/status/1202697754558025744</t>
  </si>
  <si>
    <t>https://twitter.com/#!/money_bux/status/1202697787478949888</t>
  </si>
  <si>
    <t>https://twitter.com/#!/ordnas69/status/1202697821704638466</t>
  </si>
  <si>
    <t>https://twitter.com/#!/brandle84/status/1202697834849587210</t>
  </si>
  <si>
    <t>https://twitter.com/#!/smitty_mn/status/1202697837932351488</t>
  </si>
  <si>
    <t>https://twitter.com/#!/gfrancocrf/status/1202697847604498443</t>
  </si>
  <si>
    <t>https://twitter.com/#!/blairerxse/status/1202688024624189448</t>
  </si>
  <si>
    <t>https://twitter.com/#!/joe31099240/status/1202697858341834752</t>
  </si>
  <si>
    <t>https://twitter.com/#!/afcamden/status/1202681957018198016</t>
  </si>
  <si>
    <t>https://twitter.com/#!/charlietoulson5/status/1202697893410418689</t>
  </si>
  <si>
    <t>https://twitter.com/#!/raheemdickson/status/1202697910200258560</t>
  </si>
  <si>
    <t>https://twitter.com/#!/singhmundfreud/status/1202695640674947072</t>
  </si>
  <si>
    <t>https://twitter.com/#!/singhmundfreud/status/1202697914583306246</t>
  </si>
  <si>
    <t>https://twitter.com/#!/tommycarr1979/status/1202697920442707968</t>
  </si>
  <si>
    <t>https://twitter.com/#!/raycecoyle/status/1202697924599267333</t>
  </si>
  <si>
    <t>https://twitter.com/#!/biggoartist/status/1202697935391203329</t>
  </si>
  <si>
    <t>https://twitter.com/#!/amicusryelei/status/1202697952227184654</t>
  </si>
  <si>
    <t>https://twitter.com/#!/dineshreio/status/1202697968198930432</t>
  </si>
  <si>
    <t>https://twitter.com/#!/freebieradar/status/1202697993545228288</t>
  </si>
  <si>
    <t>https://twitter.com/#!/yungdtm/status/1202698026017533955</t>
  </si>
  <si>
    <t>https://twitter.com/#!/oddsbible/status/1202688295253266432</t>
  </si>
  <si>
    <t>https://twitter.com/#!/fr0ghopper/status/1202698030102827024</t>
  </si>
  <si>
    <t>https://twitter.com/#!/henks_house/status/1202698057487400961</t>
  </si>
  <si>
    <t>https://twitter.com/#!/pwoperempire/status/1202698099686330391</t>
  </si>
  <si>
    <t>https://twitter.com/#!/the007q/status/1202698148302540800</t>
  </si>
  <si>
    <t>https://twitter.com/#!/shandiblx/status/1202698153348206592</t>
  </si>
  <si>
    <t>https://twitter.com/#!/tez_brooks/status/1202698165679542272</t>
  </si>
  <si>
    <t>https://twitter.com/#!/amankhot11/status/1202698174286028800</t>
  </si>
  <si>
    <t>https://twitter.com/#!/getmoneyrasta/status/1202698176014225408</t>
  </si>
  <si>
    <t>https://twitter.com/#!/firequeen_85/status/1202698185380155402</t>
  </si>
  <si>
    <t>https://twitter.com/#!/bestwebstuff/status/1202698207505109011</t>
  </si>
  <si>
    <t>https://twitter.com/#!/lwwwwww45/status/1202698219874144260</t>
  </si>
  <si>
    <t>https://twitter.com/#!/n9ixth/status/1202698231139966977</t>
  </si>
  <si>
    <t>https://twitter.com/#!/singh_liverbird/status/1202698279273803776</t>
  </si>
  <si>
    <t>https://twitter.com/#!/leroyborrello/status/1202698095580106768</t>
  </si>
  <si>
    <t>https://twitter.com/#!/darronfromdnls/status/1202698300794818587</t>
  </si>
  <si>
    <t>https://twitter.com/#!/prakash27748515/status/1202697442967224320</t>
  </si>
  <si>
    <t>https://twitter.com/#!/prakash27748515/status/1202698302199779328</t>
  </si>
  <si>
    <t>https://twitter.com/#!/lex_lootwhore/status/1202698342830133252</t>
  </si>
  <si>
    <t>https://twitter.com/#!/whitewolfrena/status/1202698355022925824</t>
  </si>
  <si>
    <t>https://twitter.com/#!/artselgado/status/1202698362463625216</t>
  </si>
  <si>
    <t>https://twitter.com/#!/citysubs/status/1202698397117026307</t>
  </si>
  <si>
    <t>https://twitter.com/#!/directmayhem/status/1202698419317460992</t>
  </si>
  <si>
    <t>https://twitter.com/#!/playdauntless/status/1202698102353694725</t>
  </si>
  <si>
    <t>https://twitter.com/#!/winifr3d_/status/1202698425650814978</t>
  </si>
  <si>
    <t>https://twitter.com/#!/ryan_rosee/status/1202698445510922242</t>
  </si>
  <si>
    <t>1202681528658145280</t>
  </si>
  <si>
    <t>1202681552951529473</t>
  </si>
  <si>
    <t>1202681556629774336</t>
  </si>
  <si>
    <t>1202681570836041728</t>
  </si>
  <si>
    <t>1202681581544103936</t>
  </si>
  <si>
    <t>1202681614188331008</t>
  </si>
  <si>
    <t>1202681627589201927</t>
  </si>
  <si>
    <t>1202681652847218690</t>
  </si>
  <si>
    <t>1202681663060201472</t>
  </si>
  <si>
    <t>1202681690369511424</t>
  </si>
  <si>
    <t>1202681644848734209</t>
  </si>
  <si>
    <t>1202681695071342594</t>
  </si>
  <si>
    <t>1202681702352670720</t>
  </si>
  <si>
    <t>1202681715749244931</t>
  </si>
  <si>
    <t>1202681725727457280</t>
  </si>
  <si>
    <t>1202681726511853571</t>
  </si>
  <si>
    <t>1202681741070213122</t>
  </si>
  <si>
    <t>1202681745017069574</t>
  </si>
  <si>
    <t>1202681747348975616</t>
  </si>
  <si>
    <t>1202681806316810240</t>
  </si>
  <si>
    <t>1202681812222455808</t>
  </si>
  <si>
    <t>1202681860419149824</t>
  </si>
  <si>
    <t>1202681867566223362</t>
  </si>
  <si>
    <t>1202681867943596032</t>
  </si>
  <si>
    <t>1202681875489275904</t>
  </si>
  <si>
    <t>1202681892991946752</t>
  </si>
  <si>
    <t>1202681928928899073</t>
  </si>
  <si>
    <t>1202681941633445889</t>
  </si>
  <si>
    <t>1202681941973250048</t>
  </si>
  <si>
    <t>1202681942543683585</t>
  </si>
  <si>
    <t>1202681949552349187</t>
  </si>
  <si>
    <t>1202682031769038848</t>
  </si>
  <si>
    <t>1202682043890622465</t>
  </si>
  <si>
    <t>1202682061728952321</t>
  </si>
  <si>
    <t>1202682076203536390</t>
  </si>
  <si>
    <t>1202682079676391426</t>
  </si>
  <si>
    <t>1202682089142964230</t>
  </si>
  <si>
    <t>1202682093056208899</t>
  </si>
  <si>
    <t>1202682099687395331</t>
  </si>
  <si>
    <t>1202682162627018752</t>
  </si>
  <si>
    <t>1202682181576884224</t>
  </si>
  <si>
    <t>1202682198215790597</t>
  </si>
  <si>
    <t>1202682213298511874</t>
  </si>
  <si>
    <t>1202682218394669056</t>
  </si>
  <si>
    <t>1202682260052434949</t>
  </si>
  <si>
    <t>1202682268613038085</t>
  </si>
  <si>
    <t>1202682270265565188</t>
  </si>
  <si>
    <t>1202682276087304193</t>
  </si>
  <si>
    <t>1202681744941633537</t>
  </si>
  <si>
    <t>1202682308920299520</t>
  </si>
  <si>
    <t>1202682310237310981</t>
  </si>
  <si>
    <t>1202682310950359040</t>
  </si>
  <si>
    <t>1202682396354764800</t>
  </si>
  <si>
    <t>1202682397269078016</t>
  </si>
  <si>
    <t>1202682412108566535</t>
  </si>
  <si>
    <t>1202682418756538375</t>
  </si>
  <si>
    <t>1202682494472073217</t>
  </si>
  <si>
    <t>1202682498968363008</t>
  </si>
  <si>
    <t>1202682577959751682</t>
  </si>
  <si>
    <t>1202682587547930626</t>
  </si>
  <si>
    <t>1202682597320613888</t>
  </si>
  <si>
    <t>1202682636780613632</t>
  </si>
  <si>
    <t>1202682644363919361</t>
  </si>
  <si>
    <t>1202682657068503040</t>
  </si>
  <si>
    <t>1202682662462410756</t>
  </si>
  <si>
    <t>1202682684134305794</t>
  </si>
  <si>
    <t>1202682738714796038</t>
  </si>
  <si>
    <t>1202682802413678593</t>
  </si>
  <si>
    <t>1202682872349544456</t>
  </si>
  <si>
    <t>1202682895388856325</t>
  </si>
  <si>
    <t>1202682901193789441</t>
  </si>
  <si>
    <t>1202682932747522051</t>
  </si>
  <si>
    <t>1202682933548634113</t>
  </si>
  <si>
    <t>1202682933691211776</t>
  </si>
  <si>
    <t>1202682941316448257</t>
  </si>
  <si>
    <t>1202682958051758086</t>
  </si>
  <si>
    <t>1202682971263815680</t>
  </si>
  <si>
    <t>1202682975479091200</t>
  </si>
  <si>
    <t>1202682979480416261</t>
  </si>
  <si>
    <t>1202682980210290689</t>
  </si>
  <si>
    <t>1202682989840343040</t>
  </si>
  <si>
    <t>1202683006978269185</t>
  </si>
  <si>
    <t>1202683014846828544</t>
  </si>
  <si>
    <t>1202683045725265928</t>
  </si>
  <si>
    <t>1202683051123171328</t>
  </si>
  <si>
    <t>1202683053971259392</t>
  </si>
  <si>
    <t>1202683061282000896</t>
  </si>
  <si>
    <t>1202683071264280576</t>
  </si>
  <si>
    <t>1202683073894240257</t>
  </si>
  <si>
    <t>1202683078101143554</t>
  </si>
  <si>
    <t>1202683178495823872</t>
  </si>
  <si>
    <t>1202683219977654272</t>
  </si>
  <si>
    <t>1202683242907930624</t>
  </si>
  <si>
    <t>1202683209542242304</t>
  </si>
  <si>
    <t>1202683249660698624</t>
  </si>
  <si>
    <t>1202683213333876738</t>
  </si>
  <si>
    <t>1202683275405344774</t>
  </si>
  <si>
    <t>1202683297484152832</t>
  </si>
  <si>
    <t>1202683323530858502</t>
  </si>
  <si>
    <t>1202683347303985153</t>
  </si>
  <si>
    <t>1202683350667923458</t>
  </si>
  <si>
    <t>1202683361287950341</t>
  </si>
  <si>
    <t>1202683403872673792</t>
  </si>
  <si>
    <t>1202683413553188864</t>
  </si>
  <si>
    <t>1202683425490161667</t>
  </si>
  <si>
    <t>1202683454158192640</t>
  </si>
  <si>
    <t>1202683454158229510</t>
  </si>
  <si>
    <t>1202683454174961664</t>
  </si>
  <si>
    <t>1202683454065905665</t>
  </si>
  <si>
    <t>1202683454179233794</t>
  </si>
  <si>
    <t>1202683499632828416</t>
  </si>
  <si>
    <t>1202683508101173252</t>
  </si>
  <si>
    <t>1202683517324447744</t>
  </si>
  <si>
    <t>1202683564120297474</t>
  </si>
  <si>
    <t>1202683572496347137</t>
  </si>
  <si>
    <t>1202683623780077580</t>
  </si>
  <si>
    <t>1202683629593333761</t>
  </si>
  <si>
    <t>1202683635876401152</t>
  </si>
  <si>
    <t>1202683639881965569</t>
  </si>
  <si>
    <t>1202683649382125569</t>
  </si>
  <si>
    <t>1202683665169432576</t>
  </si>
  <si>
    <t>1202683678259892233</t>
  </si>
  <si>
    <t>1202683692377923584</t>
  </si>
  <si>
    <t>1202683707469025289</t>
  </si>
  <si>
    <t>1202683716058931200</t>
  </si>
  <si>
    <t>1202683718772690944</t>
  </si>
  <si>
    <t>1202683776226275329</t>
  </si>
  <si>
    <t>1202683777090232323</t>
  </si>
  <si>
    <t>1202683779799769089</t>
  </si>
  <si>
    <t>1202683885626281990</t>
  </si>
  <si>
    <t>1202683930517889024</t>
  </si>
  <si>
    <t>1202683952928083980</t>
  </si>
  <si>
    <t>1202683996678828033</t>
  </si>
  <si>
    <t>1202684023300067329</t>
  </si>
  <si>
    <t>1202684037535535110</t>
  </si>
  <si>
    <t>1202684060931375105</t>
  </si>
  <si>
    <t>1202684069374504961</t>
  </si>
  <si>
    <t>1202684077041766400</t>
  </si>
  <si>
    <t>1202684080715943938</t>
  </si>
  <si>
    <t>1202684088081141761</t>
  </si>
  <si>
    <t>1202684118640652289</t>
  </si>
  <si>
    <t>1202684118749736961</t>
  </si>
  <si>
    <t>1202684133551624192</t>
  </si>
  <si>
    <t>1202684135212507137</t>
  </si>
  <si>
    <t>1202684136059801600</t>
  </si>
  <si>
    <t>1202684136269344768</t>
  </si>
  <si>
    <t>1202684153382260736</t>
  </si>
  <si>
    <t>1202684165222780940</t>
  </si>
  <si>
    <t>1202684167630327808</t>
  </si>
  <si>
    <t>1202683369617797120</t>
  </si>
  <si>
    <t>1202684185296691202</t>
  </si>
  <si>
    <t>1202684218188410880</t>
  </si>
  <si>
    <t>1202684226300080128</t>
  </si>
  <si>
    <t>1202684227344650240</t>
  </si>
  <si>
    <t>1202684258969640961</t>
  </si>
  <si>
    <t>1202684263554043904</t>
  </si>
  <si>
    <t>1202684275839123456</t>
  </si>
  <si>
    <t>1202684281212067841</t>
  </si>
  <si>
    <t>1202681922314477569</t>
  </si>
  <si>
    <t>1202684307778789376</t>
  </si>
  <si>
    <t>1202684311453020161</t>
  </si>
  <si>
    <t>1202684317010407425</t>
  </si>
  <si>
    <t>1202684364041203712</t>
  </si>
  <si>
    <t>1202683992786554881</t>
  </si>
  <si>
    <t>1202684374526971905</t>
  </si>
  <si>
    <t>1202684382240288771</t>
  </si>
  <si>
    <t>1202684404662976513</t>
  </si>
  <si>
    <t>1202684408752476160</t>
  </si>
  <si>
    <t>1202684409813635072</t>
  </si>
  <si>
    <t>1202684461500059654</t>
  </si>
  <si>
    <t>1202684461550362629</t>
  </si>
  <si>
    <t>1202684483977318400</t>
  </si>
  <si>
    <t>1202684488955957249</t>
  </si>
  <si>
    <t>1202684503585628162</t>
  </si>
  <si>
    <t>1202684506186096640</t>
  </si>
  <si>
    <t>1202684514666987521</t>
  </si>
  <si>
    <t>1202683964475035648</t>
  </si>
  <si>
    <t>1202684545184731139</t>
  </si>
  <si>
    <t>1202684591355641857</t>
  </si>
  <si>
    <t>1202684612079689732</t>
  </si>
  <si>
    <t>1202684615187677184</t>
  </si>
  <si>
    <t>1202684661442453510</t>
  </si>
  <si>
    <t>1202684669831106560</t>
  </si>
  <si>
    <t>1202684673488572416</t>
  </si>
  <si>
    <t>1202684708695478274</t>
  </si>
  <si>
    <t>1202684711375532032</t>
  </si>
  <si>
    <t>1202684720619933699</t>
  </si>
  <si>
    <t>1202684720967872514</t>
  </si>
  <si>
    <t>1202684819890679808</t>
  </si>
  <si>
    <t>1202684833446682624</t>
  </si>
  <si>
    <t>1202684848713977856</t>
  </si>
  <si>
    <t>1202684896650633218</t>
  </si>
  <si>
    <t>1202684903856517120</t>
  </si>
  <si>
    <t>1202684911083126784</t>
  </si>
  <si>
    <t>1202684913914437632</t>
  </si>
  <si>
    <t>1202684941731061765</t>
  </si>
  <si>
    <t>1202684960320212992</t>
  </si>
  <si>
    <t>1202684984932388868</t>
  </si>
  <si>
    <t>1202685017597628418</t>
  </si>
  <si>
    <t>1202685088305160195</t>
  </si>
  <si>
    <t>1202685090414964737</t>
  </si>
  <si>
    <t>1202685107598848000</t>
  </si>
  <si>
    <t>1202683955645952002</t>
  </si>
  <si>
    <t>1202685114297311232</t>
  </si>
  <si>
    <t>1202685129694613510</t>
  </si>
  <si>
    <t>1202685151769055232</t>
  </si>
  <si>
    <t>1202685157112733696</t>
  </si>
  <si>
    <t>1202685172426166272</t>
  </si>
  <si>
    <t>1202685196342087687</t>
  </si>
  <si>
    <t>1202685221746937864</t>
  </si>
  <si>
    <t>1202685222116085764</t>
  </si>
  <si>
    <t>1202685237593067520</t>
  </si>
  <si>
    <t>1202683192752431105</t>
  </si>
  <si>
    <t>1202685239778263042</t>
  </si>
  <si>
    <t>1202685254927912961</t>
  </si>
  <si>
    <t>1202685272183508998</t>
  </si>
  <si>
    <t>1202685284900429824</t>
  </si>
  <si>
    <t>1202685286519627776</t>
  </si>
  <si>
    <t>1202685368283385874</t>
  </si>
  <si>
    <t>1202685424050851846</t>
  </si>
  <si>
    <t>1202685425611132930</t>
  </si>
  <si>
    <t>1202685429033684994</t>
  </si>
  <si>
    <t>1202685443688538112</t>
  </si>
  <si>
    <t>1202685445974478855</t>
  </si>
  <si>
    <t>1202685456929955840</t>
  </si>
  <si>
    <t>1202685462843985920</t>
  </si>
  <si>
    <t>1202685478958518277</t>
  </si>
  <si>
    <t>1202685526274297856</t>
  </si>
  <si>
    <t>1202685542669795328</t>
  </si>
  <si>
    <t>1202685551301795842</t>
  </si>
  <si>
    <t>1202685712090353664</t>
  </si>
  <si>
    <t>1202685724384006149</t>
  </si>
  <si>
    <t>1202685728368422912</t>
  </si>
  <si>
    <t>1202685738820739073</t>
  </si>
  <si>
    <t>1202685778884739075</t>
  </si>
  <si>
    <t>1202685784773603329</t>
  </si>
  <si>
    <t>1202685827756822528</t>
  </si>
  <si>
    <t>1202685859784511492</t>
  </si>
  <si>
    <t>1202685878512033792</t>
  </si>
  <si>
    <t>1202685895218008064</t>
  </si>
  <si>
    <t>1202685909486985223</t>
  </si>
  <si>
    <t>1202685948959567873</t>
  </si>
  <si>
    <t>1202685953023913984</t>
  </si>
  <si>
    <t>1202685970304446465</t>
  </si>
  <si>
    <t>1202686010905071617</t>
  </si>
  <si>
    <t>1202686013203767302</t>
  </si>
  <si>
    <t>1202686017142214658</t>
  </si>
  <si>
    <t>1202686034330472457</t>
  </si>
  <si>
    <t>1202686035810869248</t>
  </si>
  <si>
    <t>1202683739567996928</t>
  </si>
  <si>
    <t>1202686051682144256</t>
  </si>
  <si>
    <t>1202686062365032449</t>
  </si>
  <si>
    <t>1202686064827256836</t>
  </si>
  <si>
    <t>1202686075422068737</t>
  </si>
  <si>
    <t>1202686087665045504</t>
  </si>
  <si>
    <t>1202686096586338305</t>
  </si>
  <si>
    <t>1202686098587045888</t>
  </si>
  <si>
    <t>1202683320255074307</t>
  </si>
  <si>
    <t>1202686107965706240</t>
  </si>
  <si>
    <t>1202686120707919879</t>
  </si>
  <si>
    <t>1202686123568517120</t>
  </si>
  <si>
    <t>1202686127951564801</t>
  </si>
  <si>
    <t>1202686134108770315</t>
  </si>
  <si>
    <t>1202686164261625856</t>
  </si>
  <si>
    <t>1202686246809690115</t>
  </si>
  <si>
    <t>1202686268905263104</t>
  </si>
  <si>
    <t>1202686277172240384</t>
  </si>
  <si>
    <t>1202686285535682561</t>
  </si>
  <si>
    <t>1202683998310453248</t>
  </si>
  <si>
    <t>1202686291978178562</t>
  </si>
  <si>
    <t>1202686307690065928</t>
  </si>
  <si>
    <t>1202686311607521283</t>
  </si>
  <si>
    <t>1202686318779781120</t>
  </si>
  <si>
    <t>1202686323653566464</t>
  </si>
  <si>
    <t>1202686323922022405</t>
  </si>
  <si>
    <t>1202686384982675460</t>
  </si>
  <si>
    <t>1202686413352964097</t>
  </si>
  <si>
    <t>1202686449981804549</t>
  </si>
  <si>
    <t>1202686453039403010</t>
  </si>
  <si>
    <t>1202686454863925249</t>
  </si>
  <si>
    <t>1202686456982056962</t>
  </si>
  <si>
    <t>1202686546106707968</t>
  </si>
  <si>
    <t>1202686556454182913</t>
  </si>
  <si>
    <t>1202686578499497986</t>
  </si>
  <si>
    <t>1202686580319817728</t>
  </si>
  <si>
    <t>1202686595784200193</t>
  </si>
  <si>
    <t>1202686612875796480</t>
  </si>
  <si>
    <t>1202686631024742401</t>
  </si>
  <si>
    <t>1202686637358141440</t>
  </si>
  <si>
    <t>1202686641288167425</t>
  </si>
  <si>
    <t>1202686658887503874</t>
  </si>
  <si>
    <t>1202686675429863425</t>
  </si>
  <si>
    <t>1202685773385850880</t>
  </si>
  <si>
    <t>1202686683222827008</t>
  </si>
  <si>
    <t>1202686697865170946</t>
  </si>
  <si>
    <t>1202686698221686789</t>
  </si>
  <si>
    <t>1202686727145607168</t>
  </si>
  <si>
    <t>1202686416075001856</t>
  </si>
  <si>
    <t>1202686734653251584</t>
  </si>
  <si>
    <t>1202686736121204736</t>
  </si>
  <si>
    <t>1202686739342487552</t>
  </si>
  <si>
    <t>1202686745118158850</t>
  </si>
  <si>
    <t>1202686750159753233</t>
  </si>
  <si>
    <t>1202686755188559872</t>
  </si>
  <si>
    <t>1202686807135195138</t>
  </si>
  <si>
    <t>1202686847702446086</t>
  </si>
  <si>
    <t>1202686888060080135</t>
  </si>
  <si>
    <t>1202686905495826432</t>
  </si>
  <si>
    <t>1202686910260502529</t>
  </si>
  <si>
    <t>1202686911241838592</t>
  </si>
  <si>
    <t>1202686917143343104</t>
  </si>
  <si>
    <t>1202686960457912320</t>
  </si>
  <si>
    <t>1202686973099610118</t>
  </si>
  <si>
    <t>1202686989478313990</t>
  </si>
  <si>
    <t>1202686995853504512</t>
  </si>
  <si>
    <t>1202687019853344769</t>
  </si>
  <si>
    <t>1202687080889012229</t>
  </si>
  <si>
    <t>1202687084533825543</t>
  </si>
  <si>
    <t>1202687089579573249</t>
  </si>
  <si>
    <t>1202687175114051589</t>
  </si>
  <si>
    <t>1202687177513193472</t>
  </si>
  <si>
    <t>1202687183649300480</t>
  </si>
  <si>
    <t>1202687197972959232</t>
  </si>
  <si>
    <t>1202687241203539968</t>
  </si>
  <si>
    <t>1202687275773124608</t>
  </si>
  <si>
    <t>1202687329581883392</t>
  </si>
  <si>
    <t>1202687340260364288</t>
  </si>
  <si>
    <t>1202687364491096065</t>
  </si>
  <si>
    <t>1202687404362076164</t>
  </si>
  <si>
    <t>1202687412364820480</t>
  </si>
  <si>
    <t>1202687422431186950</t>
  </si>
  <si>
    <t>1202687470535622656</t>
  </si>
  <si>
    <t>1202687514873647106</t>
  </si>
  <si>
    <t>1202687524461850625</t>
  </si>
  <si>
    <t>1202687561778511879</t>
  </si>
  <si>
    <t>1202687583760912385</t>
  </si>
  <si>
    <t>1202687629688524802</t>
  </si>
  <si>
    <t>1202687634356617216</t>
  </si>
  <si>
    <t>1202687688408612864</t>
  </si>
  <si>
    <t>1202687694347886592</t>
  </si>
  <si>
    <t>1202687700626632705</t>
  </si>
  <si>
    <t>1202686527698063363</t>
  </si>
  <si>
    <t>1202687746734731264</t>
  </si>
  <si>
    <t>1202687771057541130</t>
  </si>
  <si>
    <t>1202687784806305792</t>
  </si>
  <si>
    <t>1202687816024674308</t>
  </si>
  <si>
    <t>1202687845925867527</t>
  </si>
  <si>
    <t>1202687862002593793</t>
  </si>
  <si>
    <t>1202687883489890304</t>
  </si>
  <si>
    <t>1202687910300061696</t>
  </si>
  <si>
    <t>1202687923411439621</t>
  </si>
  <si>
    <t>1202687934312435713</t>
  </si>
  <si>
    <t>1202687935952363520</t>
  </si>
  <si>
    <t>1202687941371482113</t>
  </si>
  <si>
    <t>1202687945821560832</t>
  </si>
  <si>
    <t>1202685176259792897</t>
  </si>
  <si>
    <t>1202687947616768002</t>
  </si>
  <si>
    <t>1202687833259069441</t>
  </si>
  <si>
    <t>1202687958962384896</t>
  </si>
  <si>
    <t>1202687978587471872</t>
  </si>
  <si>
    <t>1202687980940513285</t>
  </si>
  <si>
    <t>1202687993720389632</t>
  </si>
  <si>
    <t>1202688008069271563</t>
  </si>
  <si>
    <t>1202688016097017856</t>
  </si>
  <si>
    <t>1202688020232753157</t>
  </si>
  <si>
    <t>1202688043632779269</t>
  </si>
  <si>
    <t>1202688050884759553</t>
  </si>
  <si>
    <t>1202688051224465409</t>
  </si>
  <si>
    <t>1202688072455864320</t>
  </si>
  <si>
    <t>1202688109822926848</t>
  </si>
  <si>
    <t>1202688111488241669</t>
  </si>
  <si>
    <t>1202688118446600192</t>
  </si>
  <si>
    <t>1202688120938024961</t>
  </si>
  <si>
    <t>1202687034894229504</t>
  </si>
  <si>
    <t>1202688135299252229</t>
  </si>
  <si>
    <t>1202688158871277570</t>
  </si>
  <si>
    <t>1202688173249155072</t>
  </si>
  <si>
    <t>1202688191293202435</t>
  </si>
  <si>
    <t>1202688209131622402</t>
  </si>
  <si>
    <t>1202688224117870599</t>
  </si>
  <si>
    <t>1202688230258348032</t>
  </si>
  <si>
    <t>1202688238969864193</t>
  </si>
  <si>
    <t>1202688247568228352</t>
  </si>
  <si>
    <t>1202688250357440512</t>
  </si>
  <si>
    <t>1202688257810714630</t>
  </si>
  <si>
    <t>1202688260872556552</t>
  </si>
  <si>
    <t>1202688271660277760</t>
  </si>
  <si>
    <t>1202688292107538449</t>
  </si>
  <si>
    <t>1202688326823747585</t>
  </si>
  <si>
    <t>1202688363930824704</t>
  </si>
  <si>
    <t>1202688384646467604</t>
  </si>
  <si>
    <t>1202688398441558017</t>
  </si>
  <si>
    <t>1202688426467827717</t>
  </si>
  <si>
    <t>1202688427994599425</t>
  </si>
  <si>
    <t>1202686079507320841</t>
  </si>
  <si>
    <t>1202688434097283073</t>
  </si>
  <si>
    <t>1202688434197823488</t>
  </si>
  <si>
    <t>1202688446021742592</t>
  </si>
  <si>
    <t>1202688449699934208</t>
  </si>
  <si>
    <t>1202688481333514240</t>
  </si>
  <si>
    <t>1202688493635268608</t>
  </si>
  <si>
    <t>1202688494407012352</t>
  </si>
  <si>
    <t>1202688511750610944</t>
  </si>
  <si>
    <t>1202688513499680774</t>
  </si>
  <si>
    <t>1202688529521872902</t>
  </si>
  <si>
    <t>1202688529777807360</t>
  </si>
  <si>
    <t>1202688536291528711</t>
  </si>
  <si>
    <t>1202688551852396544</t>
  </si>
  <si>
    <t>1202688559418880001</t>
  </si>
  <si>
    <t>1202688562862444544</t>
  </si>
  <si>
    <t>1202688580403056640</t>
  </si>
  <si>
    <t>1202688584433750028</t>
  </si>
  <si>
    <t>1202688602150338560</t>
  </si>
  <si>
    <t>1202688607552753681</t>
  </si>
  <si>
    <t>1202688611591827456</t>
  </si>
  <si>
    <t>1202688614339137540</t>
  </si>
  <si>
    <t>1202688618986426383</t>
  </si>
  <si>
    <t>1202688649537572864</t>
  </si>
  <si>
    <t>1202688697700888577</t>
  </si>
  <si>
    <t>1202688716008898560</t>
  </si>
  <si>
    <t>1202688731385384963</t>
  </si>
  <si>
    <t>1202688731662209034</t>
  </si>
  <si>
    <t>1202688735638360066</t>
  </si>
  <si>
    <t>1202688857885552640</t>
  </si>
  <si>
    <t>1202688858174849024</t>
  </si>
  <si>
    <t>1202688889762258945</t>
  </si>
  <si>
    <t>1202688892245295106</t>
  </si>
  <si>
    <t>1202688896578048009</t>
  </si>
  <si>
    <t>1202688901518938113</t>
  </si>
  <si>
    <t>1202688908372279296</t>
  </si>
  <si>
    <t>1202688939045380096</t>
  </si>
  <si>
    <t>1202688962470526977</t>
  </si>
  <si>
    <t>1202688976143949824</t>
  </si>
  <si>
    <t>1202689007899074561</t>
  </si>
  <si>
    <t>1202689048357326855</t>
  </si>
  <si>
    <t>1202689070863831040</t>
  </si>
  <si>
    <t>1202689080573726726</t>
  </si>
  <si>
    <t>1202689100643520520</t>
  </si>
  <si>
    <t>1202689115675906050</t>
  </si>
  <si>
    <t>1202689118804811778</t>
  </si>
  <si>
    <t>1202689121887674368</t>
  </si>
  <si>
    <t>1202689131001843717</t>
  </si>
  <si>
    <t>1202689131459072005</t>
  </si>
  <si>
    <t>1202689168251457536</t>
  </si>
  <si>
    <t>1202685953862754304</t>
  </si>
  <si>
    <t>1202689171598561286</t>
  </si>
  <si>
    <t>1202689176514285575</t>
  </si>
  <si>
    <t>1202689177411825664</t>
  </si>
  <si>
    <t>1202689215357739008</t>
  </si>
  <si>
    <t>1202689231262498816</t>
  </si>
  <si>
    <t>1202689232525025281</t>
  </si>
  <si>
    <t>1202689233476931584</t>
  </si>
  <si>
    <t>1202689250967400448</t>
  </si>
  <si>
    <t>1202689278209396736</t>
  </si>
  <si>
    <t>1202689284119171072</t>
  </si>
  <si>
    <t>1202689289445937152</t>
  </si>
  <si>
    <t>1202689292528697349</t>
  </si>
  <si>
    <t>1202689294281953280</t>
  </si>
  <si>
    <t>1202689332529618944</t>
  </si>
  <si>
    <t>1202689348258406403</t>
  </si>
  <si>
    <t>1202689355963387907</t>
  </si>
  <si>
    <t>1202689376398069760</t>
  </si>
  <si>
    <t>1202689437454331905</t>
  </si>
  <si>
    <t>1202689447189336065</t>
  </si>
  <si>
    <t>1202689469620506624</t>
  </si>
  <si>
    <t>1202689485617713157</t>
  </si>
  <si>
    <t>1202689545105551360</t>
  </si>
  <si>
    <t>1202689547752132623</t>
  </si>
  <si>
    <t>1202689552575598592</t>
  </si>
  <si>
    <t>1202689586050129920</t>
  </si>
  <si>
    <t>1202689635496923137</t>
  </si>
  <si>
    <t>1202689649694646272</t>
  </si>
  <si>
    <t>1202689675166699520</t>
  </si>
  <si>
    <t>1202689679625195520</t>
  </si>
  <si>
    <t>1202689684561743872</t>
  </si>
  <si>
    <t>1202689699703341057</t>
  </si>
  <si>
    <t>1202689737003323401</t>
  </si>
  <si>
    <t>1202689787553099776</t>
  </si>
  <si>
    <t>1202689817319858176</t>
  </si>
  <si>
    <t>1202689821027786753</t>
  </si>
  <si>
    <t>1202689822126694401</t>
  </si>
  <si>
    <t>1202689822172884992</t>
  </si>
  <si>
    <t>1202689879391571970</t>
  </si>
  <si>
    <t>1202689886735753216</t>
  </si>
  <si>
    <t>1202689911532310528</t>
  </si>
  <si>
    <t>1202689918310506496</t>
  </si>
  <si>
    <t>1202689960513376256</t>
  </si>
  <si>
    <t>1202689974639874048</t>
  </si>
  <si>
    <t>1202689990909726720</t>
  </si>
  <si>
    <t>1202690010555785217</t>
  </si>
  <si>
    <t>1202690012560711680</t>
  </si>
  <si>
    <t>1202687374960078848</t>
  </si>
  <si>
    <t>1202690013126971392</t>
  </si>
  <si>
    <t>1202690020567605248</t>
  </si>
  <si>
    <t>1202690037449662464</t>
  </si>
  <si>
    <t>1202690039920177153</t>
  </si>
  <si>
    <t>1202690051911684098</t>
  </si>
  <si>
    <t>1202690063479558150</t>
  </si>
  <si>
    <t>1202690074091147264</t>
  </si>
  <si>
    <t>1202690082236485632</t>
  </si>
  <si>
    <t>1202690087886184448</t>
  </si>
  <si>
    <t>1202690146430156800</t>
  </si>
  <si>
    <t>1202690148519071744</t>
  </si>
  <si>
    <t>1202690150310043648</t>
  </si>
  <si>
    <t>1202690167489908742</t>
  </si>
  <si>
    <t>1202690185395425286</t>
  </si>
  <si>
    <t>1202690200322883584</t>
  </si>
  <si>
    <t>1202690214914904076</t>
  </si>
  <si>
    <t>1202690222909210624</t>
  </si>
  <si>
    <t>1202690238100987905</t>
  </si>
  <si>
    <t>1202689975197847560</t>
  </si>
  <si>
    <t>1202690243150917632</t>
  </si>
  <si>
    <t>1202690270657052672</t>
  </si>
  <si>
    <t>1202690276667641871</t>
  </si>
  <si>
    <t>1202690294497660930</t>
  </si>
  <si>
    <t>1202690313296449536</t>
  </si>
  <si>
    <t>1202690320183496704</t>
  </si>
  <si>
    <t>1202690338248368129</t>
  </si>
  <si>
    <t>1202690346796363776</t>
  </si>
  <si>
    <t>1202690355516170242</t>
  </si>
  <si>
    <t>1202690372108840960</t>
  </si>
  <si>
    <t>1202690373434433543</t>
  </si>
  <si>
    <t>1202690422537105409</t>
  </si>
  <si>
    <t>1202690422784581633</t>
  </si>
  <si>
    <t>1202690459694456834</t>
  </si>
  <si>
    <t>1202690459925204993</t>
  </si>
  <si>
    <t>1202690478594019328</t>
  </si>
  <si>
    <t>1202690483597824003</t>
  </si>
  <si>
    <t>1202690498890104832</t>
  </si>
  <si>
    <t>1202690506070904832</t>
  </si>
  <si>
    <t>1202690558172508160</t>
  </si>
  <si>
    <t>1202684992440197122</t>
  </si>
  <si>
    <t>1202690579857100814</t>
  </si>
  <si>
    <t>1202690622567546881</t>
  </si>
  <si>
    <t>1202690637415505922</t>
  </si>
  <si>
    <t>1202690653626482689</t>
  </si>
  <si>
    <t>1202690671141933060</t>
  </si>
  <si>
    <t>1202690673926950926</t>
  </si>
  <si>
    <t>1202690688325967872</t>
  </si>
  <si>
    <t>1202690774627995649</t>
  </si>
  <si>
    <t>1202690745733435401</t>
  </si>
  <si>
    <t>1202690790318886931</t>
  </si>
  <si>
    <t>1202690795972771840</t>
  </si>
  <si>
    <t>1202690797860245504</t>
  </si>
  <si>
    <t>1202690804831178761</t>
  </si>
  <si>
    <t>1202690810170478593</t>
  </si>
  <si>
    <t>1202690838536450048</t>
  </si>
  <si>
    <t>1202690846715461632</t>
  </si>
  <si>
    <t>1202690853128589322</t>
  </si>
  <si>
    <t>1202690853711601665</t>
  </si>
  <si>
    <t>1202690853740957712</t>
  </si>
  <si>
    <t>1202690856161071109</t>
  </si>
  <si>
    <t>1202690876125990913</t>
  </si>
  <si>
    <t>1202690896405422081</t>
  </si>
  <si>
    <t>1202690928567144449</t>
  </si>
  <si>
    <t>1202690965661765635</t>
  </si>
  <si>
    <t>1202690984569491456</t>
  </si>
  <si>
    <t>1202690993633603584</t>
  </si>
  <si>
    <t>1202691060650168341</t>
  </si>
  <si>
    <t>1202691110277021696</t>
  </si>
  <si>
    <t>1202691112927973380</t>
  </si>
  <si>
    <t>1202691124852330496</t>
  </si>
  <si>
    <t>1202687377958850560</t>
  </si>
  <si>
    <t>1202691172289798144</t>
  </si>
  <si>
    <t>1202691180594704389</t>
  </si>
  <si>
    <t>1202691210751676417</t>
  </si>
  <si>
    <t>1202691226149015558</t>
  </si>
  <si>
    <t>1202691243647668226</t>
  </si>
  <si>
    <t>1202691360404455424</t>
  </si>
  <si>
    <t>1202691374262472709</t>
  </si>
  <si>
    <t>1202691421167374337</t>
  </si>
  <si>
    <t>1202691472119779329</t>
  </si>
  <si>
    <t>1202691483234709504</t>
  </si>
  <si>
    <t>1202691498430607361</t>
  </si>
  <si>
    <t>1202691512548626433</t>
  </si>
  <si>
    <t>1202691514251534336</t>
  </si>
  <si>
    <t>1202691330952089611</t>
  </si>
  <si>
    <t>1202691560397295621</t>
  </si>
  <si>
    <t>1202691586179682317</t>
  </si>
  <si>
    <t>1202687887457869825</t>
  </si>
  <si>
    <t>1202691588658515982</t>
  </si>
  <si>
    <t>1202691622099705857</t>
  </si>
  <si>
    <t>1202691675992317956</t>
  </si>
  <si>
    <t>1202691677766520837</t>
  </si>
  <si>
    <t>1202691703863427072</t>
  </si>
  <si>
    <t>1202691719856377856</t>
  </si>
  <si>
    <t>1202691722855112704</t>
  </si>
  <si>
    <t>1202690198062141441</t>
  </si>
  <si>
    <t>1202691731185160195</t>
  </si>
  <si>
    <t>1202691758557204481</t>
  </si>
  <si>
    <t>1202691762768109568</t>
  </si>
  <si>
    <t>1202691763892342791</t>
  </si>
  <si>
    <t>1202691765893025806</t>
  </si>
  <si>
    <t>1202691827205148672</t>
  </si>
  <si>
    <t>1202691849858756611</t>
  </si>
  <si>
    <t>1202691865218338822</t>
  </si>
  <si>
    <t>1202691870276685824</t>
  </si>
  <si>
    <t>1202691880607272961</t>
  </si>
  <si>
    <t>1202691884465811457</t>
  </si>
  <si>
    <t>1202691903915020288</t>
  </si>
  <si>
    <t>1202691924299304963</t>
  </si>
  <si>
    <t>1202691930653679616</t>
  </si>
  <si>
    <t>1202691950366904328</t>
  </si>
  <si>
    <t>1202691970931417088</t>
  </si>
  <si>
    <t>1202691977336279054</t>
  </si>
  <si>
    <t>1202692009133252609</t>
  </si>
  <si>
    <t>1202692027860824065</t>
  </si>
  <si>
    <t>1202692031027568640</t>
  </si>
  <si>
    <t>1202685589570670598</t>
  </si>
  <si>
    <t>1202692058206617600</t>
  </si>
  <si>
    <t>1202692074979647489</t>
  </si>
  <si>
    <t>1202692097855410181</t>
  </si>
  <si>
    <t>1202692102230093825</t>
  </si>
  <si>
    <t>1202692115853185026</t>
  </si>
  <si>
    <t>1202692144676294656</t>
  </si>
  <si>
    <t>1202692150493712387</t>
  </si>
  <si>
    <t>1202692163248803841</t>
  </si>
  <si>
    <t>1202692168957251589</t>
  </si>
  <si>
    <t>1202692175495979009</t>
  </si>
  <si>
    <t>1202683249702690821</t>
  </si>
  <si>
    <t>1202692180759986176</t>
  </si>
  <si>
    <t>1202692180915081216</t>
  </si>
  <si>
    <t>1202692200007684100</t>
  </si>
  <si>
    <t>1202691506823450632</t>
  </si>
  <si>
    <t>1202692220396212224</t>
  </si>
  <si>
    <t>1202692227325186050</t>
  </si>
  <si>
    <t>1202692236623958016</t>
  </si>
  <si>
    <t>1202692264964825089</t>
  </si>
  <si>
    <t>1202691508320772097</t>
  </si>
  <si>
    <t>1202692273957457929</t>
  </si>
  <si>
    <t>1202692285013667846</t>
  </si>
  <si>
    <t>1202692296245833728</t>
  </si>
  <si>
    <t>1202692308015206405</t>
  </si>
  <si>
    <t>1202692360704053267</t>
  </si>
  <si>
    <t>1202692396687020033</t>
  </si>
  <si>
    <t>1202692454530584576</t>
  </si>
  <si>
    <t>1202692464668225537</t>
  </si>
  <si>
    <t>1202692466006249491</t>
  </si>
  <si>
    <t>1202692473916661760</t>
  </si>
  <si>
    <t>1202692541717585921</t>
  </si>
  <si>
    <t>1202692547912617989</t>
  </si>
  <si>
    <t>1202692549053440001</t>
  </si>
  <si>
    <t>1202692599053783041</t>
  </si>
  <si>
    <t>1202692620188880898</t>
  </si>
  <si>
    <t>1202692653361631234</t>
  </si>
  <si>
    <t>1202692675453014016</t>
  </si>
  <si>
    <t>1202692680779780099</t>
  </si>
  <si>
    <t>1202692692867764234</t>
  </si>
  <si>
    <t>1202692723372937222</t>
  </si>
  <si>
    <t>1202692764548419591</t>
  </si>
  <si>
    <t>1202692771980726272</t>
  </si>
  <si>
    <t>1202692812485074944</t>
  </si>
  <si>
    <t>1202692824015130624</t>
  </si>
  <si>
    <t>1202692864230211584</t>
  </si>
  <si>
    <t>1202692872153288708</t>
  </si>
  <si>
    <t>1202692893535875072</t>
  </si>
  <si>
    <t>1202692896186650642</t>
  </si>
  <si>
    <t>1202686103318384647</t>
  </si>
  <si>
    <t>1202692897214287873</t>
  </si>
  <si>
    <t>1202692897444904960</t>
  </si>
  <si>
    <t>1202692901001711618</t>
  </si>
  <si>
    <t>1202692903606161408</t>
  </si>
  <si>
    <t>1202692914725474326</t>
  </si>
  <si>
    <t>1202692924422664199</t>
  </si>
  <si>
    <t>1202692988641718273</t>
  </si>
  <si>
    <t>1202693022443606016</t>
  </si>
  <si>
    <t>1202693040655282177</t>
  </si>
  <si>
    <t>1202693051086516224</t>
  </si>
  <si>
    <t>1202693066617970688</t>
  </si>
  <si>
    <t>1202693087795003392</t>
  </si>
  <si>
    <t>1202693093880938496</t>
  </si>
  <si>
    <t>1202693135865958410</t>
  </si>
  <si>
    <t>1202693145139400705</t>
  </si>
  <si>
    <t>1202693175174975493</t>
  </si>
  <si>
    <t>1202693194397429760</t>
  </si>
  <si>
    <t>1202693224604848131</t>
  </si>
  <si>
    <t>1202693241897988107</t>
  </si>
  <si>
    <t>1202693242011041793</t>
  </si>
  <si>
    <t>1202693247170203660</t>
  </si>
  <si>
    <t>1202693280271650826</t>
  </si>
  <si>
    <t>1202693317672284162</t>
  </si>
  <si>
    <t>1202693331161141283</t>
  </si>
  <si>
    <t>1202693340031942657</t>
  </si>
  <si>
    <t>1202693353445281792</t>
  </si>
  <si>
    <t>1202693364874919936</t>
  </si>
  <si>
    <t>1202693407153410048</t>
  </si>
  <si>
    <t>1202693422773129218</t>
  </si>
  <si>
    <t>1202693501286305803</t>
  </si>
  <si>
    <t>1202693516943613957</t>
  </si>
  <si>
    <t>1202693551903166466</t>
  </si>
  <si>
    <t>1202693554767876111</t>
  </si>
  <si>
    <t>1202693566943940613</t>
  </si>
  <si>
    <t>1202693573168304133</t>
  </si>
  <si>
    <t>1202693581032607754</t>
  </si>
  <si>
    <t>1202693592306896903</t>
  </si>
  <si>
    <t>1202693596526366744</t>
  </si>
  <si>
    <t>1202693601978961921</t>
  </si>
  <si>
    <t>1202693602989789191</t>
  </si>
  <si>
    <t>1202693617095188480</t>
  </si>
  <si>
    <t>1202693633843122177</t>
  </si>
  <si>
    <t>1202684989395161089</t>
  </si>
  <si>
    <t>1202693647461998593</t>
  </si>
  <si>
    <t>1202693651933081600</t>
  </si>
  <si>
    <t>1202693652524519428</t>
  </si>
  <si>
    <t>1202690236175835136</t>
  </si>
  <si>
    <t>1202693662460788736</t>
  </si>
  <si>
    <t>1202693672258719747</t>
  </si>
  <si>
    <t>1202693684455755779</t>
  </si>
  <si>
    <t>1202693691229405184</t>
  </si>
  <si>
    <t>1202693716554723328</t>
  </si>
  <si>
    <t>1202693732610584576</t>
  </si>
  <si>
    <t>1202693748221710341</t>
  </si>
  <si>
    <t>1202693804249305093</t>
  </si>
  <si>
    <t>1202693832959123456</t>
  </si>
  <si>
    <t>1202693848801169427</t>
  </si>
  <si>
    <t>1202693860436185088</t>
  </si>
  <si>
    <t>1202693879209873410</t>
  </si>
  <si>
    <t>1202693904652476416</t>
  </si>
  <si>
    <t>1202693936701202433</t>
  </si>
  <si>
    <t>1202693987653636096</t>
  </si>
  <si>
    <t>1202686478335107072</t>
  </si>
  <si>
    <t>1202694024651427841</t>
  </si>
  <si>
    <t>1202694056918339586</t>
  </si>
  <si>
    <t>1202694067735449600</t>
  </si>
  <si>
    <t>1202694103387033610</t>
  </si>
  <si>
    <t>1202694114229309443</t>
  </si>
  <si>
    <t>1202694117337288706</t>
  </si>
  <si>
    <t>1202694138732244992</t>
  </si>
  <si>
    <t>1202694139038617603</t>
  </si>
  <si>
    <t>1202694154595291144</t>
  </si>
  <si>
    <t>1202694158336626693</t>
  </si>
  <si>
    <t>1202693698976407552</t>
  </si>
  <si>
    <t>1202694173641658369</t>
  </si>
  <si>
    <t>1202694174153134080</t>
  </si>
  <si>
    <t>1202694174174318593</t>
  </si>
  <si>
    <t>1202684911531855872</t>
  </si>
  <si>
    <t>1202694174295908352</t>
  </si>
  <si>
    <t>1202694180897726464</t>
  </si>
  <si>
    <t>1202694191429668867</t>
  </si>
  <si>
    <t>1202694240863735813</t>
  </si>
  <si>
    <t>1202694264574091264</t>
  </si>
  <si>
    <t>1202694265090035723</t>
  </si>
  <si>
    <t>1202694335579480064</t>
  </si>
  <si>
    <t>1202694353606660096</t>
  </si>
  <si>
    <t>1202694353929588738</t>
  </si>
  <si>
    <t>1202694357775634432</t>
  </si>
  <si>
    <t>1202694364071387136</t>
  </si>
  <si>
    <t>1202694395641942029</t>
  </si>
  <si>
    <t>1202694398854750208</t>
  </si>
  <si>
    <t>1202694400708661260</t>
  </si>
  <si>
    <t>1202694413635506185</t>
  </si>
  <si>
    <t>1202694418353909761</t>
  </si>
  <si>
    <t>1202694436439961603</t>
  </si>
  <si>
    <t>1202694442341322758</t>
  </si>
  <si>
    <t>1202683172791734275</t>
  </si>
  <si>
    <t>1202687464852348930</t>
  </si>
  <si>
    <t>1202690524236406784</t>
  </si>
  <si>
    <t>1202694450725761024</t>
  </si>
  <si>
    <t>1202694451422023680</t>
  </si>
  <si>
    <t>1202694457964892162</t>
  </si>
  <si>
    <t>1202694463518326790</t>
  </si>
  <si>
    <t>1202694132738641920</t>
  </si>
  <si>
    <t>1202694500629528576</t>
  </si>
  <si>
    <t>1202694619026378760</t>
  </si>
  <si>
    <t>1202694620506812416</t>
  </si>
  <si>
    <t>1202694622679617541</t>
  </si>
  <si>
    <t>1202694653771948034</t>
  </si>
  <si>
    <t>1202694656372461584</t>
  </si>
  <si>
    <t>1202694674881957888</t>
  </si>
  <si>
    <t>1202693542923161602</t>
  </si>
  <si>
    <t>1202694681018191887</t>
  </si>
  <si>
    <t>1202694694972612614</t>
  </si>
  <si>
    <t>1202694700207087616</t>
  </si>
  <si>
    <t>1202689116728639489</t>
  </si>
  <si>
    <t>1202694732012347392</t>
  </si>
  <si>
    <t>1202694784864964612</t>
  </si>
  <si>
    <t>1202694784923643904</t>
  </si>
  <si>
    <t>1202694793710751750</t>
  </si>
  <si>
    <t>1202694831220412421</t>
  </si>
  <si>
    <t>1202694886325211137</t>
  </si>
  <si>
    <t>1202694898912284680</t>
  </si>
  <si>
    <t>1202694919212740608</t>
  </si>
  <si>
    <t>1202694924573036557</t>
  </si>
  <si>
    <t>1202694940133748736</t>
  </si>
  <si>
    <t>1202694953584988160</t>
  </si>
  <si>
    <t>1202694954314678272</t>
  </si>
  <si>
    <t>1202694972916535297</t>
  </si>
  <si>
    <t>1202694991933558793</t>
  </si>
  <si>
    <t>1202693594957647872</t>
  </si>
  <si>
    <t>1202694994538237958</t>
  </si>
  <si>
    <t>1202694998552186883</t>
  </si>
  <si>
    <t>1202695010015219713</t>
  </si>
  <si>
    <t>1202695024238059520</t>
  </si>
  <si>
    <t>1202695029728432128</t>
  </si>
  <si>
    <t>1202695043376652288</t>
  </si>
  <si>
    <t>1202695055536009216</t>
  </si>
  <si>
    <t>1202695075983175680</t>
  </si>
  <si>
    <t>1202695099257221121</t>
  </si>
  <si>
    <t>1202695113593495552</t>
  </si>
  <si>
    <t>1202695130395877376</t>
  </si>
  <si>
    <t>1202694773267714064</t>
  </si>
  <si>
    <t>1202695176386498560</t>
  </si>
  <si>
    <t>1202695222506987521</t>
  </si>
  <si>
    <t>1202695230237151232</t>
  </si>
  <si>
    <t>1202695238558633998</t>
  </si>
  <si>
    <t>1202695243902128128</t>
  </si>
  <si>
    <t>1202695261866168320</t>
  </si>
  <si>
    <t>1202695263334387714</t>
  </si>
  <si>
    <t>1202695276747771904</t>
  </si>
  <si>
    <t>1202695280631660545</t>
  </si>
  <si>
    <t>1202686940652457984</t>
  </si>
  <si>
    <t>1202695311438876672</t>
  </si>
  <si>
    <t>1202687908970299392</t>
  </si>
  <si>
    <t>1202695316719505408</t>
  </si>
  <si>
    <t>1202695323984048128</t>
  </si>
  <si>
    <t>1202695341528797189</t>
  </si>
  <si>
    <t>1202695372566646800</t>
  </si>
  <si>
    <t>1202695392074371072</t>
  </si>
  <si>
    <t>1202695399288365056</t>
  </si>
  <si>
    <t>1202695421707112454</t>
  </si>
  <si>
    <t>1202695435632205825</t>
  </si>
  <si>
    <t>1202695436794023942</t>
  </si>
  <si>
    <t>1202695437544804354</t>
  </si>
  <si>
    <t>1202695440707325953</t>
  </si>
  <si>
    <t>1202694332874145792</t>
  </si>
  <si>
    <t>1202695455039262720</t>
  </si>
  <si>
    <t>1202695465764081685</t>
  </si>
  <si>
    <t>1202695467680878606</t>
  </si>
  <si>
    <t>1202695478858715136</t>
  </si>
  <si>
    <t>1202695511117090829</t>
  </si>
  <si>
    <t>1202695539072126984</t>
  </si>
  <si>
    <t>1202695549364981760</t>
  </si>
  <si>
    <t>1202695565722685443</t>
  </si>
  <si>
    <t>1202695593333837827</t>
  </si>
  <si>
    <t>1202695617920716800</t>
  </si>
  <si>
    <t>1202695186658349057</t>
  </si>
  <si>
    <t>1202695653354332160</t>
  </si>
  <si>
    <t>1202695653496934430</t>
  </si>
  <si>
    <t>1202695694206873600</t>
  </si>
  <si>
    <t>1202695706965946369</t>
  </si>
  <si>
    <t>1202695734044299264</t>
  </si>
  <si>
    <t>1202695741132677121</t>
  </si>
  <si>
    <t>1202695754701250560</t>
  </si>
  <si>
    <t>1202695761366048768</t>
  </si>
  <si>
    <t>1202695780261228544</t>
  </si>
  <si>
    <t>1202691758645055488</t>
  </si>
  <si>
    <t>1202695784589856768</t>
  </si>
  <si>
    <t>1202695804823228419</t>
  </si>
  <si>
    <t>1202695810565234688</t>
  </si>
  <si>
    <t>1202695810632343552</t>
  </si>
  <si>
    <t>1202695838025363456</t>
  </si>
  <si>
    <t>1202695850570502161</t>
  </si>
  <si>
    <t>1202695855880441862</t>
  </si>
  <si>
    <t>1202695902277885953</t>
  </si>
  <si>
    <t>1202695905347952640</t>
  </si>
  <si>
    <t>1202695915166814208</t>
  </si>
  <si>
    <t>1202695937862205440</t>
  </si>
  <si>
    <t>1202696030397091861</t>
  </si>
  <si>
    <t>1202696038219468803</t>
  </si>
  <si>
    <t>1202696045546942464</t>
  </si>
  <si>
    <t>1202696053775982592</t>
  </si>
  <si>
    <t>1202696097551880194</t>
  </si>
  <si>
    <t>1202696125054144513</t>
  </si>
  <si>
    <t>1202696157279006725</t>
  </si>
  <si>
    <t>1202696165218770945</t>
  </si>
  <si>
    <t>1202696165969584128</t>
  </si>
  <si>
    <t>1202696171208269824</t>
  </si>
  <si>
    <t>1202696184462098432</t>
  </si>
  <si>
    <t>1202696217974558720</t>
  </si>
  <si>
    <t>1202696243710967808</t>
  </si>
  <si>
    <t>1202696244625362949</t>
  </si>
  <si>
    <t>1202696255148871693</t>
  </si>
  <si>
    <t>1202696255463444496</t>
  </si>
  <si>
    <t>1202696258651070464</t>
  </si>
  <si>
    <t>1202696320781344769</t>
  </si>
  <si>
    <t>1202696329803251712</t>
  </si>
  <si>
    <t>1202696335167803401</t>
  </si>
  <si>
    <t>1202696354692243456</t>
  </si>
  <si>
    <t>1202696380323520512</t>
  </si>
  <si>
    <t>1202696384379572245</t>
  </si>
  <si>
    <t>1202696398396772353</t>
  </si>
  <si>
    <t>1202696440193175560</t>
  </si>
  <si>
    <t>1202696490923282433</t>
  </si>
  <si>
    <t>1202696555301609472</t>
  </si>
  <si>
    <t>1202696563941879808</t>
  </si>
  <si>
    <t>1202696587098624001</t>
  </si>
  <si>
    <t>1202696588788822017</t>
  </si>
  <si>
    <t>1202696590017908759</t>
  </si>
  <si>
    <t>1202696603355795482</t>
  </si>
  <si>
    <t>1202696620451778573</t>
  </si>
  <si>
    <t>1202696622368575500</t>
  </si>
  <si>
    <t>1202696631449206785</t>
  </si>
  <si>
    <t>1202696741272915968</t>
  </si>
  <si>
    <t>1202696747610464257</t>
  </si>
  <si>
    <t>1202696749036367872</t>
  </si>
  <si>
    <t>1202696751645372418</t>
  </si>
  <si>
    <t>1202688006345412611</t>
  </si>
  <si>
    <t>1202696757152534528</t>
  </si>
  <si>
    <t>1202696759836848128</t>
  </si>
  <si>
    <t>1202696797929558028</t>
  </si>
  <si>
    <t>1202696815482720270</t>
  </si>
  <si>
    <t>1202696818502619149</t>
  </si>
  <si>
    <t>1202696838127554562</t>
  </si>
  <si>
    <t>1202696870079844352</t>
  </si>
  <si>
    <t>1202696899385577494</t>
  </si>
  <si>
    <t>1202696903537889281</t>
  </si>
  <si>
    <t>1202696906368942080</t>
  </si>
  <si>
    <t>1202696914904461312</t>
  </si>
  <si>
    <t>1202696922701713414</t>
  </si>
  <si>
    <t>1202696965236154369</t>
  </si>
  <si>
    <t>1202696971108179968</t>
  </si>
  <si>
    <t>1202691517258878978</t>
  </si>
  <si>
    <t>1202697032307216389</t>
  </si>
  <si>
    <t>1202697057020104707</t>
  </si>
  <si>
    <t>1202697058475528210</t>
  </si>
  <si>
    <t>1202697068395028480</t>
  </si>
  <si>
    <t>1202697072031358976</t>
  </si>
  <si>
    <t>1202697114947637275</t>
  </si>
  <si>
    <t>1202682131501256704</t>
  </si>
  <si>
    <t>1202691882213658659</t>
  </si>
  <si>
    <t>1202691033529769985</t>
  </si>
  <si>
    <t>1202697128025493504</t>
  </si>
  <si>
    <t>1202697140671303686</t>
  </si>
  <si>
    <t>1202681871374704640</t>
  </si>
  <si>
    <t>1202688641157320704</t>
  </si>
  <si>
    <t>1202697164780163084</t>
  </si>
  <si>
    <t>1202697177644093440</t>
  </si>
  <si>
    <t>1202684114446540800</t>
  </si>
  <si>
    <t>1202697202575069184</t>
  </si>
  <si>
    <t>1202689668669726720</t>
  </si>
  <si>
    <t>1202697210913312780</t>
  </si>
  <si>
    <t>1202697260724736000</t>
  </si>
  <si>
    <t>1202697290886066176</t>
  </si>
  <si>
    <t>1202697316139859969</t>
  </si>
  <si>
    <t>1202697321638744079</t>
  </si>
  <si>
    <t>1202697322662154251</t>
  </si>
  <si>
    <t>1202685455478743040</t>
  </si>
  <si>
    <t>1202697352911261696</t>
  </si>
  <si>
    <t>1202694659161636869</t>
  </si>
  <si>
    <t>1202697364995215360</t>
  </si>
  <si>
    <t>1202696793101873152</t>
  </si>
  <si>
    <t>1202697411157774338</t>
  </si>
  <si>
    <t>1202697464647749633</t>
  </si>
  <si>
    <t>1202697485552103429</t>
  </si>
  <si>
    <t>1202697487485718552</t>
  </si>
  <si>
    <t>1202697487770931205</t>
  </si>
  <si>
    <t>1202697504539758596</t>
  </si>
  <si>
    <t>1202697525297369088</t>
  </si>
  <si>
    <t>1202697554363895817</t>
  </si>
  <si>
    <t>1202697675092742159</t>
  </si>
  <si>
    <t>1202697676028043264</t>
  </si>
  <si>
    <t>1202697709649612800</t>
  </si>
  <si>
    <t>1202697711063093268</t>
  </si>
  <si>
    <t>1202697731837480970</t>
  </si>
  <si>
    <t>1202697754558025744</t>
  </si>
  <si>
    <t>1202697787478949888</t>
  </si>
  <si>
    <t>1202697821704638466</t>
  </si>
  <si>
    <t>1202697834849587210</t>
  </si>
  <si>
    <t>1202697837932351488</t>
  </si>
  <si>
    <t>1202697847604498443</t>
  </si>
  <si>
    <t>1202688024624189448</t>
  </si>
  <si>
    <t>1202697858341834752</t>
  </si>
  <si>
    <t>1202681957018198016</t>
  </si>
  <si>
    <t>1202697893410418689</t>
  </si>
  <si>
    <t>1202697910200258560</t>
  </si>
  <si>
    <t>1202695640674947072</t>
  </si>
  <si>
    <t>1202697914583306246</t>
  </si>
  <si>
    <t>1202697920442707968</t>
  </si>
  <si>
    <t>1202697924599267333</t>
  </si>
  <si>
    <t>1202697935391203329</t>
  </si>
  <si>
    <t>1202697952227184654</t>
  </si>
  <si>
    <t>1202697968198930432</t>
  </si>
  <si>
    <t>1202697993545228288</t>
  </si>
  <si>
    <t>1202698026017533955</t>
  </si>
  <si>
    <t>1202688295253266432</t>
  </si>
  <si>
    <t>1202698030102827024</t>
  </si>
  <si>
    <t>1202698057487400961</t>
  </si>
  <si>
    <t>1202698099686330391</t>
  </si>
  <si>
    <t>1202698148302540800</t>
  </si>
  <si>
    <t>1202698153348206592</t>
  </si>
  <si>
    <t>1202698165679542272</t>
  </si>
  <si>
    <t>1202698174286028800</t>
  </si>
  <si>
    <t>1202698176014225408</t>
  </si>
  <si>
    <t>1202698185380155402</t>
  </si>
  <si>
    <t>1202698207505109011</t>
  </si>
  <si>
    <t>1202698219874144260</t>
  </si>
  <si>
    <t>1202698231139966977</t>
  </si>
  <si>
    <t>1202698279273803776</t>
  </si>
  <si>
    <t>1202698095580106768</t>
  </si>
  <si>
    <t>1202698300794818587</t>
  </si>
  <si>
    <t>1202697442967224320</t>
  </si>
  <si>
    <t>1202698302199779328</t>
  </si>
  <si>
    <t>1202698342830133252</t>
  </si>
  <si>
    <t>1202698355022925824</t>
  </si>
  <si>
    <t>1202698362463625216</t>
  </si>
  <si>
    <t>1202698397117026307</t>
  </si>
  <si>
    <t>1202698419317460992</t>
  </si>
  <si>
    <t>1202698102353694725</t>
  </si>
  <si>
    <t>1202698425650814978</t>
  </si>
  <si>
    <t>1202698445510922242</t>
  </si>
  <si>
    <t>1202679295291936768</t>
  </si>
  <si>
    <t>1202681515303428097</t>
  </si>
  <si>
    <t>1202680072274100226</t>
  </si>
  <si>
    <t>1202680886682116098</t>
  </si>
  <si>
    <t>1202673934635819014</t>
  </si>
  <si>
    <t>1202681783860502533</t>
  </si>
  <si>
    <t>1202682429766586377</t>
  </si>
  <si>
    <t>1202680864607354880</t>
  </si>
  <si>
    <t>1202681958255529986</t>
  </si>
  <si>
    <t>1202681843893583872</t>
  </si>
  <si>
    <t>1202682824094048256</t>
  </si>
  <si>
    <t>1202679013623377920</t>
  </si>
  <si>
    <t>1202682806905790464</t>
  </si>
  <si>
    <t>1202680355330936832</t>
  </si>
  <si>
    <t>1202668002837057537</t>
  </si>
  <si>
    <t>1202679505321627648</t>
  </si>
  <si>
    <t>1202680887810363393</t>
  </si>
  <si>
    <t>1202652108270518273</t>
  </si>
  <si>
    <t>1202666504321404930</t>
  </si>
  <si>
    <t>1202682399517282305</t>
  </si>
  <si>
    <t>1202672796159107073</t>
  </si>
  <si>
    <t>1202677272165179393</t>
  </si>
  <si>
    <t>1202669582407782400</t>
  </si>
  <si>
    <t>1202684119446147076</t>
  </si>
  <si>
    <t>1202683963590004739</t>
  </si>
  <si>
    <t>1202684050470821891</t>
  </si>
  <si>
    <t>1202683466279768064</t>
  </si>
  <si>
    <t>1202676749030612993</t>
  </si>
  <si>
    <t>1202416241060671489</t>
  </si>
  <si>
    <t>1202678033318137856</t>
  </si>
  <si>
    <t>1202684838735728649</t>
  </si>
  <si>
    <t>1202685265271230464</t>
  </si>
  <si>
    <t>1202685431759941634</t>
  </si>
  <si>
    <t>1202684873791737857</t>
  </si>
  <si>
    <t>1202684809539149824</t>
  </si>
  <si>
    <t>1202676652477755393</t>
  </si>
  <si>
    <t>1202684586423136257</t>
  </si>
  <si>
    <t>1202627213016723457</t>
  </si>
  <si>
    <t>1202685621397082113</t>
  </si>
  <si>
    <t>1202678426659893250</t>
  </si>
  <si>
    <t>1202676544327573504</t>
  </si>
  <si>
    <t>1202673687146749953</t>
  </si>
  <si>
    <t>1202657740176449536</t>
  </si>
  <si>
    <t>1202686211766308866</t>
  </si>
  <si>
    <t>1202686455367241728</t>
  </si>
  <si>
    <t>1202661605391183872</t>
  </si>
  <si>
    <t>1202683287614959616</t>
  </si>
  <si>
    <t>1202687791961956352</t>
  </si>
  <si>
    <t>1202686165502947328</t>
  </si>
  <si>
    <t>1202686292422582272</t>
  </si>
  <si>
    <t>1202685247256702977</t>
  </si>
  <si>
    <t>1202678878151548930</t>
  </si>
  <si>
    <t>1202687885796872192</t>
  </si>
  <si>
    <t>1202684353408622593</t>
  </si>
  <si>
    <t>1202688422676238341</t>
  </si>
  <si>
    <t>1202688860737683456</t>
  </si>
  <si>
    <t>1202607879934615553</t>
  </si>
  <si>
    <t>1202689081643327489</t>
  </si>
  <si>
    <t>1202674758636064768</t>
  </si>
  <si>
    <t>1202347800039542784</t>
  </si>
  <si>
    <t>1202689991438163968</t>
  </si>
  <si>
    <t>1202341529840496647</t>
  </si>
  <si>
    <t>1202677158449205248</t>
  </si>
  <si>
    <t>1202685479184977926</t>
  </si>
  <si>
    <t>1202666161407610881</t>
  </si>
  <si>
    <t>1202690182732025858</t>
  </si>
  <si>
    <t>1202689954528280576</t>
  </si>
  <si>
    <t>1202687078586302464</t>
  </si>
  <si>
    <t>1202690182404812802</t>
  </si>
  <si>
    <t>1202690466438926341</t>
  </si>
  <si>
    <t>1202690700883693570</t>
  </si>
  <si>
    <t>1202669737773338626</t>
  </si>
  <si>
    <t>1202688588774699011</t>
  </si>
  <si>
    <t>1202691200731377664</t>
  </si>
  <si>
    <t>1202692007505866757</t>
  </si>
  <si>
    <t>1202692303351095296</t>
  </si>
  <si>
    <t>1202692606637019136</t>
  </si>
  <si>
    <t>1202692230923898881</t>
  </si>
  <si>
    <t>1202691842984284162</t>
  </si>
  <si>
    <t>1202692179694694400</t>
  </si>
  <si>
    <t>1202693464254828545</t>
  </si>
  <si>
    <t>1202689405829423105</t>
  </si>
  <si>
    <t>1202617467396349953</t>
  </si>
  <si>
    <t>1202690636572479489</t>
  </si>
  <si>
    <t>1202692258153324544</t>
  </si>
  <si>
    <t>1202692697548570625</t>
  </si>
  <si>
    <t>1202686193927933953</t>
  </si>
  <si>
    <t>1202681802080575488</t>
  </si>
  <si>
    <t>1202662622463705089</t>
  </si>
  <si>
    <t>1202681006039425029</t>
  </si>
  <si>
    <t>1202693333287616512</t>
  </si>
  <si>
    <t>1202671955457040386</t>
  </si>
  <si>
    <t>1202692973143740426</t>
  </si>
  <si>
    <t>1202694285944147968</t>
  </si>
  <si>
    <t>1202680105153097728</t>
  </si>
  <si>
    <t>1202693809924116480</t>
  </si>
  <si>
    <t>1202695341125951488</t>
  </si>
  <si>
    <t>1202695517886697480</t>
  </si>
  <si>
    <t>1202693177691557889</t>
  </si>
  <si>
    <t>1202695090344546304</t>
  </si>
  <si>
    <t>1202695876348694537</t>
  </si>
  <si>
    <t>1202695327826006030</t>
  </si>
  <si>
    <t>1202695431186210817</t>
  </si>
  <si>
    <t>1202696477845442562</t>
  </si>
  <si>
    <t>1202695250449297409</t>
  </si>
  <si>
    <t>1202696104615272450</t>
  </si>
  <si>
    <t>1202694203756728320</t>
  </si>
  <si>
    <t>1202679905156075521</t>
  </si>
  <si>
    <t>1202684403178229762</t>
  </si>
  <si>
    <t>1202672498019622913</t>
  </si>
  <si>
    <t>1202697312662896641</t>
  </si>
  <si>
    <t>1202681475264589826</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</si>
  <si>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</si>
  <si>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</si>
  <si>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</si>
  <si>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</si>
  <si>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</si>
  <si>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</si>
  <si>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</si>
  <si>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</si>
  <si>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</si>
  <si>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</si>
  <si>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</si>
  <si>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</si>
  <si>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</si>
  <si>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there are thirty different species of poisonous swings</t>
  </si>
  <si>
    <t>WILL ONE DAY SEAT AT THE EMIRATES_x000D_
*#ARSENAL FAN N DIE HARD*#        _x000D_
#TEAM BRAZIL N ARSENAL#     _x000D_
#FOOTBALL NERD#</t>
  </si>
  <si>
    <t>Instagram: @afcamden. Email: contact@afcamden.com. Views are my own. Retweets not always endorsements.</t>
  </si>
  <si>
    <t>暗黒殺伐幻想暴力小説『怪人』『善美』の《新世界ΝΕΟΣΤΟΠΟΣ》シリーズ、主としてカクヨムで公開中。 ／19D, 20↑ 20世紀大陸哲学(現象学、存在論)、考古学、英米怪奇小説、日本小説／言/語学を爪の先ほど少々。 #poieinpoieinpoiein</t>
  </si>
  <si>
    <t>#NJSLYR　と　#EREMFFS　を実況して、東映特撮Youtubeを見て、それから、それから…ロボや特撮や平沢進やエロ漫画の話をすることもあったが最近どうも。週刊少年チャンピオンを読んでいた。_x000D_
http://t.co/timhwmwcAP http://t.co/Ql8jVMali2</t>
  </si>
  <si>
    <t>Accounts | Bookkeeping | Payroll | Advisory | Xero Experts | Specialist Services For Small Businesses</t>
  </si>
  <si>
    <t>Xero Partner Consulting Manager | Cloud accounting enthusiast | Helping small businesses grow | Change Management</t>
  </si>
  <si>
    <t>CATALINA ━❛sᴏᴍᴇᴛɪᴍᴇs ᴛᴏ sᴛᴀʏ ᴀʟɪᴠᴇ ʏᴏᴜ ɢᴏᴛᴛᴀ ᴋɪʟʟ ʏᴏᴜʀ ᴍɪɴᴅ.❜ ┊❀...☽</t>
  </si>
  <si>
    <t>If your aunt had balls, she’d be your uncle but she doesn’t, so she’s not, you get what I mean?</t>
  </si>
  <si>
    <t>🇿🇲  | 1 of 7.5 Billion</t>
  </si>
  <si>
    <t>"Played 38, won 26, drew 12 and lost exactly none".</t>
  </si>
  <si>
    <t>Handle is a play on words. Grew up in England and Germany. #Arsenal #Dortmund #Hamburg</t>
  </si>
  <si>
    <t>21/🐛/she/her/// i came here to have a good time, i make art, complain, diehard opm/eva fan and illustrator</t>
  </si>
  <si>
    <t>Arsenal</t>
  </si>
  <si>
    <t>Thalapathy veriyen forever😍|Waiting for BIGIL💖|My Religion - Human Being| Respect Women ❤| CSK Fan 💛| Messi Lover ⚽️| Losliya Army💘| MS Dhoni Fan💙|</t>
  </si>
  <si>
    <t>Proud Telugu Vijay Fans Group 😍😍😍
Spread Vijayism</t>
  </si>
  <si>
    <t>India’s Premier entertainment portal. It’s Showtime, Anytime  : https://t.co/B7bhQydh0f | https://t.co/4t1ahL2gaQ | https://t.co/qjJQxEl9x7</t>
  </si>
  <si>
    <t>Trying to make some considerable ££ on the stockmarkets. Sometimes successful ;) ...  #EVRH #SAV #BIDS #ARCM #IQAI</t>
  </si>
  <si>
    <t>Enjoy everything the world has to offer, through the power of technology.  Breathe it all in.</t>
  </si>
  <si>
    <t>Passionate Trader &amp; Investor FTSE/AIM. My life's ambition is to do this full time &amp; I will get there. 🧐👍Protect capital &amp; never give up🧐👍       😎👍</t>
  </si>
  <si>
    <t>Camille. ✌ 25 Ans. Poudlard ne recrutait plus du coup je suis Archéologue avec les moldus 😊 #Series - #Pokemon - #Nintendo - Rick Riordan Books 😘</t>
  </si>
  <si>
    <t>Bienvenue sur votre premier compte source sur toutes vos séries préférées.</t>
  </si>
  <si>
    <t>From London, UK. I'm a Nerd/Geek. DC/Marvel, Metal/Rock music, Movies, Football (Arsenal 'til I die), Gamer. Paranormal follower. Bow Ties will forever be cool</t>
  </si>
  <si>
    <t>Former Rock Star.  Married to The Arsenal.  Atheist.</t>
  </si>
  <si>
    <t>Official Twitter account of https://t.co/4rwjfdidk3. Contact @AmazonHelp for customer support.</t>
  </si>
  <si>
    <t>LH ❤️</t>
  </si>
  <si>
    <t>Em &amp; football. happy days.</t>
  </si>
  <si>
    <t>Greek Cypriot, 24. Law Grad. Arsenal FC.</t>
  </si>
  <si>
    <t>Fan account. Cinophile.</t>
  </si>
  <si>
    <t>@Arsenal</t>
  </si>
  <si>
    <t>Host of @_screamscene with @stegosarahs, Dungeon Master, freelance writer, occasional filmmaker. He/him.</t>
  </si>
  <si>
    <t>Building a better home in the Phantom Zone. Drew that picture you all share without attribution. Cohost of @MMISPodcast, @hardgreysnight he/him</t>
  </si>
  <si>
    <t>Solo life learning travel lover. Vegan, writer, dreamer. I don't do small talk.
https://t.co/zPQj9459ub🌎 for travel pics &amp; thoughts about life.</t>
  </si>
  <si>
    <t>Husband to one, father of two. Magic the Gathering nut and L1 Judge. Tabletop RPGamer. Printer of plastics. Reader, writer, poet. .</t>
  </si>
  <si>
    <t>Jank brewer, language rebel, podcaster, youtuber and content manager at @mtggoldfish.com. Contact: SaffronOlive@MTGGoldfish.com.</t>
  </si>
  <si>
    <t>Twitter page of Arsenal Thessaloniki - Official Supporters Club est in 2015 🇬🇷</t>
  </si>
  <si>
    <t>Two Tone Rebel | A veces sueno por aquí: https://t.co/DsBuL6yqwB…</t>
  </si>
  <si>
    <t>Psychology Student, 22, NUFC Fan,</t>
  </si>
  <si>
    <t>Welcome to the official FUN88 English Twitter account! Proud Shirt Sponsor of @NUFC. Asian Betting Partner of @SpursOfficial. 18+ https://t.co/0WiNwt5hky</t>
  </si>
  <si>
    <t>C.O.Y.G Arsenal til I Die!!</t>
  </si>
  <si>
    <t>Arsenal. ♥️⚽️💍📷</t>
  </si>
  <si>
    <t>chilling, wbu? #AFC</t>
  </si>
  <si>
    <t>@RappersIKnow  
Alum: @HOT97 • @Complex • @RockstarGames • @IWMToday • @Blockbuster • @RossDressForLess • @Sears Women's Shoe Dept.</t>
  </si>
  <si>
    <t>Killer of sheep. Writer for screens. Rider of buses.</t>
  </si>
  <si>
    <t>1/2 of @TanyaMorgan / DJ, Producer // Contact: mcdayjob@gmail.com | To licensing my music hit up syncteam@terrorbird.com</t>
  </si>
  <si>
    <t>Senior News Editor for @Engadget You probably should not follow me.
This has always been an @iamsandraoh Stan account.</t>
  </si>
  <si>
    <t>I’ve Played at The Emirates • @Arsenal Red Member • Lets Talk Sports • @Panthers | Boxing, F1, NBA &amp; NFL Fan | @Marvel &amp; @PlayStation Aficionado</t>
  </si>
  <si>
    <t>Arsenal - Football - Horse Racing - Golf - Darts - Poker - Karl Pilkington - Louis Theroux - The Verve - Oasis - BRMC</t>
  </si>
  <si>
    <t>Pas friendly</t>
  </si>
  <si>
    <t>Curioso, bon vivant, repórter, biker, RPGista, gamer e entusiasta de novas tecnologias. Fundador do Tic Tac Tech.
Atualmente, tentando juntar os próprios cacos.</t>
  </si>
  <si>
    <t>Descubra e aprenda tudo sobre tecnologia.</t>
  </si>
  <si>
    <t>2️⃣1️⃣ BHAFC home and away &amp; SF Giants⚾️</t>
  </si>
  <si>
    <t>くずにく。ねむでした。陰キャなので優しくしてください ※通知不調気味です。 東海 20↑ 別垢→@Zzzz_nem_</t>
  </si>
  <si>
    <t>(He/him) Father, DM, Role Player, D&amp;D 5e, Gamer, Paladin of Sune, friend, ally, reader and lover/supporter of art</t>
  </si>
  <si>
    <t>Bringing L.A. to the world and the world to L.A. Subscribe now: https://t.co/RGtrESulUN</t>
  </si>
  <si>
    <t>Four Color Demon#9563. Fire Ant. Kinda angry at the world.</t>
  </si>
  <si>
    <t>Fanatic (noun): A person whose enthusiasm or zeal for something is extreme or beyond normal limits. 4CD #835</t>
  </si>
  <si>
    <t>Arsenal till I die... All views are my own unless beer is involved... I Play Munzee...</t>
  </si>
  <si>
    <t>Writer @HumanEvents | Habitual Line-Stepper | Political Science Denier | Pie Goddess | CherokeeScot | descendant of Pocahontas | SBO Do No Harm But Take No Shit</t>
  </si>
  <si>
    <t>Views are my own and usually shite.</t>
  </si>
  <si>
    <t>Complex but Penetrable</t>
  </si>
  <si>
    <t>Love what @NUFC used to be before FCB, what @rafabenitezweb could have made us &amp; now a proud season ticket holder at @northshieldsfc. Also love ska &amp; Adidas</t>
  </si>
  <si>
    <t>there's no rules</t>
  </si>
  <si>
    <t>Goddess of my own damn Empire. Deflector of BS. Entrepreneur. Artist. Witch. Empowerment is my passion.  #Warcraft #DragonAge #SWTOR</t>
  </si>
  <si>
    <t>Providing the supporters of #thfc with daily content. Tweets by @JamieBCoys. Enquiries: DailyHotspur@gmail.com or direct message. #COYS</t>
  </si>
  <si>
    <t>Fun loving family who like to explore the world but also enjoy days playing at home.</t>
  </si>
  <si>
    <t>Creator of BeardGainz. Arsenal FC fan! ... Mainly tweet all things Arsenal. #FOYS New England Patriots</t>
  </si>
  <si>
    <t>Was bagged at 2.5k | Arsenal FC | Sports Science | 18 |</t>
  </si>
  <si>
    <t>cinéphile et seriephile 🎬🎞🎥le dessin et la photographie une passion ✏️et lectrice de comics 🃏</t>
  </si>
  <si>
    <t>Bank and Credit Card offers. Easy ways to earn cash/points/miles. Lots of savings and freebies.</t>
  </si>
  <si>
    <t>Come on tip toucher let's go touch some tips.</t>
  </si>
  <si>
    <t>Stupid people aren't flammable enough.  May the bridges I burn light the way. Dealer of unregulated memes. Chaotic neutral.</t>
  </si>
  <si>
    <t>The official account of Arsenal Football Club.</t>
  </si>
  <si>
    <t>♡ nikolas n suku n molly n nem ♡ he/him ♡ league name (na): peach milkshake ♡</t>
  </si>
  <si>
    <t>Head honcho at Surrender at 20 -  an independent fansite dedicated to delivering League of Legends and PBE news.</t>
  </si>
  <si>
    <t>Just me, nothing added, nothing taken away</t>
  </si>
  <si>
    <t>Coffee man to the three counties..like food love my beer! Arsenal all day long..other half of @fruitcake70 🏴󠁧󠁢󠁥󠁮󠁧󠁿</t>
  </si>
  <si>
    <t>EIC of Ordinary Times. Got something to say? My DMs are open.</t>
  </si>
  <si>
    <t>Lawyer, erstwhile music blogger. Nominally conservative, classically liberal, chronically perplexed. An old man in a dry season, and yet a river to my people.</t>
  </si>
  <si>
    <t>@NUFC⚫️⚪️</t>
  </si>
  <si>
    <t>It's people just like you who made me the pessimist I am.</t>
  </si>
  <si>
    <t>We’re here for the box set bingers, telly ninjas, all-night gamers and biggest streamers. Need help? We’re online 8am-10pm Mon-Fri &amp; 8am-6pm on weekends.</t>
  </si>
  <si>
    <t>22. Arsenal ♥️ “I’m not mad, I’m just passionate”</t>
  </si>
  <si>
    <t>Managing Director @RecodedRec | Talent Partner @Github | Disability Ambassador | Apple Fanboy | Arsenal Season Ticket Holder</t>
  </si>
  <si>
    <t>Football, Golf, Family &amp; Friends! \\\</t>
  </si>
  <si>
    <t>Best Neighbors Podcast - Your Pop Culture Concierge. A weekly check-in w/ Brooklyn neighbors Margo &amp; Erin covering all things pop culture.</t>
  </si>
  <si>
    <t>Stop fighting! The "Argument Addiction" book by top marriage therapists Phillip Lee, MD &amp; Diane Rudolph, MD gives couples the tools to end the constant arguing.</t>
  </si>
  <si>
    <t>Brom. January 1992: A new king was born 💙</t>
  </si>
  <si>
    <t>#CaptainMarvel from France 🇫🇷</t>
  </si>
  <si>
    <t>Now delivering sport, too ⚽️🎾</t>
  </si>
  <si>
    <t>😎🆒☯️ Everyone in America 🇺🇸 please all vote for Andrew Yang to be your next president #AndrewYang #YangGang #HumanityFirst #MATH 👉Make America Think Harder</t>
  </si>
  <si>
    <t>At the heart of sport.</t>
  </si>
  <si>
    <t>The official Sky Sports Twitter account.</t>
  </si>
  <si>
    <t>⚽️⚽️⚽️</t>
  </si>
  <si>
    <t>FIU Ψ | 21 | what i focus on is what I’ll manifest ✩</t>
  </si>
  <si>
    <t>🧸My World🧸: @yukitokunisaki7
My King: @Crocodi18120082
boy toy: @Puppy_RP
Company: Latex Creationists Inc.
Master: @Ryan49599732
Mommy: @Rainbinedash16</t>
  </si>
  <si>
    <t>I'm an AB/DL Mummy, and I make content. Sign up on Patreon for audio RP's, RP sessions and my attention. Be my little, today! Over 18's only! https://t.co/3NoEgyhIZz</t>
  </si>
  <si>
    <t>Paypiggy</t>
  </si>
  <si>
    <t>Stockport County fan, gamer, Xbox Insider, Xbox Ambassador and music lover</t>
  </si>
  <si>
    <t>Support articles &amp; info: https://t.co/jMWHzkO7mY | News &amp; Updates: @Xbox &amp; @MajorNelson | Become a part of the @XboxAmbassadors</t>
  </si>
  <si>
    <t>Arsenal allday everyday!!! Japanese Car Enthusiast</t>
  </si>
  <si>
    <t>много сока не выпьешь, сок не водка</t>
  </si>
  <si>
    <t>leap!</t>
  </si>
  <si>
    <t>Choose Life. Choose Facebook, Twitter, Instagram and hope that someone, somewhere, cares.</t>
  </si>
  <si>
    <t>Sports Journalist. Arsenal &amp; F1. Former Content writer &amp; Social @Squawka. Founder of @outofcontextars, @cursedfootball &amp; @TheAFCnewsroom. Views my own.</t>
  </si>
  <si>
    <t>Sports fan living in Dublin. Everton, the Dubs and even the Phillies get my support! Parkrun volunteer and occasional "runner".</t>
  </si>
  <si>
    <t>I’ll tell you who wrote it</t>
  </si>
  <si>
    <t>#COYG #HouseMD</t>
  </si>
  <si>
    <t>#nufc #gallowgate #BlackTrucker</t>
  </si>
  <si>
    <t>We love and miss you Mauricio Pochettino! #COYS 🙏🏾 Football | Tennis | American Football | Politics | Music | Everything in between |</t>
  </si>
  <si>
    <t>👻 : asihsukma18 || Goonerettes!🙋 || Arsenal Fan.🔴 || ForzaVR46!💙💛 || ♎</t>
  </si>
  <si>
    <t>A fitness and pop culture maven. Co-Host of The Fit Bottomed Girls podcast, Book Vs Movie, What a Creep &amp; The Dorking Out show. AFAA &amp; TRX</t>
  </si>
  <si>
    <t>Pastor, Trinity Baptist Church. I have lived in 3  countries, RSA, UK &amp; USA. I enjoy rugby and cricket, also a military history enthusiast, ENTJ, Baby Boomer.</t>
  </si>
  <si>
    <t>STAY POSITIVE ✨</t>
  </si>
  <si>
    <t>🤷‍♂️</t>
  </si>
  <si>
    <t>your friendly neighborhood carpenter. he/him. #dungeonmasterforhire #dnd #mtg. #critter. #cteam. #wafflecrew ig:@jamesthejoo</t>
  </si>
  <si>
    <t>#RueBees 🏳️‍🌈~COMMISSIONS CLOSED~ @CriticalRole cartographer ~ ~ https://t.co/pQ4Ek3diXw ~ #MistressOfMaps ~ profile pic by @elaineryanart</t>
  </si>
  <si>
    <t>Life is too short to be illogical.</t>
  </si>
  <si>
    <t>Lic. en Admón de Negocios. Yucateco. EDM now and forever. Viajemos.</t>
  </si>
  <si>
    <t>Owner &amp; Managing Director of Alchemist Labs Limited. @alchemistlabsuk Entrepreneur. Nerd. Big fan of clouds.</t>
  </si>
  <si>
    <t>2wenty1 | Quincy tell em</t>
  </si>
  <si>
    <t>https://t.co/SfRUrjpAKk  writing site in NJ,US THE happy one now she/her THAT old lady open dms to tgwomen</t>
  </si>
  <si>
    <t>⚧ I am Amy. I am Real. Mum to Bowie, Curly, Tall, Snarky,  Silly, Hufflepuff, Oh, and Transgender. she / hers 🌹</t>
  </si>
  <si>
    <t>bts, skz, got7, seventeen, nct, ateez &amp; monsta x ~ my main loves💜 Pentatonix saved my life💜 fav songs of all time: mikrokosmos, maze of memories &amp; mad city💜</t>
  </si>
  <si>
    <t>Spinning stories from the dark dimension of his mind</t>
  </si>
  <si>
    <t>Father of Davian Former Athlete Black Hearted</t>
  </si>
  <si>
    <t>Walker...</t>
  </si>
  <si>
    <t>🏳️‍🌈 Football nerd</t>
  </si>
  <si>
    <t>Mother First (DNM x 2) 💙💖 | Ya Fav BBW Next. 💕Taken by DNM - The Original 💍 11/21/2010</t>
  </si>
  <si>
    <t>×4 𝓷𝓪𝓽𝓲𝓸𝓷𝓪𝓵 𝓬𝓱𝓪𝓶𝓹𝓲𝓸𝓷 𝓸𝓯 𝓬𝓱𝓮𝓮𝓻𝓵𝓮𝓪𝓭𝓲𝓷𝓰
.
𝓖𝓮𝓶𝓼</t>
  </si>
  <si>
    <t>Trying to make my way through all the...</t>
  </si>
  <si>
    <t>U.S. Congressman for Rhode Island's Second District</t>
  </si>
  <si>
    <t>@kanyewest @htafc</t>
  </si>
  <si>
    <t>Coventry, UK. 29. Soon to be a Trainee Train Driver 🚂 . All views are my own... 🏳️‍🌈</t>
  </si>
  <si>
    <t>The most innovative trends of the media industry, to help you disrupt your newsrooms and your journalism.</t>
  </si>
  <si>
    <t>The leading source for news, insight and community for marketers, media and agencies.  Join #AdweekChat each Wednesday at 2 p.m. ET.</t>
  </si>
  <si>
    <t>W.A.T.P 🇬🇧</t>
  </si>
  <si>
    <t>25. Glasgow. Analogue Engineer designing Space stuff 🛰️🚀. @Arsenal.</t>
  </si>
  <si>
    <t>Arsenal and MMA</t>
  </si>
  <si>
    <t>Using this less and less due to the negative side of people it seems to bring out, but still around and about.  #COYS #THFC</t>
  </si>
  <si>
    <t>La cuenta atrás para los #IlimitablesAños20 ha comenzado: esta Navidad, datos ilimitados para TO-DOS. Atención de L a V de 8 a 24h y findes de 10 a 22h</t>
  </si>
  <si>
    <t>Football, wrestling, movies and TV and whatever else happens to irritate me I'll rant about it here. May be insightful (probably won't be)</t>
  </si>
  <si>
    <t>Betfair trader since Jun 2000. Bet Angel is the ultimate Betfair &amp; Betdaq software - FREE &amp; paid versions, FREE trial. Automate, profile &amp; trade sports markets.</t>
  </si>
  <si>
    <t>God bless America</t>
  </si>
  <si>
    <t>🇬🇧Family-EFC-KINGO-Loyalty🏴󠁧󠁢󠁥󠁮󠁧󠁿</t>
  </si>
  <si>
    <t>the suns tirade</t>
  </si>
  <si>
    <t>in the best gc on this platform. was on the daily mail once for a banging tweet. horny 24/7</t>
  </si>
  <si>
    <t>E = mc² 🚀</t>
  </si>
  <si>
    <t>fã surtado de KPop, Rihanna &amp; Skam</t>
  </si>
  <si>
    <t>This is a page dedicated to the best Scotsman in the prem 🏴󠁧󠁢󠁳󠁣󠁴󠁿</t>
  </si>
  <si>
    <t>24. Peterborough United. Glasgow Celtic. Cesena. Insta: doyou_eveneven</t>
  </si>
  <si>
    <t>23 Spalding</t>
  </si>
  <si>
    <t>Links go straight to Reddit. I see no money made from this feed/links. I set this up for the love of vinyl + a good deal!
My Amazon wishlist is below tho! 😉</t>
  </si>
  <si>
    <t>Ginger, Gamer, Epic Father!</t>
  </si>
  <si>
    <t>Somewhere in the middle</t>
  </si>
  <si>
    <t>It is not the hand you were dealt it's how you have played the game. Strength in adversity, those blessed with two feet better stand on them.</t>
  </si>
  <si>
    <t>Mighty Maroon</t>
  </si>
  <si>
    <t>My interests are actually quite simply just using Twitter for fun...</t>
  </si>
  <si>
    <t>The OFFICIAL ComicBook NOW! Twitter account. We're the leading source of news on comic books, movies, TV shows and all things #HYPE!</t>
  </si>
  <si>
    <t>#LFC #YNWA 🔴🔴🔴 .. Find me on snapchat &amp; instagram - carlowallo</t>
  </si>
  <si>
    <t>🇵🇰 Punjabi | Arsenal FC | #FreePalestine</t>
  </si>
  <si>
    <t>#TBA {Loading..} ⭐️BOY DHeardGang👼🏽 #LongLiveRico</t>
  </si>
  <si>
    <t>🌟🌟🌟🌟🌟🌟
Liverpool F.C. Road End Block 126</t>
  </si>
  <si>
    <t>He is only one man. We are a city. A whole population. #getoutofourclub</t>
  </si>
  <si>
    <t>I'm Everywhere | @BarfestUK, @napauncut &amp; @Newformevents | Supports @Arsenal #COYG | Views are my own</t>
  </si>
  <si>
    <t>Queer Taurus Bear Person with a Masters Degree working in Higher Ed. Devourer of Hawaiian pizza and cold brew. Wannabe gamer and DnD enthusiast.</t>
  </si>
  <si>
    <t>Lacking the pizzazz to capture public attention.  (pronouns = she/her.)</t>
  </si>
  <si>
    <t>Writing fiction that's romantic, fun &amp; a bit sweary. #LoveSongsForSceptics out now, published by @simonschusterE Buy here: https://t.co/tMbdH1733y Agent @JemimaForrester</t>
  </si>
  <si>
    <t>🌸 Gaming, Esports, Food, Proud Nami OTP &amp; Aphromoo.       🔺 Sometimes I translate [EN/FR/KR/ES]   🖥️ Último Post: https://t.co/gAFHJHtc9n</t>
  </si>
  <si>
    <t>Play trombone, washboard, blues harp, bongos and sometimes spoons and kazoo with The @JiveAces. All views are from eyeballs.</t>
  </si>
  <si>
    <t>We’re the place to discover new flavors, new favorites and new ideas, whatever those might be. Tag your food obsession of the moment with #MakesMeWhole.</t>
  </si>
  <si>
    <t>Follow https://t.co/i7jkAbIl56 and we'll deliver news, giveaways and deals straight to your timeline. For customer support, @AmazonHelp are here 24/7 every day.</t>
  </si>
  <si>
    <t>Therapists say I'm 'very self-aware,' 'super intelligent,' and 'your obsession with baseball appears to me to be unique; I will have to do some research.'</t>
  </si>
  <si>
    <t>@Glory4Builds WINNER OF DTECUP 75K $</t>
  </si>
  <si>
    <t>J’optimise vos Pc en live #Twitch et en tuto #Youtube ! Si vous avez des questions, je suis là #TwitchPartenaire  (Je ne réponds pas aux DM😔) https://t.co/lIiri8SuX2</t>
  </si>
  <si>
    <t>Not with any party.  I'm a party of the individual. If you think Trump or Hillary sucks, then you should support small government.</t>
  </si>
  <si>
    <t>late and wearing shorts.</t>
  </si>
  <si>
    <t>#pufc</t>
  </si>
  <si>
    <t>Singer/song-writer/content creator 📍🏴󠁧󠁢󠁷󠁬󠁳󠁿</t>
  </si>
  <si>
    <t>#TheReportMovie, ███████ watch now on @PrimeVideo. ████████ Adam Driver, Annette Bening and Jon Hamm. Based on actual events.</t>
  </si>
  <si>
    <t>#AIP #WPZ Masters Student focusing on engaging audiences in conservation via social media.  #CWU anthropology alum. Opinions are my own.</t>
  </si>
  <si>
    <t>Lebanese🇱🇧 American🇺🇸| Married💍| Mommy👶🏼| Author✒️| Blogger 💻| Beauty enthusiast💄| Nail junkie 💅🏼| Health &amp; fitness💪🏼| Self improvement 😌|</t>
  </si>
  <si>
    <t>Unintentionally blank.</t>
  </si>
  <si>
    <t>Massive Arsenal fan. I would say 87% of my tweets relate to them! Other than that big on alternative music &amp; my lovely family!</t>
  </si>
  <si>
    <t>20 • Girl Controller PC •🔮• Member @KamiOrga • 4,7k on @Youtube •</t>
  </si>
  <si>
    <t>90s Anime type of vibe</t>
  </si>
  <si>
    <t>Instagram: _raebrielle &amp; _followtheart</t>
  </si>
  <si>
    <t>When I become king of the world, I’m going to make mayonnaise illegal</t>
  </si>
  <si>
    <t>just as funny in person 💞🌈 I’m a /writer/ | she/her</t>
  </si>
  <si>
    <t>culture writer. blogger @ https://t.co/lJ4KsAIYi0 ~bylines~ @bitchmedia @bustle @ESTBLSHMNT @glamour @rewire_dot_org @screenqueenz etc.</t>
  </si>
  <si>
    <t>Nerd Approved is all about the toys, gadgets and fandoms you love. May contain products and deals with affiliate links.</t>
  </si>
  <si>
    <t>Christian, musician, techie, and gamer.
I play card games and RPGs.</t>
  </si>
  <si>
    <t>Can’t Be Bothered....</t>
  </si>
  <si>
    <t>We answer Amazon support questions 7 days a week. Support available in English / Deutsch / Español / Português / Français / Italiano / 日本語 / Türkçe</t>
  </si>
  <si>
    <t>Ukraine is mykraine. Avi by @_Cornful</t>
  </si>
  <si>
    <t>Music Fanatic, Socialist, Slacker and master of general fuckupery - Major Skillset: Yawning a lot</t>
  </si>
  <si>
    <t>Bassist...Bheka Mthetwa's Small Boy. SA Christian Music. Biblically Correct. Here to Connect. Biggest @arsenal fan.</t>
  </si>
  <si>
    <t>Arsenal, NBA, Grime &amp; #FPL</t>
  </si>
  <si>
    <t>🖕</t>
  </si>
  <si>
    <t>23 ans</t>
  </si>
  <si>
    <t>👀 I see u</t>
  </si>
  <si>
    <t>Watch football, play #FPL using eyes. Simples! 
Some might say, should have gone to Specsavers.
Captain of my own FPL ship.</t>
  </si>
  <si>
    <t>Insta @ronninorman_</t>
  </si>
  <si>
    <t>The latest news, announcements and happenings from @WholeFoods' PR team.</t>
  </si>
  <si>
    <t>Keeping up with the #supermarket industry 🛒 Tweeting today's #grocery news 💻 Tweets expressed are my own 🐦 Matthew 11:11 📖 Follow my tweets ⤵️</t>
  </si>
  <si>
    <t>🐝Proud mother to Nevaeh Rebekah, Arsenal4Life 🐝#ManchesterBornAndRaised 🐝#GoonerFamily🐝 #Hooligan4Life 🐝#BrunoMarsIsBae #ProudJamaican 🐝#ATID🐝</t>
  </si>
  <si>
    <t>Music man 🎸 | A proud Dad of 2 wonderful Kids 👨‍👧‍👦 | @Arsenal forever.</t>
  </si>
  <si>
    <t>I comment about anything and everything. @Arsenal Silver and @AST_arsenal member.</t>
  </si>
  <si>
    <t>Sports communications for work. Also tweet own views on Arsenal's ownership, finances &amp; governance; custodianship matters: Join the AST.</t>
  </si>
  <si>
    <t>Insta:pedro.coutinho.3720</t>
  </si>
  <si>
    <t>Trazendo diariamente notícias, textos, colunas e indicações | Equipe LGBT 🌈 | hqzona@outlook.com 💌</t>
  </si>
  <si>
    <t>Producer track record of 21 independent Films. Writer 3 screenplays, Director of 3 films. http://t.co/ylOkEkp1K2  IMDB credits http://t.co/wWAkGqp8YG</t>
  </si>
  <si>
    <t>#Writer of quirky comedy =Amazon #UK
#MentalHealthMatters ☇stop workplace bullying☇
#antibullying #vegetarian.  No Porn thanks I am fine! 
#RomanticComedy</t>
  </si>
  <si>
    <t>#Surfing #Skateboard #fishing #Books #longboard #ebook #Retweeter #Authors #KindleUnlimited #Ramen #Audible #ebook #affiliate No(^^)DM</t>
  </si>
  <si>
    <t>https://t.co/VboBreDWdX…</t>
  </si>
  <si>
    <t>Jornalista baiana, autora dos livros A Linha da Bola, Os Sem-Copa e Os 10 Mais do Bahia. Correspondente do Esporte Interativo na Itália.</t>
  </si>
  <si>
    <t>Não é só Futebol, com @claalbuquerque e @marcelobechler. Se você procura análises, está no lugar errado. Este é um podcast sobre bastidores! Toda sexta-feira!</t>
  </si>
  <si>
    <t>Jornalista mineiro, que passou por São Paulo e mora em Barcelona. Correspondente do Esporte Interativo e da Rádio Itatiaia. Escreve para o Lancenet</t>
  </si>
  <si>
    <t>In CSTheory. Loves Math, esp. Combinatorics</t>
  </si>
  <si>
    <t>Freelance science writer, essayist, fan of the sweet science. Opinions, of which I have many, are all mine. she/her</t>
  </si>
  <si>
    <t>Catford metaller, Archway commuter, tattoo gatherer, old enough to know better, young enough to say fuck it.</t>
  </si>
  <si>
    <t>Retired paratrooper. Noble geek. 
Love Star Trek, BSG, Firefly, Batman, The Sandman. NY Yankees/Giants fan. Sarcastic, even snarky, at times.</t>
  </si>
  <si>
    <t>• Wife • Working Mom • Wino •</t>
  </si>
  <si>
    <t>I’m feline feisty.  Come for the snark; stay for the sarcasm.</t>
  </si>
  <si>
    <t>We’re A &amp; C, two Fannibals sharing a twitter handle and a long distance friendship. C writes, A just thirsts. A: She/They C: She/They          18+</t>
  </si>
  <si>
    <t>Pop Steiner</t>
  </si>
  <si>
    <t>História, Literatura, Quadrinhos, Séries, Rage-antifascista</t>
  </si>
  <si>
    <t>What we do in life echoes an eternity ▪ #FLG associate ▪ Twitch Affiliate ▪ https://t.co/jYDiaLUazY…</t>
  </si>
  <si>
    <t>°•.wildflower ▪ creations.•°
artist♡photographer☆creator◇weirdo
commissions for pet portraits《 |OPEN| 》 https://t.co/rPVKjaQ653</t>
  </si>
  <si>
    <t>Earth loving mom + wife navigating land and sea somewhere in NJ while studying botany and creating art.</t>
  </si>
  <si>
    <t>There's a place up ahead and I'm goin', come along, come along with me,
WWWWDDWWWDWWWDDWDWWDWWWWWWWWWDWDWDDDWW</t>
  </si>
  <si>
    <t>Y'a pas de tiret à Julie Maxime</t>
  </si>
  <si>
    <t>Sports fanatic, aspiring traveller, doting father and @Computacenter Client Director trying to help make the UK a better &amp; safer place to live &amp; work.</t>
  </si>
  <si>
    <t>Download and Play League of Legends: https://t.co/rn6Ox5UK1k Need help? Contact support here: @RiotSupport</t>
  </si>
  <si>
    <t>Official Twitter updates on all things Twitch Prime.
For site issues follow @TwitchSupport. 
For support visit https://t.co/j6MSrMSgyy
For memes stay here.</t>
  </si>
  <si>
    <t>Arsenal's Premier Spurs Bashing Fanzine.  We publish pages in @GoonerFanzine and you can also buy a 2018/19 season compilation. We have started work on #84!</t>
  </si>
  <si>
    <t>United &amp; #FPL</t>
  </si>
  <si>
    <t>Editor-in-chief of @herloyalsons, @ExtraLife4Kids streamer. I have a day job &amp; this feed has nothing to do with it.</t>
  </si>
  <si>
    <t>Water + coast + birds. @NewOrleansDSA 🌹 and @cpn_dsa ⚓️ Great Lakes expat. Personal account disclaimer.</t>
  </si>
  <si>
    <t>Trust me - it makes sense in my head.</t>
  </si>
  <si>
    <t>Follower of Christ and USAF Vet. I am looking for lords who have similar interest in all things: Tech, Gaming, Science, Business, Politics, etc.</t>
  </si>
  <si>
    <t>#Dhoni😎 #Thalapathy #220f❤</t>
  </si>
  <si>
    <t>let’s play? 🏏</t>
  </si>
  <si>
    <t>Vijay's #1 Fan! Loves @ABdeVilliers17 for life. A writer and a cinephile. Train wreck of charm and regret. A passionate poet. #OnlyVijay</t>
  </si>
  <si>
    <t>married to Nick with 2 fab kids. Rangers u15 girls coach and welfare officer</t>
  </si>
  <si>
    <t>Moi et Game of thrones</t>
  </si>
  <si>
    <t>20. Yo Pierre, you want to come out here? Héctor Bellerín aficionado. Matteo Guendouzi enthusiast. Content, founder &amp; owner of @afcstuff.</t>
  </si>
  <si>
    <t>Carpe Diem</t>
  </si>
  <si>
    <t>I’m having a hard time holding these alligators down.</t>
  </si>
  <si>
    <t>« ta seule issue c’est la bagarre. » 💍</t>
  </si>
  <si>
    <t>Arsenal. My passion. My DNA. My mood barometer. Win, Draw or Lose no matter what. As Whitney said « I Will Always Love You » until my last breath. ❤️</t>
  </si>
  <si>
    <t>Arsenal. France. ⋆⋆</t>
  </si>
  <si>
    <t>趣味でグラスマをやってる者だ。妙に生々しい下ネタ言う人。Ꮮᵒᵛᵉ ⃛❥ #グラスマ ・ポケモン・ドラポ・ボカロ・マイメロ・マクロス・ポケモン･ダンベル何キロ持てる？❤ #フォアコス ※苦手な人はブロ推奨※ サヴ垢→ @foaska_pokemon /コス垢→ @foaska_cos</t>
  </si>
  <si>
    <t>アニメ、イラスト、漫画描きます。 キミト宙ヘ(角川つばさ文庫)/ ペンギン・ハイウェイ(作監)/ ぱぺっとコール！全2巻(芳文社)/▶︎ Vtuber『花寄女子寮(@hanayori_v)』🌼🍡▶︎LINE着せ替え https://t.co/EjnMjJh5bd ▶︎✉hechima0501@gmail.com</t>
  </si>
  <si>
    <t>#Watfordfc #COYH
Watford season ticket holder
We're all going on a Championship tour 
🐝</t>
  </si>
  <si>
    <t>＊：WE'RE WIDE AWAKE NOW, OUR EYES ARE WIDE OPEN. WE RUNNIN' THIS WORLD, WE'RE KEEPIN' IT TURNIN'. WE LIVIN' LIKE GIANTS.⠀♡</t>
  </si>
  <si>
    <t>Swansea City Season Ticket holder! 3 lovely kids and a lovely Wife. Views are my own.</t>
  </si>
  <si>
    <t>Music &amp; Basketball 
My Website page @JungleOfSounds.
Artist Manager - @Glorynade
E-Mail: perc@jungleofsounds.com</t>
  </si>
  <si>
    <t>Autor en Mira Editores. Papá de Ajonio Trepileto. Y un bloguito: Literatura y humor.</t>
  </si>
  <si>
    <t>▪️@manutd fan ▪️ anti-hero</t>
  </si>
  <si>
    <t>Manchester United Fan, Stockholm, Socialist, Husband &amp; Father. Bryan Robson is the GOAT!</t>
  </si>
  <si>
    <t>Lover of fine football and music.</t>
  </si>
  <si>
    <t>From Leeds and sporty</t>
  </si>
  <si>
    <t>one life, two worlds - English, Spanish</t>
  </si>
  <si>
    <t>https://t.co/GYzXFBtn1i has the latest movie and TV news, reviews, game updates, and Digital HD and Blu-ray announcements.</t>
  </si>
  <si>
    <t>S11 ITV’s Take Me Out ♥️ Newcastle United fan. Dedicated to everyone who thinks I’m writing about them- I am. I’m only 5ft2 tho so don’t fight me. A.R.T👩‍👧♛</t>
  </si>
  <si>
    <t>Music • sports fan • arsenal supporter</t>
  </si>
  <si>
    <t>Tнαℓαραтну Vιʝαу...Sα¢нιи...Mєѕѕι...Vя46</t>
  </si>
  <si>
    <t>Engineer turned entertainment journalist contributing for @OnlyKollywood. Films, music and cricket help me tick.</t>
  </si>
  <si>
    <t>I am the wife of a very funny man who only says funny shit to me, so to make sure the world doesn't miss his comedic genius, I tweet the shit he says.</t>
  </si>
  <si>
    <t>My book ‘So Close to Being the Shit, Y’all Don’t Even Know’ is out! Order here: https://t.co/c7s44kIWOe #YallDontEvenKnow https://t.co/zR8IZ1sgGn</t>
  </si>
  <si>
    <t>Pasta lover. I don't tweet much. My new Netflix series Master of None is now streaming on Netflix. I wrote a book called Modern Romance.</t>
  </si>
  <si>
    <t>Lover of coffee, food, dogs, boobs, red lips, guns and fire. Haver of husband, kids, laundry, dirty dishes and shitty tweets. Autism Mom.</t>
  </si>
  <si>
    <t>Official account of Belgian human rights activist Andy Vermaut - for media and work as speaker for events, contact me via Whatsapp-message on +32499357495</t>
  </si>
  <si>
    <t>Fuck the big things 🖕🏼 change the small things and the big things will follow ✌🏼</t>
  </si>
  <si>
    <t>The mechanic 🧰 🔞</t>
  </si>
  <si>
    <t>here's to what you DID like #YouTubeRewind 2019 https://t.co/FA6q3pyPQ8</t>
  </si>
  <si>
    <t>AFC supporter. Everything said is my own opinion. Somewhat sweary. #COYG #UTA</t>
  </si>
  <si>
    <t>Don’t blame me. I voted for Kodos.         @arsenal @maidstoneunited @england</t>
  </si>
  <si>
    <t>Dunno what I’m doing now tbh</t>
  </si>
  <si>
    <t>أهلاً وسهلاً | That guy everybody rates 😌| 🇧🇩</t>
  </si>
  <si>
    <t>Soy un hecho y vengo a dejarme por escrito. Casi filóloga hispánica. Coordinadora de Graduaciones en @daletrasum</t>
  </si>
  <si>
    <t>♍ Estudiante de Lengua y Literatura Españolas. ♀️ Escritora a tiempo parcial y lectora a tiempo completo, loca de las letras, cinéfila y amante de las series.</t>
  </si>
  <si>
    <t>Viendo series</t>
  </si>
  <si>
    <t>kota/caleb || 20 || next con: anime detour!</t>
  </si>
  <si>
    <t>YA SciFi #Writer🌟Account dedicated to my interest in science fact and science fiction whilst exploring Twitter!🌟</t>
  </si>
  <si>
    <t>stay at home mom of a little Birdie and a couple of boys</t>
  </si>
  <si>
    <t>Bradford city season ticket holder supporting a proper football club followed by proper #IHWT Ale and curry</t>
  </si>
  <si>
    <t>Mcfc</t>
  </si>
  <si>
    <t>TV &amp; movie junkie #boxing #mma #wrestling fan and #MUFC season ticket holder. My company website is https://t.co/nFNpdhDenO</t>
  </si>
  <si>
    <t>Engenheiro viciado em colocar ideias em prática e fazer códigos alcançarem a realidade. CTO @ https://t.co/7CnBPdbH4j</t>
  </si>
  <si>
    <t>PROUD PRO LIFE FATHER OF 2 children on the spectrum. if you’re sensitive to differing opinions don’t waste your time following I don’t pander.  MAGA!  🇺🇸✌🏼</t>
  </si>
  <si>
    <t>22, Newcastle Is My City , My Other Half @jaydemarie_x ♥</t>
  </si>
  <si>
    <t>I’m loud proud mad Scottish woman. Loves ladies food pets. fitba Emmerdale &amp; Scotland.</t>
  </si>
  <si>
    <t>Yorkshire lass married to @_comedyoferrors 🌈 LOVER. PHILE. BLADE⚔️Gillian Anderson❤️Lana Parrilla💜 Kylie 💋 your belief is a belief my existence is a reality</t>
  </si>
  <si>
    <t>Media relations, image development and creative marketing for the entertainment industry.</t>
  </si>
  <si>
    <t>We provide the most current and up to date news and events for Network TV, Cable, Premium and Streaming.</t>
  </si>
  <si>
    <t>Cosplayer y viciada a los mundos abiertos. Afiliada en twitch, haciendo streams para que os riáis de mí. Tumblrstar con miedo a estrellarse.</t>
  </si>
  <si>
    <t>I play the vidya games at https://t.co/hWsMIcEJZd.
https://t.co/waoBD5MAwy</t>
  </si>
  <si>
    <t>what a shame</t>
  </si>
  <si>
    <t>Vickii 💜 Chippy by trade 🔨 Newcastle fan ⬛️⬜️</t>
  </si>
  <si>
    <t>Change of plan, leg it!
Here's some stuff I do:
https://t.co/jwel7N0IiE</t>
  </si>
  <si>
    <t>#DigitalMarketing | #eCommerce</t>
  </si>
  <si>
    <t>Industry Player| 1st Hokage of @naijaeasyfix_NG | Digital Marketing strategist. | Entrepreneur | Wood Tech.</t>
  </si>
  <si>
    <t>99% of my tweets are about football... you know Wenger in, Wenger out etc!!! Arsenal &amp; Barca ⚽️💪 The remaining 1% is about other sports 🎾🥊🏏 😁</t>
  </si>
  <si>
    <t>Retweeting hot takes since '16</t>
  </si>
  <si>
    <t>WHUFC | My Football Knowledge can be shared but not always understood | Football I know | A True Prophet | Scout report writer @WestHamWaycouk</t>
  </si>
  <si>
    <t>lo que hay...y nada mas.</t>
  </si>
  <si>
    <t>Tethered. Editor de @mouse_cl. Parte del @flimcast.</t>
  </si>
  <si>
    <t>só vivendo no momento.</t>
  </si>
  <si>
    <t>Canal oficial de notícias do Amazon Prime Vídeo Brasil!</t>
  </si>
  <si>
    <t>Movie Credits: Plug Love, No Love Lost | Photographer</t>
  </si>
  <si>
    <t>Derry man; legal/governance professional; Foyle @allianceparty Committee member; and, former Local &amp; General Election candidate.</t>
  </si>
  <si>
    <t>The official Twitter profile for #House.  Watch every season, every episode, any time on https://t.co/JXvwxpIBwm.</t>
  </si>
  <si>
    <t>Was KalNaimar. Doink.</t>
  </si>
  <si>
    <t>🇬🇧Gamer / Husband / lvl33 / 335d Xdrive / Gooner / Obsessive Detailer / images iPhoneX / Unicorns I love them 🦄 / #🧠</t>
  </si>
  <si>
    <t>Daddy,Ex vocalist Lay Siege, NUFC, FPL, PS4,RUNNER</t>
  </si>
  <si>
    <t>♀. I survived because the fire inside me burned brighter than the fire around me. || Psychobiology 🔬🧠</t>
  </si>
  <si>
    <t>An independent news source, with newspaper established in 1983 for the purpose of presenting balanced coverage of events and news. WhatsApp - +2348136370421</t>
  </si>
  <si>
    <t>#Filmmaker #Actress #Author Head of PS Productions 📽 &amp; Skyheart Book Publishers. When I die I want #Arsenal FC to bury me so they can let me down one last time</t>
  </si>
  <si>
    <t>My kids, dogs and Arsenal FC</t>
  </si>
  <si>
    <t>fishing , football ,texas holdem , fpl,tff,skyff and super6 .don't know how i have time for work . DCFC fan</t>
  </si>
  <si>
    <t>fan de Myléne Farmer et de séries US</t>
  </si>
  <si>
    <t>Regardez des films et séries sur Amazon Prime Video, en streaming et en illimité. #JackRyan, saison 2, maintenant disponible.</t>
  </si>
  <si>
    <t>Some day I’d like to show I’m pretty good at acting (Stage, Voice Over, On Screen)  For now I just talk about V-games, comic books, pro-wrestling, and beard oil</t>
  </si>
  <si>
    <t>Passionately smashing every expectation. I PR things.</t>
  </si>
  <si>
    <t>Welcome to the official Hermes UK Twitter page, where we share our news. Got a parcel query? For our online chat, visit https://t.co/BtfKd6sw0U &amp; click wings icon</t>
  </si>
  <si>
    <t>25 going on 40. I try to play football on weekends. #RHRFC</t>
  </si>
  <si>
    <t>When will the voices in my head just stop and let me rest?</t>
  </si>
  <si>
    <t>🦋</t>
  </si>
  <si>
    <t>ショタ系デブ系ぽっちゃり系男子好き
可愛いものにも反応します♪
ずっと前に成人済み
気軽に絡んでくれたら嬉しいです♪
フォローはご自由に(*＾-＾*)
スマホで絵の練習中デス
★過去絵まとめ★
https://t.co/w7e7Ej21Aj</t>
  </si>
  <si>
    <t>ケモナーです！主にケモショタを主食とします(ง˘ω˘)ว
アイコンは @remon_kemo さんから、ヘッダーは @Katze_Zucker さんから！</t>
  </si>
  <si>
    <t>Sometimes he would enjoy talking about himself in both third person and the past tense. The rest of the time I think this is a mistake.</t>
  </si>
  <si>
    <t>freelance writer, dog dad, renowned pinko. was once called “strangely combative” on twitter. hater of elongated necks. sometimes i make memes</t>
  </si>
  <si>
    <t>Stay connected to global trade, sustainability &amp; logistics. Tweets by the UPS Social Team. Questions about a package? Just ask @UPSHelp.</t>
  </si>
  <si>
    <t>New York Magazine/HuffPost Contributor Email: currentyashar@gmail.com Direct Messages Open Text/Call/Signal/Confide/WhatsApp: 310-795-2497. Agents: UTA</t>
  </si>
  <si>
    <t>Not left or right. 
Just advocating for what is good and fair. 
And, advocating for Impeachment. Now. 🍑</t>
  </si>
  <si>
    <t>The Culture of Now</t>
  </si>
  <si>
    <t>🌲 NAU Nursing Student💉</t>
  </si>
  <si>
    <t>Medical imaging Professional, Radiological Technology Enthusiast, Humanitarian.
so much to say.....so little space   ARSENAL👽</t>
  </si>
  <si>
    <t>#saveourplanet | 29 | Husband | Father | My opinions are that of my own | #TeamLH #LH44 #AFC #COYG #Tech #Android #Travelling #Mercedes #EmeryOut</t>
  </si>
  <si>
    <t>Alcohol enthusiast 👌 Fan Of Football. Motorsport is ace. Love F1 , love WRC , and Dakar .#TeamLH #backthebrits followed by @MercedesAMGF1 ...</t>
  </si>
  <si>
    <t>Inspector, Investigation Resolution Centre @dorsetpolice</t>
  </si>
  <si>
    <t>Likes debate, current affairs, Brexiter, supports the break up of the union and yearns for an English only parliament. Supporting Boris for now.</t>
  </si>
  <si>
    <t>#mufc fan and season ticket holder famw208, Old Trafford. Love football, love united, love my family! Not arrogant just better</t>
  </si>
  <si>
    <t>illusions of privacy @TheAtlantic | signal 510.768.7625 | tech capricorn, mythical being | sfussell[at]theatlantic👾</t>
  </si>
  <si>
    <t>writer + audio producer • as seen @outline @slate @breakermag @motherboard &amp; @wnyc covering culture, music &amp; the internet • hmu, robardzr@gmail.com</t>
  </si>
  <si>
    <t>London Based Free Spirit | Find Me On A Stage | In A Studio | In Your Playlist 🎸| Inquires Email: info.management@sonzi.co.uk | Right By You Lyric Video ⬇️⬇️</t>
  </si>
  <si>
    <t>Love my wife and kids,mountain biking,holidays and NUFC. Views are my own and not that of my employer.</t>
  </si>
  <si>
    <t>◼️◻️</t>
  </si>
  <si>
    <t>Scottish settler in Melbourne. Love Newcastle Utd and Dundee FC, UFC, Boxing and have an invested interest in cryptocurrencies, Use my binance referral pleas😂</t>
  </si>
  <si>
    <t>邦ロック系アーティストを中心に新しい情報を配信していきます。 中の人の私情とかも普通に呟きます。</t>
  </si>
  <si>
    <t>PPLA Social + PR is a full-service public relations, social media &amp; branding agency, founded January 2018. Contact: Jennifer@PressPassLA.com (CEO) @PressPassLA</t>
  </si>
  <si>
    <t>Threading the industries together that make #homeremodeling possible for the customer. Real Estate, Loan, Construction and Retail.</t>
  </si>
  <si>
    <t>SILENCE | a film created by Veterans about PTSD &amp; the tragic suicide epidemic in the United States. 👇WATCH NOW Prime Video 👇</t>
  </si>
  <si>
    <t>Stefan Angelina McElvain writes hot #erotica that blends fantasy, the paranormal, and science fiction  18+ I do RT and follow-back. #wolfpackauthors</t>
  </si>
  <si>
    <t>News e musica in tempo reale</t>
  </si>
  <si>
    <t>Newcastle</t>
  </si>
  <si>
    <t>Great Grandfather founded Chelsea Football Club in 1905...Grandfather Joe Mears...Father Brian Mears. .CTID...Old Malvernian</t>
  </si>
  <si>
    <t>Don't ask her on a straight tequila night.</t>
  </si>
  <si>
    <t>izvini ti</t>
  </si>
  <si>
    <t>@actorvijay &amp;
@ImRo45 Fan
Graduated as K!LL€® ZØØLØG¥</t>
  </si>
  <si>
    <t>21
Freelance Sports Journalist
Solent University
Snapchat/Instagram: Fauxybingo</t>
  </si>
  <si>
    <t>Just moan about Arsenal really, which turns out to be a full time job, who knew?</t>
  </si>
  <si>
    <t>| Content writer for @ReadLiverpoolFC | 🇳🇱</t>
  </si>
  <si>
    <t>Self-proclaimed Arsenal Chief Strategist||God'sSon||An Achiever  #TeamGemini #ArsenalDieHard #COYG #ATID #TeamFollow #HalaMadrid
Over dependency is a disease</t>
  </si>
  <si>
    <t>U of A 🐻⬇️</t>
  </si>
  <si>
    <t>Satirist ⚔️⛓️Read Jujutsu Kaisen and Watch Gintama|Twitter Influencer | NYC | Header By: https://t.co/hXtkMFsdGt</t>
  </si>
  <si>
    <t>if u get it u get it 🤷🏽‍♀️</t>
  </si>
  <si>
    <t>Junior. Actor in Musical Theater. Dumbass. #STAYINTHEFIGHT #ForTheCulture</t>
  </si>
  <si>
    <t>#Millionsmissing
Kann nix gut, außer essen.
Das Leben ist nicht immer Pommes und Disco!
Hat keinen Sex mit besorgten Bürgern.</t>
  </si>
  <si>
    <t>Level 45 | XBox, PC, Switch, Playstation | Fitness &amp; Running | RE/BO/HER| kein Morgenmensch | mag Regenwetter | Vogelmensch | braucht seinen Schlaf |</t>
  </si>
  <si>
    <t>Editor in chief of Broadcast and [insert witty description here].</t>
  </si>
  <si>
    <t>Writer of Welcome To Our Village Please Invade Carefully, Sarah &amp; Duck, 2000AD, Humans (Chinese version), Doctor Who, etc. Rep'd by @berlinassocs @pew_literary</t>
  </si>
  <si>
    <t>Voice Acting, D&amp;D, Gaming, Whatever</t>
  </si>
  <si>
    <t>fan page based in France 🇫🇷</t>
  </si>
  <si>
    <t>Uefa B Coach, Coach at Walsall FC Academy</t>
  </si>
  <si>
    <t>Idiocracy has become reality!
#TheResistance 
#NRAIsATerroristOrganization 
#UniversalBasicIncome 
#BigPharmaCausedTheOpiateEpidemic</t>
  </si>
  <si>
    <t>Retired RN, mother, grandmother, great grandma. Dog lover, love to read, love to sew. Democrat, Blue Wave. Resistance. No DM's.  Proud Democrat. Vote!</t>
  </si>
  <si>
    <t>#THFC supporter. Ankylosing Spondylitis sufferer. Leave voter.</t>
  </si>
  <si>
    <t>🤡</t>
  </si>
  <si>
    <t>Filmbuff that likes to relax, chill out with a good movie, from time to time. Student and IT consultant. For else DM me. :)</t>
  </si>
  <si>
    <t>Just a mistake looking for a place to happen.</t>
  </si>
  <si>
    <t>libraries are full of ideas. perhaps the most dangerous weapon of all.</t>
  </si>
  <si>
    <t>bookstan e vingadora, formada em teen wolf e stranger things, nascida pra amar meus ídolos e proteger minhas sagas e séries</t>
  </si>
  <si>
    <t>KTBFFH 💙 Bitter Sweet Symphony 🎶</t>
  </si>
  <si>
    <t>We are a team of Marketers &amp; Salesman. Serial Entrepreneurs, launching businesses &amp; products online from the beginning since 1994.
SalesAgency is our Encore!</t>
  </si>
  <si>
    <t>Keii ✿ 24 ✿ Motion Graphics Designer / Streamer ✿ @AmselnDistress ❤️ ✿ ESP I ENG ✿ I: @Tentaikansokup H: ✿ Animation Commissions → https://keiipie.wixsit OPEN</t>
  </si>
  <si>
    <t>My name is Deepak Kumar, passionate about blogging and internet marketing. I love to read more about Digital Marketing.</t>
  </si>
  <si>
    <t>break up with your party, I'm bored.
#notmeus</t>
  </si>
  <si>
    <t>26. Tweet aussi bien sur la politique, que sur les séries, les super-héros ou le simple fait de louper son bus.</t>
  </si>
  <si>
    <t>honestly, i dont know anymore</t>
  </si>
  <si>
    <t>Esta amaneciendo busco el sonido pero como dijo el maestro solo se que no se nada🔈🔉🔊</t>
  </si>
  <si>
    <t>Bienvenidos al lugar donde nuestras series favoritas nunca tendrán capítulos suficientes.</t>
  </si>
  <si>
    <t>Hundredaire. Hip-hop, #Lakers, and McDonald's enthusiast. 🇵🇭</t>
  </si>
  <si>
    <t>love Thalapathy fan Daa</t>
  </si>
  <si>
    <t>News18 Tamil Nadu, Network18 Group caters to News &amp; information to the Tamil viewers.</t>
  </si>
  <si>
    <t>Cape Bretoner living in Edmonton.Huge fan of the Oilers,Blue Jays,Seahawks,Raptors,Eskimos and most other sports.Craft beer rocks! #yegdt</t>
  </si>
  <si>
    <t>@CAFCOfficial | @RangersFC</t>
  </si>
  <si>
    <t>Born in the best part of London (South) Lee Bowyers Red &amp; White Army 🔴⚪</t>
  </si>
  <si>
    <t>hincha del ÚNICO ÍDOLO 💛y CAMPEON DEL ECUADOR 🇪🇨 JR</t>
  </si>
  <si>
    <t>TCTelevision-Radio Diblu. Documentalista-pelotero, arquero, música-deportes-cine-noticias, escritor,cultura pop...sigo grabando. diegoarcos14@hotmail.com</t>
  </si>
  <si>
    <t>@actorvijay admire
@gvprakash seedan</t>
  </si>
  <si>
    <t>𝒲ℯ 𝒶𝓁𝓁 𝒽𝒶𝓋ℯ 𝒶 𝒽𝓊𝓃ℊℯ𝓇. 💎</t>
  </si>
  <si>
    <t>Supercool, supercool, are you supercool? No you're NOT supercool!!</t>
  </si>
  <si>
    <t>nuoc mami. i: uni, roo, and julka💗</t>
  </si>
  <si>
    <t>I think I'm a fairly okay guy. I help a lot of folks out, and don't generally look for trouble. Just gimme a sandwich, and I'm good.</t>
  </si>
  <si>
    <t>imagineer I influencer I curator I blue sky thinker I infotainment I edutainment consultant I Midlands | music | art | Peace &amp; Love || Morecambe &amp; Wise</t>
  </si>
  <si>
    <t>Solo artist, Bluetone, Maypole, Fi-Lo Beddow... Booking enquiries:ross840@btinternet.com Record label: https://t.co/plAUFoM4gn</t>
  </si>
  <si>
    <t>MORE HINTING ABOUT NEW MATERIAL  🎤🎸🎹🥁🎸 Email: bluetonesfanz@gmail.com</t>
  </si>
  <si>
    <t>ゴ Everyone is a sheep, me, a lone wolf. Nobody gon’ make a peep ’cause everyone wants some wool. ゴ #JOYCONBOYZFOREVER #HIVESZN</t>
  </si>
  <si>
    <t>Satirist 🐝 Watch The Boys |Twitch Partner| Code: “HIVE” on GFUEL| Steel Series | Scuf | Cyberpower PC |SC: SupremeBootyGod | LA/NYC https://t.co/R4SreqMG06</t>
  </si>
  <si>
    <t>21| Read Vinland Saga/JoJo’s ⭐️⚔️| Watch Mob Psycho 100/Code Geass 👻 👁 | One Piece GOAT #TheBlackKnights ⚔️ #XannyFam ⚡️</t>
  </si>
  <si>
    <t>I have no self-love</t>
  </si>
  <si>
    <t>Skyr</t>
  </si>
  <si>
    <t>Fan de gabberz</t>
  </si>
  <si>
    <t>Fan of Arsenal, film, comedy, Discworld, Oasis.
All views are my own or stolen from someone funnier</t>
  </si>
  <si>
    <t>Mechanical Engineer  / photographer / Graphics designer/ Omo Ibadan / God boy / problem solver</t>
  </si>
  <si>
    <t>The man who managed to turn a hotel request into meeting Rafa Benitez #nufc and #yopwestmeath fan for my sins</t>
  </si>
  <si>
    <t>NUFC supporting, Petrolhead with a passion for tattoo art. The voice of #50ShadesOfMagpie on the #AWSFpodcast</t>
  </si>
  <si>
    <t>| #OrderOfTheBlackKnights | Banner by @StarsetPlatinum | #TwitchAffiliate | #MooTrain | https://t.co/DwGejO45BV</t>
  </si>
  <si>
    <t>24yrs old. Mexican-American. Really love trash pandas. #waddle</t>
  </si>
  <si>
    <t>In a 𝘳𝘦𝘭𝘢𝘵𝘪𝘰𝘯𝘴𝘩𝘪𝘱 with 𝘱𝘪𝘻𝘻𝘢 🍕</t>
  </si>
  <si>
    <t>Patay na patay kay Myoui Mina.
yo boi Jefferson S • Noob Digital Artist 🖊</t>
  </si>
  <si>
    <t>#LFC #iamamuslim #NaijaMade #LAUTECHALUMNI #A #YNWA | LA0310144692</t>
  </si>
  <si>
    <t>Once kicked a ball about. Now talk about kicking a ball about. Still flogging spuds. BBC Sport, BT Sport, Walkers, @goalhangerfilms ...Instagram garylineker</t>
  </si>
  <si>
    <t>Approximately 22 Veterans a day commit suicide. 
💥💥💥Veterans Crisis Line   
800-273-8255
Spread the word if you read this!</t>
  </si>
  <si>
    <t>estevao / este
i am not a fan of any rapper in my cover pic</t>
  </si>
  <si>
    <t>Gamer and connoisseur of wrestling! I'm da mothafuckin Sheik! RESPECT THE SHEIK!</t>
  </si>
  <si>
    <t>Truth seeker, #Pluralist, Center-Lefty, underemployed JD. Huge fan of entire Bill of Rights. #law #policy #econ #politics #psych #religion #DomesticTranquility</t>
  </si>
  <si>
    <t>@reason senior editor. 2016 @forbes 30 Under 30 list. Author of "Panic Attack: Young Radicals in the Age of Trump." Available now: https://t.co/IvMcmoIVJz</t>
  </si>
  <si>
    <t>Science-based syndicated columnist.  Mediator. Latest “science-help” book: Unf*ckology (How to scuttle fear &amp; live w/guts &amp; confidence) https://t.co/0qqSDcFedF</t>
  </si>
  <si>
    <t>good bye my sweet baby</t>
  </si>
  <si>
    <t>I just don't give a shit. //Music Producer\\ @Iamstreetcar - Artist Page Instagram: richydyo</t>
  </si>
  <si>
    <t>I'm a 30 fps dood is a 60 fps world. I guess December exists yay</t>
  </si>
  <si>
    <t>Reporter-editor for @CdnPress_Sports, teacher for @centennialEDU's sports journalism program and the mayor of North Toronto. Email: jch@cp.org</t>
  </si>
  <si>
    <t>Actoress: Naomi Nagata on Amazon’s “The Expanse” •••••• IG : @misstipper</t>
  </si>
  <si>
    <t>@ExpanseOnPrime #TheExpanse #CalloftheWild #EmpireofDirt #StrangeEmpire</t>
  </si>
  <si>
    <t>We fear what we don't understand. We hate what is different. We destroy what we can't control.</t>
  </si>
  <si>
    <t>On the path to greatness 🇧🇲#TK4L #MondayProTipsCreator</t>
  </si>
  <si>
    <t>*verified* 22 year old college brat💕💕drain your wallets on me 💕💕 tribute first!!! and $50 unblock fee!!</t>
  </si>
  <si>
    <t>Brains &amp; Beauty &amp; Booty 😘 / 23 &amp; Bi / Classy &amp; Intelligent Financial Dominatrix $blairerxse</t>
  </si>
  <si>
    <t>「同じ縮尺の模型をダーっと並べたい」という病が嵩じて1/72の模型しか作れなくなったヘンクツ者</t>
  </si>
  <si>
    <t>ゲームメーカー　オーバーフロー代表のメイザーズぬまきちです。つぶやきのTwitter外への転載は、有料でどなたでも可能です。事前入金制となっておりますので、価格はお気軽にお問い合わせ下さい（匿名サイト等を経由したコピーのコピーでも同様です）。</t>
  </si>
  <si>
    <t>18 | I like playing games 'n shit | I mainly just retweet shit I find funny or interesting but I do tweet on occasion | Stay hydrated | Watch The Boys | 🗿</t>
  </si>
  <si>
    <t>*Funny Joke* *Inspirational/Funny Shonen Anime Protag Quote* *Homies* Grade A Shithead. I still don’t know what Repugnant means.</t>
  </si>
  <si>
    <t>I steal stolen memes</t>
  </si>
  <si>
    <t>chato pra caralho</t>
  </si>
  <si>
    <t>Identify as a Scottish Football fan | Official Compiler of the Statement League | Part owner of @HibernianFC @Brewdog @Muchbetteradven. After dinner sleeper.</t>
  </si>
  <si>
    <t>Arsenal F.C. 🤔</t>
  </si>
  <si>
    <t>Just here to entertain with memes,dogs and pop cultural content! (Ace/GoT/Marvel/LOTR/R&amp;M/TheOffice/Hollywood Undead)</t>
  </si>
  <si>
    <t>Smile you never know who needs it. FSC Cheerleader 🎀❤️💙</t>
  </si>
  <si>
    <t>in Jesus name I pray, Amen 🙏🏾</t>
  </si>
  <si>
    <t>Libertarian, Geek, Texan, Teacher, Dice Collector with Anxiety Issues.</t>
  </si>
  <si>
    <t>memento mori</t>
  </si>
  <si>
    <t>Más que un diario.</t>
  </si>
  <si>
    <t>Verdadera cultura pop, videojuegos, tecnología y más en un solo lugar. Jueves a las 15 #MouseLT. #PremiosMouse en todos lados ❤️</t>
  </si>
  <si>
    <t>The only thing I'm fucking is stupid and the only thing fucking me is life.</t>
  </si>
  <si>
    <t>She/her.  Ace.  Gamer, costumer, SCAdian, and all-around nerd just out here doing what I do.</t>
  </si>
  <si>
    <t>• 19 •Newcastle University•NUFC ⚽️</t>
  </si>
  <si>
    <t>Remember to stay hydrated. 🐝 Trying to draw more and get better. Also, I retweet a lot of memes and stuff.</t>
  </si>
  <si>
    <t>| he/him | 18 | art account: @sonic24freak |</t>
  </si>
  <si>
    <t>#MUFC @sixers</t>
  </si>
  <si>
    <t>🇬🇧🇯🇲
arsenal fan</t>
  </si>
  <si>
    <t>Journalist from Kashmir. Cover Internal Security, Conflict, Foreign Policy. Former Senior Editor @Republic @TimesNow Reported from Iraq, Israel. Track Af-Pak.</t>
  </si>
  <si>
    <t>Now at @WorldBank |Alum: @FletcherSchool @ChannelNewsAsia @espn @FoxSportsAsia |Cricket Tragic| 2 @TEDx talks | OpEd writer| Moderator| Pun-chant for wordplays</t>
  </si>
  <si>
    <t>Moony ☽ • 24 y.o ♡ IG: SailorMoony — https://t.co/OPWQ41lp4J</t>
  </si>
  <si>
    <t>I choose not to be friends with people who don’t watch the Mandalorian</t>
  </si>
  <si>
    <t>Fitness &amp; lifestyle brand for people passionate about running. Be proud to be a #runr.</t>
  </si>
  <si>
    <t>A documentary about a Judge and  a running club on skid row.</t>
  </si>
  <si>
    <t>CiRF running coach, runner (2:55 mara, 1:19 half, 36:00 10k, 17:04 5k), https://t.co/ONggLTEIB9, training plans, 1:1 and online coaching services.</t>
  </si>
  <si>
    <t>Ari Aster’s Oscar Campaign Manager / contributor for @scratchcinema !!!</t>
  </si>
  <si>
    <t>bacurau (2019) | writer for @fempatronum</t>
  </si>
  <si>
    <t>a Photographer, a Teaholic and a Computer Science Student in my spare time @ Technical University of Braunschweig 🇩🇪</t>
  </si>
  <si>
    <t>Newcastle United &amp; England Fan, Transfer News, gossip. Banter</t>
  </si>
  <si>
    <t>260 Premier League goals @BBCMOTD analyst @sunsport, @premierleague @coral @callawaygolf @hublot @SpeedflexLtd Instagram @alanshearer</t>
  </si>
  <si>
    <t>i do not speak or communicate in russian</t>
  </si>
  <si>
    <t>FIU | #SOSNicaragua 🇳🇮</t>
  </si>
  <si>
    <t>Madly in love with Jehovah. Living every day to know him better and help others come to know him and all his love. Walking in Covenant with my Lord.</t>
  </si>
  <si>
    <t>Official Jonathan Cain Twitter: Keyboardist for Journey and the dude who co-wrote Don't Stop Believin'. Believer &amp; Husband to Paula White-Cain. Learn More 👇🏻</t>
  </si>
  <si>
    <t>Arte, Cultural Pop e Entretenimento!  Insta e YouTube: acessocultural</t>
  </si>
  <si>
    <t>I want Emery’s Head.</t>
  </si>
  <si>
    <t>• sᴏʀᴏʀɪᴅᴀᴅᴇ ᴇ́ ɪssᴏ, ɴᴇ́? ᴇ́ ᴀ ɢᴇɴᴛᴇ ʀᴇᴄᴏɴʜᴇᴄᴇʀ ᴜᴍᴀ ɴᴀ ᴏᴜᴛʀᴀ. •
• bookstan •</t>
  </si>
  <si>
    <t>Ambitious Pokémon Trainer - becoming the very best like no one ever was - See ya in Wano 🤙</t>
  </si>
  <si>
    <t>Godzillafanatic 🦋 - INFP-T - dreamer - gamer - (header by @coffeefoxart) - 🌸
League ign: Neekochu
Twittert für: @GamingShojin🐲</t>
  </si>
  <si>
    <t>I like cookies 😁🙂😋</t>
  </si>
  <si>
    <t>•Financial Dominatrix• I don’t need your money, but you’ll beg to give it to me anyway BT•GC•CA•OF•AVN•BTC•DC•IWC•https://t.co/wsauER5evZ</t>
  </si>
  <si>
    <t>Spiritual Skepticism and Star Wars✌️”Well, now that we have seen each other," said the unicorn, "if you'll believe in me, I'll believe in you.” - D2L</t>
  </si>
  <si>
    <t>Flatening walls for a living! #JE Plastering! West Bromwich Albion F.C! #StripesForLife Son of a British Speedway Champion! #1986 #Speedway</t>
  </si>
  <si>
    <t>The biggest betting community in the world. Part of @LADbibleGroup. Followers must be 18+</t>
  </si>
  <si>
    <t>creator of Taikenban, news &amp; reviews #videogames #console #hardware #indies #retrogaming
Shmup, PC Genjin &amp; PC Engine lover
contact@taikenban-webzine.com</t>
  </si>
  <si>
    <t>Anime / drinking water / my doggo 💜/ OW console 🎮 / LA Gladiators fan #ShieldsUp #BreakThrough #HIVESZN🐝</t>
  </si>
  <si>
    <t>Formerly employed as a Tech writer and reviewer (now for hire), host @DeconstructBS, eternal Cubs/Bears/Bulls/Hawkeyes fan, terrible musician.</t>
  </si>
  <si>
    <t>UHLC law student. Baylor undergrad. UT for grad school, but stick with my Baylor Bears because, obviously... Former teacher and journalist.</t>
  </si>
  <si>
    <t>Russian Bot-Soldier of Reason-Liberalist-Oyibo-person of the book-GOLeafsGO- Opinions are my own-I follow people I disagree w/. (el presidente-goggles paisano)</t>
  </si>
  <si>
    <t>Professional Jackass😈</t>
  </si>
  <si>
    <t>RIP Bullshit Gang                                         
[PROTOTYPE] Stan account</t>
  </si>
  <si>
    <t>20 | Awake like 20 hours a day | PC equipment list if anyone feels generous https://t.co/wc6MJZlOxi</t>
  </si>
  <si>
    <t>Founder/owner of @TotalDutchFB, @FastballModel &amp; @ProjectWCW ◉ Dutch Football writer/Baseball tipster ◉ #NUFC, #CDTenerife, #Bulls, #Cubs &amp; #Bears ◉ ProWres</t>
  </si>
  <si>
    <t>Bemidji State University Cross Country and TF 💚🖤 idk you probably shouldn't follow me if you don't want copious amount of Taylor Swift on your timeline</t>
  </si>
  <si>
    <t>Some people aren't happy unless they're bitching.   -my dad  ζ⃠🍎🍌</t>
  </si>
  <si>
    <t>Tweeting (mostly) about Wynonna Earp, Siren, Batwoman, LGBT Issues,  music, Project Blue Book, and Van Helsing (not necessarily in that order)</t>
  </si>
  <si>
    <t>Escritor Instintivo☕Cómic  
WARHAMMER 40,000 FAN100%
#Warhammer40000 🦅#SpaceMarines #W40K #Terra #Inquisitor #DeathWatch
All my #Books in #Amazon:Dan Bermejo®</t>
  </si>
  <si>
    <t>An action packed post-apocalyptic adventure revolving around a strong brotherhood.</t>
  </si>
  <si>
    <t>Professional nerd, amateur father.</t>
  </si>
  <si>
    <t>Breaking news, analysis, and opinion. Founded in 1877. Our staff on Twitter: https://t.co/VV0UBAMHg8</t>
  </si>
  <si>
    <t>Teller of tales and drinker of ales. Affinity's Window and Awakening are my supernatural thrillers. NO DMs PLEASE! #horror #supernatural</t>
  </si>
  <si>
    <t>MW Max Lvl Top 350 Xbox player
https://t.co/ye3Qn2xGyj</t>
  </si>
  <si>
    <t>River | Commentator/Voice Actor | 22 | Joker/Snake | Sometimes I'm amazing. Sometimes I'm a buster |日本語を勉強しています!</t>
  </si>
  <si>
    <t>🔴⚪️🔵</t>
  </si>
  <si>
    <t>A teacher of reading and Texas history</t>
  </si>
  <si>
    <t>The largest single price point retailer searching the world for the stuff you need and want, and it all sells for $1 or less.</t>
  </si>
  <si>
    <t>900 stores! If you have questions or just wanna tell us how much you love Five Below, pls email: Customer.Relations@fivebelow.com
Or call 844-452-3569, Ext.5</t>
  </si>
  <si>
    <t>Elmer’s provides tips &amp; projects for crafting, scrapbooking, educating, building &amp; fixing. Please share your memories, tips &amp; creations!</t>
  </si>
  <si>
    <t>its your brand promote it with BIC Promotional Pens</t>
  </si>
  <si>
    <t>Official Twitter of Amazon Kindle.</t>
  </si>
  <si>
    <t>We’re your #ShoppingSeasonSolved, #DiscoverDepot products &amp; our #Workonomy services &amp; learn how we are making a #DepotDifference in our communities</t>
  </si>
  <si>
    <t>Get up early! Stay up late! Change the World! ✌️</t>
  </si>
  <si>
    <t>Inspiring and nurturing the human spirit—one person, one cup, one neighborhood at a time. 
Need support? We're happy to help at @StarbucksHelp!</t>
  </si>
  <si>
    <t>7th year high school teacher, basketball coach, weight lifting instructor, and a big fan of economics, politics, and logic!</t>
  </si>
  <si>
    <t>I'm drinking to forget the 2019 europa league final</t>
  </si>
  <si>
    <t>sad and chad</t>
  </si>
  <si>
    <t>Slow dancing in a burning room / Multifandom 
Ptit mec trans non-binaire autiste
260316 • 140418 
~Wear the flag with pride~
(He/him)</t>
  </si>
  <si>
    <t>I eat ass</t>
  </si>
  <si>
    <t>Proud Daddy to Archie....He who dares, wins.. Gooner.. Londoner</t>
  </si>
  <si>
    <t>Yeee</t>
  </si>
  <si>
    <t>Internet Savvy | Lover of Jesus Christ | Progress Aficionado | Author of A Shadow War</t>
  </si>
  <si>
    <t>Creative Director @PlaySamuraiZero | Gaming illuminaughty | Twitch Partner | 21:9 Enthusiast | Contact: Marlowe@samuraizero.com</t>
  </si>
  <si>
    <t>Stay Hydrated. Decent memes and stuff. Watch Regular Show and Gumball. do it i dare you. best bois are Batman and Spidey. Founder of #BelieveInDentGang. D'oh.</t>
  </si>
  <si>
    <t>'all I want is pasta and an apple and I'm gonna die''</t>
  </si>
  <si>
    <t>Arsenal | OVO | @monicatashana</t>
  </si>
  <si>
    <t>20 | Not so Supreme Gentleman</t>
  </si>
  <si>
    <t>Podcast • Writer • 
https://t.co/bWMCrd7BnP</t>
  </si>
  <si>
    <t>Chico tranquilo de 26 años. Si te aventuras a seguirme, tienes que estar tranquilo no más.</t>
  </si>
  <si>
    <t>she/her/ally. Leo. Lefty. Ginger. 
Kid, dog, cat and bird mom 🤱🐶🐱🐦
IG tammylouwho1971🇨🇦</t>
  </si>
  <si>
    <t>EXACTLY WHAT YOU RUN FROM YOU END UP CHASING</t>
  </si>
  <si>
    <t>cigarette enthusiast</t>
  </si>
  <si>
    <t>pronouns she/her. Jewish and proud. i support Israel but h8 Trump 😡. Bernie 2020</t>
  </si>
  <si>
    <t>Mad red, appeared on https://t.co/DnoHWu78zT kop talkin as Tommy from Mossley hill. A socialist and proper labour supporter and keen supporter of grass roots football</t>
  </si>
  <si>
    <t>BSTFC 🐝</t>
  </si>
  <si>
    <t>Geek. Curious. Critter. Cross-platform user. Occasionally sweary. Likes Problematic (most) Disney films. Bippity boppity back the fuck up. 
Pronouns: She/Her</t>
  </si>
  <si>
    <t>House of Annie is the food and travel blog of Annie and Nate; SF Bay Area-based and eating the globe. It's Real. Good. Food!</t>
  </si>
  <si>
    <t>Fiddled with funeral disease</t>
  </si>
  <si>
    <t>Watch Yu Yu Hakusho. FighterZ is fun. I occasionally make videos, like... 1 a year. Profile Picture drawn by @SrojamDraws</t>
  </si>
  <si>
    <t>act broke, stack notes</t>
  </si>
  <si>
    <t>THFC. TANGUY NDOMBALLER. got bagged at 396K followers @spursofficial</t>
  </si>
  <si>
    <t>𝐻𝑜𝓁𝓁𝓎 ❤️❤️❤️ Oct 29, 2001 - May 27, 2017 💔💔 Tweets are part dirty, part random, part ranty, entirely Chelsea. Oh, look a dog! 😂  Prob Rated R.</t>
  </si>
  <si>
    <t>@thorbahn3 shares the best video game deals via Cheap Ass Gamer. Shop through our affiliate links in our tweets to support us. Please share, reply &amp; RT!</t>
  </si>
  <si>
    <t>Educated in BA with Concentration in Finance, passionate in Business Analysis, currently, self-teaching Python programming and land explorer. And Multi-Lingual!</t>
  </si>
  <si>
    <t>Hi I'm Scarfy and I (Eizen voice) stole from my little sister's savings (26, she/her, Tales, Symphogear, Bandori, Precure. Art at @spicasurprise) EN/日本語勉強します</t>
  </si>
  <si>
    <t>https://t.co/XEcpdSabE0</t>
  </si>
  <si>
    <t>Amateur cosplayer, writer, and artist, and i cant think of anything else|Professional rubber duck collector|🍳|oof is my catchphrase|icon by @makoanns</t>
  </si>
  <si>
    <t>twitter is a burning dumpster fire in the farthest reaches of hell. I'm adding premium gasoline to it. personal account</t>
  </si>
  <si>
    <t>thalapathy uyir rasigan 🙏 @imVKohli crazies fan❤️
 || Thalapathy da ennalum sonnale thimurerum ||</t>
  </si>
  <si>
    <t>Jamielees el man lauries winching partner sometimes n the famous Glasgow celtic and hopefully ecosee will be free from tory London rule</t>
  </si>
  <si>
    <t>Love for Acting, Wrestling, Oasis, Bee Gees, The Beatles, OFAH, Animals, Buffy The Vampire Slayer, Madness, Simpsons, Kasabian, The Bill, and Football.</t>
  </si>
  <si>
    <t>he/him | do you think I'll ever get good at fighting games
profile pic by @BeckNoLastName</t>
  </si>
  <si>
    <t>| lil chula mexicana | Rest Easy Jewels💜</t>
  </si>
  <si>
    <t>long time professional musician and graphic designer. Now living in the Denver area.</t>
  </si>
  <si>
    <t>Realtor &amp; Attorney, currently living in Dubai, UAE but my home is Atlanta, Georgia</t>
  </si>
  <si>
    <t>water off a duck's back🤙🏻🤠</t>
  </si>
  <si>
    <t>Network Admin 🖥🖱🤓 Soccer ⚽️ Protector of Weebs 💪🏼</t>
  </si>
  <si>
    <t>Gooner 4 life #Arsenal #Gooner</t>
  </si>
  <si>
    <t>alexzandra 💙</t>
  </si>
  <si>
    <t>Economist, political junkie, traveller, and zen master, intense scorpionic enigma, lover of life. curious about the world</t>
  </si>
  <si>
    <t>Our mission is to inform and inspire. Facebook: https://t.co/BHQJ7unDIx Instagram: @thisisinsider YouTube: https://t.co/LhLulkTR9Z</t>
  </si>
  <si>
    <t>Hey man, take it easy. There's no rush. He/Him or They/Them, whichever is fine. Also Polyamorous. Avatar drawn by @Qatnips</t>
  </si>
  <si>
    <t>#WestAdams</t>
  </si>
  <si>
    <t>Los Angeles,CA</t>
  </si>
  <si>
    <t>You, Dani. You’re my mission.</t>
  </si>
  <si>
    <t>G@m3rz
Je traîne sur final fantasy 14 de temps en temps</t>
  </si>
  <si>
    <t>sócia-torcedora trouxa do internacional</t>
  </si>
  <si>
    <t>JUEGOS DIGITALES PS4,NETFLIX,HBO,BEIN CONNECT ,SPOTIFY,CCCAM. MUY BUEN TRATO, SERIEDAD Y CONFIANZA MAXIMA 100%. PAGOS MEDIANTE NETELLER,WEBMONEY Y OTROS</t>
  </si>
  <si>
    <t>Tiki Taka Salinas !!! Porque la vida puede ser maravillosa !!! Nasi Troll xq Troliados había muchos</t>
  </si>
  <si>
    <t>Just a guy learning from his mistakes.</t>
  </si>
  <si>
    <t>21, UOG Sports Strength &amp; Conditioning Student.</t>
  </si>
  <si>
    <t>44, father of 3 nancy boys. PARt Of the morrisoons security team. love Dogging. staffY owner. play striker but always track back. not a pedo. nufc.</t>
  </si>
  <si>
    <t>Loves Warcraft! Cis whit male!
@ me to be allowed to follow. No following without talking please</t>
  </si>
  <si>
    <t>Люблю гаджеты Apple и не только</t>
  </si>
  <si>
    <t>Рассказываем о технологиях, кино, видеоиграх текстом и видео ad@rozetked.me / https://t.co/35F6q2lEhP</t>
  </si>
  <si>
    <t>Comunicador Audiovisual que no trabaja en lo audiovisual. Hincha y socio del Club Social Colo Colo 🤟🏻</t>
  </si>
  <si>
    <t>TSG aka Doc, MGO Champion, Top 500 OW, British, Siege plat rank, Mortal Kombat 11 Sub Zero God Tier, Janitor of the Lin Kuei Temple. I also talk alot of smack.</t>
  </si>
  <si>
    <t>im sam im 24 ♉️</t>
  </si>
  <si>
    <t>UOG📚</t>
  </si>
  <si>
    <t>Win or lose we're on the booze</t>
  </si>
  <si>
    <t>Ok 👍🏻</t>
  </si>
  <si>
    <t>Blazin' Saddles / Eurosport / Cyclist / Cycling Anthology / Climbs &amp; Punishment: Riding to Rome in the Footsteps of Hannibal. Rides Focus &amp; Felt</t>
  </si>
  <si>
    <t>Lampooning, Parodying, Perverting, Partying and Birthplace of Original Poop-Style Pizza since 1983.</t>
  </si>
  <si>
    <t>Composer, Flintstones Vitamins jingle, Halo, Destiny, Echoes of the First Dreamer, and @Highwire_Games</t>
  </si>
  <si>
    <t>Thalapathy Veriyan #Bigil #Thalapathy64 🔥🔥🔥🔥@actorvijay💓💓</t>
  </si>
  <si>
    <t>DIVA AWARDS WINNER Community Champion 2018  Author/Writer/Poet and mental health, disability and LGBT campaigner</t>
  </si>
  <si>
    <t>Professional Footballer . 50 caps @england 🏴󠁧󠁢󠁥󠁮󠁧󠁿 2 World Cups. Champions league Winner 🏆 @puma athlete. Proud LGBTQ+ Advocate 🏳️‍🌈 TV personality.</t>
  </si>
  <si>
    <t>C’mon City. Love Arab money, Pep Guardiola and Dr Cugat. Hate Uefa, Man United and FFP.</t>
  </si>
  <si>
    <t>Welcome To The Official Twitter Page for
NutritionOutlet.Ca</t>
  </si>
  <si>
    <t>Basically Trump, Brexit &amp; HS2 (against, obviously)._x000D_Views expressed are my own.
Proudly blocked by Katie Hopkins.</t>
  </si>
  <si>
    <t>Drinker, bowler, father.</t>
  </si>
  <si>
    <t>Cardiff City and Streetwear</t>
  </si>
  <si>
    <t>Lover of sport &amp; football. All about @CardiffCityFC &amp; @FAWales . ✍🏼🎥 @VFTNinian. Views are my own.</t>
  </si>
  <si>
    <t>Saved by Grace, through Faith, in Christ alone</t>
  </si>
  <si>
    <t>OT Whaaaat OT Bop</t>
  </si>
  <si>
    <t>Teenage angst has paid off well.
now I'm bored and old 🎶
OTBC 💛💚</t>
  </si>
  <si>
    <t>👨‍💼Business Owner 🥊Boxer ⛳Golfer 🏉Rugby Player ⚒Westham Fan 🍻Professional Beer Drinker 🎥 #TheApprentice Candidate on BBC #COYI  jeanette@thecangroup.co.uk</t>
  </si>
  <si>
    <t>If less is more, just think how much more more would be.</t>
  </si>
  <si>
    <t>Mike Ashley is an adopted Geordie⚫️⚪️ ASM~Messi</t>
  </si>
  <si>
    <t>Follow us on YouTube, we premier a new video every week!</t>
  </si>
  <si>
    <t>Displaced NYer on the left coast. Fmr political hack, working on Distributed Energy Resources. Lot of NY SportsTweets. Unrepentant Chicago “pizza” hater.</t>
  </si>
  <si>
    <t>2020 policy reporter @nprpolitics + gender politics + sometime book reviewer. RTs sung to the tune of Camptown Ladies. Chaotic neutral.</t>
  </si>
  <si>
    <t>1989 • Raised in Greensboro NC • Aggie Alum</t>
  </si>
  <si>
    <t>Everton fc-Your in my heart Your in my soul!</t>
  </si>
  <si>
    <t>Chief Awesome Officer at Cardas Audio</t>
  </si>
  <si>
    <t>Husband of an amazing woman, Microbiologist, gamer, Boston sports fan, aficionado of movies and social issues.</t>
  </si>
  <si>
    <t>angry midget // 10/92 and working on it</t>
  </si>
  <si>
    <t>Huge Spurs fan, master of maths, currently an associate actuary, bad joke teller, who loves to go running (half marathon enthusiast) and play / watch sport</t>
  </si>
  <si>
    <t>ディレクター。動画を作るお仕事 ご依頼お待ちしてます。ミュージックビデオを主に作ってます。 グミ大好きおじさん ray.cameraworks@gmail.com MV監督 撮影のお手伝いしてくれる方も随時募集しております。DMでもメールでもください</t>
  </si>
  <si>
    <t>London based producer making electronic dance rock noise. Albums are available on Bandcamp https://t.co/iwBSYU8Ebu or Apple Music/Spotify. Keep it Robot!</t>
  </si>
  <si>
    <t>23 | she/her | Ⓥ | virgo ❂ virgo ☾ leo ⍐</t>
  </si>
  <si>
    <t>4 men had a dream - @PortAthletic 🔴⚪️⚫️ C💙</t>
  </si>
  <si>
    <t>You're a poet and you didn't even know it. Hey, that's a haiku! ✌️ A bot that finds your coincidental haikus. Designed by @slimloon. 🎨 Autofollows all poets</t>
  </si>
  <si>
    <t>Tech Lead @ Elofy - Developer All @ https://t.co/JHbRLaFzBn | Locutor e Radialista | + em https://t.co/9RStjgN5D7  #Podcast #voiceover #empreendedor #tech #developer #javascript #php</t>
  </si>
  <si>
    <t>📸 mitchyardley</t>
  </si>
  <si>
    <t>@lfc ✘ dm for edits.</t>
  </si>
  <si>
    <t>COYG ♥️ | 📍 Madrid | Bagged at 1.9k and 650 | priv: @pussycatnat | instagram ⬇️</t>
  </si>
  <si>
    <t>change is not as easy as one think</t>
  </si>
  <si>
    <t>Music, meme, anime ( ͡° ͜ʖ ͡°) Sona's lover (league of legends)</t>
  </si>
  <si>
    <t>Blood is thicker than water, but frosting is thicker than both. Leave your family and start a new life with cupcakes. Find happiness.</t>
  </si>
  <si>
    <t>Ousado e Alegre. 🇲🇿 +258 🇬🇧 +44</t>
  </si>
  <si>
    <t>I got an ice pick that made my ears burn. My views are generally somebody else's</t>
  </si>
  <si>
    <t>Arsenal F.C I AFC memorabilia collector I Italian cars I A bit of history I TL 40x6 I
Was careful what he wished for!</t>
  </si>
  <si>
    <t>Liverpool till I die</t>
  </si>
  <si>
    <t>Irrelevant spec of dust in the desert of time of space.</t>
  </si>
  <si>
    <t>CEO StatsBomb
Contact: ted@statsbomb.com Formerly Brentford, FCM, Pinnacle</t>
  </si>
  <si>
    <t>jailbreak the Tesla</t>
  </si>
  <si>
    <t>#YNWA FROM TUNISIA</t>
  </si>
  <si>
    <t>Witty and original bio pending #WFC</t>
  </si>
  <si>
    <t>Info jockey. Agender (they/them). #actuallyautistic. gray-romantic. solopolyam. 
posts here syndicated from mastodon.
(not speaking for my employer)</t>
  </si>
  <si>
    <t>linguist/historian/dickhead. Please don’t tell anyone that I got out of the bin.</t>
  </si>
  <si>
    <t>Everything is (WAS 😔) better in Black &amp; White. #AshleyOut #NUFC @nufctrust member.</t>
  </si>
  <si>
    <t>Mostly lurk about reading people's shite opinions, occasionally share my own shite opinions.</t>
  </si>
  <si>
    <t>Bring me Thanos!   #SaveTheBees🐝</t>
  </si>
  <si>
    <t>Chefredakteur @Vice_Germany Foto: Anna Schäflein // previously @nannenschule @tazgezwitscher @DIEZEIT 🦅🦅🦅 Pokalsieger 2018 https://t.co/Sa7cVdGUnb</t>
  </si>
  <si>
    <t>#ITonya #Moonlight #TheArtist #Carol #Liberace #BibiundTina #MagicalMystery #ALongWayDown #LaGrandeBellezza #7Psychos #HighRise</t>
  </si>
  <si>
    <t>mostly communist, partly vegan. taking names and breaking hearts.
THFC. WAFC. The name is Nathan but my friends call me rarely.</t>
  </si>
  <si>
    <t>DP,DBZ, Long Live Jahseh</t>
  </si>
  <si>
    <t>rootless cosmopolitan elite</t>
  </si>
  <si>
    <t>Breaking gaming news as it happens! A division of @ComicBook</t>
  </si>
  <si>
    <t>I LOVE Ecommerce. I started selling online back in 1998. After many mistakes and success, I decided to start https://t.co/XC8msoDhUC</t>
  </si>
  <si>
    <t>Phil 4:13/Christian, Conservative, Republican 🇺🇸Tau Sigma 📚 / Golden 🔑 Int. Honor Society/
Phi Alpha Delta ⚖️</t>
  </si>
  <si>
    <t>ろる/ぐらぶる/ねこ🐾 鍵 @lolshokun</t>
  </si>
  <si>
    <t>Author of the Hull horror novel 'The Vampires of Wincolmlee'</t>
  </si>
  <si>
    <t>Meu compromisso é com o humor não com a responsabilidade</t>
  </si>
  <si>
    <t>Claire💍❤ Aylie👧💖 Amelia👶💖 kid oan fitbaw player ..amateurs call it genius masters call it practice</t>
  </si>
  <si>
    <t>Official Communications from the Premier League</t>
  </si>
  <si>
    <t>Visit http://t.co/EGnjsUggIR Lincoln Locksmiths Services, 24hr locksmith covering Lincoln and surrounding areas.</t>
  </si>
  <si>
    <t>Official Twitter account of Sheffield United - The Blades. Other accts 👉 @sufcdevelopment, @sufc_women, @sufcservices, @sufcarabic &amp; @sufcturk ⚽️</t>
  </si>
  <si>
    <t>Spurs fan. Anti Brexit. That's about it!</t>
  </si>
  <si>
    <t>ONLYFANS LINK IN BIO!!! 🔞BBW,HORNY,MARRIED,MOMMY, BI BABE Best kept secret 💋👄👅 DM FOR SERIOUS PAYING INQUIRES ONLY!! NO HOOKUPS/MEETUPS 💰Makes me Cum💰</t>
  </si>
  <si>
    <t>Black male open minded freak looking to make a comeback after original account was wiped completely no reason why.
#bbc #heavy cummer</t>
  </si>
  <si>
    <t>26 // Instagram: Gitananova // 🥥🍋</t>
  </si>
  <si>
    <t>Don’t follow me if you think I will be posting pictures of Tits, it’s just my surname. ST at Arsenal, owner of Chester FC, prefer flan!#brexitmeansnoonehasaclue</t>
  </si>
  <si>
    <t>* Toronto Based. Music orientated. I have hayfever.</t>
  </si>
  <si>
    <t>⭐️⭐️⭐️⭐️⭐️⭐️                                               @ludo_yt</t>
  </si>
  <si>
    <t>can nobody tell me nothing</t>
  </si>
  <si>
    <t>Innovating the game.</t>
  </si>
  <si>
    <t>I always win</t>
  </si>
  <si>
    <t>little grey alien</t>
  </si>
  <si>
    <t>Unlucky Spy. Unlikely Hero. Stream Patriot now on Prime Video. #WhoIsJohnLakeman</t>
  </si>
  <si>
    <t>https://t.co/t2TdPvPVsv</t>
  </si>
  <si>
    <t>GK Visual is a photography and video production company in Harrisburg, PA. We are the team behind the documentary, Brewed in the Burg.</t>
  </si>
  <si>
    <t>A feature-length documentary telling Pennsylvania's craft beer story 🍻Produced by @GKVisual.</t>
  </si>
  <si>
    <t>19 @ManCity x @shrewsweb 🎫</t>
  </si>
  <si>
    <t>Marketing PM @CreationAgency💥️ freestyle football, 8 ball pool  &amp; LFC ⚽</t>
  </si>
  <si>
    <t>18, 27/92</t>
  </si>
  <si>
    <t>YSU | ΣΑΕ | SSBU tag: RAGE | I play a lot of games and watch way to many Disney shows.</t>
  </si>
  <si>
    <t>Fan of Derby County FC (season ticket holder), F1 and Derbyshire ccc</t>
  </si>
  <si>
    <t>🎭 I am an LA based actor specializing in monster, creatures and inhuman characters. He/Him 💻 Playing Jasper in @labynight</t>
  </si>
  <si>
    <t>24. Arsenal fan. I write about TV/film for SpoilerTV &amp; Comics for All-Comic. Currently reviewing Castle Rock Season 2, For All Mankind &amp; His Dark Materials.</t>
  </si>
  <si>
    <t>21. Infrequently write about football. MA Language and Linguistics student. Photographer. Filmmaker. Remoaner. Best Young Blogger Judges' Choice @TheFBAs 2016</t>
  </si>
  <si>
    <t>This world is full of shit, especially you</t>
  </si>
  <si>
    <t>TrueCrime, Horror, Podcasts. Free Speech Advocate. Former SW, Activist. Paraguayan Slytherin. Loser’s Club #DecrimNow 🎨: @kalecartel ➡️ RT =\= Endorsements ⬅️</t>
  </si>
  <si>
    <t>Garbage Man</t>
  </si>
  <si>
    <t>Quarter life crisis started early, that's why I am here.</t>
  </si>
  <si>
    <t>Still learning to adult. Follow @Bigkidproblems on Insta! https://t.co/H4dZUqfYWn</t>
  </si>
  <si>
    <t>It ain't about who did it first, it's about who did it right.</t>
  </si>
  <si>
    <t>#Bears100 - Get more from #DaBears by following @BearsLocal, @BearsSTH, @BearsOutreach, @BearsPR &amp; @InsideTheBears Fine print: https://t.co/fyf7HGiiVW</t>
  </si>
  <si>
    <t>Official twitter account of the Dallas Cowboys. World Champions VI, XII, XXVII, XXVIII, XXX.  Spanish Content: @SomosCowboys</t>
  </si>
  <si>
    <t>Official Twitter account of the National Football League. Our Social Media Policy: https://t.co/EyuKeW3SvK</t>
  </si>
  <si>
    <t>Software Developer, Microsoft MVP, Coffee Drinker, Author and Professional Grouch. Views are my own. dirkstrauss@protonmail.com</t>
  </si>
  <si>
    <t>Toda la info sobre las #series que puedes ver en Filmin, HBO, Movistar+, Netflix, Amazon, Sky, Rakuten TV, YouTube, Playz, Facebook, Apple, Starzplay y más...</t>
  </si>
  <si>
    <t>Discipline is power</t>
  </si>
  <si>
    <t>Married to @RonnieB124 All the things were told to not talk about, I tweet about. I follow back. I don’t DM</t>
  </si>
  <si>
    <t>Gamer geek,Critter, Whovian, Book nerd and crazy cat lady...Can't stop the signal, Mal</t>
  </si>
  <si>
    <t>ARMY forever
BTSxARMY
💜💜💜💜💜</t>
  </si>
  <si>
    <t>Hi! We are BTS!!</t>
  </si>
  <si>
    <t>The rumors are true. We’re best friends with @KaceyMusgraves now.</t>
  </si>
  <si>
    <t>Norfolk Gooner for 47 years, that's it.CMIOSH</t>
  </si>
  <si>
    <t>21. Poets of the Fall. ENG/ESP/CAT. The girl with headphones. Clarinetist. Fine Arts student. Future artherapist. Samurai and videogames lover. Ø. Etcétera.</t>
  </si>
  <si>
    <t>Official Profile for Shadoworld Entertainment, Inc. News * Music * Movies * Politics * Marketing * TV * Entertainment * Management * Recording Studio #DTLA</t>
  </si>
  <si>
    <t>Sony Pictures Television is one of the television industry’s leading content providers, producing and distributing programming and operating channels worldwide.</t>
  </si>
  <si>
    <t>Co-Pres/SonyTV. Home of OUTLANDER, THE BOYS, BLACKLIST, GOOD DOC, BTR CALL SAUL, COBRA KAI, ONE DAY AT A TIME, ATYPICAL, FOR ALL MANKIND, WHEEL OF TIME</t>
  </si>
  <si>
    <t>I... Tweet!!!!!!</t>
  </si>
  <si>
    <t>Never meet your heroes. #TheBoysTV is now streaming on @PrimeVideo.</t>
  </si>
  <si>
    <t>Youtuber/ Twitch streamer</t>
  </si>
  <si>
    <t>Spent all my living life in #Clitheroe in the #RibbleValley.  Support #BlackburnRovers,  big fan of #Celtic and recent fan of #ForestGreen.  Follow me??</t>
  </si>
  <si>
    <t>Filmmaker &amp; Founder of Jaye Bird Productions. 
Currently working on a new documentary. 
Rarely on twitter anymore, find me on instagram @cassiejayebird</t>
  </si>
  <si>
    <t>Licensed insurance agent 👑</t>
  </si>
  <si>
    <t>https://t.co/rO2pL5ASZX currently streaming on mixer starting a new community on games like minecraft fortnite apex etc</t>
  </si>
  <si>
    <t>Official account for @RareLtd's Xbox One and Windows 10 exclusive #SeaOfThieves - out now!
🏴‍☠️Respect the Pirate Code: https://t.co/U1HAzzX0rg
💀Support: @SoT_Support</t>
  </si>
  <si>
    <t>He/Him, 26. Freelance Writer, Fantasy/Martial Arts/Wrestling fan. 
Art by @NGuevaraArt and @pippo_3520</t>
  </si>
  <si>
    <t>Não sei quem sou, talvez você descubra e me diga!</t>
  </si>
  <si>
    <t>#DIGITAL_ACADEMY_360</t>
  </si>
  <si>
    <t>A member of #TheResistance, and I won’t be over it until 45 is gone! I am also a lover of Rock and Blues music..it keeps me alive!</t>
  </si>
  <si>
    <t>The official Twitter account of Travel Channel (US). Follow us to talk about all things travel!</t>
  </si>
  <si>
    <t>Psychic &amp; Medium from TV's Kindred Spirits, Expedition Unknown, Haunted Salem: Live, Paranormal State, original Psychic Kids. 🏳️‍🌈</t>
  </si>
  <si>
    <t>Student Filmmaker. 100% Gooner. I like Barça. Audax Italiano. Ferrari F1. I swear a lot.  Instagram: @julianmagni</t>
  </si>
  <si>
    <t>La cuenta oficial de DIRECTV Chile. Vive la pasión por el Deporte y lo mejor del Cine y las Series. Atención al cliente: @DIRECTVServicio</t>
  </si>
  <si>
    <t>Cuenta oficial de ESPN: la mayor comunidad de fanáticos del deporte. Síguenos en http://t.co/M6WOk5hFyN . http://t.co/GJaL4Kkra0</t>
  </si>
  <si>
    <t>pray for arsenal yikes</t>
  </si>
  <si>
    <t>Princess of Twilight. Moon-scented Hunter. Monster Hunter. Pokémon Master.</t>
  </si>
  <si>
    <t>Estos son mis principios, Si no le gustan tengo otros. Heterodoxo. Lector. Derecho. Del Grande. Fiel de Nervión. #norespondoaimbéciles.</t>
  </si>
  <si>
    <t>Chomper Bear and friends likes tea and cakes,  just found out I'm a bear-ver , advocate of the marmite and hunny sandwich, delicacy</t>
  </si>
  <si>
    <t>I and my sis Rosie are Aviator brass button bears and love hanging out at: #FurryTails, #TheAviators,  #AnipalMovieClub, #keepfits, #BeMoreToddy</t>
  </si>
  <si>
    <t>A bear who ❤️chocolate &amp; travel https://t.co/kqAEgeMgu7, instagram @jezzerbear #TheAviators #ZSHQ #FurryTails #theruffriderz #XPSHQ</t>
  </si>
  <si>
    <t>Member of #TheHugHouse. https://t.co/YP8PY8Ihxq
#FurryTails beartender.  #Hufflepuff #TheRuffRiderz #RedSoxAnipals #mountaineeringbears</t>
  </si>
  <si>
    <t>In a world where you can be anything, be kind.
I'm a bear who's well read, sort of well traveled, cheerful, and friendly. Hugs freely given. DO NOT WET</t>
  </si>
  <si>
    <t>22 | i tweet about politics and stuff | #Warren2020 (not affiliated with Elizabeth Warren or Beyoncé)</t>
  </si>
  <si>
    <t>22. Leeds United. Luce 💛</t>
  </si>
  <si>
    <t>Your'e in her DM's, I am in her coochie juice swimming like phelps.  We are not the same.</t>
  </si>
  <si>
    <t>🇪🇷</t>
  </si>
  <si>
    <t>#Trance, #beer, #Arsenal, #Ibiza #fatpeople #food and one half of Fatman &amp; the Bear.... (The fat half)</t>
  </si>
  <si>
    <t>どんどん新しい姿を見せてくれる田中圭さんが大好きです。インザスカイ✈️も含め「おっさんずラブ」は特別なドラマ。「mellow」🌹も単発もカモーン！最近は千葉くんがグイグイきます。その他好きなことをちょいちょい呟きます。だいぶ前に成人済み。</t>
  </si>
  <si>
    <t>千葉雄大さん、久保みねヒャダ、千葉ヒャダにわーきゃーこじらせてるいい大人。雑多。ご自由に、お気軽に、どうぞおみしりおきを。</t>
  </si>
  <si>
    <t>TEXAN| Twitch Affiliate| Fangirl | hailing as “Queen” to my Royals &amp; Peasants 👑✨💖✨</t>
  </si>
  <si>
    <t>⚽️ Chelsea FC fan . 🏈 Ravens. 🏀 Bucks.</t>
  </si>
  <si>
    <t>Main Protagonist...Insta/Snap:Shaqomari...#MUFC</t>
  </si>
  <si>
    <t>Victoria Concordia Crescit</t>
  </si>
  <si>
    <t>Scuba Diver | Arsenal | JL99 | Colts | MotoGP | Instagram: max_ridden24 | #44 #77 #99</t>
  </si>
  <si>
    <t>Musician, Webcomic artist, geek</t>
  </si>
  <si>
    <t>Tech|#NurDerSCF|#Skol|
#NZSBXN|nicht Mitte, nicht Rechts|He/His|chaos|🐺AP
#LebenLutscht(Meistens) ; 
Podcasts: https://t.co/9QZQfzZtzw
#IgelContentAficionado</t>
  </si>
  <si>
    <t>The @MainChannel_ #Twitter #Promotion #Network 4 #Indies. #books #ebooks #authors #bookpromo #music #musicpromo #art #artists #supportindies - DM 4 #Promo Info.</t>
  </si>
  <si>
    <t>Father, Husband, Brother, Uncle, Jedi #safc fan 😎</t>
  </si>
  <si>
    <t>Antes era otra.</t>
  </si>
  <si>
    <t>Teinómana y seriéfila. Sueño con tener una cabaña en medio del bosque repleta de libros (sin faja). Chocolate o barbarie.</t>
  </si>
  <si>
    <t>"If you don't know how to fix it, please stop breaking it"</t>
  </si>
  <si>
    <t>Don’t copy the copyright.</t>
  </si>
  <si>
    <t>West ham fan, dog lover, living in Buckhurst Hill, head of digital campaign performance @ Incisive Media</t>
  </si>
  <si>
    <t>• Éditeur • Joueur PC R6/Fortnite • Japon 🔥 • Youtube : dt48plus • 💯 @Y4MS11 @zAxTh0 @YzWawa @66_anonyme 💯 •</t>
  </si>
  <si>
    <t>real madrid</t>
  </si>
  <si>
    <t>Hiphop has saved my life ||
No new Friends || Goonerrrrr ||</t>
  </si>
  <si>
    <t>He/Him, 21. New York-based artist and animator. Studying animation at the School of Visual Arts. Contact me @ miketonaart@gmail.com | https://t.co/xWOLSm0YE6</t>
  </si>
  <si>
    <t>#MUFC</t>
  </si>
  <si>
    <t>Hated, Adored, But Never Ignored! We're all addicted to something that takes the pain away. #TikiCrew #ShipFam #MadFam #Friendship</t>
  </si>
  <si>
    <t>A little shy side, a little wild side with your long blonde hair all pulled up • 👩‍👦🎮📝💕🇵🇷</t>
  </si>
  <si>
    <t>Degree in Aerospace Engineering and a gym freak. Wolves Fc STH #wolvesaywe &amp; royal challengers fan #ipl #playbold</t>
  </si>
  <si>
    <t>Snapchat: syko_squad here trying to make my dream a living truth 👌🏻 check out my channel 🔥👌🏻 link 👇🏻</t>
  </si>
  <si>
    <t>18/UK/Male</t>
  </si>
  <si>
    <t>my bits are no good to me, dead</t>
  </si>
  <si>
    <t>🍀 | 🔴⚪ | KD 💚</t>
  </si>
  <si>
    <t>Celtic FC 🍀 • 20 • Fan Account • STH • Odsonne Edouard 🇫🇷</t>
  </si>
  <si>
    <t>Rate Your Football Tipsters on the social pages. Find the tipsters that currently on form to the dodgy tipsters that can't tip to save their lives!</t>
  </si>
  <si>
    <t>The home of in play football betting tips...  18+ begambleaware</t>
  </si>
  <si>
    <t>Professional investor. Big on #ARS #ARCM #BIDS #EML #EUA #GFIN #MESH #RRE #UOG #ZOE. All my own opinions, so do your own research before investing</t>
  </si>
  <si>
    <t>This account is 02('Zero-two'). If you want to send message to O2(network service in UK), Please reply to @O2(letter-O 2)</t>
  </si>
  <si>
    <t>Live music in virtual reality.</t>
  </si>
  <si>
    <t>Then AOL, Yahoo!, https://t.co/EvuffbEECB, Shazam. Now Melody VR.</t>
  </si>
  <si>
    <t>Former Radio Presenter (views my own, although to be honest, why would anyone's not be their own?)</t>
  </si>
  <si>
    <t>‏‏‏‏‏حساب ترفيهي. ‏للإعلان التواصل معنا على الخاص.</t>
  </si>
  <si>
    <t>Memes: the DNA of the soul. | Stay hydrated and use code HIVE on GFUEL products | Always put your mental health first. | Watch "The Mandalorian" on Disney+</t>
  </si>
  <si>
    <t>West Ham season ticket holder - COYFI</t>
  </si>
  <si>
    <t>Dillon! You son of a bitch!</t>
  </si>
  <si>
    <t>adam driver stan. reylo shipper.</t>
  </si>
  <si>
    <t>but not to me</t>
  </si>
  <si>
    <t>20 
C x
Barber ✂️</t>
  </si>
  <si>
    <t>BRFC.
19/08/19 🤰
I'll be your lighthouse⭐ 
Oh yeah got a decent bird @x_deenalogan_x  😎😘</t>
  </si>
  <si>
    <t>Pedro Obiang enthusiast and West Ham United ST Holder - 234 | Aspiring Journalist and Freelance football writer</t>
  </si>
  <si>
    <t>Music educator: piano teacher to all ages stages and ages, music journalist, author, pianist and walker.  Transplanted Yorkshire woman.</t>
  </si>
  <si>
    <t>2D Concept Artist / Illustrator available for Freelance or Full-Time work! D&amp;D enthusiast and camera ghost. Food: I like it. She/her.
https://t.co/mpOU4J8gtR</t>
  </si>
  <si>
    <t>A square peg in a round hole. Tweet about things I love #running # #bhafc #digitalhealth #nhsdigitalacademy Possibly running Brighton 2020. Maybe.</t>
  </si>
  <si>
    <t>Just a normal lass getting on with life, sincerely hoping Scottish Independence will come in my lifetime 🏴󠁧󠁢󠁳󠁣󠁴󠁿</t>
  </si>
  <si>
    <t>Twitch Affiliate | Variety Streamer | Metalhead | Wrestling Fan | Human | Lines Look Professional</t>
  </si>
  <si>
    <t>You have to stop crying, and you have to go kick some ass. - @ladygaga</t>
  </si>
  <si>
    <t>Developer @logicdesign. Football Fan. Fairweather Goalkeeper.</t>
  </si>
  <si>
    <t>PR @WhiteoaksPR🔸 / UoP🎓</t>
  </si>
  <si>
    <t>Created by @johncraggsactor to be a support for fellow actors, producers, casting directors, audition notifications, news &amp; connect #ActorsNews #headshotcvshare</t>
  </si>
  <si>
    <t>An Independent Film Production Company, based in the UK,
Crafting Dark Fairy Tales with heart and style</t>
  </si>
  <si>
    <t>Jamie, 23, he/they, bi-furious. CEO of Herpes Airlines and screenwriter of the hit film Air Bud. Avi by @bransonreese</t>
  </si>
  <si>
    <t>IG RioDreamWorks For Inquiries and Booking please contact mgmt.frankl1t@gmail.com</t>
  </si>
  <si>
    <t>Queen. Fisk Alumna. Let a thousand flowers bloom. Millennial living in a metro.</t>
  </si>
  <si>
    <t>Imperfect Christ follower, proud American. Believe we are all simply 1 Race, the Human Race! America, love it or leave it! Just sayin!!</t>
  </si>
  <si>
    <t>🇩🇿 
I have a Bachelor's Degree in Memes...</t>
  </si>
  <si>
    <t>👉BPO - Quality Analyst 👈
👉Vijay Fan💥👈
👉Peace Lover &amp; Ignore Negativity🤗👈
I watch Movies, Stage Show, Reality Show, Award Function, Twitter &amp; Facebook.</t>
  </si>
  <si>
    <t>Freelance video game critic. Reviews, features, and news for GameSpot, GamesMaster, PC Gamer, OPM UK, VG247, Wireframe, Kotaku UK, Fandom, Waypoint, Paste, etc</t>
  </si>
  <si>
    <t>DJ / Producer | Resident DJ @UltimateP_rties @MiracleNights @KalunaBeachClub | Herts - Essex - Ibiza - Tenerife |</t>
  </si>
  <si>
    <t>#D36 Chemical Engineer, Morristown West HS Trojan, Played Safety @ETSUFootball, DJ, @UTKnoxville &amp; @UTChattanooga Alumni #VFL, #ΩΨΦ GΩLDENCHILDS #5thD #NikeInc</t>
  </si>
  <si>
    <t>Alcoholic, drug abusing father of 4.</t>
  </si>
  <si>
    <t>Here to enjoy the things I love. he/him. Feminist. Bi.
Avi: Lashana Lynch
Header: Terminator Dark Fate</t>
  </si>
  <si>
    <t>Jonesyy. #problem neon Stilton</t>
  </si>
  <si>
    <t>The official Twitter feed of the Sky Sports Football channel, including EFL, SPFL and the UEFA Nations League.</t>
  </si>
  <si>
    <t>Official Twitter Page of Amazon Prime Now. Rocking free 2-hour deliveries for Prime members around the world.</t>
  </si>
  <si>
    <t>♡FL ♡</t>
  </si>
  <si>
    <t>#MSDfan #ThalabathyDieHardFan 😎😍 #ImRainaFan #AnjanaVjLover #Riyaworld #RiyaArmy 🔥🔥🔥
🥀💐🌸</t>
  </si>
  <si>
    <t>Author, artist, dreamer and escapologist.
Creator of the 'Ebook Reader Choice': 'Read Book One for Free, Book Two for a Fee!'</t>
  </si>
  <si>
    <t>Writer and Author of 5 Top 10 Medical Thrillers and a Romantic Thriller. See Author Page : http://t.co/8dO7TuHL</t>
  </si>
  <si>
    <t>Football Enthusiast⚽️
Manchester City FC💙
Lomond Colts FC🖤💛</t>
  </si>
  <si>
    <t>Founder &amp; MD of Property Personnel, market leaders in Estate Agency &amp; #Property #Recruitment 
   Co-created 3 sons with Mrs H. 
Ex-owner / ST holder #Pompey💙⚽</t>
  </si>
  <si>
    <t>FT // #MUFC // AWB is better than Trent, change my mind</t>
  </si>
  <si>
    <t>25. Cork girl being a DNA sequencer in Cambridge 🧬 #repealed</t>
  </si>
  <si>
    <t>e os 3 tenores. [ julianne gouveia, 32, suburbana, mãe de gata, jornalista, fotógrafa e mais um monte de coisa ]</t>
  </si>
  <si>
    <t>💕💕 OT4 or nothing</t>
  </si>
  <si>
    <t>No thank you Turkish, I’m sweet enough</t>
  </si>
  <si>
    <t>UNREAL ☕💓안녕 ~ 「KIM JISOO」 !ᶫᵒᵛᵉᵧₒᵤ ‹ ₊♡˖</t>
  </si>
  <si>
    <t>tell me that you're still mine tell me that we'll be just fine even when I lose my mind</t>
  </si>
  <si>
    <t>moro no twitter
#desenhosagranel</t>
  </si>
  <si>
    <t>and though the course may change sometimes, rivers always reach the sea</t>
  </si>
  <si>
    <t>You can put the fire to the flame 
And join the game    @Triggerfingerrr</t>
  </si>
  <si>
    <t>don’t trade Ben</t>
  </si>
  <si>
    <t>𝕡𝕖𝕠𝕡𝕝𝕖 𝕜𝕖𝕖𝕡 𝕥𝕖𝕝𝕝𝕚𝕟𝕘 𝕞𝕖 𝕥𝕙𝕖𝕪 𝕜𝕟𝕠𝕨 𝕞𝕖. 𝕟𝕠 𝕠𝕟𝕖 𝕕𝕠𝕖𝕤.</t>
  </si>
  <si>
    <t>歴29年目、長野在住のギター弾きです。  Blogにてアコギや弾き語り、音楽活動に関する情報を発信してます。ご質問はいつでも・お気軽にどうぞ＾＾ 質問箱→ https://t.co/6FFMuHwkFK 音楽を生き甲斐としているあなたとつながりたい！</t>
  </si>
  <si>
    <t>Disturbing The TL Since 97'.</t>
  </si>
  <si>
    <t>Escenas y diálogos de cine e internos. La musa de su expresión.</t>
  </si>
  <si>
    <t>Member of @NYTofGB Actor/writer IG: f.y.d_ Snapchat: asaries #FuckYourDreams #NBP</t>
  </si>
  <si>
    <t>College student - We think too much</t>
  </si>
  <si>
    <t>EmbraceTheSuck|GoPackGo|</t>
  </si>
  <si>
    <t>@kakicchysmusic on #Amazon.com other account services - https://t.co/BrOW2G26uB</t>
  </si>
  <si>
    <t>Six wins away from world’s first GOTE NOG™️ Grammy. Oscar. Tony. Emmy. Nobel. Olympic Gold.</t>
  </si>
  <si>
    <t>Instructor, FIU; associate editor, The Singles Jukebox; Florida Film Critics Circle member; contributor to Pitchfork, Rolling Stone, etc</t>
  </si>
  <si>
    <t>passed the Turing test</t>
  </si>
  <si>
    <t>i love anime and i am on anime twitter. i love anime.</t>
  </si>
  <si>
    <t>Je bat les couilles</t>
  </si>
  <si>
    <t>« Chacun ses péchés. » 6. 🕷</t>
  </si>
  <si>
    <t>🇬🇵🇵🇱🇧🇷 INSTA: KAMILA75psg SNAP: Kamila75 #LECHEMINDUROI  DYBALA SAINT-GERMAIN 🙌🏼</t>
  </si>
  <si>
    <t>My beauty spot...</t>
  </si>
  <si>
    <t>“When you die, it does not mean that you lose to cancer. You beat cancer by how you live,why you live,and the manner in which you live.”-S.S #MMG #RIP8/15/14</t>
  </si>
  <si>
    <t>Liverpool FC fanatic. Manager Wadebridge Town</t>
  </si>
  <si>
    <t>“He jests at scars that never felt a wound.” W. Shakespeare, Romeo and Juliet | He/Him, lover of stories however told, Critter, 30+ || avatar by @itouyas</t>
  </si>
  <si>
    <t>Staff @ Welsh Assembly. Mental Health campaigner. Aspiring journalist, ft. BBCNews, @guardian, @BBCR1. Cardiff Uni, @GairRhydd grad. Surprisingly Scouse</t>
  </si>
  <si>
    <t>https://t.co/qclwjYthN4</t>
  </si>
  <si>
    <t>Iahskxbaxks</t>
  </si>
  <si>
    <t>she/her | Pop-geek culture | Music | WoSo | Slytherpuff practicality | It's only love, give it away. 💜💙</t>
  </si>
  <si>
    <t>29 y/o from the Devon UK. I'm random, funny &amp; I drive around in my blue corsa a lot 🚙.</t>
  </si>
  <si>
    <t>I play tennis.</t>
  </si>
  <si>
    <t>Writer/Director/Camera Operator/Editor
Amassing the world's darkest individuals under one Atmosphere! #Writing new horror material.
 https://t.co/UsoBnePTG3</t>
  </si>
  <si>
    <t>Odio a casi todo el mundo y amo a los perritos :3. Denle el Emmy a Keri Russell y a Matthew Rhys.</t>
  </si>
  <si>
    <t>my opinions are a product of the collective.</t>
  </si>
  <si>
    <t>The official https://t.co/00ft3UhglQ Twitter page. Download the latest issue, or subscribe, here: https://t.co/pbvS7Srkbp</t>
  </si>
  <si>
    <t>Soy buena porque soy horrible.</t>
  </si>
  <si>
    <t>Periodista, bisexual, feminista. Mención Premio Nacional de Periodismo Pío Víquez 2018. Escribo, edito. Mi desamor es una dulzura invaluable (Encino Ediciones).</t>
  </si>
  <si>
    <t>Reina oficial del milkshake de fresa de POPS. Quiero ser reina de helados Mövenpick 📷https://t.co/V4nx5a9hyQ</t>
  </si>
  <si>
    <t>have some respect</t>
  </si>
  <si>
    <t>• UK &amp; EU exclusive retailer of XLARGE® JAPAN, innovators &amp; pioneers of streetwear since 1991  • Making connections, onejamtart at a time •</t>
  </si>
  <si>
    <t>They want to see you do good, but never better than them. Always remember that.</t>
  </si>
  <si>
    <t>Artist/student Just trying to make my life as creative as possible!</t>
  </si>
  <si>
    <t>Insane Asylum Escapee, Fan of animation(Anime/Cartoons/Video Games), I make vids about anime, you know... the usual.</t>
  </si>
  <si>
    <t>Main ingredients: Shake,Jiggle,Bubble&amp;Dip ☆ExportedGoods from🇦🇬&amp;🇧🇧|Recognise the beauty in your authentic self|BrownGirl in the Ring|MajesticallyMelanin👑|</t>
  </si>
  <si>
    <t>Bringing the best comedy and entertainment to Somerset  Genius PR &amp; Events Ltd..  😎 Taunton Deane Business Awards WINNER! 😁
Sign up for news https://t.co/RONe5shIXa</t>
  </si>
  <si>
    <t>type 1 diabetic. future pirate. Comedian that you’ll never see on TV. @scallywagcomedy</t>
  </si>
  <si>
    <t>im 19</t>
  </si>
  <si>
    <t>98,4% chimpanzee. 1,6% idiot.</t>
  </si>
  <si>
    <t>https://t.co/PC0KD4Jobe - Reach new audiences. Penetrate global markets. Grow your business.</t>
  </si>
  <si>
    <t>Plutôt réservé, décontracté, calme, et malgré cela toujours très expressif et sensible. En gros, bouillonnant, mais de façon dissimulée. #Otaku</t>
  </si>
  <si>
    <t>un error estadístico</t>
  </si>
  <si>
    <t>No ladres si luego no te atreves a morder. Portate mal, hazlo bien y niegalo todo. Mejor tener lovers que followers</t>
  </si>
  <si>
    <t>⚰️ 💔 @am_in_u_rn</t>
  </si>
  <si>
    <t>Billy Bonds Lower⚒</t>
  </si>
  <si>
    <t>Ain't no G I'm just a regular failure! Reading FC fan n drinker. Xboxlive Ricaldo15 so add me. Loving Red Dead 2 at the min. Come find me there!</t>
  </si>
  <si>
    <t>Autor de Exiliado en el futuro y de Inmemorian (Premio literario Amazon 2019). Hablo de ciencia, misterio y ficción en #ElCosmonauta.«Soy de la tribu milenaria»</t>
  </si>
  <si>
    <t>Escribir te permite ir a lugares donde solo puede viajar la mente</t>
  </si>
  <si>
    <t>We have enough smart people. Enough beautiful people. Even enough wealthy people. They are not going to change the world. KIND people will.</t>
  </si>
  <si>
    <t>[@DendrocacaliaJp]は、https://t.co/a9CMR3Cudl を宣伝することによって紹介料を獲得できるAmazonアソシエイトプログラムの参加者です。 #fishing #walking #longboard #ramen #affiliate No(^^)DM</t>
  </si>
  <si>
    <t>« Vous le savez peut-être pas mais je me considère un peu comme un solitaire. J’ai tendance à me voir comme une meute d’un seul loup. » (Very Bad Trip)</t>
  </si>
  <si>
    <t>A nationally recognized PS-12 school, Hawken School prepares students for the real world through the development of character and intellect.</t>
  </si>
  <si>
    <t>liver recipient (autoimmune hepatitis), 2/18/2011. US Masters Swimmer. anonymous donor died 2/17/11. thank you. this is for us.</t>
  </si>
  <si>
    <t>Just another overeducated blitherer on the Internets.  Fair warning; I report all spammers.</t>
  </si>
  <si>
    <t>Publisher of Best Deals on Internet.Follow us n Turn on Notifications.Join FB Group: https://t.co/Hfj09QneN8 US Deals: @techglaresUS BackUp Account: @techglares1</t>
  </si>
  <si>
    <t>sPam</t>
  </si>
  <si>
    <t>The multiverse awaits. Watch the final season of The Man in the #HighCastle now on @PrimeVideo.</t>
  </si>
  <si>
    <t>Eu sonho mais alto que drones 🌿💛</t>
  </si>
  <si>
    <t>Los mejores Ofertones online en tu timeline 💳🛒 
-Enlaces de Afiliado de Amazon-</t>
  </si>
  <si>
    <t>mostly satire</t>
  </si>
  <si>
    <t>Crawley Town Fan🔴⚪️ 43/92</t>
  </si>
  <si>
    <t>LIVERPOOL FC............YNWA</t>
  </si>
  <si>
    <t>Karate athlet  FKCV 🥋
         Ciencias Políticas - UV 📚  
#travelertramp📸 
 🖤</t>
  </si>
  <si>
    <t>Takkaraputo Popurunga Pupirittoparo</t>
  </si>
  <si>
    <t>#teamnadine   “are you fucking sure” - Rachel daly</t>
  </si>
  <si>
    <t>Day jobs: Digital brand @funkids, radio projects @folder &amp; DAB  platform @muxcodab.  
Side-hustles: @britpodawards, @podfollowhq &amp; @podcastlivehq</t>
  </si>
  <si>
    <t>Centre-left Brit, here for UK/US politics, Arsenal, Star Wars &amp; terrible puns. 100% on Team Warren.</t>
  </si>
  <si>
    <t>Casual musings of a Northern Irishman. Beleaguered Sunderland fan. Enjoy motor racing, dark humour &amp; taking life flippantly. #SAFC #F1</t>
  </si>
  <si>
    <t>Designer. ￼All American Sports.</t>
  </si>
  <si>
    <t>Photographer and Videographer working in music. email caitlyn-ebsworthy@hotmail.co.uk for enquiries 🏳️‍🌈</t>
  </si>
  <si>
    <t>22⚽️ | |sc/insta jordieeldridge |R.I.P charley marks</t>
  </si>
  <si>
    <t>27. Actor/writer. LFC fan and Irishman. All views are my own and shared by Joe Allen. Been a puppet, a pauper, a pirate, a poet, a pawn and a king</t>
  </si>
  <si>
    <t>formula one + nufc enthusiast</t>
  </si>
  <si>
    <t>Thalapathy Vijay Fan💪👈</t>
  </si>
  <si>
    <t>Thalapathy Vijay's next, The prestigious #Thalapathy64 is here!</t>
  </si>
  <si>
    <t>Weaponised Autism. Chaos enabler. Currently in prison on Planet Bullshit. #aspie #1A #2A #nerd</t>
  </si>
  <si>
    <t>First Ever Indian Singer/Songwriter to enter #US #BillboardDance50 Charts. Won Mutliple Awards as Composer/Singer/Lyricist. Managed By:- “YUVRAJ ENTERTAINMENT”</t>
  </si>
  <si>
    <t>Proud creators of #SaregamaCarvaan - the new digital audio player in town! Also the owner of India's largest music catalogue.</t>
  </si>
  <si>
    <t>I'm a Creative Producer in sunny San Antonio. I write, produce, and direct digital films, and video productions. I love Science, Films, Books, and Art.</t>
  </si>
  <si>
    <t>Feminist 🌈Filmmaker 🎥 Owner of DORSALE FILMS 🔺 IN UTERO premiering Dec 13 on Amazon Prime // Watch now MATER on Youtube! 👇🏽</t>
  </si>
  <si>
    <t>I’m a weird shit that does weird shit.</t>
  </si>
  <si>
    <t>instagram: girrlscout</t>
  </si>
  <si>
    <t>Nothing in life is to be feared, it is only to be understood. - Marie Curie</t>
  </si>
  <si>
    <t>Former FBI SWAT | @USC Prof. of Practice in National &amp; Homeland Security &amp; alum | @BrownUniversity alum | A-Phi-A | My official acct. &amp; my views #Antiracist</t>
  </si>
  <si>
    <t>⚽️BHAFC⚽️</t>
  </si>
  <si>
    <t>Website for supporters of #BHAFC of the Premier League. Twitter feed for news and views! For enquiries: wearebrighton@hotmail.co.uk</t>
  </si>
  <si>
    <t>just a criminology undergraduate constantly complaining about football and my overwhelming lack of sleep</t>
  </si>
  <si>
    <t>Pompey 49/92💙</t>
  </si>
  <si>
    <t>ネットコアプラスの中からおすすめのAmazonのお買い物情報をメインにお知らせします。</t>
  </si>
  <si>
    <t>@XEnglishbeeX 🦊❤️ It's better to be vulgar than nonexistent #SHSUalum #UHVJaguar</t>
  </si>
  <si>
    <t>FI trader since October 16, trading risk free with 55k.. Happy to help new traders with any questions</t>
  </si>
  <si>
    <t>Live..Love..laugh and always support AFC</t>
  </si>
  <si>
    <t>@Arsenal #Outsmarting the transfer market!</t>
  </si>
  <si>
    <t>@FootballManager YouTuber with 12k+ Subscribers and 1,000,000+ views.
Head of Amenities at @BTWFestival.
Head of Toilets at #CrouchFest
Lincoln City Fan. #FM19</t>
  </si>
  <si>
    <t>Had a fight with cancer 3 times now 2015 ,2017 ,2019 survived,now the fight continues. Life’s a bitch sometimes enjoy it while you can.👻</t>
  </si>
  <si>
    <t>ショッピング/花/映画/歌/絵画/プーさん/TDR/岡田准一/綾瀬はるか/真田広之/赤毛のアン/ソラ🐶/2005年からうつ病/🎹 Shopping/flowers/Winnie the Pooh /Disney/Anne of Green Gables/psychiatric disorder/smaile♡</t>
  </si>
  <si>
    <t>カズ(Kaz)ちゃん @Kaz_Naka5287 のサブ垢ですっ☆
本垢動き悪いので作りましたっ☆
MAINになった感じ☆RTは本垢でします
#LGBTQ #男装 #写真 #日常
アイコンは@miishan103 さんから
                                 画像、動画の無断転載禁止ですっ</t>
  </si>
  <si>
    <t>18 | Arsenal | Southend United | Anything football really | Sarcastic | MCU Films | F1 | Lots of other stuff | My life is a mess</t>
  </si>
  <si>
    <t>Our Deepest Fear Is That We Are Powerful Beyond Measure' Arsenal FC⚽️ @x_x_laurensmith ❤️❤️ Logan Robert Grant Harper ❤️</t>
  </si>
  <si>
    <t>follow back all 🤝</t>
  </si>
  <si>
    <t>Savananha Hill.</t>
  </si>
  <si>
    <t>⚒</t>
  </si>
  <si>
    <t>Prepare for the worst, but hope for the best.'
#HIVESZN 🐝
#Scorpio
#Boricua
#ImAHokie
#WatchJoJo
#TheRiseofSkywalker
#StarWarsJediFallenOrder</t>
  </si>
  <si>
    <t>Periodista. Trabajo en https://t.co/QKAZLCgWUN y https://t.co/dPoCSSebTV. Escribí el libro Super Freak. Laica.</t>
  </si>
  <si>
    <t>photographer and friend of lemurs - co-founder of @orangephoto, bike rider, pinball player &amp; beginning slackliner https://t.co/452OOQrLxk</t>
  </si>
  <si>
    <t>Hacemos podcasts desde Córdoba. No es poco.</t>
  </si>
  <si>
    <t>Edel putter &amp; wedge Master Fitter. Low Score Wins Performance Coach. Level 2 AimPoint Certified Instructor.</t>
  </si>
  <si>
    <t>Love the club, hate the fans.</t>
  </si>
  <si>
    <t>🔌</t>
  </si>
  <si>
    <t>Thalapathy Fan</t>
  </si>
  <si>
    <t>we won’t miss the EU, but they will definitely miss us !!</t>
  </si>
  <si>
    <t>Instagram - george_unwin</t>
  </si>
  <si>
    <t>Been on FI since September 2019. Undisputed Cash Out King on Bet365 2018/2019.</t>
  </si>
  <si>
    <t>Have a YouTube channel called Jacko and I play tennis and football as a hobby!</t>
  </si>
  <si>
    <t>The content you were looking for. 
Merch: https://t.co/49OR3YndC2 twosyncenquiries@gmail.com</t>
  </si>
  <si>
    <t>OG Reylo since 'what girl?'
Of all the pairs the Force endorsed,
none rose to burn as bright
as Ben Solo, the Morningstar,
and Rey, his Evening Light.</t>
  </si>
  <si>
    <t>Unquestionably a Bears fan.  Chicago food guy, radio tv personality</t>
  </si>
  <si>
    <t>FATHER FAMILY FOOD FOOTBALL(Sorry I Mean Arsenal and AS Roma) || BUSINESS || POLITICS ||  @StarmasMedia @starmasFashion #KOTKonnect</t>
  </si>
  <si>
    <t>Host of The Virgin Radio Breakfast Show with Sky, creator of CarFest, custodian of 500 Words. But mostly punching way above his weight in the marriage dept.</t>
  </si>
  <si>
    <t>21 years old. A gooner for life, win, lose, draw I’ll always be supporting my Arsenal! “if you do not believe you can do it then you have no chance at all” - AW</t>
  </si>
  <si>
    <t>Xander / 19 / discord: milk boy#0736 / priv account: @bigthebudo_ / ⚠️ SPOILERS FOR EVERYTHING ⚠️</t>
  </si>
  <si>
    <t>If there's anything you want, anything at all, come to me, I'll be your guardian angel... 
He/Him|Manfred von Karma from G+|15|SMT Fan|Read Nana|</t>
  </si>
  <si>
    <t>rip LLJ🕊                                                        @KidCudi 🐐</t>
  </si>
  <si>
    <t>#JISUNG: @ iam+a+quokka.</t>
  </si>
  <si>
    <t>★ #𝐡̲𝐚̲𝐞̲𝐜̲𝐡̲𝐚̲𝐧̲ : can we pls go home nd listen to michael jackson 2gether? ★</t>
  </si>
  <si>
    <t>Let’s talk about six baby</t>
  </si>
  <si>
    <t>We're having such a good time 🔴 ⚪</t>
  </si>
  <si>
    <t>#nonleague follower #Chelsea #ncfc Independent #Mortgage Advisor</t>
  </si>
  <si>
    <t>#Travel #WifeLife 💕❤️</t>
  </si>
  <si>
    <t>Saving football with every tweet | Petr Cech tweeted me once</t>
  </si>
  <si>
    <t>出版社メディアソフトが運営する『オトナライフニュース（大人ライフニュース）』では、アプリ、裏技、便利技、お得になる技、面白グッズ、便利グッズなど、毎日をもっと楽しく刺激的に送るための情報を配信してます。 暇なときにでもフォローしてチェックしてみてください。</t>
  </si>
  <si>
    <t>~Enjoy the little things~</t>
  </si>
  <si>
    <t>22 // He/Him // Header found at: https://t.co/HVJ8xwsylQ</t>
  </si>
  <si>
    <t>Make hay while the sun shines. Joga Bonito</t>
  </si>
  <si>
    <t>Ich irgendwie - in english please: synesthete (for real!), righty and lefty (of course!), born in 1967...oh well - and: freelance designer</t>
  </si>
  <si>
    <t>Habe drei Frauen und einen Hund. Mich kann nichts erschrecken.</t>
  </si>
  <si>
    <t>I thought that I knew everything 
'Til everything changed - Badlees</t>
  </si>
  <si>
    <t>COYRWW ⚔️⚔️⚔️</t>
  </si>
  <si>
    <t>Geek estudioso nerd ñoño sexy de amor.</t>
  </si>
  <si>
    <t>Betting and sports news, served with a side of mischief. @AskPaddyPower for queries. Instagram: paddypowerofficial. Followers must be 18+.begambleaware.org</t>
  </si>
  <si>
    <t>sleep is the cousin of death</t>
  </si>
  <si>
    <t>rainy nights is my aesthetic @alysslovey</t>
  </si>
  <si>
    <t>Welcome to my woods</t>
  </si>
  <si>
    <t>Staff Writer at The New Yorker, author of 'The Ballad of Abu Ghraib', 'A Cold Case' &amp; 'We Wish To Inform You That Tomorrow We Will Be Killed With Our Families'</t>
  </si>
  <si>
    <t>Philly born &amp; raised. With my late brother John in County Mayo, Ireland where our parents were raised.  Go Eagles!!!  Go Sixers!!!  Go Phillies!!! Go Flyers!!!</t>
  </si>
  <si>
    <t>🏴󠁧󠁢󠁷󠁬󠁳󠁿</t>
  </si>
  <si>
    <t>Grammy Nominated Composer &amp; Technologist. I am a man that believes sound can change the world. As INTJ as you can get.</t>
  </si>
  <si>
    <t>NBO|BHX 🇰🇪 IG: charlesruiru</t>
  </si>
  <si>
    <t>ARSENAL • HIP HOP • ROCK • RNB • GYM ADDICT • INKED • TATTOOS • ARTIST • instagram-cdinkdyer</t>
  </si>
  <si>
    <t>type of bitch to chase a bag for some shit i never had. bitches know im it, you can call it TAG!</t>
  </si>
  <si>
    <t>Media person for @crucibletheatre &amp; @sheffieldlyceum 🎭 Yorkshire lover and inhabitant. Mother of Cats. Fond of pasta. Views mine ✨</t>
  </si>
  <si>
    <t>Studying Editing &amp; Post Production - Gamer - Football
Proud Hornet | He/Them
The only F word is Fun!</t>
  </si>
  <si>
    <t>An eclectic mix of hot takes about Eurovision, politics, sport and drag. Far too many selfies. No smoking in the theatre. 🏳️‍🌈 He/Him.</t>
  </si>
  <si>
    <t>@Everton  Jaxon 💙</t>
  </si>
  <si>
    <t>Huge sigh</t>
  </si>
  <si>
    <t>Even the wise man dwells in the fool's paradise.</t>
  </si>
  <si>
    <t>B.R.A.G. Medallion Honoree #author #Reiki  #IAN #ASMSG #paranormal metaphysical thrillers, #nonficiton #givingback; #free gift here: https://t.co/6rduv1sYN9</t>
  </si>
  <si>
    <t>USA TODAY Bestselling author of the cozy ORGANIZED MYSTERIES, the new FRUGAL LISSA MYSTERIES (bk #2 coming soon) &amp; BODIES OF ART MYSTERIES. https://t.co/8r00gZ40rC</t>
  </si>
  <si>
    <t>Ride In Paradise Joey Meyers | SCVMBXG | Dont become friends with me, im literally the worst</t>
  </si>
  <si>
    <t>B movie and horror enthusiast!  See my blog, also Exploitation and Asian horror fan.  Paranormal Investigator. Follow me on Instagram as cjzisi.</t>
  </si>
  <si>
    <t>| Fan account | bagged at 1.3k and 600 | Gundogan Out. Mendy Out. Otamendi Out | @mancity | @CFCLew_ |</t>
  </si>
  <si>
    <t>Busy dad, marketing man and Boro fanatic</t>
  </si>
  <si>
    <t>Just a guy from Burnley trying to figure it all out</t>
  </si>
  <si>
    <t>#LFC</t>
  </si>
  <si>
    <t>Me? Castles. Romanesque Architecture. Megaliths/Henges/Barrows/Hillforts. Arsenal. New Model Army. Librarian. Left. I love a charity shop.</t>
  </si>
  <si>
    <t>Retired recruiter, Teacher, reader, news junkie</t>
  </si>
  <si>
    <t>Author, journalist, ideas, copywriter https://t.co/uxr4npqPoF. Artistic working class history https://t.co/j5ZYM7xW9Q &amp; @rendezvouscic. Also @Dwell. Rep'd @mbaagents. THFC.</t>
  </si>
  <si>
    <t>New hit shows coming to a streaming platform near you! // Created by @kylewrather // inspired by @tinysubversions</t>
  </si>
  <si>
    <t>♥️T̶H̶A̶L̶A̶P̶A̶T̶H̶Y̶ ̶FAN F̶R̶O̶M̶ ̶K̶A̶R̶N̶A̶T̶A̶K̶A̶ ̶🤫I̶G̶N̶O̶R̶E̶ ̶N̶E̶G̶A̶T̶I̶V̶E̶😘
FOLLOW ME 💯 FOLLOW BACK BACK UP ID @y38095998 
💥 LOADINGT64💥</t>
  </si>
  <si>
    <t>Arsenal and my family.</t>
  </si>
  <si>
    <t>Þór Akureyri ~ Dulwich Hamlet ~ The Arsenal</t>
  </si>
  <si>
    <t>Conteúdo em tempo real sobre entretenimento. Notícia, opinião, vídeos, podcasts e produção de eventos. Entre em contato: redacao@sitevolts.com.br</t>
  </si>
  <si>
    <t>I dare you.
@ChaseMasterson liked one of my tweets.</t>
  </si>
  <si>
    <t>⭐️⭐️⭐️ LFC ⭐️⭐️⭐️</t>
  </si>
  <si>
    <t>Stuff about running, beer and gigs mostly</t>
  </si>
  <si>
    <t>I am into the weather and of course the Gas! Very happy to chat with anyone.</t>
  </si>
  <si>
    <t>Manchester united supporter</t>
  </si>
  <si>
    <t>i speak 3 languages, english, football &amp; sarcasm</t>
  </si>
  <si>
    <t>nonsensical shite ..
'Is your shadow you?'</t>
  </si>
  <si>
    <t>How big is too big? The final season of #SiliconValleyHBO airs Sundays at 10PM.</t>
  </si>
  <si>
    <t>SF Giants fan, father of twins, political junkie, beer man. ✌🏽</t>
  </si>
  <si>
    <t>-Ni puta idea de usar twitter, confórmate con esto
-A veces salgo en la tele</t>
  </si>
  <si>
    <t>➵ stanley voices: 𝘸𝘦'𝘳𝘦 𝘭𝘰𝘴𝘦𝘳𝘴 𝘢𝘯𝘥 𝘸𝘦 𝘢𝘭𝘸𝘢𝘺𝘴 𝘸𝘪𝘭𝘭 𝘣𝘦 | fan account |</t>
  </si>
  <si>
    <t>Winging it since '92</t>
  </si>
  <si>
    <t>Life is better with great beer.</t>
  </si>
  <si>
    <t>Entertainment reporter for @businessinsider. Disney, Marvel, DC, Netflix, box office, and more. Email: tclark@businessinsider.com</t>
  </si>
  <si>
    <t>Add a bio to your profile</t>
  </si>
  <si>
    <t>Proud to be innovating at O2. Believes hot cross buns are for life, not just for Easter. Always work hard, but play harder</t>
  </si>
  <si>
    <t>Welcome to @TelefonicaUK. Follow us for company news, director updates, results and more from O2 &amp; the wider Telefónica UK family #WeAreO2. Tweet @O2 for help.</t>
  </si>
  <si>
    <t>Jesus Follower. Awkward. Foodie. Music Lover. Star Wars Geek. Giraffe Admirer. Domestic Violence Advocate. Real Life Louise Belcher 😒😝🤨😬</t>
  </si>
  <si>
    <t>The Official Handle Of @Team_CDT™</t>
  </si>
  <si>
    <t>They're in your theatres, your neighbour's homes, or even your own! @JBisschop616 @StepsamS @liltrishie &amp; guests defend you on  Invasion of the Remake Podcast!</t>
  </si>
  <si>
    <t>Cleaner. Painter. I draw a lil bit
Contact; Jimboart313@gmail.com for commissions</t>
  </si>
  <si>
    <t>Arsenal fan. #NoToVAR</t>
  </si>
  <si>
    <t>👁 #Geopolitics 
🔭 #Watcher of the Universe 
📚 #Reading Everything
🇺🇸 #Millenial 4th Gen American
🛸 #Art
🌋 #GrandSolarMinimum</t>
  </si>
  <si>
    <t>‏‏‏‏‏‏‏‏‏‏‏اللّٰه | 🇧🇼</t>
  </si>
  <si>
    <t>Professional sculptor specialising in bizarre, erotic and film genre subjects. Worked on contracts for feature films and TV and private commissions.</t>
  </si>
  <si>
    <t>I literally just shitpost and bask in cringe.  TBH following me is probably not in your best interest.  Why would you do this to yourself?</t>
  </si>
  <si>
    <t>@AVFCOfficial 🦁 ❘ Co-founder of @FPLAcademica 👨🏻‍🎓 ❘ Founder of Twitterliga — the #FPL community mini-league ❘ Highest OR: 3,936 (17/18) 🌍</t>
  </si>
  <si>
    <t>Dad, husband, accountant, FPL Player, Nak Muay, Anti-austerity, anti-far right.</t>
  </si>
  <si>
    <t>Random tweets usually. Likes rock music, NFL, sci-fi and comics.</t>
  </si>
  <si>
    <t>Motorcycles, rock music, NUFC, Seattle Seahawks. Bad views from hotel rooms are my speciality</t>
  </si>
  <si>
    <t>founder @chowdownmcr - email: craigad999 at gmail dot com</t>
  </si>
  <si>
    <t>We're here to help you feel better and be better, just like family should.</t>
  </si>
  <si>
    <t>Traveller, Chef, Leeds fan... #thronker #toppestshelf #vamosleedscarajo</t>
  </si>
  <si>
    <t>Lupset Working Mens Club, the third Friday of every month at The Doghouse, Leeds.</t>
  </si>
  <si>
    <t>massive #lufc fan n season ticket holder #MOT</t>
  </si>
  <si>
    <t>Living my dream. Travelling the world. Filling in spare time with F1, football, tennis and the odd bit of music. 🌏</t>
  </si>
  <si>
    <t>Live, work and play in South Florida since 1994. Prolific Arsenal supporter. Believer in everything Quality.</t>
  </si>
  <si>
    <t>Runs, walks &amp; sits. Sits.</t>
  </si>
  <si>
    <t>a le go</t>
  </si>
  <si>
    <t>you’ve gotta learn to listen lou</t>
  </si>
  <si>
    <t>Published #horror author of seven books with more on the way :) https://t.co/UvxXk3eJhB All of my books here: https://t.co/JXX0yv5zzl</t>
  </si>
  <si>
    <t>Look in the mirror. Remind yourself that you are merely a vessel to hold disease and death at bay temporarily.</t>
  </si>
  <si>
    <t>25 | Peak EUW Master player | 150,000+ YouTube Subs, Twitch Partner &amp; Official #LeaguePartner | Business: huzzybusiness@gmail.com</t>
  </si>
  <si>
    <t>Músico por convicción, psicólogo de profesión.</t>
  </si>
  <si>
    <t>Co-hostess of @scaryhorrorcast with @monstermashken
The problem with this world is that too many mouths are open, while too many eyes remain closed</t>
  </si>
  <si>
    <t>Software Developer. Hardware Destroyer.
BHAFC sufferer.</t>
  </si>
  <si>
    <t>Seagulls supporting and passionate about housing and skinny dogs. All views my own</t>
  </si>
  <si>
    <t>OzU</t>
  </si>
  <si>
    <t>Me gustan las croquetas, el Overwatch y el LoL. ♥</t>
  </si>
  <si>
    <t>Freelance BA @BBCSport | writing @ReadManUtd &amp; @planetbenfica | @sheffjournalism grad | #MUFC &amp; #SLB | 🇲🇴🇵🇹 | All opinions are mine.</t>
  </si>
  <si>
    <t>#dataviz lead in Leeds in leisure travel. @tableau Desktop CP. 🐱🌿</t>
  </si>
  <si>
    <t>| He/Him | Mediocre At Best | Mid/ADC/Support | Trans | 🇺🇸 |</t>
  </si>
  <si>
    <t>30 cornwall, love gaming, music, movies! all things nerdy! haha if your into music check out @jdcurnow, a great talent!</t>
  </si>
  <si>
    <t>Arsenal,football,lawn care and science.</t>
  </si>
  <si>
    <t>Senior Product Marketing Manager @digitalextremes | Formerly @SquareEnix + @Bethesda on @TESLegends &amp; @TESOnline | Esports &amp; MMO junkie | Lover of Disney</t>
  </si>
  <si>
    <t>Play for FREE today! Download Warframe on PC, PS4, Xbox One or Nintendo Switch.  For game support: https://t.co/HZJknd0nnz!</t>
  </si>
  <si>
    <t>Engineer EngTech TMIET. Lilywhite. Arsing about since '81.</t>
  </si>
  <si>
    <t>Proud Dαd &amp; Husband, Bαrɢαιɴ Hυɴтer,
Love α ɢιɢɢle 😂 &amp; my Dog. Loɴe Wolғ Gαмer.
T1D since '77
(Try to be) Mostly Hαppy (wιll sound off - wнeɴ required)</t>
  </si>
  <si>
    <t>@lufc ⚽❤</t>
  </si>
  <si>
    <t>When you suffer from IBM Depression is never far away! WALES, Leeds United , Leeds Rhinos Fan, @MOT, Beautiful Wife Sonia, 2 Beautiful sons Rhys &amp; Dewi.</t>
  </si>
  <si>
    <t>Tips for Online Business, Article Marketing,  Make Money Online.</t>
  </si>
  <si>
    <t>super tottenham hotspur</t>
  </si>
  <si>
    <t>Bastard//💜💜@lightshadTorin💜💜</t>
  </si>
  <si>
    <t>Aqui tem muito Flamengo, futebol internacional, Fórmula One, NFL, NBA, Xbox One, PlayStation e FIFA.</t>
  </si>
  <si>
    <t>Conta oficial da https://t.co/tvgFDKEPXD.  Contate @amazonhelp para Atendimento.</t>
  </si>
  <si>
    <t>R.A.H #WFA 👷🏾‍♂️ #Scorpio #Ovo</t>
  </si>
  <si>
    <t>Arsenal, Games , Psychology</t>
  </si>
  <si>
    <t>Audio engineer @WindowpaneAR | Guitarist @cathuriamusic | Berklee ’19 | Prog nerd | Habitual line stepper | Boomer in spirit #FreeAssange #RepealNFA #FreeHK</t>
  </si>
  <si>
    <t>Recorder of awful music, writer of terrible songs.</t>
  </si>
  <si>
    <t>THALAPATHY😎🔥</t>
  </si>
  <si>
    <t>Freebies, Free Samples, Coupons, Hot Deals, Sweeps &amp; More!  Updated Daily. Visit us at: https://t.co/etBvIBX6nd</t>
  </si>
  <si>
    <t>ｄｏｎｎｉｅ ｄａｒｋｏ’ｓ ｎｏ。１ ｆａｎ</t>
  </si>
  <si>
    <t>Radiate Positivity</t>
  </si>
  <si>
    <t>tom meighan &amp; matt bellamy enthusiast // we live to fight another day🤞🏻|| STAN ACCOUNT</t>
  </si>
  <si>
    <t>I'm your new quartermaster | Space🌌 |MonsterHunter|Cats | Gundam | Macross | Gearhead | The best way forward is sideways | RT lots of anime shit turn that off.</t>
  </si>
  <si>
    <t>20. JW. mama to Noa💗. new twitter.</t>
  </si>
  <si>
    <t>Just relax. STANDUP COMEDIAN. “I Can’t Breathe” the comedy album 👇🏿👇🏿 Duval</t>
  </si>
  <si>
    <t>,</t>
  </si>
  <si>
    <t>📸Photographer🎞Director 🎬Actor💻ScreenWriter 💵Producer ▪️LGB[T].. #DMV ✈️ #LABound.. IG: https://t.co/0SPHo2rGEB</t>
  </si>
  <si>
    <t>I love music, all the singing, dancing and playing instruments, but mostly I love playing the guitar.</t>
  </si>
  <si>
    <t>#Dauntless is a free-to-play co-op action RPG available now on PlayStation 4, Xbox One, and the Epic Games store.</t>
  </si>
  <si>
    <t>The best stuff anywhere on this wonderful thing called the interweb.</t>
  </si>
  <si>
    <t>Do More
Not the Most
Mob Squad.Horns Up
Go Bucks.</t>
  </si>
  <si>
    <t>Proud Sikh. Live and breathe Liverpool Football Club. Hate the S#N 🖕🏽and Hate Racism🖕🏽 with a passion...💥😍John Barnes 😍💥 (Poetry In Motion)...YNWA</t>
  </si>
  <si>
    <t>Don't come at me with your Whine unless you bring some Cheese.</t>
  </si>
  <si>
    <t>I gave your man the best multi purpose haircut he's ever had ... he used it to secure you, a job, his sideting AND your forgiveness all for £20 ... HOW BOUT DAH</t>
  </si>
  <si>
    <t>life is long 😍😎</t>
  </si>
  <si>
    <t>lvl 50 Lich Gamer, USCG Veteran, NYCFC Hertha BSC fan.  Nihil desperandum! #Sims4 Gallery at https://t.co/ZZQYPFTVM7 coming soon: https://t.co/K8uc4JMrD1</t>
  </si>
  <si>
    <t>Raya, die weiße Wölfin|Misanthrop| Flauschwölfchen|Mastodon: @WhiteWolfRena@LGBT.io|PrivatAcc: @Railtzu|Sie/Ihr| https://t.co/0OAMIsiugn von @andere_grufty</t>
  </si>
  <si>
    <t>Astros•Video Games•WWE•Anime•Memes•Toys and Part time trumpeter. Follow and I’ll follow back</t>
  </si>
  <si>
    <t>Writer | Director | Producer
Check out 'A Slice of Life in Barcelona'  Free! On #AmazonPrime #Tubi  https://t.co/hPysHu8GDB…</t>
  </si>
  <si>
    <t>Looking for your next binge-fueled ugly cry or adrenaline fix? With thousands of free movies and TV shows, we’ve got you covered. Stream Freely.</t>
  </si>
  <si>
    <t>A hard-hitting, sexy drama full of dark humor and plenty of twists! Watch now on Free on Tubi and Amazon Prime!
https://t.co/dApviFo5Vd…</t>
  </si>
  <si>
    <t>Hey, it's Eva. I stream PC games on Twitch [Mon - Fri @ 11:30am GMT]. 
I play for fun &amp; occasionally for the win!
Main game: #Dauntless🦄</t>
  </si>
  <si>
    <t>20 - Lincoln City &amp; Newcastle United</t>
  </si>
  <si>
    <t>England, United Kingdom</t>
  </si>
  <si>
    <t>Islington, London</t>
  </si>
  <si>
    <t>Camden Town, London</t>
  </si>
  <si>
    <t>Japan</t>
  </si>
  <si>
    <t>長野県北部</t>
  </si>
  <si>
    <t>Epsom &amp; soon Walton On Thames</t>
  </si>
  <si>
    <t>Canterbury, England</t>
  </si>
  <si>
    <t>Entre Wonderland y Narnia</t>
  </si>
  <si>
    <t>London</t>
  </si>
  <si>
    <t>Washington, USA</t>
  </si>
  <si>
    <t>United Kingdom</t>
  </si>
  <si>
    <t>Sri Lanka</t>
  </si>
  <si>
    <t>Vijayawada, India</t>
  </si>
  <si>
    <t>Chennai, India</t>
  </si>
  <si>
    <t>UK</t>
  </si>
  <si>
    <t>Newcastle, England</t>
  </si>
  <si>
    <t>Illumis</t>
  </si>
  <si>
    <t>📧: seriesupdatefr@gmail.com</t>
  </si>
  <si>
    <t>Not telling you where I live.</t>
  </si>
  <si>
    <t>Seattle, Washington</t>
  </si>
  <si>
    <t>Enjoying life with G 💟</t>
  </si>
  <si>
    <t>London, UK.</t>
  </si>
  <si>
    <t>Calgary, Alberta</t>
  </si>
  <si>
    <t>San Jose, CA</t>
  </si>
  <si>
    <t>New York, USA.</t>
  </si>
  <si>
    <t>Μπαλταδώρου 8, Θεσσαλονίκη</t>
  </si>
  <si>
    <t>Carballo</t>
  </si>
  <si>
    <t>Preston, England</t>
  </si>
  <si>
    <t>London, England</t>
  </si>
  <si>
    <t>Richmond, London</t>
  </si>
  <si>
    <t>I'm at where ya sister went</t>
  </si>
  <si>
    <t>South Central Los Angeles, CA</t>
  </si>
  <si>
    <t>brooklyn</t>
  </si>
  <si>
    <t>Michigan, USA</t>
  </si>
  <si>
    <t>Earth-616</t>
  </si>
  <si>
    <t>Paris, France</t>
  </si>
  <si>
    <t>São Paulo</t>
  </si>
  <si>
    <t>Brighton, England</t>
  </si>
  <si>
    <t>Moses Lake North, WA</t>
  </si>
  <si>
    <t>El Segundo, CA</t>
  </si>
  <si>
    <t>Pittsburgh, PA</t>
  </si>
  <si>
    <t>TESD Town</t>
  </si>
  <si>
    <t>Medway UK</t>
  </si>
  <si>
    <t>@juju_ocho ♡</t>
  </si>
  <si>
    <t>Massachusetts, USA</t>
  </si>
  <si>
    <t>Burgess Hill, England</t>
  </si>
  <si>
    <t>Portsmouth, England</t>
  </si>
  <si>
    <t>Newcastle Upon Tyne</t>
  </si>
  <si>
    <t>your head, rent free</t>
  </si>
  <si>
    <t>Thedas</t>
  </si>
  <si>
    <t>Wiltshire, England</t>
  </si>
  <si>
    <t>In a cinema near you ...</t>
  </si>
  <si>
    <t>Ireland</t>
  </si>
  <si>
    <t>NYC</t>
  </si>
  <si>
    <t>Virginia, USA</t>
  </si>
  <si>
    <t>Sweden</t>
  </si>
  <si>
    <t>Indiana</t>
  </si>
  <si>
    <t>Downpatrick, Ireland</t>
  </si>
  <si>
    <t>at a bar somewhere    uk</t>
  </si>
  <si>
    <t>West Virginia</t>
  </si>
  <si>
    <t>Pasadena, CA</t>
  </si>
  <si>
    <t>Manchester</t>
  </si>
  <si>
    <t>bournemouth</t>
  </si>
  <si>
    <t>Barra Mansa, Brasil</t>
  </si>
  <si>
    <t>Northumberland</t>
  </si>
  <si>
    <t>Brooklyn, NY</t>
  </si>
  <si>
    <t>France</t>
  </si>
  <si>
    <t>Bury St Edmunds</t>
  </si>
  <si>
    <t>Macclesfield</t>
  </si>
  <si>
    <t>Be There</t>
  </si>
  <si>
    <t>Leeds/London</t>
  </si>
  <si>
    <t>Miami, FL</t>
  </si>
  <si>
    <t>Mummies house</t>
  </si>
  <si>
    <t xml:space="preserve">Scotland, Ayrshire </t>
  </si>
  <si>
    <t>Redmond, WA</t>
  </si>
  <si>
    <t>Gloucester. England</t>
  </si>
  <si>
    <t>az</t>
  </si>
  <si>
    <t>Cardiff, Wales</t>
  </si>
  <si>
    <t>Dublin, Ireland</t>
  </si>
  <si>
    <t>Brimington, England</t>
  </si>
  <si>
    <t>Indonesia</t>
  </si>
  <si>
    <t>ÜT: 40.672438,-73.999464</t>
  </si>
  <si>
    <t>Allentown PA</t>
  </si>
  <si>
    <t>Paris France</t>
  </si>
  <si>
    <t>los angeles</t>
  </si>
  <si>
    <t>Traveling across Exandria</t>
  </si>
  <si>
    <t>The Front Porch</t>
  </si>
  <si>
    <t>Mérida, Yucatán</t>
  </si>
  <si>
    <t>MANCHESTER</t>
  </si>
  <si>
    <t>Manchester, England</t>
  </si>
  <si>
    <t>New Jersey, USA</t>
  </si>
  <si>
    <t>near a Florida Sunrise</t>
  </si>
  <si>
    <t>the diamond life bitch</t>
  </si>
  <si>
    <t>Bay Area, CA</t>
  </si>
  <si>
    <t xml:space="preserve">Zulu King </t>
  </si>
  <si>
    <t>West Philly Baby</t>
  </si>
  <si>
    <t>Liverpool, England</t>
  </si>
  <si>
    <t>Warwick, RI and Washington, DC</t>
  </si>
  <si>
    <t>Uddersfield</t>
  </si>
  <si>
    <t>Coventry, England</t>
  </si>
  <si>
    <t>New York City</t>
  </si>
  <si>
    <t>Stonehaven, Scotland</t>
  </si>
  <si>
    <t>Scotland, Glasgow</t>
  </si>
  <si>
    <t>España</t>
  </si>
  <si>
    <t>Glossop, England</t>
  </si>
  <si>
    <t>London, UK</t>
  </si>
  <si>
    <t>Hastings, England</t>
  </si>
  <si>
    <t>Украина</t>
  </si>
  <si>
    <t>Cajamar, Brasil</t>
  </si>
  <si>
    <t>Spalding/Peterborough, England</t>
  </si>
  <si>
    <t>Spalding</t>
  </si>
  <si>
    <t>Lille, France</t>
  </si>
  <si>
    <t>SHEFFIELD</t>
  </si>
  <si>
    <t>Braunschweig, Germany</t>
  </si>
  <si>
    <t>Barb deserved better</t>
  </si>
  <si>
    <t>Reading</t>
  </si>
  <si>
    <t>#Chicago ©</t>
  </si>
  <si>
    <t>ne3</t>
  </si>
  <si>
    <t>Emirates Stadium</t>
  </si>
  <si>
    <t>Portland, OR</t>
  </si>
  <si>
    <t>Ann Arbor, MI</t>
  </si>
  <si>
    <t>Lots of different places</t>
  </si>
  <si>
    <t>Austin, TX</t>
  </si>
  <si>
    <t>Seattle, WA</t>
  </si>
  <si>
    <t>marketing@anga.tv</t>
  </si>
  <si>
    <t>Edmonston, MD</t>
  </si>
  <si>
    <t>BizarroLand</t>
  </si>
  <si>
    <t>California, USA</t>
  </si>
  <si>
    <t>Casnewydd, Cymru</t>
  </si>
  <si>
    <t>Washington, D.C.</t>
  </si>
  <si>
    <t>United States</t>
  </si>
  <si>
    <t>U K</t>
  </si>
  <si>
    <t>Peterborough</t>
  </si>
  <si>
    <t>Jackson, MS</t>
  </si>
  <si>
    <t>Liverpool</t>
  </si>
  <si>
    <t>New Orleans, LA</t>
  </si>
  <si>
    <t>London, UK / Pereira, Colombia</t>
  </si>
  <si>
    <t>Baltimore</t>
  </si>
  <si>
    <t>Virginia, United States</t>
  </si>
  <si>
    <t>Knowhere</t>
  </si>
  <si>
    <t>Kremlin</t>
  </si>
  <si>
    <t>Birmingham, England</t>
  </si>
  <si>
    <t>HEAVEN</t>
  </si>
  <si>
    <t>Sartrouville, France</t>
  </si>
  <si>
    <t>Eastwood, England</t>
  </si>
  <si>
    <t>Ilford, London</t>
  </si>
  <si>
    <t>Basingstoke</t>
  </si>
  <si>
    <t>Potton, Bedfordshire</t>
  </si>
  <si>
    <t>North London</t>
  </si>
  <si>
    <t>Spa city</t>
  </si>
  <si>
    <t>Sao Paulo, Brazil</t>
  </si>
  <si>
    <t>東京 世田谷区</t>
  </si>
  <si>
    <t>LONG ISLAND NEW YORK USA</t>
  </si>
  <si>
    <t>Turim, Piemonte</t>
  </si>
  <si>
    <t>BH/SP/BCN</t>
  </si>
  <si>
    <t>Vancouver</t>
  </si>
  <si>
    <t>Houston, TX</t>
  </si>
  <si>
    <t>The corridor of uncertainty.</t>
  </si>
  <si>
    <t>Las Vegas, NV</t>
  </si>
  <si>
    <t>👻thatkarlyygirl</t>
  </si>
  <si>
    <t>Moonlit</t>
  </si>
  <si>
    <t>Natal, Brasil</t>
  </si>
  <si>
    <t xml:space="preserve">PNW      she/her </t>
  </si>
  <si>
    <t>♏️♑️♈️</t>
  </si>
  <si>
    <t>Sheffield</t>
  </si>
  <si>
    <t>Italia</t>
  </si>
  <si>
    <t>Summoner's Rift</t>
  </si>
  <si>
    <t>Great Britain</t>
  </si>
  <si>
    <t>Texas</t>
  </si>
  <si>
    <t>New Orleans</t>
  </si>
  <si>
    <t>The 604</t>
  </si>
  <si>
    <t>Olympus Mons</t>
  </si>
  <si>
    <t xml:space="preserve">Annie Rd </t>
  </si>
  <si>
    <t>vyasarpadi,chennai</t>
  </si>
  <si>
    <t>Omnipresent</t>
  </si>
  <si>
    <t>Kerry, Ireland</t>
  </si>
  <si>
    <t>Vosges, Lorraine</t>
  </si>
  <si>
    <t>Seumland</t>
  </si>
  <si>
    <t>淫乱の国</t>
  </si>
  <si>
    <t>ブラウン管/IDS!会員</t>
  </si>
  <si>
    <t>hiyori. of age. she/her.</t>
  </si>
  <si>
    <t>Swansea</t>
  </si>
  <si>
    <t>The Jungle</t>
  </si>
  <si>
    <t>Swansea, Wales</t>
  </si>
  <si>
    <t xml:space="preserve">Leeds </t>
  </si>
  <si>
    <t>St.Petersburg</t>
  </si>
  <si>
    <t>Newcastle Upon Tyne, England</t>
  </si>
  <si>
    <t>Norwich, England</t>
  </si>
  <si>
    <t>India</t>
  </si>
  <si>
    <t xml:space="preserve">Hollywood </t>
  </si>
  <si>
    <t>New York, NY</t>
  </si>
  <si>
    <t>Laundry Mountain</t>
  </si>
  <si>
    <t>Diksmuide, België</t>
  </si>
  <si>
    <t>Glasgow, Scotland</t>
  </si>
  <si>
    <t xml:space="preserve">Gotham </t>
  </si>
  <si>
    <t>San Bruno, CA</t>
  </si>
  <si>
    <t>Weymouth, England</t>
  </si>
  <si>
    <t>Maidstone</t>
  </si>
  <si>
    <t>Paddington, London</t>
  </si>
  <si>
    <t>NW London, England</t>
  </si>
  <si>
    <t>Región de Murcia, España</t>
  </si>
  <si>
    <t>De un lugar llamado mundo</t>
  </si>
  <si>
    <t xml:space="preserve">Planet Earth </t>
  </si>
  <si>
    <t>Illinois, USA</t>
  </si>
  <si>
    <t>Cullercoats North Tyneside</t>
  </si>
  <si>
    <t>Darlington, England</t>
  </si>
  <si>
    <t>Sydney, New South Wales</t>
  </si>
  <si>
    <t>Gallifrey</t>
  </si>
  <si>
    <t xml:space="preserve">Newcastle/Gateshead </t>
  </si>
  <si>
    <t xml:space="preserve">Aberdeenshire Scotland </t>
  </si>
  <si>
    <t>LA &amp; Vancouver</t>
  </si>
  <si>
    <t>Barcelona</t>
  </si>
  <si>
    <t>Almodington, Chichester.</t>
  </si>
  <si>
    <t>Raccoon City</t>
  </si>
  <si>
    <t>Dallas, TX</t>
  </si>
  <si>
    <t>in constant motion</t>
  </si>
  <si>
    <t>Romford</t>
  </si>
  <si>
    <t>CHILE</t>
  </si>
  <si>
    <t>Santiago, Chile</t>
  </si>
  <si>
    <t xml:space="preserve">Les Mureaux, France </t>
  </si>
  <si>
    <t>Brazil</t>
  </si>
  <si>
    <t>The Clem, Michigan</t>
  </si>
  <si>
    <t>Derry / Donegal, Ireland</t>
  </si>
  <si>
    <t>Sunny South Coast</t>
  </si>
  <si>
    <t>Instagram - @onlysharpie</t>
  </si>
  <si>
    <t>Cáceres ~ Sevilla</t>
  </si>
  <si>
    <t>Nigeria</t>
  </si>
  <si>
    <t>Derby, England</t>
  </si>
  <si>
    <t>france</t>
  </si>
  <si>
    <t>Fort Waynes World, IN</t>
  </si>
  <si>
    <t>London, United Kingdom</t>
  </si>
  <si>
    <t>Cinderford</t>
  </si>
  <si>
    <t>日本 静岡</t>
  </si>
  <si>
    <t>Sheffield/Barnsley</t>
  </si>
  <si>
    <t>Atlanta, GA</t>
  </si>
  <si>
    <t>NYC/LA</t>
  </si>
  <si>
    <t>OZ</t>
  </si>
  <si>
    <t>SF | NYC</t>
  </si>
  <si>
    <t>the bronx</t>
  </si>
  <si>
    <t>Relative Minor Of C</t>
  </si>
  <si>
    <t>Newcastle.</t>
  </si>
  <si>
    <t>Melbourne, Australia</t>
  </si>
  <si>
    <t>Los Angeles, CA</t>
  </si>
  <si>
    <t>Menlo Park, CA</t>
  </si>
  <si>
    <t>Somerset, MA</t>
  </si>
  <si>
    <t xml:space="preserve">newcastle upon tyne </t>
  </si>
  <si>
    <t>Call "Oh Rad" Oh</t>
  </si>
  <si>
    <t>Montenegro</t>
  </si>
  <si>
    <t>Tirunelveli, India</t>
  </si>
  <si>
    <t>Woking, South East</t>
  </si>
  <si>
    <t>Nairobi, Kenya</t>
  </si>
  <si>
    <t>Mesa, AZ</t>
  </si>
  <si>
    <t>Berlin</t>
  </si>
  <si>
    <t>RE</t>
  </si>
  <si>
    <t>City of London</t>
  </si>
  <si>
    <t>Lancaster</t>
  </si>
  <si>
    <t>Wolverhampton</t>
  </si>
  <si>
    <t>North Carolina, USA</t>
  </si>
  <si>
    <t>Val-d'Oise, Ile-de-France</t>
  </si>
  <si>
    <t>Loading</t>
  </si>
  <si>
    <t>she/her | velaris</t>
  </si>
  <si>
    <t xml:space="preserve">idris </t>
  </si>
  <si>
    <t>Orlando, FL</t>
  </si>
  <si>
    <t>Colombia</t>
  </si>
  <si>
    <t>Philadelphia, PA</t>
  </si>
  <si>
    <t>Rouen, France.</t>
  </si>
  <si>
    <t>Pripyat</t>
  </si>
  <si>
    <t>Sabadell, España</t>
  </si>
  <si>
    <t>Tamil ,Cuddalore, Nellikuppam</t>
  </si>
  <si>
    <t>Newcastle and Forres</t>
  </si>
  <si>
    <t>Canada</t>
  </si>
  <si>
    <t xml:space="preserve">South London </t>
  </si>
  <si>
    <t>ECU,Sudamerica Mundo 6003030</t>
  </si>
  <si>
    <t>தளபதி நெஞ்சில்</t>
  </si>
  <si>
    <t xml:space="preserve">the hallway </t>
  </si>
  <si>
    <t>Plymouth, England</t>
  </si>
  <si>
    <t>Deerfield, IL</t>
  </si>
  <si>
    <t>East Midlands, England</t>
  </si>
  <si>
    <t>markmorrissofficial@gmail.com</t>
  </si>
  <si>
    <t>The World That Never Was</t>
  </si>
  <si>
    <t>Contact@SavinTheBees.com</t>
  </si>
  <si>
    <t>Morioh Cho</t>
  </si>
  <si>
    <t>New York, USA</t>
  </si>
  <si>
    <t>Eyjafjallajökull</t>
  </si>
  <si>
    <t>Ggp x Rennes</t>
  </si>
  <si>
    <t>Rennes, France</t>
  </si>
  <si>
    <t>Ibadan, Nigeria</t>
  </si>
  <si>
    <t>Tyrrellspass</t>
  </si>
  <si>
    <t>Gateshead</t>
  </si>
  <si>
    <t>Chicago, IL</t>
  </si>
  <si>
    <t>Arizona, USA</t>
  </si>
  <si>
    <t>MiChaeng</t>
  </si>
  <si>
    <t>Lagos, Nigeria</t>
  </si>
  <si>
    <t>Worcester, MA</t>
  </si>
  <si>
    <t>Santa Destroy</t>
  </si>
  <si>
    <t>Breaking Backs &amp; Eating Snacks</t>
  </si>
  <si>
    <t>Venice, California</t>
  </si>
  <si>
    <t>ゴ ゴ ゴ ゴ ゴ ゴ ゴ ゴ ゴ ゴゴ ゴ ゴ ゴ ゴ ゴ</t>
  </si>
  <si>
    <t>Eastbourne</t>
  </si>
  <si>
    <t>San Antonio, TX</t>
  </si>
  <si>
    <t>Toronto, Ontario, Canada</t>
  </si>
  <si>
    <t>Toronto</t>
  </si>
  <si>
    <t>Bermuda✈️London</t>
  </si>
  <si>
    <t>Bermuda</t>
  </si>
  <si>
    <t>in ur dreams</t>
  </si>
  <si>
    <t>日本</t>
  </si>
  <si>
    <t>Waiting for the BotW Sequel</t>
  </si>
  <si>
    <t>Whatever Hole I crawl into</t>
  </si>
  <si>
    <t>Maine</t>
  </si>
  <si>
    <t>Goiás, Brasil</t>
  </si>
  <si>
    <t>Leith, Scotland</t>
  </si>
  <si>
    <t>Exmouth</t>
  </si>
  <si>
    <t>Planet Earth, dimension C-137</t>
  </si>
  <si>
    <t>Tempe, AZ</t>
  </si>
  <si>
    <t>Atascocita, TX</t>
  </si>
  <si>
    <t>Pandora</t>
  </si>
  <si>
    <t>Chile</t>
  </si>
  <si>
    <t>🐝</t>
  </si>
  <si>
    <t>Madison, WI</t>
  </si>
  <si>
    <t xml:space="preserve">England </t>
  </si>
  <si>
    <t>New Delhi/Srinagar, India</t>
  </si>
  <si>
    <t>Washington DC 🇺🇸via 🇸🇬🇮🇳</t>
  </si>
  <si>
    <t>brussels.</t>
  </si>
  <si>
    <t>Battu</t>
  </si>
  <si>
    <t>Worldwide</t>
  </si>
  <si>
    <t>Gabi Hayes - Los Angeles</t>
  </si>
  <si>
    <t>Nottingham, England</t>
  </si>
  <si>
    <t>Honolulu, HI</t>
  </si>
  <si>
    <t>New Zealand</t>
  </si>
  <si>
    <t>221.B Baker Street</t>
  </si>
  <si>
    <t>Florida, USA</t>
  </si>
  <si>
    <t>São Paulo, Brasil</t>
  </si>
  <si>
    <t>Queens, NY</t>
  </si>
  <si>
    <t>Tartarugas lá embaixo</t>
  </si>
  <si>
    <t>Germany</t>
  </si>
  <si>
    <t>Homo Sensorium 🏳️‍🌈</t>
  </si>
  <si>
    <t>Santiago, Metropolitana de Santiago</t>
  </si>
  <si>
    <t>Dayton, OH</t>
  </si>
  <si>
    <t xml:space="preserve"> 77-02-01 82295263 ⬇️for more</t>
  </si>
  <si>
    <t>Lyon, France</t>
  </si>
  <si>
    <t>Lake Havasu City, AZ</t>
  </si>
  <si>
    <t>Dubuque, IA</t>
  </si>
  <si>
    <t>Puerto Montt, Chile</t>
  </si>
  <si>
    <t>Parts Unknown, Canada</t>
  </si>
  <si>
    <t xml:space="preserve">Joe's Pizza </t>
  </si>
  <si>
    <t>Newcastle-upon-tyne</t>
  </si>
  <si>
    <t>Minnesota, USA</t>
  </si>
  <si>
    <t>The Secret Box</t>
  </si>
  <si>
    <t>@DanBermejoEscritor</t>
  </si>
  <si>
    <t>Montigny-Le-Tilleul, BELGIUM</t>
  </si>
  <si>
    <t>Elkridge, MD, USA</t>
  </si>
  <si>
    <t>Washington, DC</t>
  </si>
  <si>
    <t>west mids</t>
  </si>
  <si>
    <t>Montréal, Québec</t>
  </si>
  <si>
    <t>Tidworth</t>
  </si>
  <si>
    <t>shop 24/7 @</t>
  </si>
  <si>
    <t>North America</t>
  </si>
  <si>
    <t>Boca Raton, Florida</t>
  </si>
  <si>
    <t>Colorado Springs</t>
  </si>
  <si>
    <t>Earth Dimension C-137</t>
  </si>
  <si>
    <t>0w0</t>
  </si>
  <si>
    <t>Pv : @_spideygovxr</t>
  </si>
  <si>
    <t>London/Essex</t>
  </si>
  <si>
    <t>Krakow</t>
  </si>
  <si>
    <t>God's Awesome Presence!</t>
  </si>
  <si>
    <t>Michigan</t>
  </si>
  <si>
    <t>idk</t>
  </si>
  <si>
    <t>Capital Knot City</t>
  </si>
  <si>
    <t>Nebraska, USA</t>
  </si>
  <si>
    <t>東京都</t>
  </si>
  <si>
    <t>Ontario, Canada</t>
  </si>
  <si>
    <t>Cincinnati, OH</t>
  </si>
  <si>
    <t>target</t>
  </si>
  <si>
    <t>liverpool</t>
  </si>
  <si>
    <t>Bristol</t>
  </si>
  <si>
    <t>London (ish)</t>
  </si>
  <si>
    <t>ÜT: 37.2643,-121.971226</t>
  </si>
  <si>
    <t>FighterZ Lobby</t>
  </si>
  <si>
    <t>Elgin, Scotland</t>
  </si>
  <si>
    <t>Enfield, London</t>
  </si>
  <si>
    <t>Americas Appendage</t>
  </si>
  <si>
    <t>Colorado</t>
  </si>
  <si>
    <t>The Shire</t>
  </si>
  <si>
    <t>la-la land</t>
  </si>
  <si>
    <t>ohio</t>
  </si>
  <si>
    <t>cambuslang</t>
  </si>
  <si>
    <t>Staffordshire/Midlands</t>
  </si>
  <si>
    <t>Framingham, MA</t>
  </si>
  <si>
    <t>North Park, San Diego</t>
  </si>
  <si>
    <t>Aurora, Colorado</t>
  </si>
  <si>
    <t>Atlanta, Georgia</t>
  </si>
  <si>
    <t xml:space="preserve">murcia </t>
  </si>
  <si>
    <t>Konohagakure</t>
  </si>
  <si>
    <t>90018!</t>
  </si>
  <si>
    <t>• they/them • non-binary lesbian •</t>
  </si>
  <si>
    <t>Las Rozas de Madrid, España</t>
  </si>
  <si>
    <t>Pochinki</t>
  </si>
  <si>
    <t>Arlington, VA</t>
  </si>
  <si>
    <t>West Moors, England</t>
  </si>
  <si>
    <t>Москва, Россия</t>
  </si>
  <si>
    <t>Москва</t>
  </si>
  <si>
    <t>Lin Kuei Temple</t>
  </si>
  <si>
    <t xml:space="preserve">Metro Detroit </t>
  </si>
  <si>
    <t xml:space="preserve">Gloucester </t>
  </si>
  <si>
    <t>Bradford, England</t>
  </si>
  <si>
    <t>Islamic Republic of Iran</t>
  </si>
  <si>
    <t>Spiritually Touring France</t>
  </si>
  <si>
    <t>Neighborhood of Make-Believe</t>
  </si>
  <si>
    <t>Pac NW</t>
  </si>
  <si>
    <t>United Arab Emirates</t>
  </si>
  <si>
    <t>Aylesbury, UK</t>
  </si>
  <si>
    <t>Barry, Wales</t>
  </si>
  <si>
    <t>Wales/ Cymru 🏴󠁧󠁢󠁷󠁬󠁳󠁿</t>
  </si>
  <si>
    <t>Berkeley, CA</t>
  </si>
  <si>
    <t>york</t>
  </si>
  <si>
    <t>Carlisle, England</t>
  </si>
  <si>
    <t>Perth, Western Australia</t>
  </si>
  <si>
    <t>ÜT: 38.936768,-77.028874</t>
  </si>
  <si>
    <t>Your lawn</t>
  </si>
  <si>
    <t>Peachtree Corners, GA</t>
  </si>
  <si>
    <t>Bandon, OR</t>
  </si>
  <si>
    <t>Puerto Rico</t>
  </si>
  <si>
    <t>Bridlington, England</t>
  </si>
  <si>
    <t>Brentwood</t>
  </si>
  <si>
    <t>東京&amp;インドネシア</t>
  </si>
  <si>
    <t xml:space="preserve">somewhere haunted </t>
  </si>
  <si>
    <t>Clearwater, FL</t>
  </si>
  <si>
    <t>Worcestershire</t>
  </si>
  <si>
    <t>Bait Merchant</t>
  </si>
  <si>
    <t>earth</t>
  </si>
  <si>
    <t>Huntington, NY</t>
  </si>
  <si>
    <t>Inglaterra, Reino Unido</t>
  </si>
  <si>
    <t>Block A, Highbury, N5</t>
  </si>
  <si>
    <t>Cape town, south africa</t>
  </si>
  <si>
    <t>Earth</t>
  </si>
  <si>
    <t>Tekkerslovakia</t>
  </si>
  <si>
    <t>Tunisia</t>
  </si>
  <si>
    <t>Walsall</t>
  </si>
  <si>
    <t>Bristol, England</t>
  </si>
  <si>
    <t>Berlin, Deutschland</t>
  </si>
  <si>
    <t>Cumbria</t>
  </si>
  <si>
    <t>Laurelindórenan</t>
  </si>
  <si>
    <t>Brentwood, TN</t>
  </si>
  <si>
    <t>日本 滋賀</t>
  </si>
  <si>
    <t>Woodmansey, UK</t>
  </si>
  <si>
    <t>Auchinleck, Scotland</t>
  </si>
  <si>
    <t>Lincoln</t>
  </si>
  <si>
    <t>Sheffield, UK</t>
  </si>
  <si>
    <t>Washington,DC</t>
  </si>
  <si>
    <t>CT</t>
  </si>
  <si>
    <t>formerly Boston now Newcastle</t>
  </si>
  <si>
    <t>Stuttgart, Germany</t>
  </si>
  <si>
    <t>Chester</t>
  </si>
  <si>
    <t>Pennsylvania, USA</t>
  </si>
  <si>
    <t>Harrisburg, PA</t>
  </si>
  <si>
    <t>Shrewsbury, England</t>
  </si>
  <si>
    <t>maidstone, kent, UK</t>
  </si>
  <si>
    <t>Wheathampstead, Hertfordshire</t>
  </si>
  <si>
    <t>Los Angeles</t>
  </si>
  <si>
    <t>Lancaster University</t>
  </si>
  <si>
    <t>Hartlepool, England</t>
  </si>
  <si>
    <t>She/Her</t>
  </si>
  <si>
    <t>Azeroth</t>
  </si>
  <si>
    <t>Trinidad and Tobago</t>
  </si>
  <si>
    <t>Frisco, TX</t>
  </si>
  <si>
    <t>South Africa</t>
  </si>
  <si>
    <t>Sevilla, Andalucía</t>
  </si>
  <si>
    <t>Dauphin, Manitoba</t>
  </si>
  <si>
    <t>Ile-de-France, France</t>
  </si>
  <si>
    <t>Amaurot, The Tempest</t>
  </si>
  <si>
    <t>Clitheroe, Lancashire</t>
  </si>
  <si>
    <t>Marin County, CA</t>
  </si>
  <si>
    <t>Palm Beach Gardens, FL</t>
  </si>
  <si>
    <t>Twycross, England</t>
  </si>
  <si>
    <t>Altamonte Springs, Florida</t>
  </si>
  <si>
    <t>Recife</t>
  </si>
  <si>
    <t>BANGALORE</t>
  </si>
  <si>
    <t>California</t>
  </si>
  <si>
    <t>Atlanta, but I travel a lot</t>
  </si>
  <si>
    <t>Colorado, USA</t>
  </si>
  <si>
    <t>Hyrule</t>
  </si>
  <si>
    <t>sevilla</t>
  </si>
  <si>
    <t>lancashire and lincolnshire and in between.</t>
  </si>
  <si>
    <t>followers aged over 18 please</t>
  </si>
  <si>
    <t>Kansas, USA</t>
  </si>
  <si>
    <t>where there are lots of books</t>
  </si>
  <si>
    <t>TEXAS 🇺🇸</t>
  </si>
  <si>
    <t>Maidenhead, South East</t>
  </si>
  <si>
    <t>PDX OR USA</t>
  </si>
  <si>
    <t>@ExtraFlauschig@chaos.social</t>
  </si>
  <si>
    <t>Sunderland, England</t>
  </si>
  <si>
    <t>En el país de la pandereta.</t>
  </si>
  <si>
    <t>Cáceres</t>
  </si>
  <si>
    <t>East Ham</t>
  </si>
  <si>
    <t xml:space="preserve">Pas loin du Japon sûrement </t>
  </si>
  <si>
    <t>Nairobi,Kenya</t>
  </si>
  <si>
    <t>XBOX/IG/SC:KingCesaa</t>
  </si>
  <si>
    <t>Bronx, NY</t>
  </si>
  <si>
    <t xml:space="preserve">Birmingham UK </t>
  </si>
  <si>
    <t>Katy, TX</t>
  </si>
  <si>
    <t>Salamanca, Spain</t>
  </si>
  <si>
    <t>North East, England</t>
  </si>
  <si>
    <t>timperley</t>
  </si>
  <si>
    <t xml:space="preserve">North Lanarkshire </t>
  </si>
  <si>
    <t>Section 107</t>
  </si>
  <si>
    <t>The Betting Village</t>
  </si>
  <si>
    <t>The World</t>
  </si>
  <si>
    <t>Hampshire (or Bergerac)</t>
  </si>
  <si>
    <t>Middle East</t>
  </si>
  <si>
    <t>Reylo</t>
  </si>
  <si>
    <t>Blackburn</t>
  </si>
  <si>
    <t>East London, England</t>
  </si>
  <si>
    <t>Essex, UK.</t>
  </si>
  <si>
    <t>Crawley</t>
  </si>
  <si>
    <t>in your bed room ;)</t>
  </si>
  <si>
    <t>Suffolk</t>
  </si>
  <si>
    <t>Fascist Jersey Hell</t>
  </si>
  <si>
    <t>HoustonSacramento</t>
  </si>
  <si>
    <t>courtesy of Compton</t>
  </si>
  <si>
    <t>Kulasekaram, Tamil Nadu</t>
  </si>
  <si>
    <t>Duxford, England</t>
  </si>
  <si>
    <t>Spain</t>
  </si>
  <si>
    <t>Knoxville, TN</t>
  </si>
  <si>
    <t>Aldershot, England</t>
  </si>
  <si>
    <t>STFUK</t>
  </si>
  <si>
    <t>Dubai, United Arab Emirates</t>
  </si>
  <si>
    <t>Cambridge, England</t>
  </si>
  <si>
    <t>Rio</t>
  </si>
  <si>
    <t>Huddersfield | Newcastle</t>
  </si>
  <si>
    <t>De Rijp, Holland</t>
  </si>
  <si>
    <t>Porto Alegre - RS - Brasil</t>
  </si>
  <si>
    <t>Tennessee, USA</t>
  </si>
  <si>
    <t>South East London</t>
  </si>
  <si>
    <t>Miami</t>
  </si>
  <si>
    <t>ny</t>
  </si>
  <si>
    <t>93380-93200-93140</t>
  </si>
  <si>
    <t>Jena, Germany</t>
  </si>
  <si>
    <t>Wolverhampton, England</t>
  </si>
  <si>
    <t>Exeter, England</t>
  </si>
  <si>
    <t>Enter/The/Void</t>
  </si>
  <si>
    <t>Estrella de la muerte.</t>
  </si>
  <si>
    <t>The Wastelands</t>
  </si>
  <si>
    <t>Costa Rica</t>
  </si>
  <si>
    <t>Edinburgh/Newcastle</t>
  </si>
  <si>
    <t>Madrid, Comunidad de Madrid</t>
  </si>
  <si>
    <t>England | Japan | Taiwan</t>
  </si>
  <si>
    <t>Stuck in the Digital World...</t>
  </si>
  <si>
    <t>Sweet Shop, London</t>
  </si>
  <si>
    <t>Taunton</t>
  </si>
  <si>
    <t>Tewkesbury</t>
  </si>
  <si>
    <t>Hawaii</t>
  </si>
  <si>
    <t>SICK SAD WORLD</t>
  </si>
  <si>
    <t>birkingham</t>
  </si>
  <si>
    <t>Villena, España</t>
  </si>
  <si>
    <t>Sedona, AZ</t>
  </si>
  <si>
    <t>東京都世田谷区</t>
  </si>
  <si>
    <t>Gates Mills, Ohio</t>
  </si>
  <si>
    <t>London, Ontario, Canada</t>
  </si>
  <si>
    <t>Porto Alegre, Brasil</t>
  </si>
  <si>
    <t>Rio Grande do Sul, Brasil</t>
  </si>
  <si>
    <t>Baytown, TX</t>
  </si>
  <si>
    <t>Crawley, South East</t>
  </si>
  <si>
    <t>País Valencià 📍</t>
  </si>
  <si>
    <t>Wales, United Kingdom</t>
  </si>
  <si>
    <t>Birmingham, UK</t>
  </si>
  <si>
    <t>Needingworth, England</t>
  </si>
  <si>
    <t>South West, England</t>
  </si>
  <si>
    <t>somerset</t>
  </si>
  <si>
    <t>Limavady/Belfast</t>
  </si>
  <si>
    <t>ncl</t>
  </si>
  <si>
    <t>Bengaluru South, India</t>
  </si>
  <si>
    <t>Mumbai, India</t>
  </si>
  <si>
    <t>Mumbai, Maharashtra</t>
  </si>
  <si>
    <t>Bordeaux, France</t>
  </si>
  <si>
    <t>Lakewood, WA</t>
  </si>
  <si>
    <t>The Ends</t>
  </si>
  <si>
    <t>East Coast, USA</t>
  </si>
  <si>
    <t>Poole, England</t>
  </si>
  <si>
    <t>Brighton, Sussex, England</t>
  </si>
  <si>
    <t>Co. Antrim</t>
  </si>
  <si>
    <t>Sheffield, England</t>
  </si>
  <si>
    <t>関東</t>
  </si>
  <si>
    <t>夢の中</t>
  </si>
  <si>
    <t>Essex, England</t>
  </si>
  <si>
    <t>Mishawaka, IN</t>
  </si>
  <si>
    <t>Essex</t>
  </si>
  <si>
    <t>Romford, London</t>
  </si>
  <si>
    <t>Córdoba, Argentina</t>
  </si>
  <si>
    <t>Belfast</t>
  </si>
  <si>
    <t>DE23</t>
  </si>
  <si>
    <t>Buntingford, Hertfordshire</t>
  </si>
  <si>
    <t>Texas, USA</t>
  </si>
  <si>
    <t>solider field chicago il</t>
  </si>
  <si>
    <t>Where My head is at</t>
  </si>
  <si>
    <t>LONDON</t>
  </si>
  <si>
    <t>Kamogawa Gym</t>
  </si>
  <si>
    <t>playing Persona 4</t>
  </si>
  <si>
    <t>Make Out Hill</t>
  </si>
  <si>
    <t xml:space="preserve"> ✰ jisung cheekies  ᵕ̈ </t>
  </si>
  <si>
    <t>qian ★ luisa!</t>
  </si>
  <si>
    <t>South East, England</t>
  </si>
  <si>
    <t>East Anglia</t>
  </si>
  <si>
    <t>Yorkshire</t>
  </si>
  <si>
    <t>okachimachi</t>
  </si>
  <si>
    <t>Tucson, AZ</t>
  </si>
  <si>
    <t>Germany - Düsseldorf</t>
  </si>
  <si>
    <t>Nicht weit von den Grenzen</t>
  </si>
  <si>
    <t>East Coast</t>
  </si>
  <si>
    <t>Mexico DF</t>
  </si>
  <si>
    <t>Bet Now</t>
  </si>
  <si>
    <t>Syracuse, NY</t>
  </si>
  <si>
    <t>Sho</t>
  </si>
  <si>
    <t>NSW</t>
  </si>
  <si>
    <t>Griswold, CT</t>
  </si>
  <si>
    <t>Caerphilly, Wales</t>
  </si>
  <si>
    <t>On a shining blue dot</t>
  </si>
  <si>
    <t>Screaminn R.I.P @MRSDAWGPOUND</t>
  </si>
  <si>
    <t>Greenwich, London</t>
  </si>
  <si>
    <t>Anfield, Liverpool</t>
  </si>
  <si>
    <t>Dixon, CA</t>
  </si>
  <si>
    <t>Aberdeen, Scotland</t>
  </si>
  <si>
    <t>Virginia</t>
  </si>
  <si>
    <t xml:space="preserve">Back to back champions </t>
  </si>
  <si>
    <t>Kirklevington, England</t>
  </si>
  <si>
    <t>London via Burnley</t>
  </si>
  <si>
    <t>6 times</t>
  </si>
  <si>
    <t xml:space="preserve">Chessington </t>
  </si>
  <si>
    <t>New Jersey</t>
  </si>
  <si>
    <t>London &amp; Margate</t>
  </si>
  <si>
    <t>HOLLYWOOD/SILICON VALLEY</t>
  </si>
  <si>
    <t>São Luís, Brasil</t>
  </si>
  <si>
    <t>Tulsa, Oklahoma, United States</t>
  </si>
  <si>
    <t>Brighton &amp; Hove, UK</t>
  </si>
  <si>
    <t>Yorkshire and The Humber</t>
  </si>
  <si>
    <t>Silicon Valley</t>
  </si>
  <si>
    <t>Shelbeyville, OR</t>
  </si>
  <si>
    <t>hawkins</t>
  </si>
  <si>
    <t>Tranquility Base</t>
  </si>
  <si>
    <t>Chicago</t>
  </si>
  <si>
    <t>Cheshire via Slough</t>
  </si>
  <si>
    <t>In a land far far away</t>
  </si>
  <si>
    <t>Detroit, MI.</t>
  </si>
  <si>
    <t>England</t>
  </si>
  <si>
    <t>Manchester UK</t>
  </si>
  <si>
    <t>Sutton Coldfield, England</t>
  </si>
  <si>
    <t>Leeds, England</t>
  </si>
  <si>
    <t>Leeds, UK</t>
  </si>
  <si>
    <t>Oxford</t>
  </si>
  <si>
    <t>Plymouth</t>
  </si>
  <si>
    <t>Here, There and Everywhere.</t>
  </si>
  <si>
    <t>Palm Beach FL</t>
  </si>
  <si>
    <t>Ice cold, chilln wita polabear</t>
  </si>
  <si>
    <t>Auckland City, New Zealand</t>
  </si>
  <si>
    <t xml:space="preserve">Santiago </t>
  </si>
  <si>
    <t>Cambridgeshire UK</t>
  </si>
  <si>
    <t>Brighton</t>
  </si>
  <si>
    <t>İstanbul, Türkiye</t>
  </si>
  <si>
    <t>Madrid, España</t>
  </si>
  <si>
    <t>Macau/Manchester</t>
  </si>
  <si>
    <t>cornwall UK</t>
  </si>
  <si>
    <t>Irvine, CA</t>
  </si>
  <si>
    <t>Here &amp; There</t>
  </si>
  <si>
    <t>East, England</t>
  </si>
  <si>
    <t>Barnsley</t>
  </si>
  <si>
    <t>South Wales/Cymru</t>
  </si>
  <si>
    <t>46.484353,11.334905</t>
  </si>
  <si>
    <t>essex</t>
  </si>
  <si>
    <t>he/him</t>
  </si>
  <si>
    <t>Rio de Janeiro, Brasil</t>
  </si>
  <si>
    <t xml:space="preserve">Dickson Avenue </t>
  </si>
  <si>
    <t>Moustache Mountain</t>
  </si>
  <si>
    <t>roscommon</t>
  </si>
  <si>
    <t>Siloam Springs, AR</t>
  </si>
  <si>
    <t>Glasgow</t>
  </si>
  <si>
    <t>USA</t>
  </si>
  <si>
    <t>/ｂｔ  ｔｏｗｅｒ / ｌｅｅｄｓ</t>
  </si>
  <si>
    <t>norwich</t>
  </si>
  <si>
    <t>The Matrix</t>
  </si>
  <si>
    <t>Orange City India</t>
  </si>
  <si>
    <t>Cloud 9</t>
  </si>
  <si>
    <t>Brampton, Ontario</t>
  </si>
  <si>
    <t>The Shattered Isles</t>
  </si>
  <si>
    <t>Columbus, Oh</t>
  </si>
  <si>
    <t>The Village</t>
  </si>
  <si>
    <t>Hackney, London</t>
  </si>
  <si>
    <t>Manhattan, NY</t>
  </si>
  <si>
    <t>Dort wo die Geister ruhen</t>
  </si>
  <si>
    <t>Santa Fe, TX</t>
  </si>
  <si>
    <t xml:space="preserve">San Antonio, Texas </t>
  </si>
  <si>
    <t>San Francisco, CA</t>
  </si>
  <si>
    <t>Barcelona, Spain</t>
  </si>
  <si>
    <t>Scotland, UK</t>
  </si>
  <si>
    <t>https://t.co/gSOO0kHwfw</t>
  </si>
  <si>
    <t>https://t.co/s2211ZEAMj</t>
  </si>
  <si>
    <t>https://t.co/ixCUkEigcX</t>
  </si>
  <si>
    <t>http://t.co/pQnjsCeq2H</t>
  </si>
  <si>
    <t>https://t.co/ULRiLi41EY</t>
  </si>
  <si>
    <t>https://t.co/AI8uJ3S6Pd</t>
  </si>
  <si>
    <t>https://t.co/gO5mjhUstE</t>
  </si>
  <si>
    <t>https://t.co/hCNpbaxBKU</t>
  </si>
  <si>
    <t>https://t.co/NK4hIiUlZl</t>
  </si>
  <si>
    <t>https://t.co/ipw0107CnM</t>
  </si>
  <si>
    <t>https://t.co/IEOsKvLPhY</t>
  </si>
  <si>
    <t>http://t.co/Z2A4m7UeSv</t>
  </si>
  <si>
    <t>https://t.co/AZFIFJJfHx</t>
  </si>
  <si>
    <t>https://t.co/gsfjmUUdQ8</t>
  </si>
  <si>
    <t>http://t.co/wSLtsoUwch</t>
  </si>
  <si>
    <t>https://t.co/n6p1R5JnS4</t>
  </si>
  <si>
    <t>https://t.co/eeO63xnSuP</t>
  </si>
  <si>
    <t>https://t.co/i7GsbD5eHD</t>
  </si>
  <si>
    <t>https://t.co/EBPyI4Zaht</t>
  </si>
  <si>
    <t>https://t.co/g1XdAj1Hfz</t>
  </si>
  <si>
    <t>https://t.co/lHbcNn6dKr</t>
  </si>
  <si>
    <t>http://t.co/6Hz2hipldA</t>
  </si>
  <si>
    <t>http://t.co/2o0h5B4zP6</t>
  </si>
  <si>
    <t>https://t.co/LDl7pAWF7K</t>
  </si>
  <si>
    <t>https://t.co/eTksmynSH7</t>
  </si>
  <si>
    <t>https://t.co/B52Nqw4EN0</t>
  </si>
  <si>
    <t>https://t.co/STgYmZNITQ</t>
  </si>
  <si>
    <t>https://t.co/3dNYdIVDZR</t>
  </si>
  <si>
    <t>https://t.co/7AuZ6nYtLh</t>
  </si>
  <si>
    <t>https://t.co/wGrM0X31Ij</t>
  </si>
  <si>
    <t>https://t.co/tRcc6XkRFt</t>
  </si>
  <si>
    <t>https://t.co/FHuaQQ4Qjj</t>
  </si>
  <si>
    <t>https://t.co/U4uzo1rwnv</t>
  </si>
  <si>
    <t>https://t.co/lACRdMbjxN</t>
  </si>
  <si>
    <t>https://t.co/KMjR0CO9BL</t>
  </si>
  <si>
    <t>https://t.co/yGlYtIIb2m</t>
  </si>
  <si>
    <t>https://t.co/luKdgOV9Go</t>
  </si>
  <si>
    <t>https://t.co/qk5DQEcBpe</t>
  </si>
  <si>
    <t>https://t.co/rMMsJ2L1Fu</t>
  </si>
  <si>
    <t>https://t.co/4GSNRbAqIW</t>
  </si>
  <si>
    <t>https://t.co/ZGlhjZdP1S</t>
  </si>
  <si>
    <t>https://t.co/47FTYtXC5v</t>
  </si>
  <si>
    <t>https://t.co/mLUOuzw6Ci</t>
  </si>
  <si>
    <t>https://t.co/LyL6dOXvCW</t>
  </si>
  <si>
    <t>https://t.co/hxlhIZL7Ln</t>
  </si>
  <si>
    <t>http://t.co/vFNsT54KnL</t>
  </si>
  <si>
    <t>https://t.co/Byju175ndr</t>
  </si>
  <si>
    <t>https://t.co/7NZIFNdVI7</t>
  </si>
  <si>
    <t>https://t.co/KNbBBHWYN4</t>
  </si>
  <si>
    <t>https://t.co/Mv3EDKmagT</t>
  </si>
  <si>
    <t>https://t.co/LtYa5mXQqh</t>
  </si>
  <si>
    <t>https://t.co/qHXurVXSAA</t>
  </si>
  <si>
    <t>https://t.co/g7rxl0XoMI</t>
  </si>
  <si>
    <t>https://t.co/zKLwZAr6Rx</t>
  </si>
  <si>
    <t>http://t.co/u1dfWRxZov</t>
  </si>
  <si>
    <t>https://t.co/fo1yIgljs9</t>
  </si>
  <si>
    <t>https://t.co/p2I6acoJYR</t>
  </si>
  <si>
    <t>https://t.co/pGE2qyWFVh</t>
  </si>
  <si>
    <t>https://t.co/YIM4FH08Bf</t>
  </si>
  <si>
    <t>https://t.co/qCIgZlzx6G</t>
  </si>
  <si>
    <t>https://t.co/j9ar36BBTE</t>
  </si>
  <si>
    <t>https://t.co/14Qxvq7Wji</t>
  </si>
  <si>
    <t>http://t.co/kXbuu4fFUQ</t>
  </si>
  <si>
    <t>https://t.co/iUitVChoGk</t>
  </si>
  <si>
    <t>https://t.co/KIHpvRYN1i</t>
  </si>
  <si>
    <t>http://t.co/5IDDx8gn67</t>
  </si>
  <si>
    <t>https://t.co/FdRgg0vlgX</t>
  </si>
  <si>
    <t>https://t.co/cTT2HT4aW8</t>
  </si>
  <si>
    <t>https://t.co/kvUwH3RJHL</t>
  </si>
  <si>
    <t>https://t.co/CnUAGtKkw8</t>
  </si>
  <si>
    <t>https://t.co/RmqzvM2gl5</t>
  </si>
  <si>
    <t>https://t.co/zDmdJyTDsP</t>
  </si>
  <si>
    <t>http://lorykimbyul.blogspot.com.es/</t>
  </si>
  <si>
    <t>https://t.co/GKsjrlgJAC</t>
  </si>
  <si>
    <t>https://t.co/85xEe2ZD2o</t>
  </si>
  <si>
    <t>http://t.co/1jk5eo7H15</t>
  </si>
  <si>
    <t>https://t.co/WSXr9DZyEz</t>
  </si>
  <si>
    <t>https://t.co/G3hfrKGBri</t>
  </si>
  <si>
    <t>https://t.co/T5SVny1urw</t>
  </si>
  <si>
    <t>https://t.co/JVtxajPgKT</t>
  </si>
  <si>
    <t>https://t.co/bptPxJEmn5</t>
  </si>
  <si>
    <t>https://t.co/CZqklLGCJx</t>
  </si>
  <si>
    <t>https://t.co/4UCfySORom</t>
  </si>
  <si>
    <t>https://t.co/4dYFPuJKio</t>
  </si>
  <si>
    <t>https://t.co/38llO4o7q7</t>
  </si>
  <si>
    <t>https://t.co/8gsutqoJZ2</t>
  </si>
  <si>
    <t>http://t.co/GooK0g0LRM</t>
  </si>
  <si>
    <t>https://t.co/NtM9C4yUAS</t>
  </si>
  <si>
    <t>https://t.co/cp26499Lt2</t>
  </si>
  <si>
    <t>https://t.co/ztUsNqSMGf</t>
  </si>
  <si>
    <t>http://t.co/fmigf90bbC</t>
  </si>
  <si>
    <t>https://t.co/EzdAK86nBr</t>
  </si>
  <si>
    <t>https://t.co/ER2uPadWwg</t>
  </si>
  <si>
    <t>https://t.co/QWuD8HcXPE</t>
  </si>
  <si>
    <t>https://t.co/LEU3GnaDEk</t>
  </si>
  <si>
    <t>http://t.co/75KJDBMJlh</t>
  </si>
  <si>
    <t>https://t.co/pGt9epjiFq</t>
  </si>
  <si>
    <t>https://t.co/xGegs6oICD</t>
  </si>
  <si>
    <t>https://t.co/tNs93ZDwNH</t>
  </si>
  <si>
    <t>https://t.co/eUzSwE2VLV</t>
  </si>
  <si>
    <t>https://t.co/4geHdpDvwZ</t>
  </si>
  <si>
    <t>https://t.co/l7UIc86rN0</t>
  </si>
  <si>
    <t>https://t.co/tf8HsDmOJo</t>
  </si>
  <si>
    <t>https://t.co/OhwyCAam3z</t>
  </si>
  <si>
    <t>https://t.co/C6jYGDRRKc</t>
  </si>
  <si>
    <t>https://t.co/wLIFVNgW1V</t>
  </si>
  <si>
    <t>https://t.co/QGjojTohl3</t>
  </si>
  <si>
    <t>https://t.co/MqOqjM5dom</t>
  </si>
  <si>
    <t>https://t.co/2uYpO70nD2</t>
  </si>
  <si>
    <t>https://t.co/kfmYIeVhLm</t>
  </si>
  <si>
    <t>https://t.co/9hzTs2OJK4</t>
  </si>
  <si>
    <t>https://t.co/4lTrPSPknT</t>
  </si>
  <si>
    <t>https://t.co/QfWvZTfRLC</t>
  </si>
  <si>
    <t>https://t.co/3WPwRb2Lec</t>
  </si>
  <si>
    <t>http://t.co/gwJkavxzZk</t>
  </si>
  <si>
    <t>https://t.co/G6c59H8fcL</t>
  </si>
  <si>
    <t>https://t.co/ctTLyvqYjA</t>
  </si>
  <si>
    <t>https://t.co/wwtu7AlSkl</t>
  </si>
  <si>
    <t>https://t.co/XOXKyhGE2g</t>
  </si>
  <si>
    <t>https://t.co/1YXR1f3dVH</t>
  </si>
  <si>
    <t>https://t.co/MIDwbuWHIC</t>
  </si>
  <si>
    <t>https://t.co/i8GCwdpzyL</t>
  </si>
  <si>
    <t>https://t.co/gvDpYddVQ8</t>
  </si>
  <si>
    <t>https://t.co/l1NmXcWJLd</t>
  </si>
  <si>
    <t>https://t.co/mo14dqHEsU</t>
  </si>
  <si>
    <t>https://t.co/xDZAPF0LEe</t>
  </si>
  <si>
    <t>https://t.co/gLSat2370C</t>
  </si>
  <si>
    <t>https://t.co/oCZN8Vs1rD</t>
  </si>
  <si>
    <t>https://t.co/33L6XRLIXC</t>
  </si>
  <si>
    <t>https://t.co/ozEP3TC3W8</t>
  </si>
  <si>
    <t>https://t.co/FA6q3pyPQ8</t>
  </si>
  <si>
    <t>https://t.co/ztgxiZcMbt</t>
  </si>
  <si>
    <t>https://t.co/9xX6dZe5rK</t>
  </si>
  <si>
    <t>https://t.co/RPc4aR6sbW</t>
  </si>
  <si>
    <t>https://t.co/6pZJZYl30D</t>
  </si>
  <si>
    <t>https://t.co/2rZTfRpb6T</t>
  </si>
  <si>
    <t>http://t.co/mzwMGo7NYw</t>
  </si>
  <si>
    <t>https://t.co/QKLA4M9KvB</t>
  </si>
  <si>
    <t>https://t.co/AwXlqpsK5f</t>
  </si>
  <si>
    <t>https://t.co/PE0rMug7Hu</t>
  </si>
  <si>
    <t>https://t.co/H6slCT1s8m</t>
  </si>
  <si>
    <t>https://t.co/9XQPZNxkUH</t>
  </si>
  <si>
    <t>https://t.co/pU7PlVfcb5</t>
  </si>
  <si>
    <t>https://t.co/DD9YPqwm6E</t>
  </si>
  <si>
    <t>https://t.co/EMvrVBNSe6</t>
  </si>
  <si>
    <t>https://t.co/2KNW6eDFoV</t>
  </si>
  <si>
    <t>https://t.co/MdsagMam9B</t>
  </si>
  <si>
    <t>https://t.co/a5sA2YOmvC</t>
  </si>
  <si>
    <t>https://t.co/EpvCMhPKX9</t>
  </si>
  <si>
    <t>https://t.co/bvw0q1spRY</t>
  </si>
  <si>
    <t>https://t.co/rgoFdc6CTI</t>
  </si>
  <si>
    <t>https://t.co/VKmrIgdFgz</t>
  </si>
  <si>
    <t>https://t.co/AVFJbDOlXV</t>
  </si>
  <si>
    <t>https://t.co/qPiB78KbD9</t>
  </si>
  <si>
    <t>http://t.co/y6lIzE7rRV</t>
  </si>
  <si>
    <t>https://t.co/DC2FMygUBK</t>
  </si>
  <si>
    <t>http://t.co/hNPTi4OqtT</t>
  </si>
  <si>
    <t>https://t.co/A2l0lMhwPy</t>
  </si>
  <si>
    <t>https://t.co/J027fHqUKo</t>
  </si>
  <si>
    <t>https://t.co/oAgZ7IWJsc</t>
  </si>
  <si>
    <t>https://t.co/Ya1yz3v9o4</t>
  </si>
  <si>
    <t>https://t.co/OOdAjp9imj</t>
  </si>
  <si>
    <t>https://t.co/XqFdtUC6aq</t>
  </si>
  <si>
    <t>https://t.co/o7ARo7NETK</t>
  </si>
  <si>
    <t>https://t.co/UX7x0WEnOG</t>
  </si>
  <si>
    <t>https://t.co/CJJXD2gNZf</t>
  </si>
  <si>
    <t>https://t.co/gIOidOATAp</t>
  </si>
  <si>
    <t>https://t.co/UHaSVfuO5A</t>
  </si>
  <si>
    <t>https://t.co/DMKjpv5Ke7</t>
  </si>
  <si>
    <t>https://t.co/0pZ1vJBwKo</t>
  </si>
  <si>
    <t>https://t.co/HDtzEyKrXA</t>
  </si>
  <si>
    <t>https://t.co/UabzqTmMqi</t>
  </si>
  <si>
    <t>https://t.co/uSqNIDKBaP</t>
  </si>
  <si>
    <t>https://t.co/WkkZvCyOH4</t>
  </si>
  <si>
    <t>https://t.co/lg77hQsHdy</t>
  </si>
  <si>
    <t>https://t.co/F8mGQ6GVGh</t>
  </si>
  <si>
    <t>https://t.co/hR0TOVisqh</t>
  </si>
  <si>
    <t>https://t.co/lhzTkz5TBA</t>
  </si>
  <si>
    <t>https://t.co/eETQL3Xoi9</t>
  </si>
  <si>
    <t>https://t.co/sTAo0kn2pN</t>
  </si>
  <si>
    <t>https://t.co/ldPi04P43X</t>
  </si>
  <si>
    <t>https://t.co/Hi1tQylV6Z</t>
  </si>
  <si>
    <t>https://t.co/hl5p9PLNtW</t>
  </si>
  <si>
    <t>https://t.co/B0rptD1XF7</t>
  </si>
  <si>
    <t>https://t.co/Q6pfhAMLpd</t>
  </si>
  <si>
    <t>https://t.co/km1DYV2vkA</t>
  </si>
  <si>
    <t>https://t.co/06Cgzzid19</t>
  </si>
  <si>
    <t>https://t.co/JbQTOcLGhz</t>
  </si>
  <si>
    <t>https://t.co/5ed9zz0T4H</t>
  </si>
  <si>
    <t>https://t.co/j0qEWwCLBi</t>
  </si>
  <si>
    <t>https://t.co/4IiJND0msX</t>
  </si>
  <si>
    <t>https://t.co/nLwls6FDAg</t>
  </si>
  <si>
    <t>https://t.co/RJ1JDGpeyR</t>
  </si>
  <si>
    <t>https://t.co/A7ev4WnceE</t>
  </si>
  <si>
    <t>https://t.co/DMoKUVk9wS</t>
  </si>
  <si>
    <t>https://t.co/XFIrQcols5</t>
  </si>
  <si>
    <t>https://t.co/IrF0dxDH5M</t>
  </si>
  <si>
    <t>https://t.co/jmVuYgqtTg</t>
  </si>
  <si>
    <t>https://t.co/W2vfk5WIWy</t>
  </si>
  <si>
    <t>http://t.co/invWAWKXOH</t>
  </si>
  <si>
    <t>https://t.co/OlSexD0VsG</t>
  </si>
  <si>
    <t>http://t.co/OFWtlRrugO</t>
  </si>
  <si>
    <t>https://t.co/30uX1vkoPv</t>
  </si>
  <si>
    <t>https://t.co/b5vEY7AQSU</t>
  </si>
  <si>
    <t>https://t.co/Z5lyebN32C</t>
  </si>
  <si>
    <t>https://t.co/dnQAml6Bhb</t>
  </si>
  <si>
    <t>https://t.co/mpzyPYvfS8</t>
  </si>
  <si>
    <t>https://t.co/NCPveYIw5T</t>
  </si>
  <si>
    <t>https://t.co/kDE1hgnGRj</t>
  </si>
  <si>
    <t>https://t.co/gtKl28LrbD</t>
  </si>
  <si>
    <t>https://t.co/N4k4PhypIR</t>
  </si>
  <si>
    <t>https://t.co/BRsGTKV1Wx</t>
  </si>
  <si>
    <t>https://t.co/sj8YEJlEd7</t>
  </si>
  <si>
    <t>https://t.co/iv0b9BBTe8</t>
  </si>
  <si>
    <t>https://t.co/nqyromFbxB</t>
  </si>
  <si>
    <t>https://t.co/0M8HYWmrWM</t>
  </si>
  <si>
    <t>https://t.co/gxxU4i1s8B</t>
  </si>
  <si>
    <t>https://t.co/GStXVTQvC0</t>
  </si>
  <si>
    <t>https://t.co/yt1AnTKMvx</t>
  </si>
  <si>
    <t>https://t.co/E4pZt5KKt9</t>
  </si>
  <si>
    <t>https://t.co/SLPh37C8FF</t>
  </si>
  <si>
    <t>http://t.co/rLOImlnGWX</t>
  </si>
  <si>
    <t>https://t.co/ONggLTEIB9</t>
  </si>
  <si>
    <t>https://t.co/VLlFet9Jwv</t>
  </si>
  <si>
    <t>https://t.co/d45NqBho0r</t>
  </si>
  <si>
    <t>https://t.co/H8Cn3SdFWy</t>
  </si>
  <si>
    <t>https://t.co/7lHSQ5P4cr</t>
  </si>
  <si>
    <t>https://t.co/tfEViicK7N</t>
  </si>
  <si>
    <t>https://t.co/sKCwVNVvvs</t>
  </si>
  <si>
    <t>https://t.co/NyyrpBuqn5</t>
  </si>
  <si>
    <t>https://t.co/PZKQveKtK2</t>
  </si>
  <si>
    <t>https://t.co/0hLaEyIrlO</t>
  </si>
  <si>
    <t>https://t.co/nQbyjdZUIa</t>
  </si>
  <si>
    <t>https://t.co/aP5x4RHmom</t>
  </si>
  <si>
    <t>https://t.co/wnA6qWTqC6</t>
  </si>
  <si>
    <t>https://t.co/4sEjyAqcy2</t>
  </si>
  <si>
    <t>https://t.co/IEXjeaxSHr</t>
  </si>
  <si>
    <t>https://t.co/tXPJscn3Rj</t>
  </si>
  <si>
    <t>https://t.co/GpACESnCwp</t>
  </si>
  <si>
    <t>http://t.co/M6TI95zRtR</t>
  </si>
  <si>
    <t>https://t.co/HZXFZ4XwwC</t>
  </si>
  <si>
    <t>https://t.co/hdJtmt89cd</t>
  </si>
  <si>
    <t>http://t.co/zBDmJNCQI7</t>
  </si>
  <si>
    <t>http://t.co/Hq7hTYkOPg</t>
  </si>
  <si>
    <t>https://t.co/s83HbNo1B4</t>
  </si>
  <si>
    <t>https://t.co/w9R22xLgFE</t>
  </si>
  <si>
    <t>https://t.co/92P1Zbo3OG</t>
  </si>
  <si>
    <t>https://t.co/0g9a67tbq1</t>
  </si>
  <si>
    <t>http://t.co/0K4V3D881W</t>
  </si>
  <si>
    <t>https://t.co/1A6sGPmbYC</t>
  </si>
  <si>
    <t>https://t.co/yaxtgOnoFM</t>
  </si>
  <si>
    <t>https://t.co/TTGweJg9up</t>
  </si>
  <si>
    <t>https://t.co/dOlpzhHJcS</t>
  </si>
  <si>
    <t>https://t.co/QEkqqbmooS</t>
  </si>
  <si>
    <t>https://t.co/VgRarVPYZT</t>
  </si>
  <si>
    <t>https://t.co/QVZJU395BP</t>
  </si>
  <si>
    <t>https://t.co/atLqKzWOZw</t>
  </si>
  <si>
    <t>https://t.co/7QL4mxoVzt</t>
  </si>
  <si>
    <t>https://t.co/uzrbAHInXZ</t>
  </si>
  <si>
    <t>https://t.co/4qifpearV5</t>
  </si>
  <si>
    <t>http://t.co/WdcBUY2zoQ</t>
  </si>
  <si>
    <t>https://t.co/YTdzg6tVHJ</t>
  </si>
  <si>
    <t>https://t.co/AUWLJT1MaX</t>
  </si>
  <si>
    <t>https://t.co/4IPRSJDYJW</t>
  </si>
  <si>
    <t>https://t.co/gLts53oGRB</t>
  </si>
  <si>
    <t>https://t.co/j4qLsX9k0q</t>
  </si>
  <si>
    <t>https://t.co/fmlN1JGxQE</t>
  </si>
  <si>
    <t>https://t.co/NYc0oCMc2L</t>
  </si>
  <si>
    <t>https://t.co/JdL7luiciq</t>
  </si>
  <si>
    <t>https://t.co/TGKFYXojyB</t>
  </si>
  <si>
    <t>https://t.co/HNSIedZu5u</t>
  </si>
  <si>
    <t>https://t.co/19AXllcL0V</t>
  </si>
  <si>
    <t>https://t.co/uo2wyGOBrB</t>
  </si>
  <si>
    <t>https://t.co/8du2sC8zIx</t>
  </si>
  <si>
    <t>https://t.co/ws7S8nuaYl</t>
  </si>
  <si>
    <t>https://t.co/Jwho5TIFxC</t>
  </si>
  <si>
    <t>https://t.co/VFecWCOpnK</t>
  </si>
  <si>
    <t>https://t.co/s4EKC4hJ5T</t>
  </si>
  <si>
    <t>https://t.co/gzz5Eu3uji</t>
  </si>
  <si>
    <t>https://t.co/spUiuL7dqm</t>
  </si>
  <si>
    <t>https://t.co/79GyEfilMG</t>
  </si>
  <si>
    <t>https://t.co/bYXB5COHMb</t>
  </si>
  <si>
    <t>https://t.co/k2IjIokkrd</t>
  </si>
  <si>
    <t>https://t.co/c4ZTHuKD5W</t>
  </si>
  <si>
    <t>https://t.co/3PSVovmi3h</t>
  </si>
  <si>
    <t>https://t.co/nP0SOKSq1K</t>
  </si>
  <si>
    <t>https://t.co/MfM3nnwk2F</t>
  </si>
  <si>
    <t>https://t.co/hJ65XVJx0M</t>
  </si>
  <si>
    <t>https://t.co/MeNa6hSYYB</t>
  </si>
  <si>
    <t>https://t.co/Kgr3tk5zsk</t>
  </si>
  <si>
    <t>https://t.co/B07Li8rVfj</t>
  </si>
  <si>
    <t>https://t.co/GIZVuswNyD</t>
  </si>
  <si>
    <t>https://t.co/kJxsxjBpYc</t>
  </si>
  <si>
    <t>https://t.co/8yBVFtnkX1</t>
  </si>
  <si>
    <t>https://t.co/iwBSYU8Ebu</t>
  </si>
  <si>
    <t>https://t.co/GiN2r6K4u5</t>
  </si>
  <si>
    <t>https://t.co/W2dOaElJSp</t>
  </si>
  <si>
    <t>https://t.co/CPC1wgeCZf</t>
  </si>
  <si>
    <t>https://t.co/dxd6Ris7bV</t>
  </si>
  <si>
    <t>https://t.co/5QZO4kiavE</t>
  </si>
  <si>
    <t>https://t.co/gucepwXUr1</t>
  </si>
  <si>
    <t>https://t.co/hFeGKCKDn5</t>
  </si>
  <si>
    <t>https://t.co/ubE5xK4nEV</t>
  </si>
  <si>
    <t>https://t.co/hD2F073Zz4</t>
  </si>
  <si>
    <t>https://t.co/zVZIFdRa5U</t>
  </si>
  <si>
    <t>http://t.co/8hEgLntRvJ</t>
  </si>
  <si>
    <t>https://t.co/KcmqqHo2L5</t>
  </si>
  <si>
    <t>https://t.co/Q9teqfnlYN</t>
  </si>
  <si>
    <t>https://t.co/Dhs1GBrme8</t>
  </si>
  <si>
    <t>http://t.co/7O48CFj0wo</t>
  </si>
  <si>
    <t>https://t.co/mimpL8DWF9</t>
  </si>
  <si>
    <t>http://t.co/EGnjsUggIR</t>
  </si>
  <si>
    <t>https://t.co/BcilCkgsX4</t>
  </si>
  <si>
    <t>https://t.co/NtGdcTGJaX</t>
  </si>
  <si>
    <t>https://t.co/f5vU1AUSCz</t>
  </si>
  <si>
    <t>https://t.co/PIYfFZUBqg</t>
  </si>
  <si>
    <t>https://t.co/N9dfAMXzRh</t>
  </si>
  <si>
    <t>https://t.co/Go1tphTcv4</t>
  </si>
  <si>
    <t>https://t.co/bCR8fivjw0</t>
  </si>
  <si>
    <t>https://t.co/qRoTPQVkYH</t>
  </si>
  <si>
    <t>https://t.co/MLtn3pzLaU</t>
  </si>
  <si>
    <t>https://t.co/J6sAkf5wVt</t>
  </si>
  <si>
    <t>https://t.co/4eiUTVrfx0</t>
  </si>
  <si>
    <t>https://t.co/d4HsjAVnNa</t>
  </si>
  <si>
    <t>https://t.co/W6f7Iyjo8W</t>
  </si>
  <si>
    <t>https://t.co/QZeANyXBjP</t>
  </si>
  <si>
    <t>https://t.co/VGMUOllLDH</t>
  </si>
  <si>
    <t>https://t.co/ryc08LlPsI</t>
  </si>
  <si>
    <t>https://t.co/9DBHEv0Yyc</t>
  </si>
  <si>
    <t>https://t.co/KIa2GbGqnG</t>
  </si>
  <si>
    <t>https://t.co/t3FvyeWNac</t>
  </si>
  <si>
    <t>https://t.co/Ki0zvmZW3v</t>
  </si>
  <si>
    <t>https://t.co/BP579N8Xkk</t>
  </si>
  <si>
    <t>https://t.co/kO3V2RwtjN</t>
  </si>
  <si>
    <t>https://t.co/luUGXenV0k</t>
  </si>
  <si>
    <t>https://t.co/cVrdw3P0Zm</t>
  </si>
  <si>
    <t>https://t.co/0Ql26VoEmY</t>
  </si>
  <si>
    <t>https://t.co/mEH1g6CQmq</t>
  </si>
  <si>
    <t>https://t.co/zhs4mjrt8n</t>
  </si>
  <si>
    <t>https://t.co/svyXond86a</t>
  </si>
  <si>
    <t>http://t.co/mUgM1nCxlW</t>
  </si>
  <si>
    <t>https://t.co/CurvoshUJY</t>
  </si>
  <si>
    <t>https://t.co/bUIYnetL0h</t>
  </si>
  <si>
    <t>https://t.co/RiZcKp3YWq</t>
  </si>
  <si>
    <t>http://t.co/m5PCZV9lgX</t>
  </si>
  <si>
    <t>https://t.co/twxHxObKhq</t>
  </si>
  <si>
    <t>http://t.co/v5zIooJJbW</t>
  </si>
  <si>
    <t>https://t.co/xZmHiUEuz1</t>
  </si>
  <si>
    <t>http://t.co/jUidqXAoFS</t>
  </si>
  <si>
    <t>http://t.co/6JKRUMiBBK</t>
  </si>
  <si>
    <t>https://t.co/cvgwz8EIF5</t>
  </si>
  <si>
    <t>https://t.co/SgHO0Qv5Sw</t>
  </si>
  <si>
    <t>https://t.co/cnUb1MW54u</t>
  </si>
  <si>
    <t>https://t.co/t0ZlRCMLlO</t>
  </si>
  <si>
    <t>https://t.co/qdPwUmBlib</t>
  </si>
  <si>
    <t>https://t.co/SPNiW2DitX</t>
  </si>
  <si>
    <t>https://t.co/EEyqNNqtSe</t>
  </si>
  <si>
    <t>https://t.co/CxTjlkcSVy</t>
  </si>
  <si>
    <t>https://t.co/CxW4Jml7Wd</t>
  </si>
  <si>
    <t>https://t.co/yHPNoT6gwT</t>
  </si>
  <si>
    <t>https://t.co/kxGFJYPGXe</t>
  </si>
  <si>
    <t>https://t.co/SojIoG4JTJ</t>
  </si>
  <si>
    <t>https://t.co/8ICbGE1Xgj</t>
  </si>
  <si>
    <t>https://t.co/0WiNwt5hky</t>
  </si>
  <si>
    <t>https://t.co/qUErP0paxh</t>
  </si>
  <si>
    <t>https://t.co/pzSIpqTkbR</t>
  </si>
  <si>
    <t>https://t.co/2UhNTBQ1h0</t>
  </si>
  <si>
    <t>https://t.co/m9QAnor0vw</t>
  </si>
  <si>
    <t>https://t.co/mpOU4J8gtR</t>
  </si>
  <si>
    <t>https://t.co/axTnHeAcnT</t>
  </si>
  <si>
    <t>https://t.co/QxIJfbqGBF</t>
  </si>
  <si>
    <t>https://t.co/iSZgY2YDwy</t>
  </si>
  <si>
    <t>https://t.co/azo2RFLH0Z</t>
  </si>
  <si>
    <t>https://t.co/iWEdb2VZsS</t>
  </si>
  <si>
    <t>https://t.co/lHKpHbt4dM</t>
  </si>
  <si>
    <t>https://t.co/1plkOQNXAX</t>
  </si>
  <si>
    <t>https://t.co/WBbr5PkuoN</t>
  </si>
  <si>
    <t>https://t.co/avbI9rUYvW</t>
  </si>
  <si>
    <t>http://t.co/xQfUW12v</t>
  </si>
  <si>
    <t>http://t.co/dduBBCThBu</t>
  </si>
  <si>
    <t>https://t.co/OKrhidlrJ0</t>
  </si>
  <si>
    <t>https://t.co/qhVLwIcmWG</t>
  </si>
  <si>
    <t>https://t.co/rzfV2EbiFc</t>
  </si>
  <si>
    <t>https://t.co/fKAp8acZjP</t>
  </si>
  <si>
    <t>https://t.co/7BFvo2bubk</t>
  </si>
  <si>
    <t>https://t.co/UWIaYk28v8</t>
  </si>
  <si>
    <t>https://t.co/PC9PtVjbDo</t>
  </si>
  <si>
    <t>https://t.co/X8IGMsHlvd</t>
  </si>
  <si>
    <t>https://t.co/0ufTYAShkY</t>
  </si>
  <si>
    <t>http://t.co/VfhbeQXmCC</t>
  </si>
  <si>
    <t>https://t.co/C35ybVLttO</t>
  </si>
  <si>
    <t>https://t.co/9Lxc7XIcDT</t>
  </si>
  <si>
    <t>https://t.co/ihOX98cBHV</t>
  </si>
  <si>
    <t>https://t.co/AgJvjlO3Ge</t>
  </si>
  <si>
    <t>http://t.co/i3M7nDPb0i</t>
  </si>
  <si>
    <t>https://t.co/I3CUi54iqe</t>
  </si>
  <si>
    <t>https://t.co/OtiMFieQjf</t>
  </si>
  <si>
    <t>https://t.co/Dep64wdQR2</t>
  </si>
  <si>
    <t>https://t.co/sVcBL5oqlw</t>
  </si>
  <si>
    <t>http://t.co/VEB2F4zsk9</t>
  </si>
  <si>
    <t>https://t.co/RxP3uZuI95</t>
  </si>
  <si>
    <t>https://t.co/8tFxiLRxYV</t>
  </si>
  <si>
    <t>https://t.co/TDXQjXET5A</t>
  </si>
  <si>
    <t>https://t.co/iAhkJjGT3M</t>
  </si>
  <si>
    <t>https://t.co/nzYv8SQkiY</t>
  </si>
  <si>
    <t>https://t.co/8KQp7LYKaB</t>
  </si>
  <si>
    <t>https://t.co/vtwt3WATbU</t>
  </si>
  <si>
    <t>https://t.co/PqqJHhuZ0P</t>
  </si>
  <si>
    <t>https://t.co/S0U1DehueY</t>
  </si>
  <si>
    <t>http://t.co/1yHPjoeRDK</t>
  </si>
  <si>
    <t>http://t.co/xg7O3T1W9Z</t>
  </si>
  <si>
    <t>https://t.co/EpG81UYXeO</t>
  </si>
  <si>
    <t>https://t.co/YsimD8qmlY</t>
  </si>
  <si>
    <t>https://t.co/OQeOzi6rnf</t>
  </si>
  <si>
    <t>https://t.co/yMOtVQzt4s</t>
  </si>
  <si>
    <t>https://t.co/JxysWyig3L</t>
  </si>
  <si>
    <t>https://t.co/wi8XlTAmB4</t>
  </si>
  <si>
    <t>https://t.co/y3QWNo4bfp</t>
  </si>
  <si>
    <t>https://t.co/wKYlES0N4k</t>
  </si>
  <si>
    <t>https://t.co/LWRYcpHhsJ</t>
  </si>
  <si>
    <t>https://t.co/oaq4scKX9H</t>
  </si>
  <si>
    <t>https://t.co/tvxYOsmC3N</t>
  </si>
  <si>
    <t>https://t.co/rDR6AtK0q4</t>
  </si>
  <si>
    <t>https://t.co/3n1Dtm7oIB</t>
  </si>
  <si>
    <t>https://t.co/yCN9XEWvGy</t>
  </si>
  <si>
    <t>http://t.co/VlzGsSv3nN</t>
  </si>
  <si>
    <t>https://t.co/RkJtQelmxC</t>
  </si>
  <si>
    <t>https://t.co/HZeT2R18q0</t>
  </si>
  <si>
    <t>https://t.co/6vNqT5mflR</t>
  </si>
  <si>
    <t>https://t.co/ycupjIgR38</t>
  </si>
  <si>
    <t>https://t.co/7QHHSfwBrL</t>
  </si>
  <si>
    <t>https://t.co/6R9klUDgIn</t>
  </si>
  <si>
    <t>https://t.co/KTNdTpgYZI</t>
  </si>
  <si>
    <t>https://t.co/x8BSpsX1Nq</t>
  </si>
  <si>
    <t>https://t.co/fVSaH4Gejg</t>
  </si>
  <si>
    <t>https://t.co/HtZb1BmYsy</t>
  </si>
  <si>
    <t>https://t.co/sK7uJ9KXtO</t>
  </si>
  <si>
    <t>https://t.co/9b6WE64Wk2</t>
  </si>
  <si>
    <t>https://t.co/f7fhGLSK5z</t>
  </si>
  <si>
    <t>https://t.co/13Ac0CZtCP</t>
  </si>
  <si>
    <t>https://t.co/MYXMSFLd9i</t>
  </si>
  <si>
    <t>https://t.co/as3GBMfjiz</t>
  </si>
  <si>
    <t>https://t.co/JREalyApgF</t>
  </si>
  <si>
    <t>https://t.co/DxYWPDMYZi</t>
  </si>
  <si>
    <t>https://t.co/GzUJgMTzvt</t>
  </si>
  <si>
    <t>https://t.co/HVWSS3XGGa</t>
  </si>
  <si>
    <t>https://t.co/B2cdyQUlgk</t>
  </si>
  <si>
    <t>https://t.co/WeX20VUZhu</t>
  </si>
  <si>
    <t>https://t.co/mxwZpn14DK</t>
  </si>
  <si>
    <t>https://t.co/yZPlI4OGNF</t>
  </si>
  <si>
    <t>https://t.co/O0u8QYAomx</t>
  </si>
  <si>
    <t>https://t.co/oFWceqcSC0</t>
  </si>
  <si>
    <t>http://t.co/kRLuPBRp9U</t>
  </si>
  <si>
    <t>https://t.co/R2N0q6YfFC</t>
  </si>
  <si>
    <t>http://t.co/QHaFx98XiJ</t>
  </si>
  <si>
    <t>https://t.co/TfYUBsmiwX</t>
  </si>
  <si>
    <t>https://t.co/yk0OxUodii</t>
  </si>
  <si>
    <t>https://t.co/cyTmQiNH85</t>
  </si>
  <si>
    <t>https://t.co/GmRyheYdvw</t>
  </si>
  <si>
    <t>https://t.co/Qfnh0fTl5V</t>
  </si>
  <si>
    <t>https://t.co/A3nmws3FKG</t>
  </si>
  <si>
    <t>https://t.co/srU6IliWV9</t>
  </si>
  <si>
    <t>https://t.co/f8bMfv2GlZ</t>
  </si>
  <si>
    <t>https://t.co/NLnVel21cs</t>
  </si>
  <si>
    <t>https://t.co/ELfGWIiEKh</t>
  </si>
  <si>
    <t>https://t.co/7TVC9cmafc</t>
  </si>
  <si>
    <t>https://t.co/s4i0hP2ONr</t>
  </si>
  <si>
    <t>https://t.co/qvcVyPocvJ</t>
  </si>
  <si>
    <t>http://t.co/0DIFuE7aQ0</t>
  </si>
  <si>
    <t>https://t.co/TLIv2TKX7d</t>
  </si>
  <si>
    <t>https://t.co/G74SoWdp5D</t>
  </si>
  <si>
    <t>http://t.co/bfpx9k3cT9</t>
  </si>
  <si>
    <t>https://t.co/dpZBt6BUzO</t>
  </si>
  <si>
    <t>https://t.co/k08zb2LCzE</t>
  </si>
  <si>
    <t>https://t.co/Xl6wc71jsL</t>
  </si>
  <si>
    <t>https://t.co/lnhv6UoVME</t>
  </si>
  <si>
    <t>https://t.co/2j8eFPZjOM</t>
  </si>
  <si>
    <t>http://residentfirst.wordpress.com/</t>
  </si>
  <si>
    <t>https://t.co/f8kex1fhUw</t>
  </si>
  <si>
    <t>https://t.co/uS1tIkuaDX</t>
  </si>
  <si>
    <t>https://t.co/ugqdt7yBeV</t>
  </si>
  <si>
    <t>https://t.co/WmCsBuTKwR</t>
  </si>
  <si>
    <t>http://t.co/hNM9jvNEjz</t>
  </si>
  <si>
    <t>https://t.co/CyH90RTkC2</t>
  </si>
  <si>
    <t>https://t.co/YXa2xA2ouH</t>
  </si>
  <si>
    <t>https://t.co/g2FDUwu2bt</t>
  </si>
  <si>
    <t>https://t.co/M1hd1qAUHo</t>
  </si>
  <si>
    <t>https://t.co/e0TYdYvlcr</t>
  </si>
  <si>
    <t>https://t.co/SIUN8ZA4O2</t>
  </si>
  <si>
    <t>http://t.co/BiePy4NO5b</t>
  </si>
  <si>
    <t>http://t.co/etBvIBX6nd</t>
  </si>
  <si>
    <t>https://t.co/Sav5Cpf0oR</t>
  </si>
  <si>
    <t>https://t.co/6jHcUi7S3J</t>
  </si>
  <si>
    <t>https://t.co/5WuiR8Vjjh</t>
  </si>
  <si>
    <t>https://t.co/47AB7LqnHm</t>
  </si>
  <si>
    <t>http://t.co/GtOMS6p60N</t>
  </si>
  <si>
    <t>https://t.co/TnyFCq2UAg</t>
  </si>
  <si>
    <t>https://t.co/RoIYYxoodA</t>
  </si>
  <si>
    <t>https://t.co/UDyjYtmFmG</t>
  </si>
  <si>
    <t>https://t.co/px0lt8noS0</t>
  </si>
  <si>
    <t>https://t.co/limsYsxjT1</t>
  </si>
  <si>
    <t>https://t.co/21DBEKNnHW</t>
  </si>
  <si>
    <t>http://pbs.twimg.com/profile_images/1195482345148686336/gohq0qkq_normal.jpg</t>
  </si>
  <si>
    <t>http://pbs.twimg.com/profile_images/905322944573956100/BDvpDjVV_normal.jpg</t>
  </si>
  <si>
    <t>http://pbs.twimg.com/profile_images/1126237910104145927/LRPaM0HS_normal.jpg</t>
  </si>
  <si>
    <t>http://pbs.twimg.com/profile_images/1154058932509274112/rg9ztqgE_normal.jpg</t>
  </si>
  <si>
    <t>http://pbs.twimg.com/profile_images/1190317202/str2_normal.PNG</t>
  </si>
  <si>
    <t>http://pbs.twimg.com/profile_images/1130834907725479937/bHitDlpQ_normal.png</t>
  </si>
  <si>
    <t>http://pbs.twimg.com/profile_images/1199982545456320512/fTL24Y8w_normal.jpg</t>
  </si>
  <si>
    <t>http://pbs.twimg.com/profile_images/1201231581735727105/QSfWk1kw_normal.jpg</t>
  </si>
  <si>
    <t>http://pbs.twimg.com/profile_images/1194429020290633728/WO-gVFcF_normal.jpg</t>
  </si>
  <si>
    <t>http://pbs.twimg.com/profile_images/1202161042345869313/6ePscTIB_normal.jpg</t>
  </si>
  <si>
    <t>http://pbs.twimg.com/profile_images/1191157340638187520/MRBzxkkG_normal.jpg</t>
  </si>
  <si>
    <t>http://pbs.twimg.com/profile_images/1184401548786442242/4u1Dfp8h_normal.jpg</t>
  </si>
  <si>
    <t>http://pbs.twimg.com/profile_images/1193448742554177536/7_V7j9Gz_normal.jpg</t>
  </si>
  <si>
    <t>http://pbs.twimg.com/profile_images/1197529640673431554/cZG9cyAs_normal.jpg</t>
  </si>
  <si>
    <t>http://pbs.twimg.com/profile_images/1201170722154041346/QNulc23p_normal.jpg</t>
  </si>
  <si>
    <t>http://pbs.twimg.com/profile_images/1201117945457332224/L8obeRzq_normal.jpg</t>
  </si>
  <si>
    <t>http://pbs.twimg.com/profile_images/742889002139713536/nU72o2Gy_normal.jpg</t>
  </si>
  <si>
    <t>http://pbs.twimg.com/profile_images/2347975847/Bertica_Thanksgiving_2011_Pic_normal.jpg</t>
  </si>
  <si>
    <t>http://pbs.twimg.com/profile_images/901534257948098560/pI2kwt5p_normal.jpg</t>
  </si>
  <si>
    <t>http://pbs.twimg.com/profile_images/982278757292630017/U3Iap6Af_normal.jpg</t>
  </si>
  <si>
    <t>http://pbs.twimg.com/profile_images/655329811162877956/J4L6fdLf_normal.jpg</t>
  </si>
  <si>
    <t>http://pbs.twimg.com/profile_images/1179101769663750144/T2SuFWPd_normal.jpg</t>
  </si>
  <si>
    <t>http://pbs.twimg.com/profile_images/886590799949045761/zbtPdFT1_normal.jpg</t>
  </si>
  <si>
    <t>http://pbs.twimg.com/profile_images/1181157739323691009/rtRLz5sv_normal.jpg</t>
  </si>
  <si>
    <t>http://pbs.twimg.com/profile_images/1201547299773657088/4RCeyxw1_normal.jpg</t>
  </si>
  <si>
    <t>http://pbs.twimg.com/profile_images/949070360103698432/kXSiPeTk_normal.jpg</t>
  </si>
  <si>
    <t>http://pbs.twimg.com/profile_images/1201268727125295104/lMuxKREG_normal.jpg</t>
  </si>
  <si>
    <t>http://pbs.twimg.com/profile_images/1197646167556800513/jyOeqCJW_normal.jpg</t>
  </si>
  <si>
    <t>http://pbs.twimg.com/profile_images/1197254778037911553/tDgsyg2A_normal.jpg</t>
  </si>
  <si>
    <t>http://pbs.twimg.com/profile_images/1175379143799791617/vEYYmCCo_normal.jpg</t>
  </si>
  <si>
    <t>http://pbs.twimg.com/profile_images/1068325003794489346/B8eGn6Rq_normal.jpg</t>
  </si>
  <si>
    <t>http://pbs.twimg.com/profile_images/1199225310664941568/yMllq54n_normal.jpg</t>
  </si>
  <si>
    <t>http://pbs.twimg.com/profile_images/1200414314412294149/b2OYfF10_normal.jpg</t>
  </si>
  <si>
    <t>http://pbs.twimg.com/profile_images/1190752034112376832/YHA9qNnj_normal.jpg</t>
  </si>
  <si>
    <t>http://pbs.twimg.com/profile_images/863470567764176903/kG-dl4sY_normal.jpg</t>
  </si>
  <si>
    <t>http://pbs.twimg.com/profile_images/1166457853638561792/4KeCiN9m_normal.jpg</t>
  </si>
  <si>
    <t>http://pbs.twimg.com/profile_images/1057355079714369536/sqbFUnrW_normal.jpg</t>
  </si>
  <si>
    <t>http://pbs.twimg.com/profile_images/1191112322779090944/6HE5q2JG_normal.jpg</t>
  </si>
  <si>
    <t>http://pbs.twimg.com/profile_images/1147177637930033153/Jve-NVz6_normal.jpg</t>
  </si>
  <si>
    <t>http://pbs.twimg.com/profile_images/1182725757510000644/kwjTP_Ix_normal.jpg</t>
  </si>
  <si>
    <t>http://pbs.twimg.com/profile_images/1184796466524622848/at3M8OEI_normal.jpg</t>
  </si>
  <si>
    <t>http://pbs.twimg.com/profile_images/894300541857267713/Ci7wgBrA_normal.jpg</t>
  </si>
  <si>
    <t>http://pbs.twimg.com/profile_images/1004529218775068674/X-wEm1KE_normal.jpg</t>
  </si>
  <si>
    <t>http://pbs.twimg.com/profile_images/1484870415/image_normal.jpg</t>
  </si>
  <si>
    <t>http://pbs.twimg.com/profile_images/1197964221830565888/LukLOKwY_normal.jpg</t>
  </si>
  <si>
    <t>http://pbs.twimg.com/profile_images/1194951637095321600/YwwEopSW_normal.jpg</t>
  </si>
  <si>
    <t>http://pbs.twimg.com/profile_images/1159267316665860097/mkxq7QYt_normal.jpg</t>
  </si>
  <si>
    <t>http://pbs.twimg.com/profile_images/1172987989514866688/SrjCF1AL_normal.jpg</t>
  </si>
  <si>
    <t>http://pbs.twimg.com/profile_images/1152680369897873408/FTp-Esbi_normal.jpg</t>
  </si>
  <si>
    <t>http://pbs.twimg.com/profile_images/1191745974307368960/j1kiqXBD_normal.jpg</t>
  </si>
  <si>
    <t>http://pbs.twimg.com/profile_images/1037853602608345088/U8GrjKfd_normal.jpg</t>
  </si>
  <si>
    <t>http://pbs.twimg.com/profile_images/1200371977673986048/KUBlnH_b_normal.jpg</t>
  </si>
  <si>
    <t>http://pbs.twimg.com/profile_images/904788386539556864/VhX9ltRq_normal.jpg</t>
  </si>
  <si>
    <t>http://pbs.twimg.com/profile_images/1188803850796449798/NOzyL-pX_normal.jpg</t>
  </si>
  <si>
    <t>http://pbs.twimg.com/profile_images/554691333265174528/IUtnbt97_normal.png</t>
  </si>
  <si>
    <t>http://pbs.twimg.com/profile_images/1009505001490862080/4Q8E9T_d_normal.jpg</t>
  </si>
  <si>
    <t>http://pbs.twimg.com/profile_images/1124096936682901505/mh-ywpKM_normal.jpg</t>
  </si>
  <si>
    <t>http://pbs.twimg.com/profile_images/1183081006204473344/99tACAnt_normal.jpg</t>
  </si>
  <si>
    <t>http://pbs.twimg.com/profile_images/1031345214282035200/zwTwmCvN_normal.jpg</t>
  </si>
  <si>
    <t>http://pbs.twimg.com/profile_images/1171581672074043393/XNqsW9EE_normal.jpg</t>
  </si>
  <si>
    <t>http://pbs.twimg.com/profile_images/1183368447331319808/9q4wXoxn_normal.jpg</t>
  </si>
  <si>
    <t>http://pbs.twimg.com/profile_images/1166019728520953857/ET9fu3lj_normal.jpg</t>
  </si>
  <si>
    <t>http://pbs.twimg.com/profile_images/3065097644/0e08f7d93bbbabd2fa12aeac9289bd18_normal.jpeg</t>
  </si>
  <si>
    <t>http://pbs.twimg.com/profile_images/1202460298805960705/Mqj8u5oi_normal.jpg</t>
  </si>
  <si>
    <t>http://pbs.twimg.com/profile_images/1198232048168787968/f-58k80Z_normal.jpg</t>
  </si>
  <si>
    <t>http://pbs.twimg.com/profile_images/1119560453267623941/RJk-ivOh_normal.jpg</t>
  </si>
  <si>
    <t>http://pbs.twimg.com/profile_images/917725625657561088/DDMqAlCT_normal.jpg</t>
  </si>
  <si>
    <t>http://pbs.twimg.com/profile_images/1190677948661207041/SdVCXvYe_normal.jpg</t>
  </si>
  <si>
    <t>http://pbs.twimg.com/profile_images/1201834550541848576/xfIo1CtY_normal.jpg</t>
  </si>
  <si>
    <t>http://pbs.twimg.com/profile_images/1200308514595450880/rEDwMgyA_normal.jpg</t>
  </si>
  <si>
    <t>http://pbs.twimg.com/profile_images/948803490532511744/zQrYvmw__normal.jpg</t>
  </si>
  <si>
    <t>http://abs.twimg.com/sticky/default_profile_images/default_profile_normal.png</t>
  </si>
  <si>
    <t>http://pbs.twimg.com/profile_images/904408338573783040/U16xq9tx_normal.jpg</t>
  </si>
  <si>
    <t>http://pbs.twimg.com/profile_images/1249732098/to-the-beach_normal.jpg</t>
  </si>
  <si>
    <t>http://pbs.twimg.com/profile_images/1002119733284663296/0OuKS6_S_normal.jpg</t>
  </si>
  <si>
    <t>http://pbs.twimg.com/profile_images/1094367456137760770/vgOxQIrL_normal.jpg</t>
  </si>
  <si>
    <t>http://pbs.twimg.com/profile_images/1200421686648197121/BqPR8KQc_normal.jpg</t>
  </si>
  <si>
    <t>http://pbs.twimg.com/profile_images/1086002168421801984/76Y4ufRZ_normal.jpg</t>
  </si>
  <si>
    <t>http://pbs.twimg.com/profile_images/1170403221820628994/CtcT6-HO_normal.jpg</t>
  </si>
  <si>
    <t>http://pbs.twimg.com/profile_images/1190657890027233283/Vt8Fy2PU_normal.jpg</t>
  </si>
  <si>
    <t>http://pbs.twimg.com/profile_images/1002346521378152450/XrVc1imq_normal.jpg</t>
  </si>
  <si>
    <t>http://pbs.twimg.com/profile_images/1201134650145615872/6O7QC-0O_normal.jpg</t>
  </si>
  <si>
    <t>http://pbs.twimg.com/profile_images/825424453345611776/20a4SSX7_normal.jpg</t>
  </si>
  <si>
    <t>http://pbs.twimg.com/profile_images/1202206401487155200/0Zjk5NLX_normal.jpg</t>
  </si>
  <si>
    <t>http://pbs.twimg.com/profile_images/1190337867677151232/lFK1DA3L_normal.jpg</t>
  </si>
  <si>
    <t>http://pbs.twimg.com/profile_images/1192985657049845764/Tlx3-a5s_normal.jpg</t>
  </si>
  <si>
    <t>http://pbs.twimg.com/profile_images/1152525930432270336/fYcswdI1_normal.jpg</t>
  </si>
  <si>
    <t>http://pbs.twimg.com/profile_images/1537037985/benny_normal.png</t>
  </si>
  <si>
    <t>http://pbs.twimg.com/profile_images/887297617012633601/YMNlKD_P_normal.jpg</t>
  </si>
  <si>
    <t>http://pbs.twimg.com/profile_images/1057475534894985216/IS1gXAdr_normal.jpg</t>
  </si>
  <si>
    <t>http://pbs.twimg.com/profile_images/1143824842652880896/LgAKH6Aa_normal.jpg</t>
  </si>
  <si>
    <t>http://pbs.twimg.com/profile_images/1025322556486823936/jaKVarZv_normal.jpg</t>
  </si>
  <si>
    <t>http://pbs.twimg.com/profile_images/1202180748662517763/SGU01s_Q_normal.png</t>
  </si>
  <si>
    <t>http://pbs.twimg.com/profile_images/1112988652509032448/DcPbjJ-M_normal.jpg</t>
  </si>
  <si>
    <t>http://pbs.twimg.com/profile_images/759900924089212929/-e7nhyN9_normal.jpg</t>
  </si>
  <si>
    <t>http://pbs.twimg.com/profile_images/1201656994857439232/wtuhfMb4_normal.jpg</t>
  </si>
  <si>
    <t>http://pbs.twimg.com/profile_images/1185842425870409728/nJrfK_YX_normal.jpg</t>
  </si>
  <si>
    <t>http://pbs.twimg.com/profile_images/780116845005271041/56uO0bIx_normal.jpg</t>
  </si>
  <si>
    <t>http://pbs.twimg.com/profile_images/1164971111714631680/wgq145VZ_normal.jpg</t>
  </si>
  <si>
    <t>http://pbs.twimg.com/profile_images/1151812705608699904/KEhFF8FW_normal.jpg</t>
  </si>
  <si>
    <t>http://pbs.twimg.com/profile_images/1197224794544123911/zZjpswO8_normal.jpg</t>
  </si>
  <si>
    <t>http://pbs.twimg.com/profile_images/1189040576374722560/NlXtV4sK_normal.jpg</t>
  </si>
  <si>
    <t>http://pbs.twimg.com/profile_images/603302797975621633/ud1i6_I6_normal.jpg</t>
  </si>
  <si>
    <t>http://pbs.twimg.com/profile_images/1134453800725618690/EONRf-Pu_normal.jpg</t>
  </si>
  <si>
    <t>http://pbs.twimg.com/profile_images/1180532074366865410/YFjpLoP0_normal.jpg</t>
  </si>
  <si>
    <t>http://pbs.twimg.com/profile_images/1151235024332763137/MCYmuoxh_normal.jpg</t>
  </si>
  <si>
    <t>http://pbs.twimg.com/profile_images/1201417306775183360/FbWy2dOc_normal.jpg</t>
  </si>
  <si>
    <t>http://pbs.twimg.com/profile_images/1201786848776990720/TRPW3faO_normal.jpg</t>
  </si>
  <si>
    <t>http://pbs.twimg.com/profile_images/1100936932631212034/Lckh2yDD_normal.jpg</t>
  </si>
  <si>
    <t>http://pbs.twimg.com/profile_images/1202462772124094464/Hs1Hjukn_normal.jpg</t>
  </si>
  <si>
    <t>http://pbs.twimg.com/profile_images/1202453248533319680/_F9SCZHq_normal.jpg</t>
  </si>
  <si>
    <t>http://pbs.twimg.com/profile_images/975104963943849984/7qt0VOFh_normal.jpg</t>
  </si>
  <si>
    <t>http://pbs.twimg.com/profile_images/1191112348318208000/kAcxn9y2_normal.jpg</t>
  </si>
  <si>
    <t>http://pbs.twimg.com/profile_images/1192914371095224320/v00UMREE_normal.jpg</t>
  </si>
  <si>
    <t>http://pbs.twimg.com/profile_images/932691956504735744/gCiYL7Uk_normal.jpg</t>
  </si>
  <si>
    <t>http://pbs.twimg.com/profile_images/704149060161310720/AOZgnUUc_normal.jpg</t>
  </si>
  <si>
    <t>http://pbs.twimg.com/profile_images/1195765428775247872/aROa64mL_normal.jpg</t>
  </si>
  <si>
    <t>http://pbs.twimg.com/profile_images/1196522756029857792/1HdeyBLJ_normal.jpg</t>
  </si>
  <si>
    <t>http://pbs.twimg.com/profile_images/1186296903450976266/JoEx3_PH_normal.jpg</t>
  </si>
  <si>
    <t>http://pbs.twimg.com/profile_images/1196872094124068864/NLHdy-XM_normal.jpg</t>
  </si>
  <si>
    <t>http://pbs.twimg.com/profile_images/1151494717181480960/SNQAI47G_normal.jpg</t>
  </si>
  <si>
    <t>http://pbs.twimg.com/profile_images/1080806631993151488/DuZobfrG_normal.jpg</t>
  </si>
  <si>
    <t>http://pbs.twimg.com/profile_images/1184047452283912192/dnQ6oT_4_normal.jpg</t>
  </si>
  <si>
    <t>http://pbs.twimg.com/profile_images/725071920664858626/TYhkw5Gm_normal.jpg</t>
  </si>
  <si>
    <t>http://pbs.twimg.com/profile_images/1197227994617720832/dKzhFkM3_normal.jpg</t>
  </si>
  <si>
    <t>http://pbs.twimg.com/profile_images/1192829729318916096/7PZWLtAL_normal.jpg</t>
  </si>
  <si>
    <t>http://pbs.twimg.com/profile_images/3673623292/e3f2ea4feaad0c3a982ba0ef4cc93b2c_normal.jpeg</t>
  </si>
  <si>
    <t>http://pbs.twimg.com/profile_images/1115053122215448577/61gem0Sa_normal.jpg</t>
  </si>
  <si>
    <t>http://pbs.twimg.com/profile_images/876301406386376705/l32I7yE-_normal.jpg</t>
  </si>
  <si>
    <t>http://pbs.twimg.com/profile_images/1201243625100845057/HMEqdXPp_normal.jpg</t>
  </si>
  <si>
    <t>http://pbs.twimg.com/profile_images/1139785384819404800/o0pW75y5_normal.jpg</t>
  </si>
  <si>
    <t>http://pbs.twimg.com/profile_images/1192226996492746752/bXtpF1bQ_normal.jpg</t>
  </si>
  <si>
    <t>http://pbs.twimg.com/profile_images/1201743230053666816/3ivzmruH_normal.jpg</t>
  </si>
  <si>
    <t>http://pbs.twimg.com/profile_images/1087480309891956736/bRTDJnPu_normal.jpg</t>
  </si>
  <si>
    <t>http://pbs.twimg.com/profile_images/1093849423652814854/QjvWYfd5_normal.jpg</t>
  </si>
  <si>
    <t>http://pbs.twimg.com/profile_images/1182676449049882624/VNdsyXh1_normal.jpg</t>
  </si>
  <si>
    <t>http://pbs.twimg.com/profile_images/378800000594071539/ab86a5535d6224f261098e4d577ea469_normal.jpeg</t>
  </si>
  <si>
    <t>http://pbs.twimg.com/profile_images/1188579028212617216/gDYY6S9E_normal.jpg</t>
  </si>
  <si>
    <t>http://pbs.twimg.com/profile_images/1191869942418857984/8ASWOPDS_normal.png</t>
  </si>
  <si>
    <t>http://pbs.twimg.com/profile_images/1067332816093016064/GkNEbL2w_normal.jpg</t>
  </si>
  <si>
    <t>http://pbs.twimg.com/profile_images/1200603379791224832/K_b6L2m3_normal.jpg</t>
  </si>
  <si>
    <t>http://pbs.twimg.com/profile_images/835015611310747649/Ijl-0t_9_normal.jpg</t>
  </si>
  <si>
    <t>http://pbs.twimg.com/profile_images/1191306202153672704/lZDLMf6b_normal.jpg</t>
  </si>
  <si>
    <t>http://pbs.twimg.com/profile_images/1168159772060913665/Eu_IIx6c_normal.jpg</t>
  </si>
  <si>
    <t>http://pbs.twimg.com/profile_images/1164254066450554882/rAZHqxqh_normal.jpg</t>
  </si>
  <si>
    <t>http://pbs.twimg.com/profile_images/1153447446959333377/El4zA6b0_normal.png</t>
  </si>
  <si>
    <t>http://pbs.twimg.com/profile_images/1187184843483947009/sp3xw84P_normal.jpg</t>
  </si>
  <si>
    <t>http://pbs.twimg.com/profile_images/897495542321876992/pUBemcyF_normal.jpg</t>
  </si>
  <si>
    <t>http://pbs.twimg.com/profile_images/900376289294651392/9saUnRP2_normal.jpg</t>
  </si>
  <si>
    <t>http://pbs.twimg.com/profile_images/1200202667961847808/_kuddPXZ_normal.jpg</t>
  </si>
  <si>
    <t>http://pbs.twimg.com/profile_images/693334135/_cid_001d01c7ee3b_4c55efd0_0200a8c0_systempm13i1x4_normal.bmp</t>
  </si>
  <si>
    <t>http://pbs.twimg.com/profile_images/1182731438426394626/j40QWnU9_normal.jpg</t>
  </si>
  <si>
    <t>http://pbs.twimg.com/profile_images/1202141154013302784/I3DmMde9_normal.jpg</t>
  </si>
  <si>
    <t>http://pbs.twimg.com/profile_images/922753523028250624/DLQvgguz_normal.jpg</t>
  </si>
  <si>
    <t>http://pbs.twimg.com/profile_images/608368532703875074/MKH-SaYm_normal.png</t>
  </si>
  <si>
    <t>http://pbs.twimg.com/profile_images/1179430654095872001/KYIyoijJ_normal.jpg</t>
  </si>
  <si>
    <t>http://pbs.twimg.com/profile_images/868830271759679488/QGPegEqG_normal.jpg</t>
  </si>
  <si>
    <t>http://pbs.twimg.com/profile_images/1120771722507161600/p6OIqRn-_normal.jpg</t>
  </si>
  <si>
    <t>http://pbs.twimg.com/profile_images/1007710573524668416/_-eOTQU__normal.jpg</t>
  </si>
  <si>
    <t>http://pbs.twimg.com/profile_images/1088767961790324736/UHKejPxa_normal.jpg</t>
  </si>
  <si>
    <t>http://pbs.twimg.com/profile_images/1200080369195896838/N7gOxq1h_normal.jpg</t>
  </si>
  <si>
    <t>http://pbs.twimg.com/profile_images/1186043874684424198/IphZYWqw_normal.jpg</t>
  </si>
  <si>
    <t>http://pbs.twimg.com/profile_images/1145702874510503938/VCpfcm63_normal.jpg</t>
  </si>
  <si>
    <t>http://pbs.twimg.com/profile_images/378800000631509231/7855bdadb905cd40b2617399e2c506f5_normal.jpeg</t>
  </si>
  <si>
    <t>http://pbs.twimg.com/profile_images/474518127619747841/2ASxBTe5_normal.jpeg</t>
  </si>
  <si>
    <t>http://pbs.twimg.com/profile_images/1104219599057420295/UJxw2BHo_normal.jpg</t>
  </si>
  <si>
    <t>http://pbs.twimg.com/profile_images/1201950286891368459/vI4b8JyX_normal.jpg</t>
  </si>
  <si>
    <t>http://pbs.twimg.com/profile_images/1202659307201974272/XOKZDbn2_normal.jpg</t>
  </si>
  <si>
    <t>http://pbs.twimg.com/profile_images/1202674506080366592/vQyYtZ3G_normal.jpg</t>
  </si>
  <si>
    <t>http://pbs.twimg.com/profile_images/1061606940772589569/aH6Dbs-Q_normal.jpg</t>
  </si>
  <si>
    <t>http://pbs.twimg.com/profile_images/1173079804146606080/wPK8T1mo_normal.jpg</t>
  </si>
  <si>
    <t>http://pbs.twimg.com/profile_images/1189498834931634176/1uBhyUxP_normal.jpg</t>
  </si>
  <si>
    <t>http://pbs.twimg.com/profile_images/1192866431785943041/lrUoYj3V_normal.jpg</t>
  </si>
  <si>
    <t>http://pbs.twimg.com/profile_images/1184807202437120000/28gx0SeM_normal.jpg</t>
  </si>
  <si>
    <t>http://pbs.twimg.com/profile_images/915922038342209536/BWCRUZbS_normal.jpg</t>
  </si>
  <si>
    <t>http://pbs.twimg.com/profile_images/1010088822993014784/EuHR9Fk2_normal.jpg</t>
  </si>
  <si>
    <t>http://pbs.twimg.com/profile_images/378800000386443605/c8c7203910209db750c8b8192f7f4552_normal.jpeg</t>
  </si>
  <si>
    <t>http://pbs.twimg.com/profile_images/1200532671262318598/lq_uUQMJ_normal.jpg</t>
  </si>
  <si>
    <t>http://pbs.twimg.com/profile_images/1171113584748879873/edydmluG_normal.jpg</t>
  </si>
  <si>
    <t>http://pbs.twimg.com/profile_images/1042397709175533569/pHbWfyq8_normal.jpg</t>
  </si>
  <si>
    <t>http://pbs.twimg.com/profile_images/819531234808393728/XZ0PYIwo_normal.jpg</t>
  </si>
  <si>
    <t>http://pbs.twimg.com/profile_images/740916281117921280/lNJ38Qoe_normal.jpg</t>
  </si>
  <si>
    <t>http://pbs.twimg.com/profile_images/1043675755790635008/tSzOlTOk_normal.jpg</t>
  </si>
  <si>
    <t>http://pbs.twimg.com/profile_images/1162483294044381193/juDs2ead_normal.jpg</t>
  </si>
  <si>
    <t>http://pbs.twimg.com/profile_images/1170407334239232001/O0jvrfJE_normal.jpg</t>
  </si>
  <si>
    <t>http://pbs.twimg.com/profile_images/1140227337042243584/PnfGa_Dv_normal.jpg</t>
  </si>
  <si>
    <t>http://pbs.twimg.com/profile_images/1046443053974777857/hm9C9bs8_normal.jpg</t>
  </si>
  <si>
    <t>http://pbs.twimg.com/profile_images/1022040494044577793/toFbqy50_normal.jpg</t>
  </si>
  <si>
    <t>http://pbs.twimg.com/profile_images/1201383425111773184/FXrWPylO_normal.jpg</t>
  </si>
  <si>
    <t>http://pbs.twimg.com/profile_images/875727256051515394/C5VUlc5o_normal.jpg</t>
  </si>
  <si>
    <t>http://pbs.twimg.com/profile_images/879096143870922756/7qiB5XJ9_normal.jpg</t>
  </si>
  <si>
    <t>http://pbs.twimg.com/profile_images/1183018387913498624/dHyPpOeZ_normal.jpg</t>
  </si>
  <si>
    <t>http://pbs.twimg.com/profile_images/1046462856953294853/piRNXZla_normal.jpg</t>
  </si>
  <si>
    <t>http://pbs.twimg.com/profile_images/1037450039553978368/iuMg_L3Q_normal.jpg</t>
  </si>
  <si>
    <t>http://pbs.twimg.com/profile_images/806220210239926272/1YQ70tXT_normal.jpg</t>
  </si>
  <si>
    <t>http://pbs.twimg.com/profile_images/1195088811962712064/k_KkZ0zt_normal.jpg</t>
  </si>
  <si>
    <t>http://pbs.twimg.com/profile_images/1199358262405140480/47tEWzxC_normal.jpg</t>
  </si>
  <si>
    <t>http://pbs.twimg.com/profile_images/1171816130459009024/nwoeng0A_normal.jpg</t>
  </si>
  <si>
    <t>http://pbs.twimg.com/profile_images/1197683751813287936/VSBpB6AM_normal.jpg</t>
  </si>
  <si>
    <t>http://pbs.twimg.com/profile_images/778636472001921024/K4iJsffq_normal.jpg</t>
  </si>
  <si>
    <t>http://pbs.twimg.com/profile_images/1089957236221329409/rsMZ82D3_normal.jpg</t>
  </si>
  <si>
    <t>http://pbs.twimg.com/profile_images/1196873833871036416/By5_iutg_normal.jpg</t>
  </si>
  <si>
    <t>http://pbs.twimg.com/profile_images/1135831444025151488/NY74Xw3O_normal.jpg</t>
  </si>
  <si>
    <t>http://pbs.twimg.com/profile_images/1195425883466555392/zNbsfs-Z_normal.jpg</t>
  </si>
  <si>
    <t>http://pbs.twimg.com/profile_images/1202628263698300928/QsYoV-FU_normal.jpg</t>
  </si>
  <si>
    <t>http://pbs.twimg.com/profile_images/1065483001931419648/3NknstGp_normal.jpg</t>
  </si>
  <si>
    <t>http://pbs.twimg.com/profile_images/1109414273619513345/kuiTa4Wr_normal.png</t>
  </si>
  <si>
    <t>http://pbs.twimg.com/profile_images/1150687617777897472/hN7qq8C4_normal.jpg</t>
  </si>
  <si>
    <t>http://pbs.twimg.com/profile_images/1202422753724436480/rVP35_NC_normal.jpg</t>
  </si>
  <si>
    <t>http://pbs.twimg.com/profile_images/1012087009802891265/3d4kl8Jq_normal.jpg</t>
  </si>
  <si>
    <t>http://pbs.twimg.com/profile_images/1198338250198437888/MvjS4WZ4_normal.jpg</t>
  </si>
  <si>
    <t>http://pbs.twimg.com/profile_images/1166181738319634434/PjiGuTtu_normal.jpg</t>
  </si>
  <si>
    <t>http://pbs.twimg.com/profile_images/1183163080567611394/stNXEf15_normal.jpg</t>
  </si>
  <si>
    <t>http://pbs.twimg.com/profile_images/1199585231663177728/D8xOTp28_normal.jpg</t>
  </si>
  <si>
    <t>http://pbs.twimg.com/profile_images/1036932995482038272/HR7TLxFS_normal.jpg</t>
  </si>
  <si>
    <t>http://pbs.twimg.com/profile_images/1195266656680980480/b3rrWSl8_normal.jpg</t>
  </si>
  <si>
    <t>http://pbs.twimg.com/profile_images/1202203233147588608/PJ3ClJYs_normal.jpg</t>
  </si>
  <si>
    <t>http://pbs.twimg.com/profile_images/378800000403037931/34246d51edeec1aa20f32ceec2e42af6_normal.png</t>
  </si>
  <si>
    <t>http://pbs.twimg.com/profile_images/544339794386382848/Kys474Nt_normal.png</t>
  </si>
  <si>
    <t>http://pbs.twimg.com/profile_images/1197499335329669120/lOwyILTU_normal.jpg</t>
  </si>
  <si>
    <t>http://pbs.twimg.com/profile_images/1198724777415970829/8lvaMmm7_normal.jpg</t>
  </si>
  <si>
    <t>http://pbs.twimg.com/profile_images/872966424188342272/KDpZNw5J_normal.jpg</t>
  </si>
  <si>
    <t>http://pbs.twimg.com/profile_images/900044287357747200/3y78dUZl_normal.jpg</t>
  </si>
  <si>
    <t>http://pbs.twimg.com/profile_images/1028998427097673728/Cvrzel2q_normal.jpg</t>
  </si>
  <si>
    <t>http://pbs.twimg.com/profile_images/1188680356712648706/mmrfk4FM_normal.jpg</t>
  </si>
  <si>
    <t>http://pbs.twimg.com/profile_images/1175038218397474816/-Wgd1kZa_normal.jpg</t>
  </si>
  <si>
    <t>http://pbs.twimg.com/profile_images/1178056014005977093/HHRd-57u_normal.jpg</t>
  </si>
  <si>
    <t>http://pbs.twimg.com/profile_images/1156194958761779200/wq0r7I0y_normal.jpg</t>
  </si>
  <si>
    <t>http://pbs.twimg.com/profile_images/1191433029115363329/kERUGnUW_normal.jpg</t>
  </si>
  <si>
    <t>http://pbs.twimg.com/profile_images/1175784774692233217/vaZIJk-z_normal.jpg</t>
  </si>
  <si>
    <t>http://pbs.twimg.com/profile_images/1192035546513780736/PXSq783K_normal.jpg</t>
  </si>
  <si>
    <t>http://pbs.twimg.com/profile_images/1182044373523079168/EFuYbeSJ_normal.jpg</t>
  </si>
  <si>
    <t>http://pbs.twimg.com/profile_images/1063162188259483649/VR3oc0_3_normal.jpg</t>
  </si>
  <si>
    <t>http://pbs.twimg.com/profile_images/1186841960792895489/s5ElrJSy_normal.jpg</t>
  </si>
  <si>
    <t>http://pbs.twimg.com/profile_images/1199438791439798272/3y590EdT_normal.jpg</t>
  </si>
  <si>
    <t>http://pbs.twimg.com/profile_images/1193136286103691264/bRXbFWt9_normal.jpg</t>
  </si>
  <si>
    <t>http://pbs.twimg.com/profile_images/797871305563471872/1ErlW6oM_normal.jpg</t>
  </si>
  <si>
    <t>http://pbs.twimg.com/profile_images/754810305063116807/UMPsAX0H_normal.jpg</t>
  </si>
  <si>
    <t>http://pbs.twimg.com/profile_images/469137459037495296/oDy7SV82_normal.jpeg</t>
  </si>
  <si>
    <t>http://pbs.twimg.com/profile_images/1187912149982683136/soI0_hM1_normal.jpg</t>
  </si>
  <si>
    <t>http://pbs.twimg.com/profile_images/1140809756791255041/l7bhNmGk_normal.png</t>
  </si>
  <si>
    <t>http://pbs.twimg.com/profile_images/3377847286/db915069ae49670f13eb6acbe5ba479d_normal.jpeg</t>
  </si>
  <si>
    <t>http://pbs.twimg.com/profile_images/1027873509802950656/JR28e3TE_normal.jpg</t>
  </si>
  <si>
    <t>http://pbs.twimg.com/profile_images/980243375851954177/HUmUQc5Q_normal.jpg</t>
  </si>
  <si>
    <t>http://pbs.twimg.com/profile_images/570270547243884546/64jRq1HV_normal.jpeg</t>
  </si>
  <si>
    <t>http://pbs.twimg.com/profile_images/1052930158674538497/KAbhX0T9_normal.jpg</t>
  </si>
  <si>
    <t>http://pbs.twimg.com/profile_images/1116128894799814656/vTw6v_ng_normal.jpg</t>
  </si>
  <si>
    <t>http://pbs.twimg.com/profile_images/1150156348388196357/yV2kSzNc_normal.jpg</t>
  </si>
  <si>
    <t>http://pbs.twimg.com/profile_images/881366616608342017/Cms1C1ga_normal.jpg</t>
  </si>
  <si>
    <t>http://pbs.twimg.com/profile_images/839992323752751106/7LsoVYyY_normal.jpg</t>
  </si>
  <si>
    <t>http://pbs.twimg.com/profile_images/1094901208794439680/blbsJL6__normal.jpg</t>
  </si>
  <si>
    <t>http://pbs.twimg.com/profile_images/3469563247/a342d845d60c5b4ba43f1c166f02776e_normal.jpeg</t>
  </si>
  <si>
    <t>http://pbs.twimg.com/profile_images/1137054828180496384/i2A-dkeE_normal.jpg</t>
  </si>
  <si>
    <t>http://pbs.twimg.com/profile_images/1043694403263565824/27mHZG1Y_normal.jpg</t>
  </si>
  <si>
    <t>http://pbs.twimg.com/profile_images/1090064623242539011/3TGgNsZu_normal.jpg</t>
  </si>
  <si>
    <t>http://pbs.twimg.com/profile_images/1193998336266842112/Uq27PQPE_normal.jpg</t>
  </si>
  <si>
    <t>http://pbs.twimg.com/profile_images/1173751249881243649/-pNcFSrA_normal.jpg</t>
  </si>
  <si>
    <t>http://pbs.twimg.com/profile_images/1100457927436128264/9AWqV6u3_normal.jpg</t>
  </si>
  <si>
    <t>http://pbs.twimg.com/profile_images/1193620794640748544/y5LZBMbL_normal.jpg</t>
  </si>
  <si>
    <t>http://pbs.twimg.com/profile_images/1199080030556569601/a1f-SVKK_normal.jpg</t>
  </si>
  <si>
    <t>http://pbs.twimg.com/profile_images/1114580015033782272/_koy6lmJ_normal.png</t>
  </si>
  <si>
    <t>http://pbs.twimg.com/profile_images/1192059818481274881/Hxi5qqyv_normal.jpg</t>
  </si>
  <si>
    <t>http://pbs.twimg.com/profile_images/539059424166694912/F5IexqL__normal.jpeg</t>
  </si>
  <si>
    <t>http://pbs.twimg.com/profile_images/1199821018929471489/LCJyaiuN_normal.jpg</t>
  </si>
  <si>
    <t>http://pbs.twimg.com/profile_images/1196866897209245696/umu75xZp_normal.jpg</t>
  </si>
  <si>
    <t>http://pbs.twimg.com/profile_images/1177326955907014656/mX-b8IRl_normal.jpg</t>
  </si>
  <si>
    <t>http://pbs.twimg.com/profile_images/603538057883754499/bvzk2I89_normal.png</t>
  </si>
  <si>
    <t>http://pbs.twimg.com/profile_images/1109494096895361024/kIpg5G4s_normal.jpg</t>
  </si>
  <si>
    <t>http://pbs.twimg.com/profile_images/1087446957902180353/OcZdKpiX_normal.jpg</t>
  </si>
  <si>
    <t>http://pbs.twimg.com/profile_images/1195153208542449664/YMSIuF1M_normal.jpg</t>
  </si>
  <si>
    <t>http://pbs.twimg.com/profile_images/1122266298497454080/_3ajal8q_normal.jpg</t>
  </si>
  <si>
    <t>http://pbs.twimg.com/profile_images/751077091274137603/mzXtFcRs_normal.jpg</t>
  </si>
  <si>
    <t>http://pbs.twimg.com/profile_images/1070230086459289601/cCG6NFKz_normal.jpg</t>
  </si>
  <si>
    <t>http://pbs.twimg.com/profile_images/1147410131191128064/zc2L620d_normal.jpg</t>
  </si>
  <si>
    <t>http://pbs.twimg.com/profile_images/1198899881940672513/-NEvhd4u_normal.jpg</t>
  </si>
  <si>
    <t>http://pbs.twimg.com/profile_images/1182982427846725633/0Jhg6mYO_normal.jpg</t>
  </si>
  <si>
    <t>http://pbs.twimg.com/profile_images/1082036421752471554/5mfOaUEN_normal.jpg</t>
  </si>
  <si>
    <t>http://pbs.twimg.com/profile_images/1199324441848799232/ldHsyDct_normal.jpg</t>
  </si>
  <si>
    <t>http://pbs.twimg.com/profile_images/2215871803/13859_185615126702_746446702_3771560_3949848_n_normal.jpg</t>
  </si>
  <si>
    <t>http://pbs.twimg.com/profile_images/1201737457831698432/Aab6OD38_normal.jpg</t>
  </si>
  <si>
    <t>http://pbs.twimg.com/profile_images/1199989465894334465/wzxPOyQz_normal.jpg</t>
  </si>
  <si>
    <t>http://pbs.twimg.com/profile_images/1133816461414338560/_PB4p-0W_normal.jpg</t>
  </si>
  <si>
    <t>http://pbs.twimg.com/profile_images/1161406276989018113/QusVPMmp_normal.jpg</t>
  </si>
  <si>
    <t>http://pbs.twimg.com/profile_images/871465738116222976/yYQNQPKF_normal.jpg</t>
  </si>
  <si>
    <t>http://pbs.twimg.com/profile_images/1164713566638768130/Fdmj9n3u_normal.jpg</t>
  </si>
  <si>
    <t>http://pbs.twimg.com/profile_images/1201884072051646464/zKaQWfbj_normal.jpg</t>
  </si>
  <si>
    <t>http://pbs.twimg.com/profile_images/1192910886555439104/mv_pag_0_normal.jpg</t>
  </si>
  <si>
    <t>http://pbs.twimg.com/profile_images/1201011929906634752/K6r1G2tK_normal.jpg</t>
  </si>
  <si>
    <t>http://pbs.twimg.com/profile_images/1194144564992344064/P5OaJddL_normal.jpg</t>
  </si>
  <si>
    <t>http://pbs.twimg.com/profile_images/881262980838682625/aN3ssLj4_normal.jpg</t>
  </si>
  <si>
    <t>http://pbs.twimg.com/profile_images/1183470075787038725/Cw_Tl7mo_normal.jpg</t>
  </si>
  <si>
    <t>http://pbs.twimg.com/profile_images/657251491422601216/S9a3650W_normal.jpg</t>
  </si>
  <si>
    <t>http://pbs.twimg.com/profile_images/1140619894851026949/I5ho4shy_normal.jpg</t>
  </si>
  <si>
    <t>http://pbs.twimg.com/profile_images/800480754467819524/WvDVQJ6r_normal.jpg</t>
  </si>
  <si>
    <t>http://pbs.twimg.com/profile_images/1202665705977593856/fyxp4y4T_normal.jpg</t>
  </si>
  <si>
    <t>http://pbs.twimg.com/profile_images/1495213431/image_normal.jpg</t>
  </si>
  <si>
    <t>http://pbs.twimg.com/profile_images/1141686061384523777/2NjU1VZa_normal.png</t>
  </si>
  <si>
    <t>http://pbs.twimg.com/profile_images/1199576294851272706/t6wOuSdm_normal.jpg</t>
  </si>
  <si>
    <t>http://pbs.twimg.com/profile_images/534824847767900161/tGYQQgUB_normal.jpeg</t>
  </si>
  <si>
    <t>http://pbs.twimg.com/profile_images/1200787027953930240/c1PCFiLe_normal.jpg</t>
  </si>
  <si>
    <t>http://pbs.twimg.com/profile_images/1191017521022984192/J0CDdHow_normal.jpg</t>
  </si>
  <si>
    <t>http://pbs.twimg.com/profile_images/1202501665871585280/CZtQDNHM_normal.jpg</t>
  </si>
  <si>
    <t>http://pbs.twimg.com/profile_images/1202255953631924224/cAvALN85_normal.jpg</t>
  </si>
  <si>
    <t>http://pbs.twimg.com/profile_images/1184376125817942016/3oPUwDy8_normal.jpg</t>
  </si>
  <si>
    <t>http://pbs.twimg.com/profile_images/578177975075627009/qtj0vO3k_normal.jpeg</t>
  </si>
  <si>
    <t>http://pbs.twimg.com/profile_images/1045635183402078208/oZjhxlxz_normal.jpg</t>
  </si>
  <si>
    <t>http://pbs.twimg.com/profile_images/421377161/azizlittletwitter_normal.jpg</t>
  </si>
  <si>
    <t>http://pbs.twimg.com/profile_images/1202085653460275201/8UkfRhgf_normal.jpg</t>
  </si>
  <si>
    <t>http://pbs.twimg.com/profile_images/697901842194300928/TPPojwr3_normal.jpg</t>
  </si>
  <si>
    <t>http://pbs.twimg.com/profile_images/1194734621876985856/WAs-p_09_normal.jpg</t>
  </si>
  <si>
    <t>http://pbs.twimg.com/profile_images/1200516491243712513/nRXWTxL__normal.jpg</t>
  </si>
  <si>
    <t>http://pbs.twimg.com/profile_images/1202651309473579008/gRPBklCS_normal.jpg</t>
  </si>
  <si>
    <t>http://pbs.twimg.com/profile_images/794235615353053185/GeriaVqa_normal.jpg</t>
  </si>
  <si>
    <t>http://pbs.twimg.com/profile_images/797430559530254336/TPWKZdld_normal.jpg</t>
  </si>
  <si>
    <t>http://pbs.twimg.com/profile_images/1187470544368615431/DinLflVh_normal.jpg</t>
  </si>
  <si>
    <t>http://pbs.twimg.com/profile_images/1202207567822364674/-5w4K_VZ_normal.jpg</t>
  </si>
  <si>
    <t>http://pbs.twimg.com/profile_images/1200377138232332288/M4Wc5y7a_normal.jpg</t>
  </si>
  <si>
    <t>http://pbs.twimg.com/profile_images/1200182073291628544/uxs9LMCd_normal.jpg</t>
  </si>
  <si>
    <t>http://pbs.twimg.com/profile_images/1196087909587341312/NOr01jWj_normal.jpg</t>
  </si>
  <si>
    <t>http://pbs.twimg.com/profile_images/1202347407977189376/uUmkHQMy_normal.jpg</t>
  </si>
  <si>
    <t>http://pbs.twimg.com/profile_images/1196150521683423232/ctqnjJ8-_normal.jpg</t>
  </si>
  <si>
    <t>http://pbs.twimg.com/profile_images/831333334445867008/DXLvwSn8_normal.jpg</t>
  </si>
  <si>
    <t>http://pbs.twimg.com/profile_images/748764906434859008/3Ydbm7Tk_normal.jpg</t>
  </si>
  <si>
    <t>http://pbs.twimg.com/profile_images/581764781369114624/HVtor5sA_normal.jpg</t>
  </si>
  <si>
    <t>http://pbs.twimg.com/profile_images/1086916108937035776/PN7hfLns_normal.jpg</t>
  </si>
  <si>
    <t>http://pbs.twimg.com/profile_images/1183454110156238850/7HrCIjKw_normal.jpg</t>
  </si>
  <si>
    <t>http://pbs.twimg.com/profile_images/789642285705269249/Ap2O1OBo_normal.jpg</t>
  </si>
  <si>
    <t>http://pbs.twimg.com/profile_images/1197002890570801154/2SDgV3sJ_normal.jpg</t>
  </si>
  <si>
    <t>http://pbs.twimg.com/profile_images/1110624642375577601/x58Fms3C_normal.jpg</t>
  </si>
  <si>
    <t>http://pbs.twimg.com/profile_images/1086020573174681601/eohU7tOV_normal.jpg</t>
  </si>
  <si>
    <t>http://pbs.twimg.com/profile_images/1180930589853179908/53vykEC6_normal.jpg</t>
  </si>
  <si>
    <t>http://pbs.twimg.com/profile_images/1044647784240996352/9K0Ob8zu_normal.jpg</t>
  </si>
  <si>
    <t>http://pbs.twimg.com/profile_images/1160928565166247936/jcCOgni__normal.png</t>
  </si>
  <si>
    <t>http://pbs.twimg.com/profile_images/1100383998310789121/Ql6XGzq__normal.jpg</t>
  </si>
  <si>
    <t>http://pbs.twimg.com/profile_images/1168663056206848006/vZrmb6tx_normal.jpg</t>
  </si>
  <si>
    <t>http://pbs.twimg.com/profile_images/1144232290760810496/2VMZztw4_normal.png</t>
  </si>
  <si>
    <t>http://pbs.twimg.com/profile_images/885265424769789953/IvHXqnV7_normal.jpg</t>
  </si>
  <si>
    <t>http://pbs.twimg.com/profile_images/884462993567866881/xgthldr3_normal.jpg</t>
  </si>
  <si>
    <t>http://pbs.twimg.com/profile_images/1031928194771902464/nnXaPVST_normal.jpg</t>
  </si>
  <si>
    <t>http://pbs.twimg.com/profile_images/1045354802945740800/r-kbfrpr_normal.jpg</t>
  </si>
  <si>
    <t>http://pbs.twimg.com/profile_images/1145015760907132934/7IBUnu4C_normal.png</t>
  </si>
  <si>
    <t>http://pbs.twimg.com/profile_images/1194578001746378758/14SKBKqS_normal.jpg</t>
  </si>
  <si>
    <t>http://pbs.twimg.com/profile_images/748845611705827328/FdeH73Us_normal.jpg</t>
  </si>
  <si>
    <t>http://pbs.twimg.com/profile_images/856967917799436288/Axu0jC6s_normal.jpg</t>
  </si>
  <si>
    <t>http://pbs.twimg.com/profile_images/3180297833/8aff33e9d39b276edb413762a75eb6b7_normal.jpeg</t>
  </si>
  <si>
    <t>http://pbs.twimg.com/profile_images/1200486758967922689/DTIHu5E5_normal.jpg</t>
  </si>
  <si>
    <t>http://pbs.twimg.com/profile_images/1149007520461180929/0Ws5ekSk_normal.png</t>
  </si>
  <si>
    <t>http://pbs.twimg.com/profile_images/1166848690545467399/GGSe2v9s_normal.jpg</t>
  </si>
  <si>
    <t>http://pbs.twimg.com/profile_images/807685764637134852/QC2g4iU2_normal.jpg</t>
  </si>
  <si>
    <t>http://pbs.twimg.com/profile_images/1061064329347383296/f_n0AvSM_normal.jpg</t>
  </si>
  <si>
    <t>http://pbs.twimg.com/profile_images/1035334766592188416/S-dRzlBQ_normal.jpg</t>
  </si>
  <si>
    <t>http://pbs.twimg.com/profile_images/1202567015128555522/OS8zJSRY_normal.jpg</t>
  </si>
  <si>
    <t>http://pbs.twimg.com/profile_images/1200470957300867072/QWBmavQd_normal.jpg</t>
  </si>
  <si>
    <t>http://pbs.twimg.com/profile_images/1002639252469907457/M5lLXLZt_normal.jpg</t>
  </si>
  <si>
    <t>http://pbs.twimg.com/profile_images/1184889000814923776/QXvOyXZO_normal.jpg</t>
  </si>
  <si>
    <t>http://pbs.twimg.com/profile_images/999190538556354561/vNiNR6Le_normal.jpg</t>
  </si>
  <si>
    <t>http://pbs.twimg.com/profile_images/1061011496283660288/wbDxBGE9_normal.jpg</t>
  </si>
  <si>
    <t>http://pbs.twimg.com/profile_images/1180848564123123713/1KLQ8raK_normal.jpg</t>
  </si>
  <si>
    <t>http://pbs.twimg.com/profile_images/1083976198609350656/CJzypjqN_normal.jpg</t>
  </si>
  <si>
    <t>http://pbs.twimg.com/profile_images/1202322791653158912/sjMKR08m_normal.jpg</t>
  </si>
  <si>
    <t>http://pbs.twimg.com/profile_images/1201554590648459265/Eu_gQtUs_normal.jpg</t>
  </si>
  <si>
    <t>http://pbs.twimg.com/profile_images/1176733945054015488/x09_Ch86_normal.jpg</t>
  </si>
  <si>
    <t>http://pbs.twimg.com/profile_images/1142041231083655168/R8iFI9GM_normal.jpg</t>
  </si>
  <si>
    <t>http://pbs.twimg.com/profile_images/1176530164710350850/Gxkl97KW_normal.png</t>
  </si>
  <si>
    <t>http://pbs.twimg.com/profile_images/1069963146595590146/5r0EbgNB_normal.jpg</t>
  </si>
  <si>
    <t>http://pbs.twimg.com/profile_images/846588093851422720/zbZZyAZM_normal.jpg</t>
  </si>
  <si>
    <t>http://pbs.twimg.com/profile_images/1176608327410864128/OT8bqw8P_normal.jpg</t>
  </si>
  <si>
    <t>http://pbs.twimg.com/profile_images/962003033088552962/bioxvuTg_normal.jpg</t>
  </si>
  <si>
    <t>http://pbs.twimg.com/profile_images/818026420165349376/DYQQCz_8_normal.jpg</t>
  </si>
  <si>
    <t>http://pbs.twimg.com/profile_images/1158853574140538881/RoanXIkl_normal.jpg</t>
  </si>
  <si>
    <t>http://pbs.twimg.com/profile_images/1194688719460143105/mqfS4pnY_normal.jpg</t>
  </si>
  <si>
    <t>http://pbs.twimg.com/profile_images/1085495823691968512/DgyOevRt_normal.jpg</t>
  </si>
  <si>
    <t>http://pbs.twimg.com/profile_images/1184238794137980928/TD833tSU_normal.jpg</t>
  </si>
  <si>
    <t>http://pbs.twimg.com/profile_images/516679849961078785/d29jSqS7_normal.jpeg</t>
  </si>
  <si>
    <t>http://pbs.twimg.com/profile_images/869501596543188992/pWgrSkB2_normal.jpg</t>
  </si>
  <si>
    <t>http://pbs.twimg.com/profile_images/1190695563840372736/Q55b2rX4_normal.jpg</t>
  </si>
  <si>
    <t>http://pbs.twimg.com/profile_images/1197625230249861137/EyjVn8X1_normal.jpg</t>
  </si>
  <si>
    <t>http://pbs.twimg.com/profile_images/1111685300089049088/0TUm7pyk_normal.jpg</t>
  </si>
  <si>
    <t>http://pbs.twimg.com/profile_images/1197143892451348481/CJbwPs1j_normal.jpg</t>
  </si>
  <si>
    <t>http://pbs.twimg.com/profile_images/890965500645130241/bn495YMi_normal.jpg</t>
  </si>
  <si>
    <t>http://pbs.twimg.com/profile_images/1201374473863090177/AucWSYjA_normal.jpg</t>
  </si>
  <si>
    <t>http://pbs.twimg.com/profile_images/1199191442125729793/kopAeEeA_normal.jpg</t>
  </si>
  <si>
    <t>http://pbs.twimg.com/profile_images/1192099774553624576/EwLzBD_j_normal.jpg</t>
  </si>
  <si>
    <t>http://pbs.twimg.com/profile_images/625694967994949632/5W70mzfc_normal.jpg</t>
  </si>
  <si>
    <t>http://pbs.twimg.com/profile_images/949175357160280064/_1eavHdj_normal.jpg</t>
  </si>
  <si>
    <t>http://pbs.twimg.com/profile_images/1172533537565806593/or_0aT8S_normal.jpg</t>
  </si>
  <si>
    <t>http://pbs.twimg.com/profile_images/698869180972560386/5z0H2adR_normal.jpg</t>
  </si>
  <si>
    <t>http://pbs.twimg.com/profile_images/1202268178023272449/3oYtLRNw_normal.jpg</t>
  </si>
  <si>
    <t>http://pbs.twimg.com/profile_images/1201988764857450497/MEp3U97d_normal.jpg</t>
  </si>
  <si>
    <t>http://pbs.twimg.com/profile_images/1161711067703197696/bJa0FeIX_normal.jpg</t>
  </si>
  <si>
    <t>http://pbs.twimg.com/profile_images/1191018276329082880/YxmuzRe0_normal.jpg</t>
  </si>
  <si>
    <t>http://pbs.twimg.com/profile_images/1199988139793797121/_Auu_Ocj_normal.jpg</t>
  </si>
  <si>
    <t>http://pbs.twimg.com/profile_images/1180942927696158723/mGn67IL9_normal.jpg</t>
  </si>
  <si>
    <t>http://pbs.twimg.com/profile_images/871865125006958592/HJm6lHqa_normal.jpg</t>
  </si>
  <si>
    <t>http://pbs.twimg.com/profile_images/898120367453032448/dw84uVnD_normal.jpg</t>
  </si>
  <si>
    <t>http://pbs.twimg.com/profile_images/976411502973513729/w_9S-n5B_normal.jpg</t>
  </si>
  <si>
    <t>http://pbs.twimg.com/profile_images/378800000769985460/5c3d5dad08130f63db668d21f1719d4d_normal.jpeg</t>
  </si>
  <si>
    <t>http://pbs.twimg.com/profile_images/1017583907577815040/eUs4QQjn_normal.jpg</t>
  </si>
  <si>
    <t>http://pbs.twimg.com/profile_images/1186963327769088007/d1su1hV5_normal.png</t>
  </si>
  <si>
    <t>http://pbs.twimg.com/profile_images/1193168112499200000/61tr6sVz_normal.jpg</t>
  </si>
  <si>
    <t>http://pbs.twimg.com/profile_images/1171200845658120192/RDR2829Z_normal.jpg</t>
  </si>
  <si>
    <t>http://pbs.twimg.com/profile_images/817961873437900800/kMBAIxWM_normal.jpg</t>
  </si>
  <si>
    <t>http://pbs.twimg.com/profile_images/1001380063806443520/7QM-xXDY_normal.jpg</t>
  </si>
  <si>
    <t>http://pbs.twimg.com/profile_images/1131918765334175744/_30OL431_normal.jpg</t>
  </si>
  <si>
    <t>http://pbs.twimg.com/profile_images/1196407882092351488/APZjETA2_normal.jpg</t>
  </si>
  <si>
    <t>http://pbs.twimg.com/profile_images/1063356485789499392/BLREdq_l_normal.jpg</t>
  </si>
  <si>
    <t>http://pbs.twimg.com/profile_images/1202348835982303232/zQ6NsAHT_normal.jpg</t>
  </si>
  <si>
    <t>http://pbs.twimg.com/profile_images/1202243818378211331/OI20Vz9c_normal.jpg</t>
  </si>
  <si>
    <t>http://pbs.twimg.com/profile_images/1201121934454349825/vwBGgfCC_normal.jpg</t>
  </si>
  <si>
    <t>http://pbs.twimg.com/profile_images/1124318906565443590/kNjoj0yx_normal.jpg</t>
  </si>
  <si>
    <t>http://pbs.twimg.com/profile_images/1202697010954088448/PaZy98Y3_normal.jpg</t>
  </si>
  <si>
    <t>http://pbs.twimg.com/profile_images/1193492210366459904/EY1RVK7v_normal.jpg</t>
  </si>
  <si>
    <t>http://pbs.twimg.com/profile_images/1091558240532512768/wx8h0UJE_normal.jpg</t>
  </si>
  <si>
    <t>http://pbs.twimg.com/profile_images/1193113219788759041/PuT7OEz9_normal.jpg</t>
  </si>
  <si>
    <t>http://pbs.twimg.com/profile_images/1200507102990602246/KiihO8gX_normal.jpg</t>
  </si>
  <si>
    <t>http://pbs.twimg.com/profile_images/1030188857646403584/3E7_NtqM_normal.jpg</t>
  </si>
  <si>
    <t>http://pbs.twimg.com/profile_images/1188844635877203968/4f4o0R7z_normal.jpg</t>
  </si>
  <si>
    <t>http://pbs.twimg.com/profile_images/378800000642611192/9e9de679f2a2de952d9c1ea45a93ff2f_normal.jpeg</t>
  </si>
  <si>
    <t>http://pbs.twimg.com/profile_images/1037945035118047232/LjDIzpOB_normal.jpg</t>
  </si>
  <si>
    <t>http://pbs.twimg.com/profile_images/594152788323659776/lZUiSqUA_normal.jpg</t>
  </si>
  <si>
    <t>http://pbs.twimg.com/profile_images/436455334610104322/OoC0rp_l_normal.jpeg</t>
  </si>
  <si>
    <t>http://pbs.twimg.com/profile_images/713659587421974528/GXHDKC_O_normal.jpg</t>
  </si>
  <si>
    <t>http://pbs.twimg.com/profile_images/892112663530090496/HF0BixjB_normal.jpg</t>
  </si>
  <si>
    <t>http://pbs.twimg.com/profile_images/1201236407899099141/SuyBhmP2_normal.jpg</t>
  </si>
  <si>
    <t>http://pbs.twimg.com/profile_images/1103053225245270016/kvEq9yoG_normal.png</t>
  </si>
  <si>
    <t>http://pbs.twimg.com/profile_images/1164193863323607044/w5PulM6R_normal.jpg</t>
  </si>
  <si>
    <t>http://pbs.twimg.com/profile_images/1120261571362471936/o7QyGBlN_normal.png</t>
  </si>
  <si>
    <t>http://pbs.twimg.com/profile_images/952407792475783168/0yKd8xqp_normal.jpg</t>
  </si>
  <si>
    <t>http://pbs.twimg.com/profile_images/1035129002833469440/tu0FO9de_normal.jpg</t>
  </si>
  <si>
    <t>http://pbs.twimg.com/profile_images/1201185626516787200/T9BrDmC9_normal.jpg</t>
  </si>
  <si>
    <t>http://pbs.twimg.com/profile_images/1215902783/19147_309227993466_527718466_3422072_2626756_n_normal.jpg</t>
  </si>
  <si>
    <t>http://pbs.twimg.com/profile_images/1175064094459813888/fmEAKoA0_normal.jpg</t>
  </si>
  <si>
    <t>http://pbs.twimg.com/profile_images/1201560559671554051/yBcZ_mnI_normal.jpg</t>
  </si>
  <si>
    <t>http://pbs.twimg.com/profile_images/1169381144686661633/lOyav-ts_normal.jpg</t>
  </si>
  <si>
    <t>http://pbs.twimg.com/profile_images/1199826232210268160/CeshXZQd_normal.jpg</t>
  </si>
  <si>
    <t>http://pbs.twimg.com/profile_images/1084601436254552064/rZujmjtC_normal.jpg</t>
  </si>
  <si>
    <t>http://pbs.twimg.com/profile_images/1163108247047483392/OD1Gtsgq_normal.jpg</t>
  </si>
  <si>
    <t>http://pbs.twimg.com/profile_images/927773976536891392/FFHcKDFH_normal.jpg</t>
  </si>
  <si>
    <t>http://pbs.twimg.com/profile_images/1193697016930537475/21M5YYgb_normal.jpg</t>
  </si>
  <si>
    <t>http://pbs.twimg.com/profile_images/946313984030007297/AXDMdeG6_normal.jpg</t>
  </si>
  <si>
    <t>http://pbs.twimg.com/profile_images/1189485662376026112/RoBsYhgS_normal.jpg</t>
  </si>
  <si>
    <t>http://pbs.twimg.com/profile_images/1202555246742032384/Y1Vtyivv_normal.jpg</t>
  </si>
  <si>
    <t>http://pbs.twimg.com/profile_images/1176415984007168001/wveKdyLC_normal.png</t>
  </si>
  <si>
    <t>http://pbs.twimg.com/profile_images/605110422555860992/JFRWuMX7_normal.jpg</t>
  </si>
  <si>
    <t>http://pbs.twimg.com/profile_images/1200788852354322432/D8ipdB6Z_normal.jpg</t>
  </si>
  <si>
    <t>http://pbs.twimg.com/profile_images/856319435111530496/uIv8Hvi__normal.jpg</t>
  </si>
  <si>
    <t>http://pbs.twimg.com/profile_images/1201935497846808577/vHeXXK--_normal.jpg</t>
  </si>
  <si>
    <t>http://pbs.twimg.com/profile_images/931270758050938880/wf4fLV9l_normal.jpg</t>
  </si>
  <si>
    <t>http://pbs.twimg.com/profile_images/1199830034330062848/nMevdIFa_normal.jpg</t>
  </si>
  <si>
    <t>http://pbs.twimg.com/profile_images/1199101976618962945/G_2P0Jhi_normal.jpg</t>
  </si>
  <si>
    <t>http://pbs.twimg.com/profile_images/1179816048176091136/Wll4_Kk5_normal.jpg</t>
  </si>
  <si>
    <t>http://pbs.twimg.com/profile_images/745287535962767361/yytrQcA0_normal.jpg</t>
  </si>
  <si>
    <t>http://pbs.twimg.com/profile_images/1193182321727307776/2k4CttLv_normal.jpg</t>
  </si>
  <si>
    <t>http://pbs.twimg.com/profile_images/1202595233181130758/nxFk0st3_normal.jpg</t>
  </si>
  <si>
    <t>http://pbs.twimg.com/profile_images/962139879093219328/KeJ6v7Qs_normal.jpg</t>
  </si>
  <si>
    <t>http://pbs.twimg.com/profile_images/3201251959/3eb5206b10f345af18d0fa46e39c694d_normal.jpeg</t>
  </si>
  <si>
    <t>http://pbs.twimg.com/profile_images/978620439932080129/67lwHQOX_normal.jpg</t>
  </si>
  <si>
    <t>http://pbs.twimg.com/profile_images/1174442339655245825/VdHsoQPb_normal.jpg</t>
  </si>
  <si>
    <t>http://pbs.twimg.com/profile_images/779130135819583488/Q_-eWojz_normal.jpg</t>
  </si>
  <si>
    <t>http://pbs.twimg.com/profile_images/1196542506021871618/8Ty1zHRz_normal.jpg</t>
  </si>
  <si>
    <t>http://pbs.twimg.com/profile_images/1163529587277684736/B_H1YTSg_normal.jpg</t>
  </si>
  <si>
    <t>http://pbs.twimg.com/profile_images/1176092896946245633/5pYwkFZ1_normal.jpg</t>
  </si>
  <si>
    <t>http://pbs.twimg.com/profile_images/1202002511831457792/8GTGeEPb_normal.jpg</t>
  </si>
  <si>
    <t>http://pbs.twimg.com/profile_images/1202524430645125120/YgCSzxBr_normal.jpg</t>
  </si>
  <si>
    <t>http://pbs.twimg.com/profile_images/1202298359891005442/-dkFH8gz_normal.jpg</t>
  </si>
  <si>
    <t>http://pbs.twimg.com/profile_images/1133090007818878977/zkUynx9y_normal.jpg</t>
  </si>
  <si>
    <t>http://pbs.twimg.com/profile_images/1116226438049488896/UMRSN3Rj_normal.jpg</t>
  </si>
  <si>
    <t>http://pbs.twimg.com/profile_images/1201655487109967873/zpVanvZx_normal.jpg</t>
  </si>
  <si>
    <t>http://pbs.twimg.com/profile_images/1201530380853100544/zDYmrJXH_normal.jpg</t>
  </si>
  <si>
    <t>http://pbs.twimg.com/profile_images/1194302749434888194/3HZiuC5T_normal.jpg</t>
  </si>
  <si>
    <t>http://pbs.twimg.com/profile_images/979099212989304833/s5pm48lE_normal.jpg</t>
  </si>
  <si>
    <t>http://pbs.twimg.com/profile_images/1000052353339478018/k-Uu3WCz_normal.jpg</t>
  </si>
  <si>
    <t>http://pbs.twimg.com/profile_images/1150408467150249986/cBZpuZ-N_normal.jpg</t>
  </si>
  <si>
    <t>http://pbs.twimg.com/profile_images/1201023212194320384/t8kK_3Bu_normal.jpg</t>
  </si>
  <si>
    <t>http://pbs.twimg.com/profile_images/1050420238846550016/v_g0LSOj_normal.jpg</t>
  </si>
  <si>
    <t>http://pbs.twimg.com/profile_images/1188623705158631425/98OcTWxP_normal.jpg</t>
  </si>
  <si>
    <t>http://pbs.twimg.com/profile_images/1198493404235100160/vuLl-5aK_normal.jpg</t>
  </si>
  <si>
    <t>http://pbs.twimg.com/profile_images/1177899680665088002/G7Y-AbUr_normal.jpg</t>
  </si>
  <si>
    <t>http://pbs.twimg.com/profile_images/779826874667196417/H4f7k8xg_normal.jpg</t>
  </si>
  <si>
    <t>http://pbs.twimg.com/profile_images/932743995951910912/5xc81Scu_normal.jpg</t>
  </si>
  <si>
    <t>http://pbs.twimg.com/profile_images/1200659652607987712/Q4I9YLmV_normal.jpg</t>
  </si>
  <si>
    <t>http://pbs.twimg.com/profile_images/1113629169018183686/rNzOp0NR_normal.jpg</t>
  </si>
  <si>
    <t>http://pbs.twimg.com/profile_images/1147301069233410048/Nd3Rjseh_normal.png</t>
  </si>
  <si>
    <t>http://pbs.twimg.com/profile_images/1198788941576572929/eMVY-CVI_normal.jpg</t>
  </si>
  <si>
    <t>http://pbs.twimg.com/profile_images/383167395/Amyjusthead_normal.jpg</t>
  </si>
  <si>
    <t>http://pbs.twimg.com/profile_images/1190917197465608192/odBDZlMK_normal.jpg</t>
  </si>
  <si>
    <t>http://pbs.twimg.com/profile_images/1151160122430971906/X-FkuazS_normal.jpg</t>
  </si>
  <si>
    <t>http://pbs.twimg.com/profile_images/1180680497921511425/-U_NKYdE_normal.jpg</t>
  </si>
  <si>
    <t>http://pbs.twimg.com/profile_images/795649488337731584/R498StQy_normal.jpg</t>
  </si>
  <si>
    <t>http://pbs.twimg.com/profile_images/1189186577731207170/twbFoydf_normal.jpg</t>
  </si>
  <si>
    <t>http://pbs.twimg.com/profile_images/831024522279018496/xEa2f2X1_normal.jpg</t>
  </si>
  <si>
    <t>http://pbs.twimg.com/profile_images/1026483415594479617/qYezxiVu_normal.jpg</t>
  </si>
  <si>
    <t>http://pbs.twimg.com/profile_images/1178722601142800385/UJQjZF6a_normal.jpg</t>
  </si>
  <si>
    <t>http://pbs.twimg.com/profile_images/1199147420342521856/mJEehTRN_normal.jpg</t>
  </si>
  <si>
    <t>http://pbs.twimg.com/profile_images/1186075718373072898/1di2usTt_normal.jpg</t>
  </si>
  <si>
    <t>http://pbs.twimg.com/profile_images/887907346382323716/V-impigT_normal.jpg</t>
  </si>
  <si>
    <t>http://pbs.twimg.com/profile_images/946702838624788482/O3ASzeNi_normal.jpg</t>
  </si>
  <si>
    <t>http://pbs.twimg.com/profile_images/1166075717240664064/9wfr6-If_normal.jpg</t>
  </si>
  <si>
    <t>http://pbs.twimg.com/profile_images/1176643316382912513/1dkRs3jw_normal.jpg</t>
  </si>
  <si>
    <t>http://pbs.twimg.com/profile_images/1202636593594540032/Ne03qUz7_normal.jpg</t>
  </si>
  <si>
    <t>http://pbs.twimg.com/profile_images/1200436080622915584/Vcy2ZZEM_normal.jpg</t>
  </si>
  <si>
    <t>http://pbs.twimg.com/profile_images/1194413014239383553/6LsRsziG_normal.jpg</t>
  </si>
  <si>
    <t>http://pbs.twimg.com/profile_images/1196176886818324483/TSxH9ioy_normal.jpg</t>
  </si>
  <si>
    <t>http://pbs.twimg.com/profile_images/1027628301827944449/t4N24UfA_normal.jpg</t>
  </si>
  <si>
    <t>http://pbs.twimg.com/profile_images/1078161699327430657/VFtbFsgU_normal.jpg</t>
  </si>
  <si>
    <t>http://pbs.twimg.com/profile_images/1128821627486113793/VC4fUs7B_normal.jpg</t>
  </si>
  <si>
    <t>http://pbs.twimg.com/profile_images/1100586838014648320/0b7mZ9Ku_normal.jpg</t>
  </si>
  <si>
    <t>http://pbs.twimg.com/profile_images/1001284774357491713/ukNSxnI4_normal.jpg</t>
  </si>
  <si>
    <t>http://pbs.twimg.com/profile_images/1199750460707688449/Wdk9iJDj_normal.jpg</t>
  </si>
  <si>
    <t>http://pbs.twimg.com/profile_images/1044643886830891010/mtzLUR40_normal.jpg</t>
  </si>
  <si>
    <t>http://pbs.twimg.com/profile_images/820014105281101826/vO0EfUfG_normal.jpg</t>
  </si>
  <si>
    <t>http://pbs.twimg.com/profile_images/1201984259822628864/hy1peh5H_normal.jpg</t>
  </si>
  <si>
    <t>http://pbs.twimg.com/profile_images/1020054427514916864/793iAnnO_normal.jpg</t>
  </si>
  <si>
    <t>http://pbs.twimg.com/profile_images/712399703258714113/0O5sDfNo_normal.jpg</t>
  </si>
  <si>
    <t>http://pbs.twimg.com/profile_images/1185657644419309568/2AZ5oTN__normal.jpg</t>
  </si>
  <si>
    <t>http://pbs.twimg.com/profile_images/1199094269195300864/4Z_HV3W7_normal.jpg</t>
  </si>
  <si>
    <t>http://pbs.twimg.com/profile_images/1146152699265716224/zOiPe74x_normal.jpg</t>
  </si>
  <si>
    <t>http://pbs.twimg.com/profile_images/1167116374822592513/8E2UFK9q_normal.jpg</t>
  </si>
  <si>
    <t>http://pbs.twimg.com/profile_images/1191701453645086720/fuR6tPmN_normal.jpg</t>
  </si>
  <si>
    <t>http://pbs.twimg.com/profile_images/951467028572852224/rn-3zqjP_normal.jpg</t>
  </si>
  <si>
    <t>http://pbs.twimg.com/profile_images/1137369343958933505/anFzbB3I_normal.jpg</t>
  </si>
  <si>
    <t>http://pbs.twimg.com/profile_images/1181358097769480192/7FbOv0Pg_normal.jpg</t>
  </si>
  <si>
    <t>http://pbs.twimg.com/profile_images/773963626340356096/C02WymWW_normal.jpg</t>
  </si>
  <si>
    <t>http://pbs.twimg.com/profile_images/378800000417872858/b41762a3f4a82041aad7c044afbea99f_normal.jpeg</t>
  </si>
  <si>
    <t>http://pbs.twimg.com/profile_images/1198507766941437952/Z_T229O6_normal.jpg</t>
  </si>
  <si>
    <t>http://pbs.twimg.com/profile_images/990461650045026305/s-8qXG93_normal.jpg</t>
  </si>
  <si>
    <t>http://pbs.twimg.com/profile_images/1199887449935077376/GAMAzFoU_normal.jpg</t>
  </si>
  <si>
    <t>http://pbs.twimg.com/profile_images/1150004356965707776/Zq03SK0x_normal.jpg</t>
  </si>
  <si>
    <t>http://pbs.twimg.com/profile_images/1199394214087417867/NDzTyZC8_normal.jpg</t>
  </si>
  <si>
    <t>http://pbs.twimg.com/profile_images/1162628422213996545/Hm0QXCKW_normal.jpg</t>
  </si>
  <si>
    <t>http://pbs.twimg.com/profile_images/1139838591272660994/mntwy17G_normal.jpg</t>
  </si>
  <si>
    <t>http://pbs.twimg.com/profile_images/803773519834349568/bk-eStiV_normal.jpg</t>
  </si>
  <si>
    <t>http://pbs.twimg.com/profile_images/1193696193995583488/vlxLdFHg_normal.jpg</t>
  </si>
  <si>
    <t>http://pbs.twimg.com/profile_images/1201237395397652481/rBkhAPgv_normal.jpg</t>
  </si>
  <si>
    <t>http://pbs.twimg.com/profile_images/1130872907767459847/5GSQqbqt_normal.png</t>
  </si>
  <si>
    <t>http://pbs.twimg.com/profile_images/1095079160811343872/82C4seVf_normal.jpg</t>
  </si>
  <si>
    <t>http://pbs.twimg.com/profile_images/1197566549982355456/9fOKVk_B_normal.jpg</t>
  </si>
  <si>
    <t>http://pbs.twimg.com/profile_images/1200064388616597504/XckIZewK_normal.jpg</t>
  </si>
  <si>
    <t>http://pbs.twimg.com/profile_images/1165984882641780736/f56brnzJ_normal.jpg</t>
  </si>
  <si>
    <t>http://pbs.twimg.com/profile_images/1200063411100553216/iqh3Sp0b_normal.jpg</t>
  </si>
  <si>
    <t>http://pbs.twimg.com/profile_images/1125545194789711872/leLAGl2b_normal.jpg</t>
  </si>
  <si>
    <t>http://pbs.twimg.com/profile_images/1180914890912882688/7NvegZkn_normal.jpg</t>
  </si>
  <si>
    <t>http://pbs.twimg.com/profile_images/1174909281709121537/vMeV3os5_normal.jpg</t>
  </si>
  <si>
    <t>http://pbs.twimg.com/profile_images/1201312263422062593/v-V8WLJI_normal.jpg</t>
  </si>
  <si>
    <t>http://pbs.twimg.com/profile_images/1195637461390647296/DYJmZTe3_normal.jpg</t>
  </si>
  <si>
    <t>http://pbs.twimg.com/profile_images/1066306767813058560/3bsz0qhj_normal.jpg</t>
  </si>
  <si>
    <t>http://pbs.twimg.com/profile_images/1080837615237120000/Ie7kywFN_normal.jpg</t>
  </si>
  <si>
    <t>http://pbs.twimg.com/profile_images/1156179090262646784/Uyy0-D_P_normal.jpg</t>
  </si>
  <si>
    <t>http://pbs.twimg.com/profile_images/1124407253522616321/hpnaaCFP_normal.jpg</t>
  </si>
  <si>
    <t>http://pbs.twimg.com/profile_images/1202385488855756800/ImtwGVGP_normal.jpg</t>
  </si>
  <si>
    <t>http://pbs.twimg.com/profile_images/1197890967686307840/gEc4T2PY_normal.jpg</t>
  </si>
  <si>
    <t>http://pbs.twimg.com/profile_images/1200811005334499331/ysL8WRhD_normal.jpg</t>
  </si>
  <si>
    <t>http://pbs.twimg.com/profile_images/1119989850990612480/T3htstJL_normal.png</t>
  </si>
  <si>
    <t>http://pbs.twimg.com/profile_images/1107621192016498689/-mcecBaL_normal.jpg</t>
  </si>
  <si>
    <t>http://pbs.twimg.com/profile_images/1196989553040449536/2pHl8ARn_normal.jpg</t>
  </si>
  <si>
    <t>http://pbs.twimg.com/profile_images/1197251676329201664/SapZYdxv_normal.jpg</t>
  </si>
  <si>
    <t>http://pbs.twimg.com/profile_images/1173701053130387457/WfPci2Za_normal.jpg</t>
  </si>
  <si>
    <t>http://pbs.twimg.com/profile_images/889251319277637632/HRFCfeU4_normal.jpg</t>
  </si>
  <si>
    <t>http://pbs.twimg.com/profile_images/1177338769084751872/yP0ECzBJ_normal.jpg</t>
  </si>
  <si>
    <t>http://pbs.twimg.com/profile_images/1124562588564623360/JoF9sXv1_normal.jpg</t>
  </si>
  <si>
    <t>http://pbs.twimg.com/profile_images/757587075268874242/UyHee6zz_normal.jpg</t>
  </si>
  <si>
    <t>http://pbs.twimg.com/profile_images/1195346618448523264/kvYjlT_2_normal.jpg</t>
  </si>
  <si>
    <t>http://pbs.twimg.com/profile_images/1179740489370742789/oBYlDnbB_normal.jpg</t>
  </si>
  <si>
    <t>http://pbs.twimg.com/profile_images/896032048590094336/3PhDf75-_normal.jpg</t>
  </si>
  <si>
    <t>http://pbs.twimg.com/profile_images/1060271522319925257/fJKwJ0r2_normal.jpg</t>
  </si>
  <si>
    <t>http://pbs.twimg.com/profile_images/1170173886375366656/Nzj1roe4_normal.jpg</t>
  </si>
  <si>
    <t>http://pbs.twimg.com/profile_images/963924961432932352/WcQFoIEr_normal.jpg</t>
  </si>
  <si>
    <t>http://pbs.twimg.com/profile_images/378800000176960898/32df850b73c4c5a51c626fccf39db526_normal.jpeg</t>
  </si>
  <si>
    <t>http://pbs.twimg.com/profile_images/989966651176243200/S-sTi9nR_normal.jpg</t>
  </si>
  <si>
    <t>http://pbs.twimg.com/profile_images/1199885882377035776/EUrDI5Fj_normal.jpg</t>
  </si>
  <si>
    <t>http://pbs.twimg.com/profile_images/1193559292177240065/3fyefcNR_normal.jpg</t>
  </si>
  <si>
    <t>http://pbs.twimg.com/profile_images/1157298209330515970/fosDRIct_normal.jpg</t>
  </si>
  <si>
    <t>http://pbs.twimg.com/profile_images/509405558898561024/27hmihjq_normal.png</t>
  </si>
  <si>
    <t>http://pbs.twimg.com/profile_images/892149681924358144/TSfcP8wg_normal.jpg</t>
  </si>
  <si>
    <t>http://pbs.twimg.com/profile_images/460844927937548288/E5ShSzoJ_normal.jpeg</t>
  </si>
  <si>
    <t>http://pbs.twimg.com/profile_images/212095274/11bic_copy_normal.jpg</t>
  </si>
  <si>
    <t>http://pbs.twimg.com/profile_images/922870890701905921/T4hOEwSe_normal.jpg</t>
  </si>
  <si>
    <t>http://pbs.twimg.com/profile_images/1018152775564320768/kH7WpGKV_normal.jpg</t>
  </si>
  <si>
    <t>http://pbs.twimg.com/profile_images/1005126252087267328/QaNvyyJ5_normal.jpg</t>
  </si>
  <si>
    <t>http://pbs.twimg.com/profile_images/1109148609218412545/XDVmdQm9_normal.png</t>
  </si>
  <si>
    <t>http://pbs.twimg.com/profile_images/1143017951483879430/VQoL6_5q_normal.jpg</t>
  </si>
  <si>
    <t>http://pbs.twimg.com/profile_images/1193922907036098560/IFV7O6cw_normal.jpg</t>
  </si>
  <si>
    <t>http://pbs.twimg.com/profile_images/1201173013229637634/c9F64ylO_normal.jpg</t>
  </si>
  <si>
    <t>http://pbs.twimg.com/profile_images/1199254039046840320/9f0R65Ef_normal.jpg</t>
  </si>
  <si>
    <t>http://pbs.twimg.com/profile_images/931664812500807680/WNuQPJ1g_normal.jpg</t>
  </si>
  <si>
    <t>http://pbs.twimg.com/profile_images/1159449588677455873/ZEVnVpIV_normal.jpg</t>
  </si>
  <si>
    <t>http://pbs.twimg.com/profile_images/884007903291740163/xBaB_oic_normal.jpg</t>
  </si>
  <si>
    <t>http://pbs.twimg.com/profile_images/1018422460847460352/GI5oSQrg_normal.jpg</t>
  </si>
  <si>
    <t>http://pbs.twimg.com/profile_images/1134862619431583744/2UlLJkeH_normal.jpg</t>
  </si>
  <si>
    <t>http://pbs.twimg.com/profile_images/1195232715458654209/cMnXi_8P_normal.jpg</t>
  </si>
  <si>
    <t>http://pbs.twimg.com/profile_images/1184224245460680706/cQCRTO3-_normal.jpg</t>
  </si>
  <si>
    <t>http://pbs.twimg.com/profile_images/1201342718401744897/I7Ri1VJA_normal.jpg</t>
  </si>
  <si>
    <t>http://pbs.twimg.com/profile_images/2555898257/image_normal.jpg</t>
  </si>
  <si>
    <t>http://pbs.twimg.com/profile_images/1192208982162726914/g6bIIJg0_normal.jpg</t>
  </si>
  <si>
    <t>http://pbs.twimg.com/profile_images/1199470767257391104/KLI9cihu_normal.jpg</t>
  </si>
  <si>
    <t>http://pbs.twimg.com/profile_images/1181765807715557382/JpviW1Pz_normal.jpg</t>
  </si>
  <si>
    <t>http://pbs.twimg.com/profile_images/1200611643819995136/IeuV-VSy_normal.jpg</t>
  </si>
  <si>
    <t>http://pbs.twimg.com/profile_images/1169112733104689158/0eqDb3Fq_normal.jpg</t>
  </si>
  <si>
    <t>http://pbs.twimg.com/profile_images/1170464473431388160/FOy-gfyB_normal.jpg</t>
  </si>
  <si>
    <t>http://pbs.twimg.com/profile_images/1188927527034769413/aBPkt35Z_normal.jpg</t>
  </si>
  <si>
    <t>http://pbs.twimg.com/profile_images/1159905800531222528/Hx6_IHvG_normal.jpg</t>
  </si>
  <si>
    <t>http://pbs.twimg.com/profile_images/1202674776642211840/sG4GdhoI_normal.jpg</t>
  </si>
  <si>
    <t>http://pbs.twimg.com/profile_images/1065944555843919872/PQP47-gG_normal.jpg</t>
  </si>
  <si>
    <t>http://pbs.twimg.com/profile_images/760447871720230912/WPdnp0b2_normal.jpg</t>
  </si>
  <si>
    <t>http://pbs.twimg.com/profile_images/630794005413031937/nak7mPxs_normal.jpg</t>
  </si>
  <si>
    <t>http://pbs.twimg.com/profile_images/1540645194/Annie-and-Nate_House-of-Annie_normal.jpg</t>
  </si>
  <si>
    <t>http://pbs.twimg.com/profile_images/1054997222159536128/HTm4EB0M_normal.jpg</t>
  </si>
  <si>
    <t>http://pbs.twimg.com/profile_images/1177704237431525376/802KBytA_normal.jpg</t>
  </si>
  <si>
    <t>http://pbs.twimg.com/profile_images/1195722260545490944/sS6N-CYX_normal.jpg</t>
  </si>
  <si>
    <t>http://pbs.twimg.com/profile_images/1192937574123393024/EbNUTcWA_normal.jpg</t>
  </si>
  <si>
    <t>http://pbs.twimg.com/profile_images/1183953646163300352/Hu6BQDGM_normal.jpg</t>
  </si>
  <si>
    <t>http://pbs.twimg.com/profile_images/1173263009449500675/1lDesYhB_normal.jpg</t>
  </si>
  <si>
    <t>http://pbs.twimg.com/profile_images/1031608145276063744/u3293WgV_normal.jpg</t>
  </si>
  <si>
    <t>http://pbs.twimg.com/profile_images/1202011817360281601/O9rS6aBE_normal.png</t>
  </si>
  <si>
    <t>http://pbs.twimg.com/profile_images/1197535467073409025/IZUShPNl_normal.jpg</t>
  </si>
  <si>
    <t>http://pbs.twimg.com/profile_images/1199148464690651139/ra2ZI9lp_normal.jpg</t>
  </si>
  <si>
    <t>http://pbs.twimg.com/profile_images/1126868659635478528/U81XiqfC_normal.jpg</t>
  </si>
  <si>
    <t>http://pbs.twimg.com/profile_images/590365751728476160/85-WKdLY_normal.jpg</t>
  </si>
  <si>
    <t>http://pbs.twimg.com/profile_images/1201145125516140544/C00jTqhx_normal.jpg</t>
  </si>
  <si>
    <t>http://pbs.twimg.com/profile_images/1201998495026237441/9YMIzjNF_normal.jpg</t>
  </si>
  <si>
    <t>http://pbs.twimg.com/profile_images/1106624130168832001/cf7lKUC-_normal.jpg</t>
  </si>
  <si>
    <t>http://pbs.twimg.com/profile_images/1160347184111464448/4SksAaAR_normal.jpg</t>
  </si>
  <si>
    <t>http://pbs.twimg.com/profile_images/1173843031830589440/RDhlNtvt_normal.jpg</t>
  </si>
  <si>
    <t>http://pbs.twimg.com/profile_images/1163581042952851457/OJzzuQGM_normal.jpg</t>
  </si>
  <si>
    <t>http://pbs.twimg.com/profile_images/378800000447132642/930282970cabe3cba9f6f1159d2e7391_normal.jpeg</t>
  </si>
  <si>
    <t>http://pbs.twimg.com/profile_images/421005816393506816/oe1EVZA5_normal.jpeg</t>
  </si>
  <si>
    <t>http://pbs.twimg.com/profile_images/1190172991256182784/15LuAOZk_normal.jpg</t>
  </si>
  <si>
    <t>http://pbs.twimg.com/profile_images/1159811524883636225/cRNIUlxi_normal.jpg</t>
  </si>
  <si>
    <t>http://pbs.twimg.com/profile_images/1156859764200169473/-zyir9hj_normal.jpg</t>
  </si>
  <si>
    <t>http://pbs.twimg.com/profile_images/1120711145835261953/OCm74jei_normal.jpg</t>
  </si>
  <si>
    <t>http://pbs.twimg.com/profile_images/1010782613013979141/tmeXGi19_normal.jpg</t>
  </si>
  <si>
    <t>http://pbs.twimg.com/profile_images/1197963281211805698/WrDQfvtW_normal.jpg</t>
  </si>
  <si>
    <t>http://pbs.twimg.com/profile_images/1201591489886932992/QtzaJ6vr_normal.jpg</t>
  </si>
  <si>
    <t>http://pbs.twimg.com/profile_images/1195183367462895617/ciEGlEUi_normal.jpg</t>
  </si>
  <si>
    <t>http://pbs.twimg.com/profile_images/1053829883451727873/oXM_PlsT_normal.jpg</t>
  </si>
  <si>
    <t>http://pbs.twimg.com/profile_images/1199839543702233088/dtEF3A-X_normal.jpg</t>
  </si>
  <si>
    <t>http://pbs.twimg.com/profile_images/1061531723916283905/fGXBftJh_normal.jpg</t>
  </si>
  <si>
    <t>http://pbs.twimg.com/profile_images/1201956090033967104/Tv8vuAJy_normal.jpg</t>
  </si>
  <si>
    <t>http://pbs.twimg.com/profile_images/970025799763087362/tkR4WBME_normal.jpg</t>
  </si>
  <si>
    <t>http://pbs.twimg.com/profile_images/1156012723446009858/piixvxoU_normal.jpg</t>
  </si>
  <si>
    <t>http://pbs.twimg.com/profile_images/1185323190735769600/Vzqm6Dms_normal.jpg</t>
  </si>
  <si>
    <t>http://pbs.twimg.com/profile_images/950420439343525888/knV1Pzz2_normal.jpg</t>
  </si>
  <si>
    <t>http://pbs.twimg.com/profile_images/1199758115962576899/PYnzubZy_normal.jpg</t>
  </si>
  <si>
    <t>http://pbs.twimg.com/profile_images/413911728448364544/j6Xt01w4_normal.jpeg</t>
  </si>
  <si>
    <t>http://pbs.twimg.com/profile_images/1149060979503828992/tGVbV1ax_normal.jpg</t>
  </si>
  <si>
    <t>http://pbs.twimg.com/profile_images/979322657652072448/KSWlJ6Ix_normal.jpg</t>
  </si>
  <si>
    <t>http://pbs.twimg.com/profile_images/1193991122240114688/a5OND7Yo_normal.jpg</t>
  </si>
  <si>
    <t>http://pbs.twimg.com/profile_images/886981812974743552/W4xWj2MW_normal.jpg</t>
  </si>
  <si>
    <t>http://pbs.twimg.com/profile_images/1201026328356642816/VROkJqHX_normal.jpg</t>
  </si>
  <si>
    <t>http://pbs.twimg.com/profile_images/1142836999235280902/7tAEfaDu_normal.jpg</t>
  </si>
  <si>
    <t>http://pbs.twimg.com/profile_images/1183398124141891584/UmKJqCnc_normal.jpg</t>
  </si>
  <si>
    <t>http://pbs.twimg.com/profile_images/1156322943108112384/86ShqY-c_normal.jpg</t>
  </si>
  <si>
    <t>http://pbs.twimg.com/profile_images/616686634893975552/aqgMLdCO_normal.png</t>
  </si>
  <si>
    <t>http://pbs.twimg.com/profile_images/1202071088680845317/NIG_d-8x_normal.jpg</t>
  </si>
  <si>
    <t>http://pbs.twimg.com/profile_images/1230997957/mart_hiskool_normal.jpg</t>
  </si>
  <si>
    <t>http://pbs.twimg.com/profile_images/1202539586712416256/WcWtsMKO_normal.jpg</t>
  </si>
  <si>
    <t>http://pbs.twimg.com/profile_images/1020701923962511360/-Y5mZFCl_normal.jpg</t>
  </si>
  <si>
    <t>http://pbs.twimg.com/profile_images/1169887859592978433/fXa6cqy-_normal.jpg</t>
  </si>
  <si>
    <t>http://pbs.twimg.com/profile_images/1198704697454014466/tpbuUbW__normal.jpg</t>
  </si>
  <si>
    <t>http://pbs.twimg.com/profile_images/1192541299573956608/7130f9_m_normal.jpg</t>
  </si>
  <si>
    <t>http://pbs.twimg.com/profile_images/378800000678315151/e578fd823eb4a3767927a257c829c5cb_normal.png</t>
  </si>
  <si>
    <t>http://pbs.twimg.com/profile_images/378800000300959468/90b5c6a7b4f8759ebd853180f43ab826_normal.jpeg</t>
  </si>
  <si>
    <t>http://pbs.twimg.com/profile_images/1165001460268109826/paAA6yhK_normal.jpg</t>
  </si>
  <si>
    <t>http://pbs.twimg.com/profile_images/1193982266004955139/j6VPfJM2_normal.jpg</t>
  </si>
  <si>
    <t>http://pbs.twimg.com/profile_images/1179437206789705728/XrlHrNpY_normal.jpg</t>
  </si>
  <si>
    <t>http://pbs.twimg.com/profile_images/711274466328879104/izyEnvyu_normal.jpg</t>
  </si>
  <si>
    <t>http://pbs.twimg.com/profile_images/1196811337709608961/1qLDgTLy_normal.jpg</t>
  </si>
  <si>
    <t>http://pbs.twimg.com/profile_images/1156648925673218050/tUUXgiUA_normal.jpg</t>
  </si>
  <si>
    <t>http://pbs.twimg.com/profile_images/1117160732259491841/wGhb4rPd_normal.jpg</t>
  </si>
  <si>
    <t>http://pbs.twimg.com/profile_images/1164943222902349826/GYU5lqbm_normal.jpg</t>
  </si>
  <si>
    <t>http://pbs.twimg.com/profile_images/1176495763431575552/bIqB8aoL_normal.jpg</t>
  </si>
  <si>
    <t>http://pbs.twimg.com/profile_images/1133006763068985345/0dNdv0hQ_normal.png</t>
  </si>
  <si>
    <t>http://pbs.twimg.com/profile_images/1193916134585720833/6tKmmJrX_normal.jpg</t>
  </si>
  <si>
    <t>http://pbs.twimg.com/profile_images/780633303472680960/2UxIJCuj_normal.jpg</t>
  </si>
  <si>
    <t>http://pbs.twimg.com/profile_images/1192217117254246400/5cvxc0BC_normal.jpg</t>
  </si>
  <si>
    <t>http://pbs.twimg.com/profile_images/897537767336546304/IWLMIwWL_normal.jpg</t>
  </si>
  <si>
    <t>http://pbs.twimg.com/profile_images/1193701656036302848/y1eK9xve_normal.jpg</t>
  </si>
  <si>
    <t>http://pbs.twimg.com/profile_images/1200144438548406273/MII6ofn1_normal.jpg</t>
  </si>
  <si>
    <t>http://pbs.twimg.com/profile_images/1017195805281619969/yy3gqm9C_normal.jpg</t>
  </si>
  <si>
    <t>http://pbs.twimg.com/profile_images/682688183855910913/tfmXrxRr_normal.jpg</t>
  </si>
  <si>
    <t>http://pbs.twimg.com/profile_images/1141448773052379137/vYl2igwa_normal.jpg</t>
  </si>
  <si>
    <t>http://pbs.twimg.com/profile_images/1175716104007802880/Nr0-_6b8_normal.jpg</t>
  </si>
  <si>
    <t>http://pbs.twimg.com/profile_images/1175756224979226624/ui7xc6t1_normal.jpg</t>
  </si>
  <si>
    <t>http://pbs.twimg.com/profile_images/1165331649204248577/t_stRhH2_normal.jpg</t>
  </si>
  <si>
    <t>http://pbs.twimg.com/profile_images/1156563911673438210/5_b7LuYZ_normal.jpg</t>
  </si>
  <si>
    <t>http://pbs.twimg.com/profile_images/501727214887772160/FpmBqy0h_normal.jpeg</t>
  </si>
  <si>
    <t>http://pbs.twimg.com/profile_images/1173377446990811141/AL0Xt9WY_normal.jpg</t>
  </si>
  <si>
    <t>http://pbs.twimg.com/profile_images/1201270899258691584/8HuC8jWe_normal.jpg</t>
  </si>
  <si>
    <t>http://pbs.twimg.com/profile_images/1198405071849041923/B1Fc_aoO_normal.jpg</t>
  </si>
  <si>
    <t>http://pbs.twimg.com/profile_images/1064322415075848192/EIB6RY_O_normal.jpg</t>
  </si>
  <si>
    <t>http://pbs.twimg.com/profile_images/1046085388937424897/cd1KGB2D_normal.jpg</t>
  </si>
  <si>
    <t>http://pbs.twimg.com/profile_images/871058583760367616/PcK1PoZ0_normal.jpg</t>
  </si>
  <si>
    <t>http://pbs.twimg.com/profile_images/1138762268487954434/QNbdt2Sy_normal.jpg</t>
  </si>
  <si>
    <t>http://pbs.twimg.com/profile_images/1202571295122169857/UfdJHJ3k_normal.jpg</t>
  </si>
  <si>
    <t>http://pbs.twimg.com/profile_images/1195736844710887424/j9fSPci7_normal.jpg</t>
  </si>
  <si>
    <t>http://pbs.twimg.com/profile_images/1117942250187755523/6gf-xQ7k_normal.jpg</t>
  </si>
  <si>
    <t>http://pbs.twimg.com/profile_images/1093521694218694658/0iaIKJm9_normal.jpg</t>
  </si>
  <si>
    <t>http://pbs.twimg.com/profile_images/1202690999165865986/W8J-HPn2_normal.jpg</t>
  </si>
  <si>
    <t>http://pbs.twimg.com/profile_images/1200814263629209602/UPzqM8ur_normal.jpg</t>
  </si>
  <si>
    <t>http://pbs.twimg.com/profile_images/1121987739535192064/NyA2iiau_normal.jpg</t>
  </si>
  <si>
    <t>http://pbs.twimg.com/profile_images/716728307895631876/XGUYOtpZ_normal.jpg</t>
  </si>
  <si>
    <t>http://pbs.twimg.com/profile_images/1033706119309316096/TcftprCr_normal.jpg</t>
  </si>
  <si>
    <t>http://pbs.twimg.com/profile_images/1134929235846582273/qOAWRIJA_normal.jpg</t>
  </si>
  <si>
    <t>http://pbs.twimg.com/profile_images/642486921260859392/9zbcW2ah_normal.jpg</t>
  </si>
  <si>
    <t>http://pbs.twimg.com/profile_images/941391435277811712/b_cBHiS2_normal.jpg</t>
  </si>
  <si>
    <t>http://pbs.twimg.com/profile_images/1038315315267084288/6EOB77jB_normal.jpg</t>
  </si>
  <si>
    <t>http://pbs.twimg.com/profile_images/1202131659027623937/3yhrYCjX_normal.jpg</t>
  </si>
  <si>
    <t>http://pbs.twimg.com/profile_images/1136276534942003200/koxS-ozt_normal.jpg</t>
  </si>
  <si>
    <t>http://pbs.twimg.com/profile_images/2579305051/5jteyxlk6568626p9e7v_normal.jpeg</t>
  </si>
  <si>
    <t>http://pbs.twimg.com/profile_images/1161284570454679554/6-9dlziH_normal.jpg</t>
  </si>
  <si>
    <t>http://pbs.twimg.com/profile_images/1201505966707134469/E5kSaxoY_normal.jpg</t>
  </si>
  <si>
    <t>http://pbs.twimg.com/profile_images/1156872275502804992/vbSzsmRF_normal.jpg</t>
  </si>
  <si>
    <t>http://pbs.twimg.com/profile_images/1117929275779317763/mKMEkkif_normal.png</t>
  </si>
  <si>
    <t>http://pbs.twimg.com/profile_images/1172330230565879810/-HqiaYlI_normal.jpg</t>
  </si>
  <si>
    <t>http://pbs.twimg.com/profile_images/1145421105227808769/NA5vtTPB_normal.jpg</t>
  </si>
  <si>
    <t>http://pbs.twimg.com/profile_images/1187301336620195845/ZckyC29f_normal.jpg</t>
  </si>
  <si>
    <t>http://pbs.twimg.com/profile_images/1196784290522173441/gPxrJ0ow_normal.jpg</t>
  </si>
  <si>
    <t>http://pbs.twimg.com/profile_images/765086966748708864/iKuGgupI_normal.jpg</t>
  </si>
  <si>
    <t>http://pbs.twimg.com/profile_images/443977936018739201/4bkkSjCx_normal.jpeg</t>
  </si>
  <si>
    <t>http://pbs.twimg.com/profile_images/753298592496955393/qusxJxmj_normal.jpg</t>
  </si>
  <si>
    <t>http://pbs.twimg.com/profile_images/695830991798030337/kagMix3l_normal.jpg</t>
  </si>
  <si>
    <t>http://pbs.twimg.com/profile_images/914949763707101185/adjpuc9S_normal.jpg</t>
  </si>
  <si>
    <t>http://pbs.twimg.com/profile_images/1142744492404924416/jpXitHsw_normal.jpg</t>
  </si>
  <si>
    <t>http://pbs.twimg.com/profile_images/1880449013/IMG_1624_normal.jpg</t>
  </si>
  <si>
    <t>http://pbs.twimg.com/profile_images/1198672917212680192/JrBsNjXs_normal.jpg</t>
  </si>
  <si>
    <t>http://pbs.twimg.com/profile_images/1091951540057923585/l0HkbTNT_normal.jpg</t>
  </si>
  <si>
    <t>http://pbs.twimg.com/profile_images/935069777013411840/Uy_MO-6L_normal.jpg</t>
  </si>
  <si>
    <t>http://pbs.twimg.com/profile_images/378800000601569442/f21c85d7fb1aa4702ccdc31d4aab5b12_normal.png</t>
  </si>
  <si>
    <t>http://pbs.twimg.com/profile_images/1201888897841672192/M4ZaucCi_normal.jpg</t>
  </si>
  <si>
    <t>http://pbs.twimg.com/profile_images/934867399039471617/EcpqLQUR_normal.jpg</t>
  </si>
  <si>
    <t>http://pbs.twimg.com/profile_images/1198790950019055616/udja7Cio_normal.jpg</t>
  </si>
  <si>
    <t>http://pbs.twimg.com/profile_images/1202572113330286593/Xp1ubZOt_normal.jpg</t>
  </si>
  <si>
    <t>http://pbs.twimg.com/profile_images/1194368590058790914/F8ysVy9n_normal.jpg</t>
  </si>
  <si>
    <t>http://pbs.twimg.com/profile_images/1190997270541541377/o7c-a6ms_normal.jpg</t>
  </si>
  <si>
    <t>http://pbs.twimg.com/profile_images/1191788927557996544/Qzw3CQh__normal.jpg</t>
  </si>
  <si>
    <t>http://pbs.twimg.com/profile_images/929245768506052608/_IgEVLpm_normal.jpg</t>
  </si>
  <si>
    <t>http://pbs.twimg.com/profile_images/842218117195546624/ksYT1JJx_normal.jpg</t>
  </si>
  <si>
    <t>http://pbs.twimg.com/profile_images/1199068570967302144/MtVv4p_A_normal.jpg</t>
  </si>
  <si>
    <t>http://pbs.twimg.com/profile_images/1200523278483382272/hyTKFLJ5_normal.jpg</t>
  </si>
  <si>
    <t>http://pbs.twimg.com/profile_images/1198391295070347264/mRtHs2H3_normal.jpg</t>
  </si>
  <si>
    <t>http://pbs.twimg.com/profile_images/1202339689363116034/o_aAECky_normal.jpg</t>
  </si>
  <si>
    <t>http://pbs.twimg.com/profile_images/1196033403126202368/6A_3ZQfT_normal.jpg</t>
  </si>
  <si>
    <t>http://pbs.twimg.com/profile_images/1049712493461823488/1XSnXkhM_normal.jpg</t>
  </si>
  <si>
    <t>http://pbs.twimg.com/profile_images/932673688163450880/IKtj7ipU_normal.jpg</t>
  </si>
  <si>
    <t>http://pbs.twimg.com/profile_images/2476960391/image_normal.jpg</t>
  </si>
  <si>
    <t>http://pbs.twimg.com/profile_images/831850775341043712/gZqzDBDB_normal.jpg</t>
  </si>
  <si>
    <t>http://pbs.twimg.com/profile_images/1200179860473368577/xeIWZQAq_normal.jpg</t>
  </si>
  <si>
    <t>http://pbs.twimg.com/profile_images/991418531857223686/Li2KWblJ_normal.jpg</t>
  </si>
  <si>
    <t>http://pbs.twimg.com/profile_images/1110634018184269824/rMlHU0PR_normal.jpg</t>
  </si>
  <si>
    <t>http://pbs.twimg.com/profile_images/1192507073529090048/Eei3_7hw_normal.jpg</t>
  </si>
  <si>
    <t>http://pbs.twimg.com/profile_images/468404647648960512/5difUoHh_normal.jpeg</t>
  </si>
  <si>
    <t>http://pbs.twimg.com/profile_images/1094615230506852354/8ogyPQO5_normal.jpg</t>
  </si>
  <si>
    <t>http://pbs.twimg.com/profile_images/1180696544556666880/3nHFnHXK_normal.jpg</t>
  </si>
  <si>
    <t>http://pbs.twimg.com/profile_images/1187776369155084288/t5B-HoHW_normal.jpg</t>
  </si>
  <si>
    <t>http://pbs.twimg.com/profile_images/1169770243071315969/4RBlhKP2_normal.jpg</t>
  </si>
  <si>
    <t>http://pbs.twimg.com/profile_images/1023530781157810182/98lBl5WW_normal.jpg</t>
  </si>
  <si>
    <t>http://pbs.twimg.com/profile_images/1197409785869553664/47HIpsOC_normal.jpg</t>
  </si>
  <si>
    <t>http://pbs.twimg.com/profile_images/822236423617216512/m2kUMLMw_normal.jpg</t>
  </si>
  <si>
    <t>http://pbs.twimg.com/profile_images/1193031474481631233/PgWPnVjO_normal.jpg</t>
  </si>
  <si>
    <t>http://pbs.twimg.com/profile_images/850571931778723840/hY_lQG8Z_normal.jpg</t>
  </si>
  <si>
    <t>http://pbs.twimg.com/profile_images/1195677361162768384/e41ZhEVz_normal.jpg</t>
  </si>
  <si>
    <t>http://pbs.twimg.com/profile_images/1196487489139159040/aQF6Ztj-_normal.jpg</t>
  </si>
  <si>
    <t>http://pbs.twimg.com/profile_images/926822334773653505/C1QObiyZ_normal.jpg</t>
  </si>
  <si>
    <t>http://pbs.twimg.com/profile_images/1202688917536821248/emBvn0Le_normal.jpg</t>
  </si>
  <si>
    <t>http://pbs.twimg.com/profile_images/1099291367073869824/OJ0v8qIY_normal.jpg</t>
  </si>
  <si>
    <t>http://pbs.twimg.com/profile_images/1185840825202331648/0b1bYl8a_normal.jpg</t>
  </si>
  <si>
    <t>http://pbs.twimg.com/profile_images/886520148454232064/QnpdA_0f_normal.jpg</t>
  </si>
  <si>
    <t>http://pbs.twimg.com/profile_images/1090297463091724289/M_QSY2-g_normal.jpg</t>
  </si>
  <si>
    <t>http://pbs.twimg.com/profile_images/1108546839546986496/yK_fPpxy_normal.jpg</t>
  </si>
  <si>
    <t>http://pbs.twimg.com/profile_images/1201231249970532352/0qE-OcqP_normal.jpg</t>
  </si>
  <si>
    <t>http://pbs.twimg.com/profile_images/1113094540863262720/u2uJJEfM_normal.jpg</t>
  </si>
  <si>
    <t>http://pbs.twimg.com/profile_images/1180294629771530245/UxVz-DFQ_normal.jpg</t>
  </si>
  <si>
    <t>http://pbs.twimg.com/profile_images/602891202296467456/5yXfi7oT_normal.jpg</t>
  </si>
  <si>
    <t>http://pbs.twimg.com/profile_images/1160280952129642496/3eiJw7Xq_normal.jpg</t>
  </si>
  <si>
    <t>http://pbs.twimg.com/profile_images/1199982088172326913/3WinzvYY_normal.jpg</t>
  </si>
  <si>
    <t>http://pbs.twimg.com/profile_images/1186008552361455616/AKVpIyOT_normal.jpg</t>
  </si>
  <si>
    <t>http://pbs.twimg.com/profile_images/378800000448952067/6219b8f9ded1be0101783b7a54a36950_normal.jpeg</t>
  </si>
  <si>
    <t>http://pbs.twimg.com/profile_images/995500512425447424/Fu96OlIN_normal.jpg</t>
  </si>
  <si>
    <t>http://pbs.twimg.com/profile_images/500459292781449216/yhdYeWHt_normal.jpeg</t>
  </si>
  <si>
    <t>http://pbs.twimg.com/profile_images/1163519735608143875/KVtOyaVK_normal.jpg</t>
  </si>
  <si>
    <t>http://pbs.twimg.com/profile_images/746874239223898114/VvFb_-9k_normal.jpg</t>
  </si>
  <si>
    <t>http://pbs.twimg.com/profile_images/1162101517362634753/ZeVdOv8C_normal.jpg</t>
  </si>
  <si>
    <t>http://pbs.twimg.com/profile_images/813933020/phoenix_nebula_normal.jpg</t>
  </si>
  <si>
    <t>http://pbs.twimg.com/profile_images/868531306451292160/4Y3T7H7g_normal.jpg</t>
  </si>
  <si>
    <t>http://pbs.twimg.com/profile_images/1199206004203896832/9El6THbi_normal.jpg</t>
  </si>
  <si>
    <t>http://pbs.twimg.com/profile_images/1193874930934439939/SMDMw7Ku_normal.jpg</t>
  </si>
  <si>
    <t>http://pbs.twimg.com/profile_images/1167043657834385408/E1B6CrTx_normal.jpg</t>
  </si>
  <si>
    <t>http://pbs.twimg.com/profile_images/1195080485078282245/plQ91dBB_normal.jpg</t>
  </si>
  <si>
    <t>http://pbs.twimg.com/profile_images/1154899768797270016/CEJLt-bW_normal.jpg</t>
  </si>
  <si>
    <t>http://pbs.twimg.com/profile_images/2793621556/75084e0208bdec1d6c709c7e5f579d05_normal.jpeg</t>
  </si>
  <si>
    <t>http://pbs.twimg.com/profile_images/1114061339649925121/eU4RC3gB_normal.jpg</t>
  </si>
  <si>
    <t>http://pbs.twimg.com/profile_images/503983437619802112/AV4jTNYL_normal.jpeg</t>
  </si>
  <si>
    <t>http://pbs.twimg.com/profile_images/1199371146149453824/gmy1ocMY_normal.jpg</t>
  </si>
  <si>
    <t>http://pbs.twimg.com/profile_images/1117800662400679937/O66bnXE2_normal.jpg</t>
  </si>
  <si>
    <t>http://pbs.twimg.com/profile_images/1042443246599892992/6t9Wk-zM_normal.jpg</t>
  </si>
  <si>
    <t>http://pbs.twimg.com/profile_images/1189682857897349120/qu3OH2Am_normal.jpg</t>
  </si>
  <si>
    <t>http://pbs.twimg.com/profile_images/969196961810255872/VcMHN5Q5_normal.jpg</t>
  </si>
  <si>
    <t>http://pbs.twimg.com/profile_images/1115300345142444032/lmjsANhV_normal.png</t>
  </si>
  <si>
    <t>http://pbs.twimg.com/profile_images/1169595684955123714/1uIul6fF_normal.jpg</t>
  </si>
  <si>
    <t>http://pbs.twimg.com/profile_images/1201258620874371073/wmFJBLTf_normal.jpg</t>
  </si>
  <si>
    <t>http://pbs.twimg.com/profile_images/1196310934387445761/Dhv6bKZK_normal.jpg</t>
  </si>
  <si>
    <t>http://pbs.twimg.com/profile_images/1198831942130495489/7JdyGBCr_normal.jpg</t>
  </si>
  <si>
    <t>http://pbs.twimg.com/profile_images/1602283622/giralda_sevilla_normal.jpg</t>
  </si>
  <si>
    <t>http://pbs.twimg.com/profile_images/1169212147269799938/UdwdkYoO_normal.jpg</t>
  </si>
  <si>
    <t>http://pbs.twimg.com/profile_images/1159543277802201090/nu5V_s7I_normal.jpg</t>
  </si>
  <si>
    <t>http://pbs.twimg.com/profile_images/1200495690486562816/hGpJiqiy_normal.jpg</t>
  </si>
  <si>
    <t>http://pbs.twimg.com/profile_images/1200912655113961474/tR4Eid7e_normal.jpg</t>
  </si>
  <si>
    <t>http://pbs.twimg.com/profile_images/1651843987/view_4_normal.jpeg</t>
  </si>
  <si>
    <t>http://pbs.twimg.com/profile_images/1199651197856206854/P8BJr3CR_normal.jpg</t>
  </si>
  <si>
    <t>http://pbs.twimg.com/profile_images/1190648465241583617/pKCFPoob_normal.jpg</t>
  </si>
  <si>
    <t>http://pbs.twimg.com/profile_images/1192187291386683395/AeMnnLJm_normal.jpg</t>
  </si>
  <si>
    <t>http://pbs.twimg.com/profile_images/1202575608787722246/Nvc2-mX5_normal.jpg</t>
  </si>
  <si>
    <t>http://pbs.twimg.com/profile_images/1202045941085331456/VP4vZzK4_normal.jpg</t>
  </si>
  <si>
    <t>http://pbs.twimg.com/profile_images/1155421726328729600/ZzX-A6Hz_normal.jpg</t>
  </si>
  <si>
    <t>http://pbs.twimg.com/profile_images/1017133120162656256/BLUFRk_5_normal.jpg</t>
  </si>
  <si>
    <t>http://pbs.twimg.com/profile_images/1191127040130371584/-njg2PRo_normal.jpg</t>
  </si>
  <si>
    <t>http://pbs.twimg.com/profile_images/1192091952994508800/dcfSnJGi_normal.jpg</t>
  </si>
  <si>
    <t>http://pbs.twimg.com/profile_images/1184248463279771648/yCtz6vyu_normal.jpg</t>
  </si>
  <si>
    <t>http://pbs.twimg.com/profile_images/1166456121068011520/N_FnNBE4_normal.jpg</t>
  </si>
  <si>
    <t>http://pbs.twimg.com/profile_images/1130907836521881600/6otGOAWb_normal.jpg</t>
  </si>
  <si>
    <t>http://pbs.twimg.com/profile_images/1140242892088385536/0HqDQYo__normal.jpg</t>
  </si>
  <si>
    <t>http://pbs.twimg.com/profile_images/856501846008975361/OiWGdzQK_normal.jpg</t>
  </si>
  <si>
    <t>http://pbs.twimg.com/profile_images/1197715438844682240/XXLDkjmP_normal.jpg</t>
  </si>
  <si>
    <t>http://pbs.twimg.com/profile_images/1153319165404635137/FGNJ2ZuS_normal.jpg</t>
  </si>
  <si>
    <t>http://pbs.twimg.com/profile_images/764363672772808704/mSYP9Qpe_normal.jpg</t>
  </si>
  <si>
    <t>http://pbs.twimg.com/profile_images/1194572517773643777/6R5CdSs3_normal.jpg</t>
  </si>
  <si>
    <t>http://pbs.twimg.com/profile_images/1176369582929567745/sGaGrcIs_normal.jpg</t>
  </si>
  <si>
    <t>http://pbs.twimg.com/profile_images/926782644800622593/59DLdkvl_normal.jpg</t>
  </si>
  <si>
    <t>http://pbs.twimg.com/profile_images/1201253674409975815/YQnZr1I5_normal.jpg</t>
  </si>
  <si>
    <t>http://pbs.twimg.com/profile_images/1188913154065162240/i5wwtHQ3_normal.jpg</t>
  </si>
  <si>
    <t>http://pbs.twimg.com/profile_images/1200874814333960193/pwrTfTIY_normal.jpg</t>
  </si>
  <si>
    <t>http://pbs.twimg.com/profile_images/1202502628917305344/CsvGvIiK_normal.jpg</t>
  </si>
  <si>
    <t>http://pbs.twimg.com/profile_images/1633409382/chess_me_normal.jpg</t>
  </si>
  <si>
    <t>http://pbs.twimg.com/profile_images/1099213561182736384/wXBWwlD5_normal.png</t>
  </si>
  <si>
    <t>http://pbs.twimg.com/profile_images/935630496062636033/LrvLl7VU_normal.jpg</t>
  </si>
  <si>
    <t>http://pbs.twimg.com/profile_images/1190752924747673606/sEJeNA-a_normal.jpg</t>
  </si>
  <si>
    <t>http://pbs.twimg.com/profile_images/1202587141441806336/kMJgy2JG_normal.jpg</t>
  </si>
  <si>
    <t>http://pbs.twimg.com/profile_images/759036014727864320/IBD4JN1V_normal.jpg</t>
  </si>
  <si>
    <t>http://pbs.twimg.com/profile_images/1118522587158646784/sOS5u9QX_normal.jpg</t>
  </si>
  <si>
    <t>http://pbs.twimg.com/profile_images/1189615395793182720/Ha7A51r1_normal.jpg</t>
  </si>
  <si>
    <t>http://pbs.twimg.com/profile_images/525350506081046528/MuJC0KHI_normal.jpeg</t>
  </si>
  <si>
    <t>http://pbs.twimg.com/profile_images/1107303264842858496/-BScG5X2_normal.jpg</t>
  </si>
  <si>
    <t>http://pbs.twimg.com/profile_images/967072748370649088/z9-mMbmo_normal.jpg</t>
  </si>
  <si>
    <t>http://pbs.twimg.com/profile_images/1153978448962105352/ehxkm1zh_normal.jpg</t>
  </si>
  <si>
    <t>http://pbs.twimg.com/profile_images/1202549342290268160/-wpYmX3__normal.jpg</t>
  </si>
  <si>
    <t>http://pbs.twimg.com/profile_images/1201103282296557568/irajghgO_normal.jpg</t>
  </si>
  <si>
    <t>http://pbs.twimg.com/profile_images/874775129733177345/H9jPAkhM_normal.jpg</t>
  </si>
  <si>
    <t>http://pbs.twimg.com/profile_images/971430591806795776/P4u5LPFT_normal.jpg</t>
  </si>
  <si>
    <t>http://pbs.twimg.com/profile_images/471911715420909569/29V-h-4i_normal.png</t>
  </si>
  <si>
    <t>http://pbs.twimg.com/profile_images/1148164122976116736/js4ykna0_normal.png</t>
  </si>
  <si>
    <t>http://pbs.twimg.com/profile_images/712665293189988352/18ixDFs1_normal.jpg</t>
  </si>
  <si>
    <t>http://pbs.twimg.com/profile_images/1133320071307128833/9Sd50E7__normal.jpg</t>
  </si>
  <si>
    <t>http://pbs.twimg.com/profile_images/1129592394628947970/KMYBj3Gd_normal.jpg</t>
  </si>
  <si>
    <t>http://pbs.twimg.com/profile_images/980448175424200704/TXQp8nyg_normal.jpg</t>
  </si>
  <si>
    <t>http://pbs.twimg.com/profile_images/1201742989283999744/2IMb7du4_normal.png</t>
  </si>
  <si>
    <t>http://pbs.twimg.com/profile_images/1161721564443922433/dJFTNV3n_normal.jpg</t>
  </si>
  <si>
    <t>http://pbs.twimg.com/profile_images/1017862573641883649/yUqiX99r_normal.jpg</t>
  </si>
  <si>
    <t>http://pbs.twimg.com/profile_images/1128743760387563521/K21pvJsP_normal.jpg</t>
  </si>
  <si>
    <t>http://pbs.twimg.com/profile_images/1069669043873955840/0yn3Uz1-_normal.jpg</t>
  </si>
  <si>
    <t>http://pbs.twimg.com/profile_images/1091887449159151617/bmWhQ_5h_normal.jpg</t>
  </si>
  <si>
    <t>http://pbs.twimg.com/profile_images/1172420828585066499/DgoR7x9N_normal.jpg</t>
  </si>
  <si>
    <t>http://pbs.twimg.com/profile_images/1190570105794637826/XPlrV-fg_normal.jpg</t>
  </si>
  <si>
    <t>http://pbs.twimg.com/profile_images/683410589792735232/dB-S_wYz_normal.jpg</t>
  </si>
  <si>
    <t>http://pbs.twimg.com/profile_images/1190042025015627776/9JLRi9V0_normal.jpg</t>
  </si>
  <si>
    <t>http://pbs.twimg.com/profile_images/1134488539654230016/AopiDQOu_normal.jpg</t>
  </si>
  <si>
    <t>http://pbs.twimg.com/profile_images/1073048754897518592/AG7FKKK2_normal.jpg</t>
  </si>
  <si>
    <t>http://pbs.twimg.com/profile_images/1010219571289165826/Co-ZCME__normal.jpg</t>
  </si>
  <si>
    <t>http://pbs.twimg.com/profile_images/1108542491593183233/zq1quO6E_normal.jpg</t>
  </si>
  <si>
    <t>http://pbs.twimg.com/profile_images/1135962544936349696/H2nb-uH5_normal.png</t>
  </si>
  <si>
    <t>http://pbs.twimg.com/profile_images/1143195849650049029/ofF-T_3t_normal.jpg</t>
  </si>
  <si>
    <t>http://pbs.twimg.com/profile_images/1161237468324225025/H_01MI_J_normal.jpg</t>
  </si>
  <si>
    <t>http://pbs.twimg.com/profile_images/1048250046460977153/qr5zgnb-_normal.jpg</t>
  </si>
  <si>
    <t>http://pbs.twimg.com/profile_images/1150884675499544578/y2cUmeGi_normal.jpg</t>
  </si>
  <si>
    <t>http://pbs.twimg.com/profile_images/1169451889651585024/eTG0x6g4_normal.jpg</t>
  </si>
  <si>
    <t>http://pbs.twimg.com/profile_images/1191133250984411137/thLz1V6t_normal.jpg</t>
  </si>
  <si>
    <t>http://pbs.twimg.com/profile_images/1193543729786839040/NfucNI0P_normal.jpg</t>
  </si>
  <si>
    <t>http://pbs.twimg.com/profile_images/1173759338831216645/Yg07qwme_normal.jpg</t>
  </si>
  <si>
    <t>http://pbs.twimg.com/profile_images/1202462009909866497/srrYg5jS_normal.jpg</t>
  </si>
  <si>
    <t>http://pbs.twimg.com/profile_images/1028309876357914624/LUkqS9J__normal.jpg</t>
  </si>
  <si>
    <t>http://pbs.twimg.com/profile_images/1201640933076455426/kyiAzEYU_normal.jpg</t>
  </si>
  <si>
    <t>http://pbs.twimg.com/profile_images/1144639446316400640/j8iR1wOJ_normal.jpg</t>
  </si>
  <si>
    <t>http://pbs.twimg.com/profile_images/1052152004297060352/tKax97MX_normal.jpg</t>
  </si>
  <si>
    <t>http://pbs.twimg.com/profile_images/1201592100153937920/dF1Q7Lpi_normal.jpg</t>
  </si>
  <si>
    <t>http://pbs.twimg.com/profile_images/1202302199059173384/EIBeE_iw_normal.jpg</t>
  </si>
  <si>
    <t>http://pbs.twimg.com/profile_images/1160524395166806016/5SRxJpEq_normal.jpg</t>
  </si>
  <si>
    <t>http://pbs.twimg.com/profile_images/1194971267729969152/M6zLnRfz_normal.jpg</t>
  </si>
  <si>
    <t>http://pbs.twimg.com/profile_images/1201785685126070273/t-W_9ACM_normal.jpg</t>
  </si>
  <si>
    <t>http://pbs.twimg.com/profile_images/653941287456890880/DC4_G9la_normal.png</t>
  </si>
  <si>
    <t>http://pbs.twimg.com/profile_images/1200619057000701952/NxjuAxq3_normal.jpg</t>
  </si>
  <si>
    <t>http://pbs.twimg.com/profile_images/1199330062073565184/PACmDgK9_normal.jpg</t>
  </si>
  <si>
    <t>http://pbs.twimg.com/profile_images/1583803146/Ian_Irvine_normal.JPG</t>
  </si>
  <si>
    <t>http://pbs.twimg.com/profile_images/3098461436/b5ec0a8896e4383e8dad567cf4d32a25_normal.jpeg</t>
  </si>
  <si>
    <t>http://pbs.twimg.com/profile_images/1161962563288084480/u2LgVGH6_normal.jpg</t>
  </si>
  <si>
    <t>http://pbs.twimg.com/profile_images/775338887124312065/KBusVsDB_normal.jpg</t>
  </si>
  <si>
    <t>http://pbs.twimg.com/profile_images/1183488511627927552/hZpEScs6_normal.jpg</t>
  </si>
  <si>
    <t>http://pbs.twimg.com/profile_images/1194701472304418817/eNrl5Hkl_normal.jpg</t>
  </si>
  <si>
    <t>http://pbs.twimg.com/profile_images/1185760239251054594/rms7skEb_normal.jpg</t>
  </si>
  <si>
    <t>http://pbs.twimg.com/profile_images/1186400825565990912/uABA8QbY_normal.jpg</t>
  </si>
  <si>
    <t>http://pbs.twimg.com/profile_images/1192761981348073472/jEPNSVsf_normal.jpg</t>
  </si>
  <si>
    <t>http://pbs.twimg.com/profile_images/1189985294717784065/eCeMBCJU_normal.jpg</t>
  </si>
  <si>
    <t>http://pbs.twimg.com/profile_images/1202474314164887553/WGeovGS8_normal.jpg</t>
  </si>
  <si>
    <t>http://pbs.twimg.com/profile_images/675304328912064512/SBRSiFdM_normal.jpg</t>
  </si>
  <si>
    <t>http://pbs.twimg.com/profile_images/1199833057873813506/155TvlO1_normal.jpg</t>
  </si>
  <si>
    <t>http://pbs.twimg.com/profile_images/1056711140888231937/sPgm0qgv_normal.jpg</t>
  </si>
  <si>
    <t>http://pbs.twimg.com/profile_images/1018317517582995457/SnpLm_vC_normal.jpg</t>
  </si>
  <si>
    <t>http://pbs.twimg.com/profile_images/648359257214177280/SmvxHKMC_normal.jpg</t>
  </si>
  <si>
    <t>http://pbs.twimg.com/profile_images/1186695387165483008/fRhumEjt_normal.jpg</t>
  </si>
  <si>
    <t>http://pbs.twimg.com/profile_images/1130220268696137728/Cm0S5qt8_normal.png</t>
  </si>
  <si>
    <t>http://pbs.twimg.com/profile_images/1196226024478035968/4F8tp2HT_normal.jpg</t>
  </si>
  <si>
    <t>http://pbs.twimg.com/profile_images/1194734461126090752/egdsgvA0_normal.jpg</t>
  </si>
  <si>
    <t>http://pbs.twimg.com/profile_images/1150726516201971713/EIqlPM7N_normal.jpg</t>
  </si>
  <si>
    <t>http://pbs.twimg.com/profile_images/1119025807765254144/BJvRtxBL_normal.jpg</t>
  </si>
  <si>
    <t>http://pbs.twimg.com/profile_images/1117053829420408835/TtqEJmfT_normal.jpg</t>
  </si>
  <si>
    <t>http://pbs.twimg.com/profile_images/1183485319926161409/Q-QvUCae_normal.jpg</t>
  </si>
  <si>
    <t>http://pbs.twimg.com/profile_images/654312074474995712/lxeW2MyX_normal.jpg</t>
  </si>
  <si>
    <t>http://pbs.twimg.com/profile_images/872873334882652168/nRLHUGpB_normal.jpg</t>
  </si>
  <si>
    <t>http://pbs.twimg.com/profile_images/752862725710241792/h87r-ujl_normal.jpg</t>
  </si>
  <si>
    <t>http://pbs.twimg.com/profile_images/1106958508879167489/2f2uaxfI_normal.jpg</t>
  </si>
  <si>
    <t>http://pbs.twimg.com/profile_images/1201635987924881408/iTAp3-tH_normal.png</t>
  </si>
  <si>
    <t>http://pbs.twimg.com/profile_images/1169252542120976385/YNNGi_Kk_normal.jpg</t>
  </si>
  <si>
    <t>http://pbs.twimg.com/profile_images/1200725178168303617/p2a15Ua8_normal.jpg</t>
  </si>
  <si>
    <t>http://pbs.twimg.com/profile_images/1201238144143822849/Y6qcvegv_normal.jpg</t>
  </si>
  <si>
    <t>http://pbs.twimg.com/profile_images/1156917705771028480/NOjbWElU_normal.jpg</t>
  </si>
  <si>
    <t>http://pbs.twimg.com/profile_images/1169526877104562176/l8BL3ry8_normal.jpg</t>
  </si>
  <si>
    <t>http://pbs.twimg.com/profile_images/1202664682076569600/qkLOelqk_normal.jpg</t>
  </si>
  <si>
    <t>http://pbs.twimg.com/profile_images/1118972421594386432/FRlMSSPh_normal.jpg</t>
  </si>
  <si>
    <t>http://pbs.twimg.com/profile_images/1199632498474594304/2fpP0fBQ_normal.jpg</t>
  </si>
  <si>
    <t>http://pbs.twimg.com/profile_images/1180114692494315520/-P6ohe5i_normal.jpg</t>
  </si>
  <si>
    <t>http://pbs.twimg.com/profile_images/1162059364548665344/U9JaaX7__normal.jpg</t>
  </si>
  <si>
    <t>http://pbs.twimg.com/profile_images/1202692027865059330/IIbwWfZU_normal.jpg</t>
  </si>
  <si>
    <t>http://pbs.twimg.com/profile_images/1198352727597699072/lAjvIyBY_normal.jpg</t>
  </si>
  <si>
    <t>http://pbs.twimg.com/profile_images/1193257453884002304/OyxlmaHt_normal.jpg</t>
  </si>
  <si>
    <t>http://pbs.twimg.com/profile_images/1124256399331135488/My3QSYhg_normal.png</t>
  </si>
  <si>
    <t>http://pbs.twimg.com/profile_images/766732274121441280/zvcQYkhO_normal.jpg</t>
  </si>
  <si>
    <t>http://pbs.twimg.com/profile_images/1200619856892243969/dL3zub68_normal.jpg</t>
  </si>
  <si>
    <t>http://pbs.twimg.com/profile_images/1200942053326282752/MUfIks6M_normal.jpg</t>
  </si>
  <si>
    <t>http://pbs.twimg.com/profile_images/892295415500025856/y9E8PvLe_normal.jpg</t>
  </si>
  <si>
    <t>http://pbs.twimg.com/profile_images/1031696690724524032/-ccaVwV1_normal.jpg</t>
  </si>
  <si>
    <t>http://pbs.twimg.com/profile_images/1179031333877608451/J0b1_L5Z_normal.jpg</t>
  </si>
  <si>
    <t>http://pbs.twimg.com/profile_images/1093190966620483585/rxqOTTNJ_normal.jpg</t>
  </si>
  <si>
    <t>http://pbs.twimg.com/profile_images/1186311071767957505/MhKpeKcG_normal.jpg</t>
  </si>
  <si>
    <t>http://pbs.twimg.com/profile_images/898411073832853504/vd-RY_8r_normal.jpg</t>
  </si>
  <si>
    <t>http://pbs.twimg.com/profile_images/502754985260482560/6LjKbeYy_normal.jpeg</t>
  </si>
  <si>
    <t>http://pbs.twimg.com/profile_images/1167957392002187265/0I0WgehG_normal.jpg</t>
  </si>
  <si>
    <t>http://pbs.twimg.com/profile_images/1200419016659144704/IHHDN1co_normal.jpg</t>
  </si>
  <si>
    <t>http://pbs.twimg.com/profile_images/755295814834978818/tQAKVAaa_normal.jpg</t>
  </si>
  <si>
    <t>http://pbs.twimg.com/profile_images/1180824646977048577/uicZg7Hs_normal.jpg</t>
  </si>
  <si>
    <t>http://pbs.twimg.com/profile_images/1153578684860772352/2-PJj2mO_normal.jpg</t>
  </si>
  <si>
    <t>http://pbs.twimg.com/profile_images/1082256990922002433/pCj6b8Nd_normal.jpg</t>
  </si>
  <si>
    <t>http://pbs.twimg.com/profile_images/1064778298411180032/u0bEOE9O_normal.jpg</t>
  </si>
  <si>
    <t>http://pbs.twimg.com/profile_images/750815100563496960/Mm8R0TCb_normal.jpg</t>
  </si>
  <si>
    <t>http://pbs.twimg.com/profile_images/571728806977609728/YsQ5ajVf_normal.png</t>
  </si>
  <si>
    <t>http://pbs.twimg.com/profile_images/1196398512239448065/GUzxhM4m_normal.jpg</t>
  </si>
  <si>
    <t>http://pbs.twimg.com/profile_images/985896123641495552/gDqpdmzT_normal.jpg</t>
  </si>
  <si>
    <t>http://pbs.twimg.com/profile_images/1178753156064403457/HeIbFR9s_normal.jpg</t>
  </si>
  <si>
    <t>http://pbs.twimg.com/profile_images/1202007337285935106/YpLWj5Uw_normal.jpg</t>
  </si>
  <si>
    <t>http://pbs.twimg.com/profile_images/1192893524959801347/7DkTMvY7_normal.jpg</t>
  </si>
  <si>
    <t>http://pbs.twimg.com/profile_images/1193637985167781888/2D_tunqX_normal.jpg</t>
  </si>
  <si>
    <t>http://pbs.twimg.com/profile_images/1140272065821499392/ry1VxYR2_normal.jpg</t>
  </si>
  <si>
    <t>http://pbs.twimg.com/profile_images/802638413673463808/LltJNy-Z_normal.jpg</t>
  </si>
  <si>
    <t>http://pbs.twimg.com/profile_images/378800000675288559/5e365b199fa8aa7dd69d8ce6c5cbf5e8_normal.jpeg</t>
  </si>
  <si>
    <t>http://pbs.twimg.com/profile_images/980244933801009152/f9Po6O1B_normal.jpg</t>
  </si>
  <si>
    <t>http://pbs.twimg.com/profile_images/1148697972244459520/VRyR70GW_normal.jpg</t>
  </si>
  <si>
    <t>http://pbs.twimg.com/profile_images/3282419238/8ef323a2d29cdd03005e7d1c80d18bdd_normal.jpeg</t>
  </si>
  <si>
    <t>http://pbs.twimg.com/profile_images/1160611626925658113/41SC74l6_normal.jpg</t>
  </si>
  <si>
    <t>http://pbs.twimg.com/profile_images/1564561030/yuri_normal.gif</t>
  </si>
  <si>
    <t>http://pbs.twimg.com/profile_images/1055375742857469953/LmqtJGZX_normal.jpg</t>
  </si>
  <si>
    <t>http://pbs.twimg.com/profile_images/1163119863268814850/vYQwGMsY_normal.jpg</t>
  </si>
  <si>
    <t>http://pbs.twimg.com/profile_images/1184513288664571909/buUeDyRG_normal.jpg</t>
  </si>
  <si>
    <t>http://pbs.twimg.com/profile_images/1202055634880991233/65pPe9sL_normal.jpg</t>
  </si>
  <si>
    <t>http://pbs.twimg.com/profile_images/852371261040865280/IkuNTzTE_normal.jpg</t>
  </si>
  <si>
    <t>http://pbs.twimg.com/profile_images/1030103778010251265/iFjQNdew_normal.jpg</t>
  </si>
  <si>
    <t>http://pbs.twimg.com/profile_images/1163951078397894656/qdPmY2x9_normal.jpg</t>
  </si>
  <si>
    <t>http://pbs.twimg.com/profile_images/1156268536026861568/GbuADJsI_normal.jpg</t>
  </si>
  <si>
    <t>http://pbs.twimg.com/profile_images/1197495310714646531/eTQm-ldr_normal.jpg</t>
  </si>
  <si>
    <t>http://pbs.twimg.com/profile_images/1147043839166820352/6qyv7WWG_normal.jpg</t>
  </si>
  <si>
    <t>http://pbs.twimg.com/profile_images/1202228219941969920/bzz3icpb_normal.jpg</t>
  </si>
  <si>
    <t>http://pbs.twimg.com/profile_images/1201881164551720960/vnQh3Ejt_normal.jpg</t>
  </si>
  <si>
    <t>http://pbs.twimg.com/profile_images/1187492901976268806/7tYuWuwy_normal.jpg</t>
  </si>
  <si>
    <t>http://pbs.twimg.com/profile_images/1023517950710632448/USzSUFU9_normal.jpg</t>
  </si>
  <si>
    <t>http://pbs.twimg.com/profile_images/932277826514051074/f238gJd__normal.jpg</t>
  </si>
  <si>
    <t>http://pbs.twimg.com/profile_images/1192183990767300610/Dn-xc7Oi_normal.jpg</t>
  </si>
  <si>
    <t>http://pbs.twimg.com/profile_images/1200502961237037058/XoIDE15y_normal.jpg</t>
  </si>
  <si>
    <t>http://pbs.twimg.com/profile_images/1147155437344755712/9p7Na96x_normal.jpg</t>
  </si>
  <si>
    <t>http://pbs.twimg.com/profile_images/1199394878897184769/6SccpKVw_normal.jpg</t>
  </si>
  <si>
    <t>http://pbs.twimg.com/profile_images/1202564561485914113/V97EppgI_normal.jpg</t>
  </si>
  <si>
    <t>http://pbs.twimg.com/profile_images/1193284799999422466/EpsmkF3e_normal.jpg</t>
  </si>
  <si>
    <t>http://pbs.twimg.com/profile_images/1064581819394392066/huTf2jG8_normal.jpg</t>
  </si>
  <si>
    <t>http://pbs.twimg.com/profile_images/1179425602882953218/PyDqN96b_normal.jpg</t>
  </si>
  <si>
    <t>http://pbs.twimg.com/profile_images/1059258123347738624/PsrCSl09_normal.jpg</t>
  </si>
  <si>
    <t>http://pbs.twimg.com/profile_images/832546934598557696/oP3EbWiE_normal.jpg</t>
  </si>
  <si>
    <t>http://pbs.twimg.com/profile_images/693049340261060609/b74cOHz2_normal.jpg</t>
  </si>
  <si>
    <t>http://pbs.twimg.com/profile_images/962790199636975617/sIk-TS13_normal.jpg</t>
  </si>
  <si>
    <t>http://pbs.twimg.com/profile_images/1118269076516810755/fLUr1YKL_normal.jpg</t>
  </si>
  <si>
    <t>http://pbs.twimg.com/profile_images/1191022784673132544/IO-T72Gj_normal.jpg</t>
  </si>
  <si>
    <t>http://pbs.twimg.com/profile_images/1199453572217417728/Q8-Y_m6d_normal.jpg</t>
  </si>
  <si>
    <t>http://pbs.twimg.com/profile_images/1200466125018062850/acE6knz2_normal.jpg</t>
  </si>
  <si>
    <t>http://pbs.twimg.com/profile_images/1200215650498732032/Swm5VMKn_normal.jpg</t>
  </si>
  <si>
    <t>http://pbs.twimg.com/profile_images/1125840986075205633/E1_GlJH9_normal.jpg</t>
  </si>
  <si>
    <t>http://pbs.twimg.com/profile_images/1200513655609024512/hVKFDSq8_normal.jpg</t>
  </si>
  <si>
    <t>http://pbs.twimg.com/profile_images/1202651664202772481/FDYt2EBL_normal.jpg</t>
  </si>
  <si>
    <t>http://pbs.twimg.com/profile_images/1070830169408057344/3yRMi4Hi_normal.jpg</t>
  </si>
  <si>
    <t>http://pbs.twimg.com/profile_images/618823510584987649/nFyjhNiI_normal.jpg</t>
  </si>
  <si>
    <t>http://pbs.twimg.com/profile_images/852944164765519872/axjZvXog_normal.jpg</t>
  </si>
  <si>
    <t>http://pbs.twimg.com/profile_images/1176237903799816192/GbWJywiI_normal.jpg</t>
  </si>
  <si>
    <t>http://pbs.twimg.com/profile_images/1194544221203640321/hhfryVlD_normal.jpg</t>
  </si>
  <si>
    <t>http://pbs.twimg.com/profile_images/1096881204341719041/WFAK3Lne_normal.jpg</t>
  </si>
  <si>
    <t>http://pbs.twimg.com/profile_images/1095956337563885570/zqLEkzhC_normal.png</t>
  </si>
  <si>
    <t>http://pbs.twimg.com/profile_images/1187129583088340993/aFPrBrrM_normal.jpg</t>
  </si>
  <si>
    <t>http://pbs.twimg.com/profile_images/955162047695806464/IVq89RPj_normal.jpg</t>
  </si>
  <si>
    <t>http://pbs.twimg.com/profile_images/1181947908591149057/OMWxaOfh_normal.jpg</t>
  </si>
  <si>
    <t>http://pbs.twimg.com/profile_images/1138950215250173952/HxiaOxh5_normal.jpg</t>
  </si>
  <si>
    <t>http://pbs.twimg.com/profile_images/1180104479221399557/jVPXXcRj_normal.jpg</t>
  </si>
  <si>
    <t>http://pbs.twimg.com/profile_images/970827532735000576/N3FVPz_5_normal.jpg</t>
  </si>
  <si>
    <t>http://pbs.twimg.com/profile_images/1172566385102348289/0erGPsL7_normal.jpg</t>
  </si>
  <si>
    <t>http://pbs.twimg.com/profile_images/652854252176572417/fMdzsjk6_normal.jpg</t>
  </si>
  <si>
    <t>http://pbs.twimg.com/profile_images/719164866120953857/q9HtvIwn_normal.jpg</t>
  </si>
  <si>
    <t>http://pbs.twimg.com/profile_images/1165077065470660608/oF8fIVaB_normal.jpg</t>
  </si>
  <si>
    <t>http://pbs.twimg.com/profile_images/1186174878732427265/jxVE-iIC_normal.jpg</t>
  </si>
  <si>
    <t>http://pbs.twimg.com/profile_images/1064923096174534656/eQ0gFFrw_normal.jpg</t>
  </si>
  <si>
    <t>http://pbs.twimg.com/profile_images/1104156929495060485/Y74rMqiT_normal.jpg</t>
  </si>
  <si>
    <t>http://pbs.twimg.com/profile_images/1193507650463522817/iUW65B6d_normal.jpg</t>
  </si>
  <si>
    <t>http://pbs.twimg.com/profile_images/1199322954812854274/62CF9oq1_normal.jpg</t>
  </si>
  <si>
    <t>http://pbs.twimg.com/profile_images/1103735449594548224/sHx2LMcV_normal.jpg</t>
  </si>
  <si>
    <t>http://pbs.twimg.com/profile_images/996526800267333633/Dvcjj3Z8_normal.jpg</t>
  </si>
  <si>
    <t>http://pbs.twimg.com/profile_images/1133096998524137480/S4Ogs8L6_normal.png</t>
  </si>
  <si>
    <t>http://pbs.twimg.com/profile_images/2467992344/47oomvo8kd9lik5cpcyf_normal.jpeg</t>
  </si>
  <si>
    <t>http://pbs.twimg.com/profile_images/1008644251494834177/J_Dwdh1P_normal.jpg</t>
  </si>
  <si>
    <t>http://pbs.twimg.com/profile_images/422135444533686272/8sGUKP35_normal.jpeg</t>
  </si>
  <si>
    <t>http://pbs.twimg.com/profile_images/624201643920330753/zZJKey2w_normal.jpg</t>
  </si>
  <si>
    <t>http://pbs.twimg.com/profile_images/1165396051093798919/rKAYFdjn_normal.jpg</t>
  </si>
  <si>
    <t>http://pbs.twimg.com/profile_images/1193108176645832704/Jl6VzIMk_normal.jpg</t>
  </si>
  <si>
    <t>http://pbs.twimg.com/profile_images/1141563441473155078/2gW71eTw_normal.jpg</t>
  </si>
  <si>
    <t>http://pbs.twimg.com/profile_images/1043462987468681216/2eG71RJF_normal.jpg</t>
  </si>
  <si>
    <t>http://pbs.twimg.com/profile_images/1188441088022974466/mgZpCVhD_normal.jpg</t>
  </si>
  <si>
    <t>http://pbs.twimg.com/profile_images/1199632045175119872/Yr-c2nOl_normal.jpg</t>
  </si>
  <si>
    <t>http://pbs.twimg.com/profile_images/1191781515333640192/bZo-vBwB_normal.jpg</t>
  </si>
  <si>
    <t>http://pbs.twimg.com/profile_images/1145664228797419520/522_-h8m_normal.jpg</t>
  </si>
  <si>
    <t>http://pbs.twimg.com/profile_images/1172810098223321090/9giGcN7s_normal.jpg</t>
  </si>
  <si>
    <t>http://pbs.twimg.com/profile_images/891392765384425477/NhNSx03N_normal.jpg</t>
  </si>
  <si>
    <t>http://pbs.twimg.com/profile_images/1109791019481120769/QjswNXrx_normal.png</t>
  </si>
  <si>
    <t>http://pbs.twimg.com/profile_images/1169137120100982784/BOMyQAsA_normal.jpg</t>
  </si>
  <si>
    <t>http://pbs.twimg.com/profile_images/1173693032002138112/jp7cxJtj_normal.jpg</t>
  </si>
  <si>
    <t>http://pbs.twimg.com/profile_images/1171862483021238272/B8zMipvt_normal.jpg</t>
  </si>
  <si>
    <t>http://pbs.twimg.com/profile_images/1201568201152356355/ycatIpWd_normal.jpg</t>
  </si>
  <si>
    <t>http://pbs.twimg.com/profile_images/654707630867222528/FKr6j8eF_normal.jpg</t>
  </si>
  <si>
    <t>http://pbs.twimg.com/profile_images/1102203529312251906/KvwDoWY0_normal.jpg</t>
  </si>
  <si>
    <t>http://pbs.twimg.com/profile_images/1201708890741727232/00S35_vd_normal.jpg</t>
  </si>
  <si>
    <t>http://pbs.twimg.com/profile_images/1200100249231978497/4hGmGjMe_normal.jpg</t>
  </si>
  <si>
    <t>http://pbs.twimg.com/profile_images/1136202006345814016/eZ8HgGMC_normal.jpg</t>
  </si>
  <si>
    <t>http://pbs.twimg.com/profile_images/1200569871865729024/lK9phcLy_normal.jpg</t>
  </si>
  <si>
    <t>http://pbs.twimg.com/profile_images/1202676296607838208/l_3W-IGo_normal.jpg</t>
  </si>
  <si>
    <t>http://pbs.twimg.com/profile_images/1139579646671040512/dsTejssG_normal.jpg</t>
  </si>
  <si>
    <t>http://pbs.twimg.com/profile_images/1167209598627065856/-bgQ2_Di_normal.jpg</t>
  </si>
  <si>
    <t>http://pbs.twimg.com/profile_images/1121875289682915329/cN5L1u_s_normal.jpg</t>
  </si>
  <si>
    <t>http://pbs.twimg.com/profile_images/1114227719657742337/mEg8pwl8_normal.jpg</t>
  </si>
  <si>
    <t>http://pbs.twimg.com/profile_images/1184088567779332098/rGLG5V5S_normal.jpg</t>
  </si>
  <si>
    <t>http://pbs.twimg.com/profile_images/1006001258417680385/X92l09bV_normal.jpg</t>
  </si>
  <si>
    <t>http://pbs.twimg.com/profile_images/3541175200/66ef83f23444b2679286ba5b6db9e305_normal.jpeg</t>
  </si>
  <si>
    <t>http://pbs.twimg.com/profile_images/1158128899168952320/IpASdAyJ_normal.jpg</t>
  </si>
  <si>
    <t>http://pbs.twimg.com/profile_images/1195523575425445890/bp_kCpAF_normal.jpg</t>
  </si>
  <si>
    <t>http://pbs.twimg.com/profile_images/636950457089425408/uIfjjMoZ_normal.jpg</t>
  </si>
  <si>
    <t>http://pbs.twimg.com/profile_images/1339909802/image_normal.jpg</t>
  </si>
  <si>
    <t>http://pbs.twimg.com/profile_images/1196554627858219010/-wNmpUhf_normal.jpg</t>
  </si>
  <si>
    <t>http://pbs.twimg.com/profile_images/845833542307336192/Lg_SSrMt_normal.jpg</t>
  </si>
  <si>
    <t>http://pbs.twimg.com/profile_images/1180862531751092225/RbqFTRVC_normal.jpg</t>
  </si>
  <si>
    <t>http://pbs.twimg.com/profile_images/464960388790894592/KuaQ-95x_normal.jpeg</t>
  </si>
  <si>
    <t>http://pbs.twimg.com/profile_images/1188623479349923840/f4hUhppL_normal.jpg</t>
  </si>
  <si>
    <t>http://pbs.twimg.com/profile_images/964533060942299136/XCPfJNxf_normal.jpg</t>
  </si>
  <si>
    <t>http://pbs.twimg.com/profile_images/1191187092094763008/s72-PCKX_normal.jpg</t>
  </si>
  <si>
    <t>http://pbs.twimg.com/profile_images/1202501510354964485/4KgzYeDR_normal.jpg</t>
  </si>
  <si>
    <t>http://pbs.twimg.com/profile_images/1153968904164614144/_QWWucTj_normal.jpg</t>
  </si>
  <si>
    <t>http://pbs.twimg.com/profile_images/994125999854911488/VnmBhZU9_normal.jpg</t>
  </si>
  <si>
    <t>http://pbs.twimg.com/profile_images/453433288485781504/6DWyq4SV_normal.jpeg</t>
  </si>
  <si>
    <t>http://pbs.twimg.com/profile_images/2842015477/74a79d25f97719ab8a098ad72d822687_normal.jpeg</t>
  </si>
  <si>
    <t>http://pbs.twimg.com/profile_images/1176760818806984705/hnItH_NU_normal.jpg</t>
  </si>
  <si>
    <t>http://pbs.twimg.com/profile_images/1198343932503035904/UFVawEFT_normal.jpg</t>
  </si>
  <si>
    <t>http://pbs.twimg.com/profile_images/1177061114217205761/JO0KyWdI_normal.jpg</t>
  </si>
  <si>
    <t>http://pbs.twimg.com/profile_images/912996840005566465/wZNi2R6h_normal.jpg</t>
  </si>
  <si>
    <t>http://pbs.twimg.com/profile_images/1201980085164621824/JYz0mSr8_normal.jpg</t>
  </si>
  <si>
    <t>http://pbs.twimg.com/profile_images/1088856503262593024/MELeOj5i_normal.jpg</t>
  </si>
  <si>
    <t>http://pbs.twimg.com/profile_images/1183807318393327616/XSrddr6n_normal.jpg</t>
  </si>
  <si>
    <t>http://pbs.twimg.com/profile_images/1155888431731552261/QWzOnuA2_normal.jpg</t>
  </si>
  <si>
    <t>http://pbs.twimg.com/profile_images/1164806238766424064/SCoMSXfE_normal.jpg</t>
  </si>
  <si>
    <t>http://pbs.twimg.com/profile_images/1165069815859621888/7vKrUgvw_normal.jpg</t>
  </si>
  <si>
    <t>http://pbs.twimg.com/profile_images/1097785827265077249/dUveFNsh_normal.jpg</t>
  </si>
  <si>
    <t>http://pbs.twimg.com/profile_images/1135173063190781952/TE8w_5ts_normal.jpg</t>
  </si>
  <si>
    <t>http://pbs.twimg.com/profile_images/1165239629261561856/TWdJvgTu_normal.png</t>
  </si>
  <si>
    <t>http://pbs.twimg.com/profile_images/628051624389271552/Yox7YrMH_normal.jpg</t>
  </si>
  <si>
    <t>http://pbs.twimg.com/profile_images/1097053624578932736/lijguyZd_normal.jpg</t>
  </si>
  <si>
    <t>http://pbs.twimg.com/profile_images/1194367403695759361/zDr1TPSA_normal.jpg</t>
  </si>
  <si>
    <t>http://pbs.twimg.com/profile_images/2842471769/6b9acdb3e8b1df2854106be2ad841178_normal.png</t>
  </si>
  <si>
    <t>http://pbs.twimg.com/profile_images/1201093855787077633/yV1VmlUe_normal.jpg</t>
  </si>
  <si>
    <t>http://pbs.twimg.com/profile_images/3136232919/75d66940664638f121c228943318485a_normal.jpeg</t>
  </si>
  <si>
    <t>http://pbs.twimg.com/profile_images/602098251932770304/8ZkIxf6S_normal.jpg</t>
  </si>
  <si>
    <t>http://pbs.twimg.com/profile_images/1192437845186826241/JOPiqNr__normal.jpg</t>
  </si>
  <si>
    <t>http://pbs.twimg.com/profile_images/1193155846865391616/oB25HyJ8_normal.jpg</t>
  </si>
  <si>
    <t>http://pbs.twimg.com/profile_images/1202277846984605697/CPkThePO_normal.jpg</t>
  </si>
  <si>
    <t>http://pbs.twimg.com/profile_images/814291932402905092/YkrDS_Pa_normal.jpg</t>
  </si>
  <si>
    <t>http://pbs.twimg.com/profile_images/1743319447/iainaitch.danbassMargate.bw_normal.jpg</t>
  </si>
  <si>
    <t>http://pbs.twimg.com/profile_images/1178435555308101632/mcntvJaQ_normal.jpg</t>
  </si>
  <si>
    <t>http://pbs.twimg.com/profile_images/732265199328067584/cPfAwGBC_normal.jpg</t>
  </si>
  <si>
    <t>http://pbs.twimg.com/profile_images/1202229405751242752/FofrAoTH_normal.jpg</t>
  </si>
  <si>
    <t>http://pbs.twimg.com/profile_images/780676278034763777/IqJDrl2T_normal.jpg</t>
  </si>
  <si>
    <t>http://pbs.twimg.com/profile_images/1193304169362477058/ZOpj8Gyp_normal.jpg</t>
  </si>
  <si>
    <t>http://pbs.twimg.com/profile_images/1017398714586058754/VKqsxGmF_normal.jpg</t>
  </si>
  <si>
    <t>http://pbs.twimg.com/profile_images/1166324294604996611/-HIvneoC_normal.jpg</t>
  </si>
  <si>
    <t>http://pbs.twimg.com/profile_images/1147273895294177280/94AXlJqk_normal.png</t>
  </si>
  <si>
    <t>http://pbs.twimg.com/profile_images/1166465043812143104/gY2SZzzc_normal.jpg</t>
  </si>
  <si>
    <t>http://pbs.twimg.com/profile_images/884919625972158464/Av41-Zu__normal.jpg</t>
  </si>
  <si>
    <t>http://pbs.twimg.com/profile_images/1196550285256212480/sOzJ2Ii5_normal.jpg</t>
  </si>
  <si>
    <t>http://pbs.twimg.com/profile_images/1156458133377769474/LDME69wR_normal.jpg</t>
  </si>
  <si>
    <t>http://pbs.twimg.com/profile_images/1199807729054957569/zkaEdUZE_normal.jpg</t>
  </si>
  <si>
    <t>http://pbs.twimg.com/profile_images/1187979233294983169/lTjSMbcl_normal.jpg</t>
  </si>
  <si>
    <t>http://pbs.twimg.com/profile_images/1195347006526566401/G8XxTPVe_normal.jpg</t>
  </si>
  <si>
    <t>http://pbs.twimg.com/profile_images/1201698937075318784/dHifQ51m_normal.jpg</t>
  </si>
  <si>
    <t>http://pbs.twimg.com/profile_images/1182699119174922240/bCJedRFt_normal.jpg</t>
  </si>
  <si>
    <t>http://pbs.twimg.com/profile_images/584414400200609792/WX5br6RH_normal.jpg</t>
  </si>
  <si>
    <t>http://pbs.twimg.com/profile_images/1142436384847908865/KtYlzfLK_normal.jpg</t>
  </si>
  <si>
    <t>http://pbs.twimg.com/profile_images/1199731827411427328/E4z253xH_normal.jpg</t>
  </si>
  <si>
    <t>http://pbs.twimg.com/profile_images/1195417357402939393/ByYTabxQ_normal.jpg</t>
  </si>
  <si>
    <t>http://pbs.twimg.com/profile_images/764329245799657473/AodFgG_X_normal.jpg</t>
  </si>
  <si>
    <t>http://pbs.twimg.com/profile_images/1078754879911399425/6oI4MYZ8_normal.jpg</t>
  </si>
  <si>
    <t>http://pbs.twimg.com/profile_images/1202190851910316033/Ybtufr12_normal.jpg</t>
  </si>
  <si>
    <t>http://pbs.twimg.com/profile_images/1161470236731805696/kgq2Ne1e_normal.jpg</t>
  </si>
  <si>
    <t>http://pbs.twimg.com/profile_images/758798829328007169/M1uJaBT8_normal.jpg</t>
  </si>
  <si>
    <t>http://pbs.twimg.com/profile_images/1156153375647551488/rF8io8g5_normal.jpg</t>
  </si>
  <si>
    <t>http://pbs.twimg.com/profile_images/1121437546590998532/iefesfKd_normal.jpg</t>
  </si>
  <si>
    <t>http://pbs.twimg.com/profile_images/1202178930062417921/IXqWofs2_normal.jpg</t>
  </si>
  <si>
    <t>http://pbs.twimg.com/profile_images/1151680563884908546/RapyBOKS_normal.png</t>
  </si>
  <si>
    <t>http://pbs.twimg.com/profile_images/1193386704285114368/QOq93XTm_normal.jpg</t>
  </si>
  <si>
    <t>http://pbs.twimg.com/profile_images/1158831369923026945/YdUmN8em_normal.jpg</t>
  </si>
  <si>
    <t>http://pbs.twimg.com/profile_images/1146072717965156352/YfnZ_zH1_normal.jpg</t>
  </si>
  <si>
    <t>http://pbs.twimg.com/profile_images/1196242731703689217/FvkmUdo0_normal.jpg</t>
  </si>
  <si>
    <t>http://pbs.twimg.com/profile_images/3767987610/c67b7da914bc6887784830b9e09ac5d2_normal.jpeg</t>
  </si>
  <si>
    <t>http://pbs.twimg.com/profile_images/2954647440/a941bf68ef87ebdf585e80cd47886b46_normal.jpeg</t>
  </si>
  <si>
    <t>http://pbs.twimg.com/profile_images/1190214373865918464/A_XxvUq9_normal.jpg</t>
  </si>
  <si>
    <t>http://pbs.twimg.com/profile_images/1185636322834370561/5EgQ-2hi_normal.jpg</t>
  </si>
  <si>
    <t>http://pbs.twimg.com/profile_images/567715142087888896/FYe4JNzo_normal.jpeg</t>
  </si>
  <si>
    <t>http://pbs.twimg.com/profile_images/904464571318112256/tKEWVt5D_normal.jpg</t>
  </si>
  <si>
    <t>http://pbs.twimg.com/profile_images/1005944422574456832/UHxKQM9d_normal.jpg</t>
  </si>
  <si>
    <t>http://pbs.twimg.com/profile_images/1170796115500969993/H-AzoZ8t_normal.jpg</t>
  </si>
  <si>
    <t>http://pbs.twimg.com/profile_images/470797790621102080/QvscWhuD_normal.jpeg</t>
  </si>
  <si>
    <t>http://pbs.twimg.com/profile_images/1052614369941446656/guMCfESk_normal.jpg</t>
  </si>
  <si>
    <t>http://pbs.twimg.com/profile_images/1418847120/image_normal.jpg</t>
  </si>
  <si>
    <t>http://pbs.twimg.com/profile_images/1145672958574288896/MRmr49Vf_normal.jpg</t>
  </si>
  <si>
    <t>http://pbs.twimg.com/profile_images/760508754622382080/LIS8yMxL_normal.jpg</t>
  </si>
  <si>
    <t>http://pbs.twimg.com/profile_images/1190001469447127044/dsDLCllE_normal.jpg</t>
  </si>
  <si>
    <t>http://pbs.twimg.com/profile_images/1198374151657930752/R1yypDG8_normal.jpg</t>
  </si>
  <si>
    <t>http://pbs.twimg.com/profile_images/1097665365373579267/g5X2aXHV_normal.jpg</t>
  </si>
  <si>
    <t>http://pbs.twimg.com/profile_images/1141593445716221952/whbbBc29_normal.jpg</t>
  </si>
  <si>
    <t>http://pbs.twimg.com/profile_images/1362136907/selfport_normal.jpg</t>
  </si>
  <si>
    <t>http://pbs.twimg.com/profile_images/1195620352996642816/zpWS_LE7_normal.jpg</t>
  </si>
  <si>
    <t>http://pbs.twimg.com/profile_images/1117648701021810689/buvXbdtU_normal.jpg</t>
  </si>
  <si>
    <t>http://pbs.twimg.com/profile_images/1200409518309597184/rS7I7rt8_normal.jpg</t>
  </si>
  <si>
    <t>http://pbs.twimg.com/profile_images/1155569037956378624/pz36kfuA_normal.png</t>
  </si>
  <si>
    <t>http://pbs.twimg.com/profile_images/1198731420128165889/feH26sOL_normal.jpg</t>
  </si>
  <si>
    <t>http://pbs.twimg.com/profile_images/1202185436988428289/rbMJwV5H_normal.jpg</t>
  </si>
  <si>
    <t>http://pbs.twimg.com/profile_images/1176441396280139782/_Qcz9A2Q_normal.jpg</t>
  </si>
  <si>
    <t>http://pbs.twimg.com/profile_images/1193423970768498688/0jcP6fHK_normal.jpg</t>
  </si>
  <si>
    <t>http://pbs.twimg.com/profile_images/811924373821067268/SFIJllsq_normal.jpg</t>
  </si>
  <si>
    <t>http://pbs.twimg.com/profile_images/1199182700315320322/ZCP6aBac_normal.jpg</t>
  </si>
  <si>
    <t>http://pbs.twimg.com/profile_images/1150885065401995264/OfxMAQvL_normal.jpg</t>
  </si>
  <si>
    <t>http://pbs.twimg.com/profile_images/1101429260387008517/YFDCkmjU_normal.png</t>
  </si>
  <si>
    <t>http://pbs.twimg.com/profile_images/1197366341692542983/Vj-dX3zR_normal.jpg</t>
  </si>
  <si>
    <t>http://pbs.twimg.com/profile_images/982687159483293698/ByyGiEyE_normal.jpg</t>
  </si>
  <si>
    <t>http://pbs.twimg.com/profile_images/855864685555482625/S3u1qwqu_normal.jpg</t>
  </si>
  <si>
    <t>http://pbs.twimg.com/profile_images/1173072548793372672/oMB4IPSs_normal.jpg</t>
  </si>
  <si>
    <t>http://pbs.twimg.com/profile_images/942608271772405760/Ce_Sg8nM_normal.jpg</t>
  </si>
  <si>
    <t>http://pbs.twimg.com/profile_images/1026079245293039616/QGHezmIp_normal.jpg</t>
  </si>
  <si>
    <t>http://pbs.twimg.com/profile_images/1190128086106423299/NJTLKA9W_normal.jpg</t>
  </si>
  <si>
    <t>http://pbs.twimg.com/profile_images/1197963338845700096/iAL_LtTj_normal.jpg</t>
  </si>
  <si>
    <t>http://pbs.twimg.com/profile_images/1070436093873537026/D0jt8fDL_normal.jpg</t>
  </si>
  <si>
    <t>http://pbs.twimg.com/profile_images/1117068545836425216/twKZPl0l_normal.jpg</t>
  </si>
  <si>
    <t>http://pbs.twimg.com/profile_images/1180827779518140417/55DsoIAN_normal.jpg</t>
  </si>
  <si>
    <t>http://pbs.twimg.com/profile_images/1171892848859516929/K2ltmv0s_normal.jpg</t>
  </si>
  <si>
    <t>http://pbs.twimg.com/profile_images/657471523339509760/KuEtEU_Y_normal.jpg</t>
  </si>
  <si>
    <t>http://pbs.twimg.com/profile_images/901909602396188673/NtQD7_v3_normal.jpg</t>
  </si>
  <si>
    <t>http://pbs.twimg.com/profile_images/909382222775554049/9D4DEJXJ_normal.jpg</t>
  </si>
  <si>
    <t>http://pbs.twimg.com/profile_images/1185406633465266176/NQRz28hs_normal.jpg</t>
  </si>
  <si>
    <t>http://pbs.twimg.com/profile_images/1202407687885078528/fDxtWJmi_normal.jpg</t>
  </si>
  <si>
    <t>http://pbs.twimg.com/profile_images/1191421240453607425/-EzeVNQd_normal.jpg</t>
  </si>
  <si>
    <t>http://pbs.twimg.com/profile_images/1155582599269670912/EEmPY4ee_normal.jpg</t>
  </si>
  <si>
    <t>http://pbs.twimg.com/profile_images/1184859999098589185/N5s2g0Z__normal.jpg</t>
  </si>
  <si>
    <t>http://pbs.twimg.com/profile_images/1124197730593726464/vECtJ-lG_normal.jpg</t>
  </si>
  <si>
    <t>http://pbs.twimg.com/profile_images/655428926332936192/tJUKFdLr_normal.jpg</t>
  </si>
  <si>
    <t>http://pbs.twimg.com/profile_images/1189653061607870469/PlTxS5ry_normal.jpg</t>
  </si>
  <si>
    <t>http://pbs.twimg.com/profile_images/737047183954960386/3POspQUl_normal.jpg</t>
  </si>
  <si>
    <t>http://pbs.twimg.com/profile_images/1061702609017430017/0qMApsJm_normal.jpg</t>
  </si>
  <si>
    <t>http://pbs.twimg.com/profile_images/1182687450755264512/GgGQfBu8_normal.jpg</t>
  </si>
  <si>
    <t>http://pbs.twimg.com/profile_images/910945205955698688/BwSIR6GF_normal.jpg</t>
  </si>
  <si>
    <t>http://pbs.twimg.com/profile_images/1197501225991856129/qpdckhIm_normal.jpg</t>
  </si>
  <si>
    <t>http://pbs.twimg.com/profile_images/3020526039/3ca0865cb1ff41f68f9afd9364271ab8_normal.jpeg</t>
  </si>
  <si>
    <t>http://pbs.twimg.com/profile_images/888100920097210368/zOCdmchx_normal.jpg</t>
  </si>
  <si>
    <t>http://pbs.twimg.com/profile_images/1197228770022875136/sc65j7xr_normal.jpg</t>
  </si>
  <si>
    <t>http://pbs.twimg.com/profile_images/1190328689894051841/eUawx89j_normal.jpg</t>
  </si>
  <si>
    <t>http://pbs.twimg.com/profile_images/1201919876409053184/D2c2CAWI_normal.jpg</t>
  </si>
  <si>
    <t>http://pbs.twimg.com/profile_images/1202669456536854528/guXKiHPj_normal.jpg</t>
  </si>
  <si>
    <t>http://pbs.twimg.com/profile_images/1065544653628264448/rGSNHyuS_normal.jpg</t>
  </si>
  <si>
    <t>http://pbs.twimg.com/profile_images/1123068818123841536/sHPKtlKO_normal.jpg</t>
  </si>
  <si>
    <t>http://pbs.twimg.com/profile_images/1088912404002426881/SRFlHjxj_normal.jpg</t>
  </si>
  <si>
    <t>http://pbs.twimg.com/profile_images/803359591354363906/nW8-KZRn_normal.jpg</t>
  </si>
  <si>
    <t>http://pbs.twimg.com/profile_images/2532907434/etf7px346zqesk0st34l_normal.png</t>
  </si>
  <si>
    <t>http://pbs.twimg.com/profile_images/1145092482214105088/GSkr2mA0_normal.jpg</t>
  </si>
  <si>
    <t>http://pbs.twimg.com/profile_images/1173399231077523456/ZbkVVlsE_normal.jpg</t>
  </si>
  <si>
    <t>http://pbs.twimg.com/profile_images/1190240789240143873/xhYmrmi1_normal.jpg</t>
  </si>
  <si>
    <t>http://pbs.twimg.com/profile_images/722357923729555456/8P9NiUiq_normal.jpg</t>
  </si>
  <si>
    <t>http://pbs.twimg.com/profile_images/1196796677270704128/gHw0DstA_normal.jpg</t>
  </si>
  <si>
    <t>http://pbs.twimg.com/profile_images/1120734238133800960/VMbKIMLt_normal.jpg</t>
  </si>
  <si>
    <t>http://pbs.twimg.com/profile_images/1142997956133445632/ougcpddG_normal.jpg</t>
  </si>
  <si>
    <t>http://pbs.twimg.com/profile_images/1159548939496054784/4-vvzQ3E_normal.jpg</t>
  </si>
  <si>
    <t>http://pbs.twimg.com/profile_images/926870345788911616/gZbrVkSf_normal.jpg</t>
  </si>
  <si>
    <t>http://pbs.twimg.com/profile_images/1158769919716200448/WslV48jZ_normal.jpg</t>
  </si>
  <si>
    <t>http://pbs.twimg.com/profile_images/336903083/logo_10l_normal.jpg</t>
  </si>
  <si>
    <t>http://pbs.twimg.com/profile_images/1199423186489749509/gwvO_jE3_normal.jpg</t>
  </si>
  <si>
    <t>http://pbs.twimg.com/profile_images/1174083690315440128/6QG50Wlq_normal.jpg</t>
  </si>
  <si>
    <t>http://pbs.twimg.com/profile_images/1125112480508805120/Sd3-2-dM_normal.png</t>
  </si>
  <si>
    <t>http://pbs.twimg.com/profile_images/1174111034661122054/p40zKiqs_normal.jpg</t>
  </si>
  <si>
    <t>http://pbs.twimg.com/profile_images/1141830030068191232/lur4C44v_normal.jpg</t>
  </si>
  <si>
    <t>Open Twitter Page for This Person</t>
  </si>
  <si>
    <t>https://twitter.com/95bronwyn</t>
  </si>
  <si>
    <t>https://twitter.com/rosickyjr</t>
  </si>
  <si>
    <t>https://twitter.com/afcamden</t>
  </si>
  <si>
    <t>https://twitter.com/charlieofkns19d</t>
  </si>
  <si>
    <t>https://twitter.com/karafuto1979</t>
  </si>
  <si>
    <t>https://twitter.com/gatoraccounting</t>
  </si>
  <si>
    <t>https://twitter.com/jim_leeves84</t>
  </si>
  <si>
    <t>https://twitter.com/thxlostraccoon</t>
  </si>
  <si>
    <t>https://twitter.com/hamza_r_</t>
  </si>
  <si>
    <t>https://twitter.com/lutheproducer</t>
  </si>
  <si>
    <t>https://twitter.com/samjones_8</t>
  </si>
  <si>
    <t>https://twitter.com/arsendwenger</t>
  </si>
  <si>
    <t>https://twitter.com/partybottm</t>
  </si>
  <si>
    <t>https://twitter.com/afcjosh_</t>
  </si>
  <si>
    <t>https://twitter.com/bigil_2019</t>
  </si>
  <si>
    <t>https://twitter.com/teluguvijayfans</t>
  </si>
  <si>
    <t>https://twitter.com/igtamil</t>
  </si>
  <si>
    <t>https://twitter.com/soybertica</t>
  </si>
  <si>
    <t>https://twitter.com/boomyboomtime</t>
  </si>
  <si>
    <t>https://twitter.com/o2</t>
  </si>
  <si>
    <t>https://twitter.com/geordiephiluk</t>
  </si>
  <si>
    <t>https://twitter.com/30thxoctober</t>
  </si>
  <si>
    <t>https://twitter.com/seriesupdatefr</t>
  </si>
  <si>
    <t>https://twitter.com/cockneycomic</t>
  </si>
  <si>
    <t>https://twitter.com/tonydennis10</t>
  </si>
  <si>
    <t>https://twitter.com/amazon</t>
  </si>
  <si>
    <t>https://twitter.com/djknibbs49</t>
  </si>
  <si>
    <t>https://twitter.com/moralestaya_</t>
  </si>
  <si>
    <t>https://twitter.com/privharry22_</t>
  </si>
  <si>
    <t>https://twitter.com/andrewm_ldn</t>
  </si>
  <si>
    <t>https://twitter.com/kek2k12</t>
  </si>
  <si>
    <t>https://twitter.com/wildfirekristen</t>
  </si>
  <si>
    <t>https://twitter.com/willthegooner</t>
  </si>
  <si>
    <t>https://twitter.com/cineastbenrowe</t>
  </si>
  <si>
    <t>https://twitter.com/hitlerpuncher</t>
  </si>
  <si>
    <t>https://twitter.com/louwritetravel</t>
  </si>
  <si>
    <t>https://twitter.com/wreimers</t>
  </si>
  <si>
    <t>https://twitter.com/saffronolive</t>
  </si>
  <si>
    <t>https://twitter.com/atsc2015</t>
  </si>
  <si>
    <t>https://twitter.com/aitorgmz_</t>
  </si>
  <si>
    <t>https://twitter.com/lowerthandan</t>
  </si>
  <si>
    <t>https://twitter.com/fun88eng</t>
  </si>
  <si>
    <t>https://twitter.com/melimll</t>
  </si>
  <si>
    <t>https://twitter.com/1fallen_apple</t>
  </si>
  <si>
    <t>https://twitter.com/thegoonerette</t>
  </si>
  <si>
    <t>https://twitter.com/ashmeeeeeet</t>
  </si>
  <si>
    <t>https://twitter.com/will__watson19</t>
  </si>
  <si>
    <t>https://twitter.com/fwmj</t>
  </si>
  <si>
    <t>https://twitter.com/ikemoses</t>
  </si>
  <si>
    <t>https://twitter.com/donwill</t>
  </si>
  <si>
    <t>https://twitter.com/rjcc</t>
  </si>
  <si>
    <t>https://twitter.com/wayne_writes</t>
  </si>
  <si>
    <t>https://twitter.com/adzzor</t>
  </si>
  <si>
    <t>https://twitter.com/mijjah_</t>
  </si>
  <si>
    <t>https://twitter.com/ugatto</t>
  </si>
  <si>
    <t>https://twitter.com/tec_mundo</t>
  </si>
  <si>
    <t>https://twitter.com/tylerwilliam98</t>
  </si>
  <si>
    <t>https://twitter.com/zzz_nem_</t>
  </si>
  <si>
    <t>https://twitter.com/3dragonminimum</t>
  </si>
  <si>
    <t>https://twitter.com/latimes</t>
  </si>
  <si>
    <t>https://twitter.com/angryjohnny77</t>
  </si>
  <si>
    <t>https://twitter.com/smodfan</t>
  </si>
  <si>
    <t>https://twitter.com/gunnersteve</t>
  </si>
  <si>
    <t>https://twitter.com/angieeeloove</t>
  </si>
  <si>
    <t>https://twitter.com/trhlofficial</t>
  </si>
  <si>
    <t>https://twitter.com/betterwalsh</t>
  </si>
  <si>
    <t>https://twitter.com/stevenlhughes</t>
  </si>
  <si>
    <t>https://twitter.com/toon_mentalist</t>
  </si>
  <si>
    <t>https://twitter.com/ncowan11</t>
  </si>
  <si>
    <t>https://twitter.com/ciphermandy</t>
  </si>
  <si>
    <t>https://twitter.com/danielbarnes999</t>
  </si>
  <si>
    <t>https://twitter.com/mailsp</t>
  </si>
  <si>
    <t>https://twitter.com/daily_hotspur</t>
  </si>
  <si>
    <t>https://twitter.com/arubababy</t>
  </si>
  <si>
    <t>https://twitter.com/playdaysrunways</t>
  </si>
  <si>
    <t>https://twitter.com/mrcjwright</t>
  </si>
  <si>
    <t>https://twitter.com/shanem_17</t>
  </si>
  <si>
    <t>https://twitter.com/therealh2ocoach</t>
  </si>
  <si>
    <t>https://twitter.com/lilix3101</t>
  </si>
  <si>
    <t>https://twitter.com/dannydealguru</t>
  </si>
  <si>
    <t>https://twitter.com/dreamlaymen</t>
  </si>
  <si>
    <t>https://twitter.com/klara_sjo</t>
  </si>
  <si>
    <t>https://twitter.com/doug7923</t>
  </si>
  <si>
    <t>https://twitter.com/arsenal</t>
  </si>
  <si>
    <t>https://twitter.com/octiliery</t>
  </si>
  <si>
    <t>https://twitter.com/moobeat</t>
  </si>
  <si>
    <t>https://twitter.com/archietheleper</t>
  </si>
  <si>
    <t>https://twitter.com/tramar7063</t>
  </si>
  <si>
    <t>https://twitter.com/trumwill</t>
  </si>
  <si>
    <t>https://twitter.com/foolintheforest</t>
  </si>
  <si>
    <t>https://twitter.com/larrrmmy</t>
  </si>
  <si>
    <t>https://twitter.com/actuallycal</t>
  </si>
  <si>
    <t>https://twitter.com/virginmedia</t>
  </si>
  <si>
    <t>https://twitter.com/taraafcx</t>
  </si>
  <si>
    <t>https://twitter.com/brett_leverton</t>
  </si>
  <si>
    <t>https://twitter.com/jmarquins01</t>
  </si>
  <si>
    <t>https://twitter.com/barrypaton</t>
  </si>
  <si>
    <t>https://twitter.com/bestneighbors</t>
  </si>
  <si>
    <t>https://twitter.com/argumentbook</t>
  </si>
  <si>
    <t>https://twitter.com/hero_taylor9</t>
  </si>
  <si>
    <t>https://twitter.com/partouche9</t>
  </si>
  <si>
    <t>https://twitter.com/curttheguru</t>
  </si>
  <si>
    <t>https://twitter.com/smithyg</t>
  </si>
  <si>
    <t>https://twitter.com/primevideosport</t>
  </si>
  <si>
    <t>https://twitter.com/daizy_cham</t>
  </si>
  <si>
    <t>https://twitter.com/peterj_kennedy</t>
  </si>
  <si>
    <t>https://twitter.com/btsport</t>
  </si>
  <si>
    <t>https://twitter.com/skysports</t>
  </si>
  <si>
    <t>https://twitter.com/acl_josh</t>
  </si>
  <si>
    <t>https://twitter.com/claudiaaam_</t>
  </si>
  <si>
    <t>https://twitter.com/strykercross</t>
  </si>
  <si>
    <t>https://twitter.com/abdl_mummy</t>
  </si>
  <si>
    <t>https://twitter.com/sissypig17</t>
  </si>
  <si>
    <t>https://twitter.com/nigel_forshaw</t>
  </si>
  <si>
    <t>https://twitter.com/xboxsupport</t>
  </si>
  <si>
    <t>https://twitter.com/screenamesuck</t>
  </si>
  <si>
    <t>https://twitter.com/denchmycool</t>
  </si>
  <si>
    <t>https://twitter.com/notelmira</t>
  </si>
  <si>
    <t>https://twitter.com/cordomum</t>
  </si>
  <si>
    <t>https://twitter.com/jonesnjonesn</t>
  </si>
  <si>
    <t>https://twitter.com/tikitakaconnor</t>
  </si>
  <si>
    <t>https://twitter.com/deccoppinger</t>
  </si>
  <si>
    <t>https://twitter.com/backpostheader</t>
  </si>
  <si>
    <t>https://twitter.com/atey0</t>
  </si>
  <si>
    <t>https://twitter.com/dan_longmore</t>
  </si>
  <si>
    <t>https://twitter.com/mtkigz</t>
  </si>
  <si>
    <t>https://twitter.com/asihsukmaa</t>
  </si>
  <si>
    <t>https://twitter.com/brooklynfitchik</t>
  </si>
  <si>
    <t>https://twitter.com/gaggaboo</t>
  </si>
  <si>
    <t>https://twitter.com/taku0713</t>
  </si>
  <si>
    <t>https://twitter.com/sarah_mkde</t>
  </si>
  <si>
    <t>https://twitter.com/antonypearce03</t>
  </si>
  <si>
    <t>https://twitter.com/jamesthejoo</t>
  </si>
  <si>
    <t>https://twitter.com/devenrue</t>
  </si>
  <si>
    <t>https://twitter.com/peterli87273323</t>
  </si>
  <si>
    <t>https://twitter.com/saulbz_</t>
  </si>
  <si>
    <t>https://twitter.com/___lezzer___</t>
  </si>
  <si>
    <t>https://twitter.com/twackin</t>
  </si>
  <si>
    <t>https://twitter.com/hassan3579</t>
  </si>
  <si>
    <t>https://twitter.com/anunitu1</t>
  </si>
  <si>
    <t>https://twitter.com/captnamy</t>
  </si>
  <si>
    <t>https://twitter.com/hhhhyunjinjin</t>
  </si>
  <si>
    <t>https://twitter.com/hellsfire</t>
  </si>
  <si>
    <t>https://twitter.com/so8sick</t>
  </si>
  <si>
    <t>https://twitter.com/jamesrlarkins</t>
  </si>
  <si>
    <t>https://twitter.com/itwasjustbanter</t>
  </si>
  <si>
    <t>https://twitter.com/dric_chg</t>
  </si>
  <si>
    <t>https://twitter.com/she_is_ski</t>
  </si>
  <si>
    <t>https://twitter.com/evertonnewsapp</t>
  </si>
  <si>
    <t>https://twitter.com/villanews_app</t>
  </si>
  <si>
    <t>https://twitter.com/romanesymezyc</t>
  </si>
  <si>
    <t>https://twitter.com/lilypenny</t>
  </si>
  <si>
    <t>https://twitter.com/jimlangevin</t>
  </si>
  <si>
    <t>https://twitter.com/hxrlxnd</t>
  </si>
  <si>
    <t>https://twitter.com/marctsmith</t>
  </si>
  <si>
    <t>https://twitter.com/dmedialab</t>
  </si>
  <si>
    <t>https://twitter.com/adweek</t>
  </si>
  <si>
    <t>https://twitter.com/marklees409</t>
  </si>
  <si>
    <t>https://twitter.com/weecoulter</t>
  </si>
  <si>
    <t>https://twitter.com/tomdickinson23</t>
  </si>
  <si>
    <t>https://twitter.com/dan_beck11</t>
  </si>
  <si>
    <t>https://twitter.com/ucapt10</t>
  </si>
  <si>
    <t>https://twitter.com/amparogag</t>
  </si>
  <si>
    <t>https://twitter.com/vodafone_es</t>
  </si>
  <si>
    <t>https://twitter.com/paulwilson1000</t>
  </si>
  <si>
    <t>https://twitter.com/fotherskill</t>
  </si>
  <si>
    <t>https://twitter.com/betangel</t>
  </si>
  <si>
    <t>https://twitter.com/vernonb48</t>
  </si>
  <si>
    <t>https://twitter.com/tebzico73efc</t>
  </si>
  <si>
    <t>https://twitter.com/15bolubolu</t>
  </si>
  <si>
    <t>https://twitter.com/gunnergftbl</t>
  </si>
  <si>
    <t>https://twitter.com/build_you_daddy</t>
  </si>
  <si>
    <t>https://twitter.com/samzzito</t>
  </si>
  <si>
    <t>https://twitter.com/tierneyloyal</t>
  </si>
  <si>
    <t>https://twitter.com/doyoueveneven</t>
  </si>
  <si>
    <t>https://twitter.com/branh96</t>
  </si>
  <si>
    <t>https://twitter.com/rvinyldeals</t>
  </si>
  <si>
    <t>https://twitter.com/davidsouth1980</t>
  </si>
  <si>
    <t>https://twitter.com/_howard</t>
  </si>
  <si>
    <t>https://twitter.com/knyyylgch</t>
  </si>
  <si>
    <t>https://twitter.com/castawayscove</t>
  </si>
  <si>
    <t>https://twitter.com/dancarruthers12</t>
  </si>
  <si>
    <t>https://twitter.com/showluigi1</t>
  </si>
  <si>
    <t>https://twitter.com/comicbooknow</t>
  </si>
  <si>
    <t>https://twitter.com/carlowallo</t>
  </si>
  <si>
    <t>https://twitter.com/sammiixa</t>
  </si>
  <si>
    <t>https://twitter.com/the_truthness</t>
  </si>
  <si>
    <t>https://twitter.com/thewall1992</t>
  </si>
  <si>
    <t>https://twitter.com/ryan_adams93</t>
  </si>
  <si>
    <t>https://twitter.com/waveygerard</t>
  </si>
  <si>
    <t>https://twitter.com/kyle_gingerbear</t>
  </si>
  <si>
    <t>https://twitter.com/alexkourvo</t>
  </si>
  <si>
    <t>https://twitter.com/christinapi</t>
  </si>
  <si>
    <t>https://twitter.com/choijongg</t>
  </si>
  <si>
    <t>https://twitter.com/alexjive</t>
  </si>
  <si>
    <t>https://twitter.com/wholefoods</t>
  </si>
  <si>
    <t>https://twitter.com/amazonuk</t>
  </si>
  <si>
    <t>https://twitter.com/andrewflincoln</t>
  </si>
  <si>
    <t>https://twitter.com/g4b_zerkk</t>
  </si>
  <si>
    <t>https://twitter.com/anga_tv</t>
  </si>
  <si>
    <t>https://twitter.com/eddie__v</t>
  </si>
  <si>
    <t>https://twitter.com/notwithanybody</t>
  </si>
  <si>
    <t>https://twitter.com/netflix</t>
  </si>
  <si>
    <t>https://twitter.com/14obrien14</t>
  </si>
  <si>
    <t>https://twitter.com/firenzephoenix</t>
  </si>
  <si>
    <t>https://twitter.com/thereportmovie</t>
  </si>
  <si>
    <t>https://twitter.com/langurlover</t>
  </si>
  <si>
    <t>https://twitter.com/blushnbutterfly</t>
  </si>
  <si>
    <t>https://twitter.com/flatsquirrel2</t>
  </si>
  <si>
    <t>https://twitter.com/adclark85</t>
  </si>
  <si>
    <t>https://twitter.com/asunaviii</t>
  </si>
  <si>
    <t>https://twitter.com/kkline201</t>
  </si>
  <si>
    <t>https://twitter.com/_chris_hurst_</t>
  </si>
  <si>
    <t>https://twitter.com/michael_p_c_lfc</t>
  </si>
  <si>
    <t>https://twitter.com/theotherdae</t>
  </si>
  <si>
    <t>https://twitter.com/_raebrielle</t>
  </si>
  <si>
    <t>https://twitter.com/goonerruben</t>
  </si>
  <si>
    <t>https://twitter.com/yungcleofatra</t>
  </si>
  <si>
    <t>https://twitter.com/idalupin0</t>
  </si>
  <si>
    <t>https://twitter.com/nerdapproved</t>
  </si>
  <si>
    <t>https://twitter.com/thespacejace</t>
  </si>
  <si>
    <t>https://twitter.com/musical_muze</t>
  </si>
  <si>
    <t>https://twitter.com/emarged</t>
  </si>
  <si>
    <t>https://twitter.com/blue_seahawk</t>
  </si>
  <si>
    <t>https://twitter.com/amazonhelp</t>
  </si>
  <si>
    <t>https://twitter.com/putin_is_here</t>
  </si>
  <si>
    <t>https://twitter.com/surmandave</t>
  </si>
  <si>
    <t>https://twitter.com/kafui_gooner</t>
  </si>
  <si>
    <t>https://twitter.com/bradleycromack</t>
  </si>
  <si>
    <t>https://twitter.com/kevins78500</t>
  </si>
  <si>
    <t>https://twitter.com/lucasdkio</t>
  </si>
  <si>
    <t>https://twitter.com/joshgrainger13</t>
  </si>
  <si>
    <t>https://twitter.com/fpleyewatch</t>
  </si>
  <si>
    <t>https://twitter.com/ronninorman_</t>
  </si>
  <si>
    <t>https://twitter.com/wholefoodspr</t>
  </si>
  <si>
    <t>https://twitter.com/grocerynews2day</t>
  </si>
  <si>
    <t>https://twitter.com/cicismith81</t>
  </si>
  <si>
    <t>https://twitter.com/steviemccombie</t>
  </si>
  <si>
    <t>https://twitter.com/foggy921975</t>
  </si>
  <si>
    <t>https://twitter.com/shaunptron</t>
  </si>
  <si>
    <t>https://twitter.com/timpayton</t>
  </si>
  <si>
    <t>https://twitter.com/pedrinhomac6</t>
  </si>
  <si>
    <t>https://twitter.com/hqzonna</t>
  </si>
  <si>
    <t>https://twitter.com/maisutherland</t>
  </si>
  <si>
    <t>https://twitter.com/judehaste_write</t>
  </si>
  <si>
    <t>https://twitter.com/dendrocacaliaus</t>
  </si>
  <si>
    <t>https://twitter.com/leocarvalhonyc</t>
  </si>
  <si>
    <t>https://twitter.com/claalbuquerque</t>
  </si>
  <si>
    <t>https://twitter.com/_naoesofutebol</t>
  </si>
  <si>
    <t>https://twitter.com/marcelobechler</t>
  </si>
  <si>
    <t>https://twitter.com/sajinkoroth</t>
  </si>
  <si>
    <t>https://twitter.com/rachel_fairbank</t>
  </si>
  <si>
    <t>https://twitter.com/foxinthebox2010</t>
  </si>
  <si>
    <t>https://twitter.com/gettysburg7</t>
  </si>
  <si>
    <t>https://twitter.com/thatkarlyygirl</t>
  </si>
  <si>
    <t>https://twitter.com/wondercat6000</t>
  </si>
  <si>
    <t>https://twitter.com/btweenhisteeth</t>
  </si>
  <si>
    <t>https://twitter.com/chevy2cool</t>
  </si>
  <si>
    <t>https://twitter.com/eliatori0</t>
  </si>
  <si>
    <t>https://twitter.com/kyallbrowne</t>
  </si>
  <si>
    <t>https://twitter.com/wildflowerxcr</t>
  </si>
  <si>
    <t>https://twitter.com/botanistmama</t>
  </si>
  <si>
    <t>https://twitter.com/oyeyw</t>
  </si>
  <si>
    <t>https://twitter.com/niamecaillou10</t>
  </si>
  <si>
    <t>https://twitter.com/bawters</t>
  </si>
  <si>
    <t>https://twitter.com/ynnniv</t>
  </si>
  <si>
    <t>https://twitter.com/leagueoflegends</t>
  </si>
  <si>
    <t>https://twitter.com/twitchprime</t>
  </si>
  <si>
    <t>https://twitter.com/arnoldjaardvark</t>
  </si>
  <si>
    <t>https://twitter.com/mmcqueenie90</t>
  </si>
  <si>
    <t>https://twitter.com/ndtex</t>
  </si>
  <si>
    <t>https://twitter.com/allison_dejong</t>
  </si>
  <si>
    <t>https://twitter.com/mizmayette</t>
  </si>
  <si>
    <t>https://twitter.com/lord_frosty</t>
  </si>
  <si>
    <t>https://twitter.com/tomkennaugh</t>
  </si>
  <si>
    <t>https://twitter.com/premd_23</t>
  </si>
  <si>
    <t>https://twitter.com/primevideoin</t>
  </si>
  <si>
    <t>https://twitter.com/vijayismylife</t>
  </si>
  <si>
    <t>https://twitter.com/clarelormanhall</t>
  </si>
  <si>
    <t>https://twitter.com/drame_yakhya</t>
  </si>
  <si>
    <t>https://twitter.com/math_lfc</t>
  </si>
  <si>
    <t>https://twitter.com/afcpadraig</t>
  </si>
  <si>
    <t>https://twitter.com/melodysirenee</t>
  </si>
  <si>
    <t>https://twitter.com/rennysf</t>
  </si>
  <si>
    <t>https://twitter.com/blainder971</t>
  </si>
  <si>
    <t>https://twitter.com/itom44</t>
  </si>
  <si>
    <t>https://twitter.com/dudeafc</t>
  </si>
  <si>
    <t>https://twitter.com/foaska_drpgs</t>
  </si>
  <si>
    <t>https://twitter.com/hechima10040</t>
  </si>
  <si>
    <t>https://twitter.com/ftbldxn</t>
  </si>
  <si>
    <t>https://twitter.com/vibechecks</t>
  </si>
  <si>
    <t>https://twitter.com/matkavz</t>
  </si>
  <si>
    <t>https://twitter.com/cleancutperc</t>
  </si>
  <si>
    <t>https://twitter.com/m_buj_</t>
  </si>
  <si>
    <t>https://twitter.com/nirvolna</t>
  </si>
  <si>
    <t>https://twitter.com/mjh_wales</t>
  </si>
  <si>
    <t>https://twitter.com/lindquist_lord</t>
  </si>
  <si>
    <t>https://twitter.com/frankofarrell</t>
  </si>
  <si>
    <t>https://twitter.com/robbie_goode</t>
  </si>
  <si>
    <t>https://twitter.com/glorybundesteam</t>
  </si>
  <si>
    <t>https://twitter.com/comingsoonnet</t>
  </si>
  <si>
    <t>https://twitter.com/kendallrowanx</t>
  </si>
  <si>
    <t>https://twitter.com/mrchrisfloyd</t>
  </si>
  <si>
    <t>https://twitter.com/jamiebornagain</t>
  </si>
  <si>
    <t>https://twitter.com/sakthivjsachin</t>
  </si>
  <si>
    <t>https://twitter.com/sidhuwrites</t>
  </si>
  <si>
    <t>https://twitter.com/funnyhubbysays</t>
  </si>
  <si>
    <t>https://twitter.com/unforettable</t>
  </si>
  <si>
    <t>https://twitter.com/azizansari</t>
  </si>
  <si>
    <t>https://twitter.com/_ihateevery0ne</t>
  </si>
  <si>
    <t>https://twitter.com/andyvermaut</t>
  </si>
  <si>
    <t>https://twitter.com/riffraffj13</t>
  </si>
  <si>
    <t>https://twitter.com/soundararajan_g</t>
  </si>
  <si>
    <t>https://twitter.com/youtube</t>
  </si>
  <si>
    <t>https://twitter.com/timjbharg</t>
  </si>
  <si>
    <t>https://twitter.com/redandwhite11</t>
  </si>
  <si>
    <t>https://twitter.com/ara__sh</t>
  </si>
  <si>
    <t>https://twitter.com/mxsum98</t>
  </si>
  <si>
    <t>https://twitter.com/isameseguermrtz</t>
  </si>
  <si>
    <t>https://twitter.com/_xisabelxx_</t>
  </si>
  <si>
    <t>https://twitter.com/trailerseries</t>
  </si>
  <si>
    <t>https://twitter.com/bulbacos</t>
  </si>
  <si>
    <t>https://twitter.com/sciencegirl2371</t>
  </si>
  <si>
    <t>https://twitter.com/tonicemd</t>
  </si>
  <si>
    <t>https://twitter.com/citygent224</t>
  </si>
  <si>
    <t>https://twitter.com/lukey_rich</t>
  </si>
  <si>
    <t>https://twitter.com/mullsyconnor</t>
  </si>
  <si>
    <t>https://twitter.com/sirjamieh</t>
  </si>
  <si>
    <t>https://twitter.com/milmeninos</t>
  </si>
  <si>
    <t>https://twitter.com/not_from_here28</t>
  </si>
  <si>
    <t>https://twitter.com/jack_rogers97</t>
  </si>
  <si>
    <t>https://twitter.com/kirstiereid5</t>
  </si>
  <si>
    <t>https://twitter.com/filletdabitchx</t>
  </si>
  <si>
    <t>https://twitter.com/themprfirm</t>
  </si>
  <si>
    <t>https://twitter.com/weareentnews</t>
  </si>
  <si>
    <t>https://twitter.com/kirtash80</t>
  </si>
  <si>
    <t>https://twitter.com/halospaz117</t>
  </si>
  <si>
    <t>https://twitter.com/naveenguhan1988</t>
  </si>
  <si>
    <t>https://twitter.com/dnbrns92</t>
  </si>
  <si>
    <t>https://twitter.com/lukewil27186899</t>
  </si>
  <si>
    <t>https://twitter.com/pugtom</t>
  </si>
  <si>
    <t>https://twitter.com/freemartinsmar1</t>
  </si>
  <si>
    <t>https://twitter.com/marcflood</t>
  </si>
  <si>
    <t>https://twitter.com/nickdunu</t>
  </si>
  <si>
    <t>https://twitter.com/itzhinasaleem</t>
  </si>
  <si>
    <t>https://twitter.com/elyse3456</t>
  </si>
  <si>
    <t>https://twitter.com/nilinho_whu</t>
  </si>
  <si>
    <t>https://twitter.com/rockywhu</t>
  </si>
  <si>
    <t>https://twitter.com/yoyi1701</t>
  </si>
  <si>
    <t>https://twitter.com/drmalo</t>
  </si>
  <si>
    <t>https://twitter.com/gearsmarcus</t>
  </si>
  <si>
    <t>https://twitter.com/milebento09</t>
  </si>
  <si>
    <t>https://twitter.com/primevideobr</t>
  </si>
  <si>
    <t>https://twitter.com/whoknowscliff</t>
  </si>
  <si>
    <t>https://twitter.com/johndoherty173</t>
  </si>
  <si>
    <t>https://twitter.com/nbchouse</t>
  </si>
  <si>
    <t>https://twitter.com/harvmarksy</t>
  </si>
  <si>
    <t>https://twitter.com/onlysharpie</t>
  </si>
  <si>
    <t>https://twitter.com/explorer_100</t>
  </si>
  <si>
    <t>https://twitter.com/anamorfosis__</t>
  </si>
  <si>
    <t>https://twitter.com/guardiannigeria</t>
  </si>
  <si>
    <t>https://twitter.com/sue_skyheart</t>
  </si>
  <si>
    <t>https://twitter.com/6arsenal1886</t>
  </si>
  <si>
    <t>https://twitter.com/johndavidflint</t>
  </si>
  <si>
    <t>https://twitter.com/dotvd</t>
  </si>
  <si>
    <t>https://twitter.com/primevideofr</t>
  </si>
  <si>
    <t>https://twitter.com/aaronsentance95</t>
  </si>
  <si>
    <t>https://twitter.com/djmankiewicz_</t>
  </si>
  <si>
    <t>https://twitter.com/georgieleigh_</t>
  </si>
  <si>
    <t>https://twitter.com/hermesparcels</t>
  </si>
  <si>
    <t>https://twitter.com/steveeecoombs</t>
  </si>
  <si>
    <t>https://twitter.com/yohanladd</t>
  </si>
  <si>
    <t>https://twitter.com/charolloyd</t>
  </si>
  <si>
    <t>https://twitter.com/haru2222urara</t>
  </si>
  <si>
    <t>https://twitter.com/katame1319</t>
  </si>
  <si>
    <t>https://twitter.com/richteamc</t>
  </si>
  <si>
    <t>https://twitter.com/pdincubus</t>
  </si>
  <si>
    <t>https://twitter.com/nelson_m_j</t>
  </si>
  <si>
    <t>https://twitter.com/ups</t>
  </si>
  <si>
    <t>https://twitter.com/yashar</t>
  </si>
  <si>
    <t>https://twitter.com/newsjunky72</t>
  </si>
  <si>
    <t>https://twitter.com/uproxx</t>
  </si>
  <si>
    <t>https://twitter.com/lyssguzman</t>
  </si>
  <si>
    <t>https://twitter.com/abelbrando5</t>
  </si>
  <si>
    <t>https://twitter.com/matthewdking90</t>
  </si>
  <si>
    <t>https://twitter.com/scottweller123</t>
  </si>
  <si>
    <t>https://twitter.com/diphilswanton</t>
  </si>
  <si>
    <t>https://twitter.com/mrjames15638306</t>
  </si>
  <si>
    <t>https://twitter.com/maani_77</t>
  </si>
  <si>
    <t>https://twitter.com/sidneyfussell</t>
  </si>
  <si>
    <t>https://twitter.com/robardzr</t>
  </si>
  <si>
    <t>https://twitter.com/absonalex</t>
  </si>
  <si>
    <t>https://twitter.com/indiestag</t>
  </si>
  <si>
    <t>https://twitter.com/sonziguitarist</t>
  </si>
  <si>
    <t>https://twitter.com/throptoon</t>
  </si>
  <si>
    <t>https://twitter.com/nufcnathan_1995</t>
  </si>
  <si>
    <t>https://twitter.com/glawson25</t>
  </si>
  <si>
    <t>https://twitter.com/_milesthompson</t>
  </si>
  <si>
    <t>https://twitter.com/j_rocknews</t>
  </si>
  <si>
    <t>https://twitter.com/pplasocial</t>
  </si>
  <si>
    <t>https://twitter.com/mykukun</t>
  </si>
  <si>
    <t>https://twitter.com/roserezendes</t>
  </si>
  <si>
    <t>https://twitter.com/syncreticent</t>
  </si>
  <si>
    <t>https://twitter.com/stefanangelinam</t>
  </si>
  <si>
    <t>https://twitter.com/noovyis</t>
  </si>
  <si>
    <t>https://twitter.com/davidhutchy94</t>
  </si>
  <si>
    <t>https://twitter.com/tg97221390</t>
  </si>
  <si>
    <t>https://twitter.com/chrismears1</t>
  </si>
  <si>
    <t>https://twitter.com/hollllewood</t>
  </si>
  <si>
    <t>https://twitter.com/kolonoskopija1</t>
  </si>
  <si>
    <t>https://twitter.com/satheeshmsk2</t>
  </si>
  <si>
    <t>https://twitter.com/fauxybingo</t>
  </si>
  <si>
    <t>https://twitter.com/afc_dilley</t>
  </si>
  <si>
    <t>https://twitter.com/lfcnasir</t>
  </si>
  <si>
    <t>https://twitter.com/anyangu_vincent</t>
  </si>
  <si>
    <t>https://twitter.com/jayden_walls21</t>
  </si>
  <si>
    <t>https://twitter.com/edotenseimob</t>
  </si>
  <si>
    <t>https://twitter.com/gxpik_</t>
  </si>
  <si>
    <t>https://twitter.com/jackowhite21</t>
  </si>
  <si>
    <t>https://twitter.com/kamelle1st</t>
  </si>
  <si>
    <t>https://twitter.com/hoppenstedtfrau</t>
  </si>
  <si>
    <t>https://twitter.com/gummibierchentv</t>
  </si>
  <si>
    <t>https://twitter.com/chrismcurtis</t>
  </si>
  <si>
    <t>https://twitter.com/eddierobson</t>
  </si>
  <si>
    <t>https://twitter.com/quakquakiagos</t>
  </si>
  <si>
    <t>https://twitter.com/fapfapfettywap</t>
  </si>
  <si>
    <t>https://twitter.com/gustavolimaevc7</t>
  </si>
  <si>
    <t>https://twitter.com/juranceb01</t>
  </si>
  <si>
    <t>https://twitter.com/iamchrisedward</t>
  </si>
  <si>
    <t>https://twitter.com/marynanceresist</t>
  </si>
  <si>
    <t>https://twitter.com/andy_hennessy</t>
  </si>
  <si>
    <t>https://twitter.com/b_ianco</t>
  </si>
  <si>
    <t>https://twitter.com/darrennoell</t>
  </si>
  <si>
    <t>https://twitter.com/tower_tramp</t>
  </si>
  <si>
    <t>https://twitter.com/kenjifalcone</t>
  </si>
  <si>
    <t>https://twitter.com/emcarstaiirs</t>
  </si>
  <si>
    <t>https://twitter.com/cyoungie97</t>
  </si>
  <si>
    <t>https://twitter.com/salesagency_com</t>
  </si>
  <si>
    <t>https://twitter.com/keiipie</t>
  </si>
  <si>
    <t>https://twitter.com/dukekansal</t>
  </si>
  <si>
    <t>https://twitter.com/jawn_hancock</t>
  </si>
  <si>
    <t>https://twitter.com/kevindav</t>
  </si>
  <si>
    <t>https://twitter.com/isaac27mcg</t>
  </si>
  <si>
    <t>https://twitter.com/joanfr300</t>
  </si>
  <si>
    <t>https://twitter.com/primevideoes</t>
  </si>
  <si>
    <t>https://twitter.com/lookmaicanwrite</t>
  </si>
  <si>
    <t>https://twitter.com/chandruvj12</t>
  </si>
  <si>
    <t>https://twitter.com/news18tamilnadu</t>
  </si>
  <si>
    <t>https://twitter.com/joshuacunnigham</t>
  </si>
  <si>
    <t>https://twitter.com/edmcaper</t>
  </si>
  <si>
    <t>https://twitter.com/jackalfie23</t>
  </si>
  <si>
    <t>https://twitter.com/100percentcafc</t>
  </si>
  <si>
    <t>https://twitter.com/javoromerog</t>
  </si>
  <si>
    <t>https://twitter.com/diegoarcos14</t>
  </si>
  <si>
    <t>https://twitter.com/thalapathyieans</t>
  </si>
  <si>
    <t>https://twitter.com/spacebabyg</t>
  </si>
  <si>
    <t>https://twitter.com/ailsa_watson</t>
  </si>
  <si>
    <t>https://twitter.com/chrismoore1971</t>
  </si>
  <si>
    <t>https://twitter.com/geoffevans53</t>
  </si>
  <si>
    <t>https://twitter.com/wenylli</t>
  </si>
  <si>
    <t>https://twitter.com/staack117</t>
  </si>
  <si>
    <t>https://twitter.com/tica_attica</t>
  </si>
  <si>
    <t>https://twitter.com/thequill</t>
  </si>
  <si>
    <t>https://twitter.com/bluetonesfanz</t>
  </si>
  <si>
    <t>https://twitter.com/savagewolf274</t>
  </si>
  <si>
    <t>https://twitter.com/savinthebees</t>
  </si>
  <si>
    <t>https://twitter.com/215_felixx</t>
  </si>
  <si>
    <t>https://twitter.com/shaneramirez20</t>
  </si>
  <si>
    <t>https://twitter.com/ohmegalaw</t>
  </si>
  <si>
    <t>https://twitter.com/pauljan_</t>
  </si>
  <si>
    <t>https://twitter.com/ndromm</t>
  </si>
  <si>
    <t>https://twitter.com/drtommyt25</t>
  </si>
  <si>
    <t>https://twitter.com/officialwalexy</t>
  </si>
  <si>
    <t>https://twitter.com/youngmono</t>
  </si>
  <si>
    <t>https://twitter.com/walke_mr</t>
  </si>
  <si>
    <t>https://twitter.com/lord_shade</t>
  </si>
  <si>
    <t>https://twitter.com/peachiko_</t>
  </si>
  <si>
    <t>https://twitter.com/itshoneyp</t>
  </si>
  <si>
    <t>https://twitter.com/dyepoyyy</t>
  </si>
  <si>
    <t>https://twitter.com/iamabolude</t>
  </si>
  <si>
    <t>https://twitter.com/garylineker</t>
  </si>
  <si>
    <t>https://twitter.com/irishsoxfan34</t>
  </si>
  <si>
    <t>https://twitter.com/manof3ijao</t>
  </si>
  <si>
    <t>https://twitter.com/grandiloquency1</t>
  </si>
  <si>
    <t>https://twitter.com/selinadavis73</t>
  </si>
  <si>
    <t>https://twitter.com/robbysoave</t>
  </si>
  <si>
    <t>https://twitter.com/amyalkon</t>
  </si>
  <si>
    <t>https://twitter.com/jaysaidyeet</t>
  </si>
  <si>
    <t>https://twitter.com/dicdac</t>
  </si>
  <si>
    <t>https://twitter.com/thatguywizard</t>
  </si>
  <si>
    <t>https://twitter.com/jchidleyhill</t>
  </si>
  <si>
    <t>https://twitter.com/mi55tipper</t>
  </si>
  <si>
    <t>https://twitter.com/carageeeee</t>
  </si>
  <si>
    <t>https://twitter.com/jtucker_3</t>
  </si>
  <si>
    <t>https://twitter.com/just_amazing1</t>
  </si>
  <si>
    <t>https://twitter.com/princesssb16</t>
  </si>
  <si>
    <t>https://twitter.com/blairerxse</t>
  </si>
  <si>
    <t>https://twitter.com/twrdtw</t>
  </si>
  <si>
    <t>https://twitter.com/obenkyounuma</t>
  </si>
  <si>
    <t>https://twitter.com/acelus211</t>
  </si>
  <si>
    <t>https://twitter.com/grimlock2183</t>
  </si>
  <si>
    <t>https://twitter.com/joeanderson_69</t>
  </si>
  <si>
    <t>https://twitter.com/loyneto</t>
  </si>
  <si>
    <t>https://twitter.com/lewiscumming</t>
  </si>
  <si>
    <t>https://twitter.com/skyebac0n</t>
  </si>
  <si>
    <t>https://twitter.com/goonerwilson14</t>
  </si>
  <si>
    <t>https://twitter.com/thefknlizrdking</t>
  </si>
  <si>
    <t>https://twitter.com/callme_musik14</t>
  </si>
  <si>
    <t>https://twitter.com/teamdeja</t>
  </si>
  <si>
    <t>https://twitter.com/_valeriejade_</t>
  </si>
  <si>
    <t>https://twitter.com/haskuuu</t>
  </si>
  <si>
    <t>https://twitter.com/latercera</t>
  </si>
  <si>
    <t>https://twitter.com/mouse_cl</t>
  </si>
  <si>
    <t>https://twitter.com/suspendedbruv</t>
  </si>
  <si>
    <t>https://twitter.com/aetherschreiber</t>
  </si>
  <si>
    <t>https://twitter.com/tallan34</t>
  </si>
  <si>
    <t>https://twitter.com/novacronx</t>
  </si>
  <si>
    <t>https://twitter.com/bakufuckr</t>
  </si>
  <si>
    <t>https://twitter.com/ffsbaiily</t>
  </si>
  <si>
    <t>https://twitter.com/cvx137</t>
  </si>
  <si>
    <t>https://twitter.com/adityarajkaul</t>
  </si>
  <si>
    <t>https://twitter.com/akshobh</t>
  </si>
  <si>
    <t>https://twitter.com/marssailor_</t>
  </si>
  <si>
    <t>https://twitter.com/elbowpenguin</t>
  </si>
  <si>
    <t>https://twitter.com/runr_uk</t>
  </si>
  <si>
    <t>https://twitter.com/skidrowmarathon</t>
  </si>
  <si>
    <t>https://twitter.com/timsrunworld</t>
  </si>
  <si>
    <t>https://twitter.com/808marv</t>
  </si>
  <si>
    <t>https://twitter.com/arc_meo</t>
  </si>
  <si>
    <t>https://twitter.com/scorsesie</t>
  </si>
  <si>
    <t>https://twitter.com/sociosteiner</t>
  </si>
  <si>
    <t>https://twitter.com/bradders4711</t>
  </si>
  <si>
    <t>https://twitter.com/alanshearer</t>
  </si>
  <si>
    <t>https://twitter.com/ahblizz</t>
  </si>
  <si>
    <t>https://twitter.com/sofzmc_</t>
  </si>
  <si>
    <t>https://twitter.com/chargrits</t>
  </si>
  <si>
    <t>https://twitter.com/thejonathancain</t>
  </si>
  <si>
    <t>https://twitter.com/_acessocultural</t>
  </si>
  <si>
    <t>https://twitter.com/sheffrealist</t>
  </si>
  <si>
    <t>https://twitter.com/batmxrvel</t>
  </si>
  <si>
    <t>https://twitter.com/mrjumpingstep</t>
  </si>
  <si>
    <t>https://twitter.com/shingojira__</t>
  </si>
  <si>
    <t>https://twitter.com/lalolinks</t>
  </si>
  <si>
    <t>https://twitter.com/zackenberry</t>
  </si>
  <si>
    <t>https://twitter.com/ty_hanby12</t>
  </si>
  <si>
    <t>https://twitter.com/laceyfindom</t>
  </si>
  <si>
    <t>https://twitter.com/theboogalooguru</t>
  </si>
  <si>
    <t>https://twitter.com/evitts7</t>
  </si>
  <si>
    <t>https://twitter.com/oddsbible</t>
  </si>
  <si>
    <t>https://twitter.com/_peterchappell_</t>
  </si>
  <si>
    <t>https://twitter.com/tatsui_tk</t>
  </si>
  <si>
    <t>https://twitter.com/yumcoldwater</t>
  </si>
  <si>
    <t>https://twitter.com/benroethig</t>
  </si>
  <si>
    <t>https://twitter.com/baylorjoe2009</t>
  </si>
  <si>
    <t>https://twitter.com/treisaato</t>
  </si>
  <si>
    <t>https://twitter.com/joemorgante</t>
  </si>
  <si>
    <t>https://twitter.com/banned_icoot</t>
  </si>
  <si>
    <t>https://twitter.com/cunteast</t>
  </si>
  <si>
    <t>https://twitter.com/itsryanb__</t>
  </si>
  <si>
    <t>https://twitter.com/willburns6</t>
  </si>
  <si>
    <t>https://twitter.com/arstorms</t>
  </si>
  <si>
    <t>https://twitter.com/therealhogsonic</t>
  </si>
  <si>
    <t>https://twitter.com/pixel51</t>
  </si>
  <si>
    <t>https://twitter.com/dan19bv78</t>
  </si>
  <si>
    <t>https://twitter.com/abnegat96846258</t>
  </si>
  <si>
    <t>https://twitter.com/slobis</t>
  </si>
  <si>
    <t>https://twitter.com/washingtonpost</t>
  </si>
  <si>
    <t>https://twitter.com/yem_i9</t>
  </si>
  <si>
    <t>https://twitter.com/anglrsg9</t>
  </si>
  <si>
    <t>https://twitter.com/idetro</t>
  </si>
  <si>
    <t>https://twitter.com/keithesque</t>
  </si>
  <si>
    <t>https://twitter.com/rivershouts</t>
  </si>
  <si>
    <t>https://twitter.com/hughhzeey</t>
  </si>
  <si>
    <t>https://twitter.com/books_adventure</t>
  </si>
  <si>
    <t>https://twitter.com/dollartree</t>
  </si>
  <si>
    <t>https://twitter.com/fivebelow</t>
  </si>
  <si>
    <t>https://twitter.com/elmers</t>
  </si>
  <si>
    <t>https://twitter.com/bicpens</t>
  </si>
  <si>
    <t>https://twitter.com/amazonkindle</t>
  </si>
  <si>
    <t>https://twitter.com/officedepot</t>
  </si>
  <si>
    <t>https://twitter.com/dutchbros</t>
  </si>
  <si>
    <t>https://twitter.com/starbucks</t>
  </si>
  <si>
    <t>https://twitter.com/ashcashmore</t>
  </si>
  <si>
    <t>https://twitter.com/chrizh16</t>
  </si>
  <si>
    <t>https://twitter.com/lligatos</t>
  </si>
  <si>
    <t>https://twitter.com/staysxventxen</t>
  </si>
  <si>
    <t>https://twitter.com/kiddarkens09</t>
  </si>
  <si>
    <t>https://twitter.com/j_burnsy_87</t>
  </si>
  <si>
    <t>https://twitter.com/ac_wazza</t>
  </si>
  <si>
    <t>https://twitter.com/ichocrates</t>
  </si>
  <si>
    <t>https://twitter.com/keldantealexis</t>
  </si>
  <si>
    <t>https://twitter.com/ketchupnosauce</t>
  </si>
  <si>
    <t>https://twitter.com/gamingethos</t>
  </si>
  <si>
    <t>https://twitter.com/webbedbat</t>
  </si>
  <si>
    <t>https://twitter.com/jamesadams93</t>
  </si>
  <si>
    <t>https://twitter.com/lydiaswitzer1</t>
  </si>
  <si>
    <t>https://twitter.com/hitenpatel13</t>
  </si>
  <si>
    <t>https://twitter.com/kitname__</t>
  </si>
  <si>
    <t>https://twitter.com/demented6amer</t>
  </si>
  <si>
    <t>https://twitter.com/bastitis</t>
  </si>
  <si>
    <t>https://twitter.com/agirlhasnoshaym</t>
  </si>
  <si>
    <t>https://twitter.com/ggrantstory</t>
  </si>
  <si>
    <t>https://twitter.com/meganut4k</t>
  </si>
  <si>
    <t>https://twitter.com/sadboiimoe</t>
  </si>
  <si>
    <t>https://twitter.com/redmedic56</t>
  </si>
  <si>
    <t>https://twitter.com/ddineley92</t>
  </si>
  <si>
    <t>https://twitter.com/faintdreams</t>
  </si>
  <si>
    <t>https://twitter.com/houseofannie</t>
  </si>
  <si>
    <t>https://twitter.com/osindemark</t>
  </si>
  <si>
    <t>https://twitter.com/lucato707</t>
  </si>
  <si>
    <t>https://twitter.com/gabebeadle</t>
  </si>
  <si>
    <t>https://twitter.com/tangyndombele</t>
  </si>
  <si>
    <t>https://twitter.com/wintersevetm</t>
  </si>
  <si>
    <t>https://twitter.com/videogamedeals</t>
  </si>
  <si>
    <t>https://twitter.com/alisonplumey</t>
  </si>
  <si>
    <t>https://twitter.com/velvetcrowe</t>
  </si>
  <si>
    <t>https://twitter.com/robjones_11</t>
  </si>
  <si>
    <t>https://twitter.com/leveltotheup</t>
  </si>
  <si>
    <t>https://twitter.com/zhulu2118</t>
  </si>
  <si>
    <t>https://twitter.com/shuddertrix</t>
  </si>
  <si>
    <t>https://twitter.com/viratking10</t>
  </si>
  <si>
    <t>https://twitter.com/andyhy88</t>
  </si>
  <si>
    <t>https://twitter.com/gallagherlad95</t>
  </si>
  <si>
    <t>https://twitter.com/bzba_simba</t>
  </si>
  <si>
    <t>https://twitter.com/melibelli</t>
  </si>
  <si>
    <t>https://twitter.com/shaqueena247</t>
  </si>
  <si>
    <t>https://twitter.com/davedwardspiano</t>
  </si>
  <si>
    <t>https://twitter.com/realestateatl</t>
  </si>
  <si>
    <t>https://twitter.com/akajesuso</t>
  </si>
  <si>
    <t>https://twitter.com/3ars92</t>
  </si>
  <si>
    <t>https://twitter.com/oliverbrown84</t>
  </si>
  <si>
    <t>https://twitter.com/urbiewankenobi</t>
  </si>
  <si>
    <t>https://twitter.com/scorpiotiger77</t>
  </si>
  <si>
    <t>https://twitter.com/entinsider</t>
  </si>
  <si>
    <t>https://twitter.com/risingsuperstar</t>
  </si>
  <si>
    <t>https://twitter.com/palmtreesss</t>
  </si>
  <si>
    <t>https://twitter.com/keyannaleshawn</t>
  </si>
  <si>
    <t>https://twitter.com/joannemkellys</t>
  </si>
  <si>
    <t>https://twitter.com/obiiiwaan</t>
  </si>
  <si>
    <t>https://twitter.com/alrubra</t>
  </si>
  <si>
    <t>https://twitter.com/digitalpsnjdj</t>
  </si>
  <si>
    <t>https://twitter.com/pitercoptero_24</t>
  </si>
  <si>
    <t>https://twitter.com/chrisabraham</t>
  </si>
  <si>
    <t>https://twitter.com/zac_hallam</t>
  </si>
  <si>
    <t>https://twitter.com/biglez67</t>
  </si>
  <si>
    <t>https://twitter.com/mementh</t>
  </si>
  <si>
    <t>https://twitter.com/jeka_kymblc</t>
  </si>
  <si>
    <t>https://twitter.com/rozetked</t>
  </si>
  <si>
    <t>https://twitter.com/gonzalorellana</t>
  </si>
  <si>
    <t>https://twitter.com/connornelson</t>
  </si>
  <si>
    <t>https://twitter.com/shingoji</t>
  </si>
  <si>
    <t>https://twitter.com/michaelmayes10</t>
  </si>
  <si>
    <t>https://twitter.com/jarminnnnn</t>
  </si>
  <si>
    <t>https://twitter.com/mr_wiiking</t>
  </si>
  <si>
    <t>https://twitter.com/saddleblaze</t>
  </si>
  <si>
    <t>https://twitter.com/kaijupizzas</t>
  </si>
  <si>
    <t>https://twitter.com/martytheelder</t>
  </si>
  <si>
    <t>https://twitter.com/anishhl555</t>
  </si>
  <si>
    <t>https://twitter.com/eddigator1</t>
  </si>
  <si>
    <t>https://twitter.com/liannesanderson</t>
  </si>
  <si>
    <t>https://twitter.com/luk3______</t>
  </si>
  <si>
    <t>https://twitter.com/nutritionoutl3t</t>
  </si>
  <si>
    <t>https://twitter.com/clarkpmgordon</t>
  </si>
  <si>
    <t>https://twitter.com/bpbclead</t>
  </si>
  <si>
    <t>https://twitter.com/josh_wats09123</t>
  </si>
  <si>
    <t>https://twitter.com/bethphill_</t>
  </si>
  <si>
    <t>https://twitter.com/ayanna510</t>
  </si>
  <si>
    <t>https://twitter.com/dodgerjammyt</t>
  </si>
  <si>
    <t>https://twitter.com/daveyhernandez_</t>
  </si>
  <si>
    <t>https://twitter.com/allerton_joseph</t>
  </si>
  <si>
    <t>https://twitter.com/sean_green67</t>
  </si>
  <si>
    <t>https://twitter.com/danielwhit1996</t>
  </si>
  <si>
    <t>https://twitter.com/iamtomskinner</t>
  </si>
  <si>
    <t>https://twitter.com/benadamsondxb</t>
  </si>
  <si>
    <t>https://twitter.com/nufc_dylan</t>
  </si>
  <si>
    <t>https://twitter.com/sbk_animations</t>
  </si>
  <si>
    <t>https://twitter.com/bornericg</t>
  </si>
  <si>
    <t>https://twitter.com/titonka</t>
  </si>
  <si>
    <t>https://twitter.com/brandometry</t>
  </si>
  <si>
    <t>https://twitter.com/19farish97</t>
  </si>
  <si>
    <t>https://twitter.com/cardas</t>
  </si>
  <si>
    <t>https://twitter.com/alucardfury</t>
  </si>
  <si>
    <t>https://twitter.com/jonnyparry98</t>
  </si>
  <si>
    <t>https://twitter.com/cam_martin87</t>
  </si>
  <si>
    <t>https://twitter.com/adamtherobinson</t>
  </si>
  <si>
    <t>https://twitter.com/penners88</t>
  </si>
  <si>
    <t>https://twitter.com/ray_cameraworks</t>
  </si>
  <si>
    <t>https://twitter.com/fakerobotuk</t>
  </si>
  <si>
    <t>https://twitter.com/beckyderlinga</t>
  </si>
  <si>
    <t>https://twitter.com/julietteexoxo</t>
  </si>
  <si>
    <t>https://twitter.com/blairlindsay5</t>
  </si>
  <si>
    <t>https://twitter.com/haikuincidence</t>
  </si>
  <si>
    <t>https://twitter.com/jsilveira</t>
  </si>
  <si>
    <t>https://twitter.com/maxoneil1069</t>
  </si>
  <si>
    <t>https://twitter.com/mitchyardley</t>
  </si>
  <si>
    <t>https://twitter.com/_lfcsamv2</t>
  </si>
  <si>
    <t>https://twitter.com/nathazette</t>
  </si>
  <si>
    <t>https://twitter.com/bdjima1</t>
  </si>
  <si>
    <t>https://twitter.com/mr_aksel</t>
  </si>
  <si>
    <t>https://twitter.com/abils</t>
  </si>
  <si>
    <t>https://twitter.com/agostinhosousa7</t>
  </si>
  <si>
    <t>https://twitter.com/aashleymv</t>
  </si>
  <si>
    <t>https://twitter.com/garyhiggz</t>
  </si>
  <si>
    <t>https://twitter.com/dickster27</t>
  </si>
  <si>
    <t>https://twitter.com/jonnyarsenal</t>
  </si>
  <si>
    <t>https://twitter.com/jpienaar22</t>
  </si>
  <si>
    <t>https://twitter.com/edkennedy</t>
  </si>
  <si>
    <t>https://twitter.com/simonwilliams81</t>
  </si>
  <si>
    <t>https://twitter.com/mixedknuts</t>
  </si>
  <si>
    <t>https://twitter.com/liam__walters</t>
  </si>
  <si>
    <t>https://twitter.com/bensaidskander3</t>
  </si>
  <si>
    <t>https://twitter.com/mozza180</t>
  </si>
  <si>
    <t>https://twitter.com/snipejaeg</t>
  </si>
  <si>
    <t>https://twitter.com/thesunphase</t>
  </si>
  <si>
    <t>https://twitter.com/bootgeordie</t>
  </si>
  <si>
    <t>https://twitter.com/aaron_turns</t>
  </si>
  <si>
    <t>https://twitter.com/perleezy_</t>
  </si>
  <si>
    <t>https://twitter.com/xileffff</t>
  </si>
  <si>
    <t>https://twitter.com/dcmfilm</t>
  </si>
  <si>
    <t>https://twitter.com/yuicjsenoj</t>
  </si>
  <si>
    <t>https://twitter.com/jjdag0d</t>
  </si>
  <si>
    <t>https://twitter.com/cloudwanderer3</t>
  </si>
  <si>
    <t>https://twitter.com/wwg</t>
  </si>
  <si>
    <t>https://twitter.com/jasonchanco</t>
  </si>
  <si>
    <t>https://twitter.com/miguelagranda</t>
  </si>
  <si>
    <t>https://twitter.com/lolsni</t>
  </si>
  <si>
    <t>https://twitter.com/weirdscribe</t>
  </si>
  <si>
    <t>https://twitter.com/valinotejoao</t>
  </si>
  <si>
    <t>https://twitter.com/rosssssco10</t>
  </si>
  <si>
    <t>https://twitter.com/plcomms</t>
  </si>
  <si>
    <t>https://twitter.com/locksmithlincs</t>
  </si>
  <si>
    <t>https://twitter.com/sheffieldunited</t>
  </si>
  <si>
    <t>https://twitter.com/mynewtweets79</t>
  </si>
  <si>
    <t>https://twitter.com/maskedvixen27</t>
  </si>
  <si>
    <t>https://twitter.com/badassbowlegz</t>
  </si>
  <si>
    <t>https://twitter.com/jackiechung33</t>
  </si>
  <si>
    <t>https://twitter.com/scottshav</t>
  </si>
  <si>
    <t>https://twitter.com/gitananova</t>
  </si>
  <si>
    <t>https://twitter.com/titsout</t>
  </si>
  <si>
    <t>https://twitter.com/rwlang711</t>
  </si>
  <si>
    <t>https://twitter.com/louisdonoghue</t>
  </si>
  <si>
    <t>https://twitter.com/lauraapassos</t>
  </si>
  <si>
    <t>https://twitter.com/ninerole</t>
  </si>
  <si>
    <t>https://twitter.com/graciassir</t>
  </si>
  <si>
    <t>https://twitter.com/basedmeals</t>
  </si>
  <si>
    <t>https://twitter.com/patriotamazon</t>
  </si>
  <si>
    <t>https://twitter.com/pabrewreview</t>
  </si>
  <si>
    <t>https://twitter.com/gkvisual</t>
  </si>
  <si>
    <t>https://twitter.com/pouredinpa</t>
  </si>
  <si>
    <t>https://twitter.com/rowanwild</t>
  </si>
  <si>
    <t>https://twitter.com/olliewhitfield_</t>
  </si>
  <si>
    <t>https://twitter.com/murray10lewis</t>
  </si>
  <si>
    <t>https://twitter.com/darkside426</t>
  </si>
  <si>
    <t>https://twitter.com/david_nice</t>
  </si>
  <si>
    <t>https://twitter.com/pranaypancholi</t>
  </si>
  <si>
    <t>https://twitter.com/alexward777</t>
  </si>
  <si>
    <t>https://twitter.com/milobok</t>
  </si>
  <si>
    <t>https://twitter.com/byjordanluke</t>
  </si>
  <si>
    <t>https://twitter.com/blzkey</t>
  </si>
  <si>
    <t>https://twitter.com/emythee</t>
  </si>
  <si>
    <t>https://twitter.com/thecl1ppy</t>
  </si>
  <si>
    <t>https://twitter.com/maraindi_</t>
  </si>
  <si>
    <t>https://twitter.com/bigkidproblems</t>
  </si>
  <si>
    <t>https://twitter.com/yungzam95</t>
  </si>
  <si>
    <t>https://twitter.com/chicagobears</t>
  </si>
  <si>
    <t>https://twitter.com/dallascowboys</t>
  </si>
  <si>
    <t>https://twitter.com/nfl</t>
  </si>
  <si>
    <t>https://twitter.com/dirkstrauss</t>
  </si>
  <si>
    <t>https://twitter.com/mundoplustv_ser</t>
  </si>
  <si>
    <t>https://twitter.com/gunnertwin</t>
  </si>
  <si>
    <t>https://twitter.com/alwaysbehelpful</t>
  </si>
  <si>
    <t>https://twitter.com/jaguarldy</t>
  </si>
  <si>
    <t>https://twitter.com/paolaar10364100</t>
  </si>
  <si>
    <t>https://twitter.com/bts_twt</t>
  </si>
  <si>
    <t>https://twitter.com/primevideo</t>
  </si>
  <si>
    <t>https://twitter.com/alec1271</t>
  </si>
  <si>
    <t>https://twitter.com/mugiwara13000</t>
  </si>
  <si>
    <t>https://twitter.com/annvals</t>
  </si>
  <si>
    <t>https://twitter.com/shadoworld</t>
  </si>
  <si>
    <t>https://twitter.com/sptv</t>
  </si>
  <si>
    <t>https://twitter.com/chrisfparnell</t>
  </si>
  <si>
    <t>https://twitter.com/sethrogen</t>
  </si>
  <si>
    <t>https://twitter.com/theboystv</t>
  </si>
  <si>
    <t>https://twitter.com/l30pard_hitman</t>
  </si>
  <si>
    <t>https://twitter.com/andypeters316</t>
  </si>
  <si>
    <t>https://twitter.com/stynn2</t>
  </si>
  <si>
    <t>https://twitter.com/cassie_jaye</t>
  </si>
  <si>
    <t>https://twitter.com/spaceghost9000</t>
  </si>
  <si>
    <t>https://twitter.com/stillsaneindian</t>
  </si>
  <si>
    <t>https://twitter.com/brit1021_</t>
  </si>
  <si>
    <t>https://twitter.com/justmasterg</t>
  </si>
  <si>
    <t>https://twitter.com/seaofthieves</t>
  </si>
  <si>
    <t>https://twitter.com/faeron93</t>
  </si>
  <si>
    <t>https://twitter.com/arisvalbazante</t>
  </si>
  <si>
    <t>https://twitter.com/shababn4</t>
  </si>
  <si>
    <t>https://twitter.com/bleuzlady747</t>
  </si>
  <si>
    <t>https://twitter.com/travelchannel</t>
  </si>
  <si>
    <t>https://twitter.com/chipcoffey</t>
  </si>
  <si>
    <t>https://twitter.com/myself_is_me</t>
  </si>
  <si>
    <t>https://twitter.com/julianmagni</t>
  </si>
  <si>
    <t>https://twitter.com/directvchile</t>
  </si>
  <si>
    <t>https://twitter.com/espnchile</t>
  </si>
  <si>
    <t>https://twitter.com/kristin42039785</t>
  </si>
  <si>
    <t>https://twitter.com/farahnxz</t>
  </si>
  <si>
    <t>https://twitter.com/theseeka</t>
  </si>
  <si>
    <t>https://twitter.com/ariennaminx</t>
  </si>
  <si>
    <t>https://twitter.com/martimanuel</t>
  </si>
  <si>
    <t>https://twitter.com/chomper_tc</t>
  </si>
  <si>
    <t>https://twitter.com/radarasher</t>
  </si>
  <si>
    <t>https://twitter.com/jezzerbear</t>
  </si>
  <si>
    <t>https://twitter.com/thehughouse</t>
  </si>
  <si>
    <t>https://twitter.com/oliver_bear</t>
  </si>
  <si>
    <t>https://twitter.com/jadenbenet</t>
  </si>
  <si>
    <t>https://twitter.com/iizwarren</t>
  </si>
  <si>
    <t>https://twitter.com/19t0m97</t>
  </si>
  <si>
    <t>https://twitter.com/olispazzo</t>
  </si>
  <si>
    <t>https://twitter.com/akademiksmom</t>
  </si>
  <si>
    <t>https://twitter.com/jameswood100</t>
  </si>
  <si>
    <t>https://twitter.com/ko_tattyo_tu</t>
  </si>
  <si>
    <t>https://twitter.com/shima_shima_kon</t>
  </si>
  <si>
    <t>https://twitter.com/shaybaycupcake</t>
  </si>
  <si>
    <t>https://twitter.com/cfcszn1</t>
  </si>
  <si>
    <t>https://twitter.com/shaqomari</t>
  </si>
  <si>
    <t>https://twitter.com/darealteddyb</t>
  </si>
  <si>
    <t>https://twitter.com/max_ridden24</t>
  </si>
  <si>
    <t>https://twitter.com/tixrus</t>
  </si>
  <si>
    <t>https://twitter.com/extraflauschig_</t>
  </si>
  <si>
    <t>https://twitter.com/twitmanager_</t>
  </si>
  <si>
    <t>https://twitter.com/fantanafest73</t>
  </si>
  <si>
    <t>https://twitter.com/farothiel</t>
  </si>
  <si>
    <t>https://twitter.com/irinoko</t>
  </si>
  <si>
    <t>https://twitter.com/diegazo_</t>
  </si>
  <si>
    <t>https://twitter.com/bigjoffbrad</t>
  </si>
  <si>
    <t>https://twitter.com/hammersfan</t>
  </si>
  <si>
    <t>https://twitter.com/dt48plus11</t>
  </si>
  <si>
    <t>https://twitter.com/shantazidane3</t>
  </si>
  <si>
    <t>https://twitter.com/edbdah</t>
  </si>
  <si>
    <t>https://twitter.com/mitsamemario</t>
  </si>
  <si>
    <t>https://twitter.com/sophgilman</t>
  </si>
  <si>
    <t>https://twitter.com/kingcesaa</t>
  </si>
  <si>
    <t>https://twitter.com/princessneeeens</t>
  </si>
  <si>
    <t>https://twitter.com/pateliii</t>
  </si>
  <si>
    <t>https://twitter.com/syko_squad10</t>
  </si>
  <si>
    <t>https://twitter.com/jcgarciacortes</t>
  </si>
  <si>
    <t>https://twitter.com/tomoe_hotaru45</t>
  </si>
  <si>
    <t>https://twitter.com/fadecsgo__</t>
  </si>
  <si>
    <t>https://twitter.com/alickc</t>
  </si>
  <si>
    <t>https://twitter.com/joelintonufc</t>
  </si>
  <si>
    <t>https://twitter.com/gunnie67</t>
  </si>
  <si>
    <t>https://twitter.com/seany_cfc</t>
  </si>
  <si>
    <t>https://twitter.com/rateyourtipster</t>
  </si>
  <si>
    <t>https://twitter.com/bettingvillage</t>
  </si>
  <si>
    <t>https://twitter.com/bobbyoflondon</t>
  </si>
  <si>
    <t>https://twitter.com/02</t>
  </si>
  <si>
    <t>https://twitter.com/melodyvirtual</t>
  </si>
  <si>
    <t>https://twitter.com/miles_lewis_</t>
  </si>
  <si>
    <t>https://twitter.com/matm87s2</t>
  </si>
  <si>
    <t>https://twitter.com/nickpiercey</t>
  </si>
  <si>
    <t>https://twitter.com/texctioner</t>
  </si>
  <si>
    <t>https://twitter.com/screenmix</t>
  </si>
  <si>
    <t>https://twitter.com/brewstin</t>
  </si>
  <si>
    <t>https://twitter.com/michaelsaffer1</t>
  </si>
  <si>
    <t>https://twitter.com/raumdeuter23</t>
  </si>
  <si>
    <t>https://twitter.com/hotadamndriver</t>
  </si>
  <si>
    <t>https://twitter.com/eversoreylo</t>
  </si>
  <si>
    <t>https://twitter.com/camdenblackett1</t>
  </si>
  <si>
    <t>https://twitter.com/dannybaldy1995</t>
  </si>
  <si>
    <t>https://twitter.com/curleyyyyyy</t>
  </si>
  <si>
    <t>https://twitter.com/fionavalerielau</t>
  </si>
  <si>
    <t>https://twitter.com/lalalichan</t>
  </si>
  <si>
    <t>https://twitter.com/littleboris</t>
  </si>
  <si>
    <t>https://twitter.com/coireruadh</t>
  </si>
  <si>
    <t>https://twitter.com/minivinny83</t>
  </si>
  <si>
    <t>https://twitter.com/blindkarevik</t>
  </si>
  <si>
    <t>https://twitter.com/thehookahofpop</t>
  </si>
  <si>
    <t>https://twitter.com/mikeonslow</t>
  </si>
  <si>
    <t>https://twitter.com/zacharycfc</t>
  </si>
  <si>
    <t>https://twitter.com/supportbritish</t>
  </si>
  <si>
    <t>https://twitter.com/rubiconfilmsuk</t>
  </si>
  <si>
    <t>https://twitter.com/kissboyjohnson</t>
  </si>
  <si>
    <t>https://twitter.com/presidentriog</t>
  </si>
  <si>
    <t>https://twitter.com/kailaleftcoast</t>
  </si>
  <si>
    <t>https://twitter.com/wolf1u2</t>
  </si>
  <si>
    <t>https://twitter.com/edraris</t>
  </si>
  <si>
    <t>https://twitter.com/sujin4ualways</t>
  </si>
  <si>
    <t>https://twitter.com/joshbarron85</t>
  </si>
  <si>
    <t>https://twitter.com/richardwakeling</t>
  </si>
  <si>
    <t>https://twitter.com/reecebackman</t>
  </si>
  <si>
    <t>https://twitter.com/grneyedbandittn</t>
  </si>
  <si>
    <t>https://twitter.com/oibrndzy</t>
  </si>
  <si>
    <t>https://twitter.com/sir_dreamalot</t>
  </si>
  <si>
    <t>https://twitter.com/cl66000</t>
  </si>
  <si>
    <t>https://twitter.com/bendoctorjones</t>
  </si>
  <si>
    <t>https://twitter.com/skyfootball</t>
  </si>
  <si>
    <t>https://twitter.com/amazonprimenow</t>
  </si>
  <si>
    <t>https://twitter.com/kortdaniel1998</t>
  </si>
  <si>
    <t>https://twitter.com/aswinsub143</t>
  </si>
  <si>
    <t>https://twitter.com/iancpirvine</t>
  </si>
  <si>
    <t>https://twitter.com/iancpirvine3</t>
  </si>
  <si>
    <t>https://twitter.com/dom_kurylo</t>
  </si>
  <si>
    <t>https://twitter.com/lily44930275</t>
  </si>
  <si>
    <t>https://twitter.com/proppersonnel</t>
  </si>
  <si>
    <t>https://twitter.com/prime_utd</t>
  </si>
  <si>
    <t>https://twitter.com/danielle_murph</t>
  </si>
  <si>
    <t>https://twitter.com/_amarelodeserto</t>
  </si>
  <si>
    <t>https://twitter.com/jisoo_boo</t>
  </si>
  <si>
    <t>https://twitter.com/george_adamg</t>
  </si>
  <si>
    <t>https://twitter.com/jiepsoo</t>
  </si>
  <si>
    <t>https://twitter.com/forcetimereylo</t>
  </si>
  <si>
    <t>https://twitter.com/svart_svan</t>
  </si>
  <si>
    <t>https://twitter.com/causlos</t>
  </si>
  <si>
    <t>https://twitter.com/jufranco83</t>
  </si>
  <si>
    <t>https://twitter.com/apcpcarvalho</t>
  </si>
  <si>
    <t>https://twitter.com/px_entei</t>
  </si>
  <si>
    <t>https://twitter.com/adamscerealkink</t>
  </si>
  <si>
    <t>https://twitter.com/chord4me</t>
  </si>
  <si>
    <t>https://twitter.com/dee_alcapone</t>
  </si>
  <si>
    <t>https://twitter.com/m0ther_of_cats</t>
  </si>
  <si>
    <t>https://twitter.com/assaries</t>
  </si>
  <si>
    <t>https://twitter.com/realnicjohnson</t>
  </si>
  <si>
    <t>https://twitter.com/rickygeorgerix</t>
  </si>
  <si>
    <t>https://twitter.com/arodg_</t>
  </si>
  <si>
    <t>https://twitter.com/kakicchysmusic6</t>
  </si>
  <si>
    <t>https://twitter.com/rickyskron</t>
  </si>
  <si>
    <t>https://twitter.com/sotoalfred</t>
  </si>
  <si>
    <t>https://twitter.com/alzaabi741</t>
  </si>
  <si>
    <t>https://twitter.com/scrambolegg</t>
  </si>
  <si>
    <t>https://twitter.com/houssbad</t>
  </si>
  <si>
    <t>https://twitter.com/lxrd93</t>
  </si>
  <si>
    <t>https://twitter.com/kamila75psg__</t>
  </si>
  <si>
    <t>https://twitter.com/james151288</t>
  </si>
  <si>
    <t>https://twitter.com/richardredman18</t>
  </si>
  <si>
    <t>https://twitter.com/goodmans_takes</t>
  </si>
  <si>
    <t>https://twitter.com/rower71</t>
  </si>
  <si>
    <t>https://twitter.com/lvl39nerd</t>
  </si>
  <si>
    <t>https://twitter.com/mrgeorgewatkins</t>
  </si>
  <si>
    <t>https://twitter.com/deo_jas</t>
  </si>
  <si>
    <t>https://twitter.com/simonsaysyow95</t>
  </si>
  <si>
    <t>https://twitter.com/hopeduckie</t>
  </si>
  <si>
    <t>https://twitter.com/itssaraahh_</t>
  </si>
  <si>
    <t>https://twitter.com/andy_murray</t>
  </si>
  <si>
    <t>https://twitter.com/dark_atmosphere</t>
  </si>
  <si>
    <t>https://twitter.com/stotheon</t>
  </si>
  <si>
    <t>https://twitter.com/vimvindictive</t>
  </si>
  <si>
    <t>https://twitter.com/britishvogue</t>
  </si>
  <si>
    <t>https://twitter.com/mellamosara</t>
  </si>
  <si>
    <t>https://twitter.com/natdiaze</t>
  </si>
  <si>
    <t>https://twitter.com/mariajoseqt</t>
  </si>
  <si>
    <t>https://twitter.com/daviidhaynes</t>
  </si>
  <si>
    <t>https://twitter.com/laia_pomar</t>
  </si>
  <si>
    <t>https://twitter.com/onejamtart1</t>
  </si>
  <si>
    <t>https://twitter.com/alexcul1</t>
  </si>
  <si>
    <t>https://twitter.com/aprilzflowerz</t>
  </si>
  <si>
    <t>https://twitter.com/enzotheotaku</t>
  </si>
  <si>
    <t>https://twitter.com/misssocacandy</t>
  </si>
  <si>
    <t>https://twitter.com/geniussomerset</t>
  </si>
  <si>
    <t>https://twitter.com/jonwagstaffe</t>
  </si>
  <si>
    <t>https://twitter.com/nintenboi2</t>
  </si>
  <si>
    <t>https://twitter.com/neverfjord</t>
  </si>
  <si>
    <t>https://twitter.com/siriustraffic</t>
  </si>
  <si>
    <t>https://twitter.com/stevetheunk</t>
  </si>
  <si>
    <t>https://twitter.com/eloynall</t>
  </si>
  <si>
    <t>https://twitter.com/dolcettsecret</t>
  </si>
  <si>
    <t>https://twitter.com/hoesaintshitz</t>
  </si>
  <si>
    <t>https://twitter.com/lucahughes4</t>
  </si>
  <si>
    <t>https://twitter.com/ricaldo15</t>
  </si>
  <si>
    <t>https://twitter.com/exiliado_futuro</t>
  </si>
  <si>
    <t>https://twitter.com/albert0_meneses</t>
  </si>
  <si>
    <t>https://twitter.com/vetterlibby</t>
  </si>
  <si>
    <t>https://twitter.com/dendrocacaliajp</t>
  </si>
  <si>
    <t>https://twitter.com/rm6433</t>
  </si>
  <si>
    <t>https://twitter.com/hawkenschool</t>
  </si>
  <si>
    <t>https://twitter.com/tx_rockstar</t>
  </si>
  <si>
    <t>https://twitter.com/anton_p_nym</t>
  </si>
  <si>
    <t>https://twitter.com/techglares</t>
  </si>
  <si>
    <t>https://twitter.com/pml_ramos</t>
  </si>
  <si>
    <t>https://twitter.com/highcastletv</t>
  </si>
  <si>
    <t>https://twitter.com/negra_linee</t>
  </si>
  <si>
    <t>https://twitter.com/directory2020</t>
  </si>
  <si>
    <t>https://twitter.com/oferton_es</t>
  </si>
  <si>
    <t>https://twitter.com/elementc9</t>
  </si>
  <si>
    <t>https://twitter.com/joediame</t>
  </si>
  <si>
    <t>https://twitter.com/stevefootball1</t>
  </si>
  <si>
    <t>https://twitter.com/geerilla_</t>
  </si>
  <si>
    <t>https://twitter.com/patripeso</t>
  </si>
  <si>
    <t>https://twitter.com/caletvwlrh</t>
  </si>
  <si>
    <t>https://twitter.com/rf9_dua_ynwa</t>
  </si>
  <si>
    <t>https://twitter.com/matt</t>
  </si>
  <si>
    <t>https://twitter.com/abradacabla</t>
  </si>
  <si>
    <t>https://twitter.com/rockandbaguette</t>
  </si>
  <si>
    <t>https://twitter.com/joshproud__</t>
  </si>
  <si>
    <t>https://twitter.com/c_ebsworthy</t>
  </si>
  <si>
    <t>https://twitter.com/jordie_eldridge</t>
  </si>
  <si>
    <t>https://twitter.com/dan23_92</t>
  </si>
  <si>
    <t>https://twitter.com/miss_eviem</t>
  </si>
  <si>
    <t>https://twitter.com/cs_sureshb</t>
  </si>
  <si>
    <t>https://twitter.com/thevijay64film</t>
  </si>
  <si>
    <t>https://twitter.com/mikesixeight</t>
  </si>
  <si>
    <t>https://twitter.com/arkopravo19</t>
  </si>
  <si>
    <t>https://twitter.com/saregamaglobal</t>
  </si>
  <si>
    <t>https://twitter.com/footballindexrc</t>
  </si>
  <si>
    <t>https://twitter.com/andyburgess539</t>
  </si>
  <si>
    <t>https://twitter.com/krisserold</t>
  </si>
  <si>
    <t>https://twitter.com/davidemmanuelt</t>
  </si>
  <si>
    <t>https://twitter.com/carmen90399547</t>
  </si>
  <si>
    <t>https://twitter.com/abdulrm_</t>
  </si>
  <si>
    <t>https://twitter.com/heycalik</t>
  </si>
  <si>
    <t>https://twitter.com/girrlscout</t>
  </si>
  <si>
    <t>https://twitter.com/abzldn_</t>
  </si>
  <si>
    <t>https://twitter.com/cryptokathy</t>
  </si>
  <si>
    <t>https://twitter.com/esouthershve</t>
  </si>
  <si>
    <t>https://twitter.com/paulbhafc</t>
  </si>
  <si>
    <t>https://twitter.com/wearebrighton</t>
  </si>
  <si>
    <t>https://twitter.com/laurennnhxx</t>
  </si>
  <si>
    <t>https://twitter.com/ryanlewis79</t>
  </si>
  <si>
    <t>https://twitter.com/ncp_amazon</t>
  </si>
  <si>
    <t>https://twitter.com/kyarter_</t>
  </si>
  <si>
    <t>https://twitter.com/georgeg60648904</t>
  </si>
  <si>
    <t>https://twitter.com/apnelson1</t>
  </si>
  <si>
    <t>https://twitter.com/robinhartley67</t>
  </si>
  <si>
    <t>https://twitter.com/the_timallen</t>
  </si>
  <si>
    <t>https://twitter.com/tomfm_yt</t>
  </si>
  <si>
    <t>https://twitter.com/__kingjr</t>
  </si>
  <si>
    <t>https://twitter.com/ianbozwell</t>
  </si>
  <si>
    <t>https://twitter.com/h_jibi</t>
  </si>
  <si>
    <t>https://twitter.com/kaz_naka52872</t>
  </si>
  <si>
    <t>https://twitter.com/jukebox2001</t>
  </si>
  <si>
    <t>https://twitter.com/curtis_harper</t>
  </si>
  <si>
    <t>https://twitter.com/stubbysokratis</t>
  </si>
  <si>
    <t>https://twitter.com/og_thugglyfe</t>
  </si>
  <si>
    <t>https://twitter.com/joshhbyrne</t>
  </si>
  <si>
    <t>https://twitter.com/joewells_01</t>
  </si>
  <si>
    <t>https://twitter.com/starnamekev</t>
  </si>
  <si>
    <t>https://twitter.com/xules</t>
  </si>
  <si>
    <t>https://twitter.com/x</t>
  </si>
  <si>
    <t>https://twitter.com/parquepodcast</t>
  </si>
  <si>
    <t>https://twitter.com/anorrby</t>
  </si>
  <si>
    <t>https://twitter.com/1886_blog</t>
  </si>
  <si>
    <t>https://twitter.com/joshbirks97_</t>
  </si>
  <si>
    <t>https://twitter.com/gracemill21</t>
  </si>
  <si>
    <t>https://twitter.com/dangermani7</t>
  </si>
  <si>
    <t>https://twitter.com/stuartdavies50</t>
  </si>
  <si>
    <t>https://twitter.com/bp_brandonn</t>
  </si>
  <si>
    <t>https://twitter.com/yeathatsme___</t>
  </si>
  <si>
    <t>https://twitter.com/georgeunwin5</t>
  </si>
  <si>
    <t>https://twitter.com/jimmy4249</t>
  </si>
  <si>
    <t>https://twitter.com/iindexsam</t>
  </si>
  <si>
    <t>https://twitter.com/jackoofficialyt</t>
  </si>
  <si>
    <t>https://twitter.com/twosyncofficial</t>
  </si>
  <si>
    <t>https://twitter.com/nathan_dean1</t>
  </si>
  <si>
    <t>https://twitter.com/sassa885</t>
  </si>
  <si>
    <t>https://twitter.com/jamesvg10</t>
  </si>
  <si>
    <t>https://twitter.com/starmas_</t>
  </si>
  <si>
    <t>https://twitter.com/lcvsd77</t>
  </si>
  <si>
    <t>https://twitter.com/achrisevans</t>
  </si>
  <si>
    <t>https://twitter.com/odivers0</t>
  </si>
  <si>
    <t>https://twitter.com/strongthebudo</t>
  </si>
  <si>
    <t>https://twitter.com/ldotogam</t>
  </si>
  <si>
    <t>https://twitter.com/brxckf</t>
  </si>
  <si>
    <t>https://twitter.com/indiesung</t>
  </si>
  <si>
    <t>https://twitter.com/markpetista</t>
  </si>
  <si>
    <t>https://twitter.com/adamstott18</t>
  </si>
  <si>
    <t>https://twitter.com/danr95</t>
  </si>
  <si>
    <t>https://twitter.com/thommo14</t>
  </si>
  <si>
    <t>https://twitter.com/beccaparker92</t>
  </si>
  <si>
    <t>https://twitter.com/dingcharlie_</t>
  </si>
  <si>
    <t>https://twitter.com/otonalife</t>
  </si>
  <si>
    <t>https://twitter.com/percy468</t>
  </si>
  <si>
    <t>https://twitter.com/brunoberto16</t>
  </si>
  <si>
    <t>https://twitter.com/epfromep</t>
  </si>
  <si>
    <t>https://twitter.com/caddies7</t>
  </si>
  <si>
    <t>https://twitter.com/kleinmogli</t>
  </si>
  <si>
    <t>https://twitter.com/xaro68</t>
  </si>
  <si>
    <t>https://twitter.com/polscidatanerd</t>
  </si>
  <si>
    <t>https://twitter.com/jonatha82633211</t>
  </si>
  <si>
    <t>https://twitter.com/el0bal</t>
  </si>
  <si>
    <t>https://twitter.com/charliejay1</t>
  </si>
  <si>
    <t>https://twitter.com/paddypower</t>
  </si>
  <si>
    <t>https://twitter.com/just_tracy_</t>
  </si>
  <si>
    <t>https://twitter.com/yurenlol</t>
  </si>
  <si>
    <t>https://twitter.com/flughtner</t>
  </si>
  <si>
    <t>https://twitter.com/psychicwaugh</t>
  </si>
  <si>
    <t>https://twitter.com/pgourevitch</t>
  </si>
  <si>
    <t>https://twitter.com/mjhowleyct</t>
  </si>
  <si>
    <t>https://twitter.com/jongraham316</t>
  </si>
  <si>
    <t>https://twitter.com/bt</t>
  </si>
  <si>
    <t>https://twitter.com/charlesruiru</t>
  </si>
  <si>
    <t>https://twitter.com/dyer_dyer</t>
  </si>
  <si>
    <t>https://twitter.com/wheredamoneyabb</t>
  </si>
  <si>
    <t>https://twitter.com/elliegraceypie</t>
  </si>
  <si>
    <t>https://twitter.com/takingthepitt</t>
  </si>
  <si>
    <t>https://twitter.com/samjoshphillips</t>
  </si>
  <si>
    <t>https://twitter.com/ian_efc1878</t>
  </si>
  <si>
    <t>https://twitter.com/notlfcharlie</t>
  </si>
  <si>
    <t>https://twitter.com/seanandorshane</t>
  </si>
  <si>
    <t>https://twitter.com/sazzasuren</t>
  </si>
  <si>
    <t>https://twitter.com/chariss_walker</t>
  </si>
  <si>
    <t>https://twitter.com/ritterames</t>
  </si>
  <si>
    <t>https://twitter.com/scevex</t>
  </si>
  <si>
    <t>https://twitter.com/robm8893</t>
  </si>
  <si>
    <t>https://twitter.com/cjzisi</t>
  </si>
  <si>
    <t>https://twitter.com/ftbijxsh3</t>
  </si>
  <si>
    <t>https://twitter.com/lincoln_french</t>
  </si>
  <si>
    <t>https://twitter.com/oram_andy</t>
  </si>
  <si>
    <t>https://twitter.com/ryan_murton</t>
  </si>
  <si>
    <t>https://twitter.com/jurgenklopplfc_</t>
  </si>
  <si>
    <t>https://twitter.com/herbieherbert10</t>
  </si>
  <si>
    <t>https://twitter.com/granmasusan</t>
  </si>
  <si>
    <t>https://twitter.com/iainaitch</t>
  </si>
  <si>
    <t>https://twitter.com/teremy_jaylor</t>
  </si>
  <si>
    <t>https://twitter.com/nowstreamthis</t>
  </si>
  <si>
    <t>https://twitter.com/mcreationsm1</t>
  </si>
  <si>
    <t>https://twitter.com/chrisjohnsoncjj</t>
  </si>
  <si>
    <t>https://twitter.com/lord_greenhorn</t>
  </si>
  <si>
    <t>https://twitter.com/fourallstar</t>
  </si>
  <si>
    <t>https://twitter.com/sitevolts</t>
  </si>
  <si>
    <t>https://twitter.com/agent_skully</t>
  </si>
  <si>
    <t>https://twitter.com/six8thegreat1</t>
  </si>
  <si>
    <t>https://twitter.com/bphwest1</t>
  </si>
  <si>
    <t>https://twitter.com/_ryan1996</t>
  </si>
  <si>
    <t>https://twitter.com/charlierolfe</t>
  </si>
  <si>
    <t>https://twitter.com/briancartergas1</t>
  </si>
  <si>
    <t>https://twitter.com/lswan95</t>
  </si>
  <si>
    <t>https://twitter.com/samah21x</t>
  </si>
  <si>
    <t>https://twitter.com/lookupandup</t>
  </si>
  <si>
    <t>https://twitter.com/siliconhbo</t>
  </si>
  <si>
    <t>https://twitter.com/auggiewarren</t>
  </si>
  <si>
    <t>https://twitter.com/_rollsroy</t>
  </si>
  <si>
    <t>https://twitter.com/sspideydaya</t>
  </si>
  <si>
    <t>https://twitter.com/mattyclarke14</t>
  </si>
  <si>
    <t>https://twitter.com/beerfan09</t>
  </si>
  <si>
    <t>https://twitter.com/travclark2</t>
  </si>
  <si>
    <t>https://twitter.com/topstreamlinks1</t>
  </si>
  <si>
    <t>https://twitter.com/bbamillo</t>
  </si>
  <si>
    <t>https://twitter.com/sdmcgregor</t>
  </si>
  <si>
    <t>https://twitter.com/telefonicauk</t>
  </si>
  <si>
    <t>https://twitter.com/tweedlemeeks</t>
  </si>
  <si>
    <t>https://twitter.com/team_cdt</t>
  </si>
  <si>
    <t>https://twitter.com/invasionremake</t>
  </si>
  <si>
    <t>https://twitter.com/x__jimbo</t>
  </si>
  <si>
    <t>https://twitter.com/thegoonerafc</t>
  </si>
  <si>
    <t>https://twitter.com/magneticrealm</t>
  </si>
  <si>
    <t>https://twitter.com/wethakkk</t>
  </si>
  <si>
    <t>https://twitter.com/toddfreak</t>
  </si>
  <si>
    <t>https://twitter.com/puppyblender</t>
  </si>
  <si>
    <t>https://twitter.com/depplompa</t>
  </si>
  <si>
    <t>https://twitter.com/fpl_jj</t>
  </si>
  <si>
    <t>https://twitter.com/morpheusfire</t>
  </si>
  <si>
    <t>https://twitter.com/salemzorro</t>
  </si>
  <si>
    <t>https://twitter.com/tenaka66</t>
  </si>
  <si>
    <t>https://twitter.com/craigchowdown</t>
  </si>
  <si>
    <t>https://twitter.com/coachritab</t>
  </si>
  <si>
    <t>https://twitter.com/popsugarmoms</t>
  </si>
  <si>
    <t>https://twitter.com/will_holmes92</t>
  </si>
  <si>
    <t>https://twitter.com/scottbroadhead</t>
  </si>
  <si>
    <t>https://twitter.com/gazstevens88</t>
  </si>
  <si>
    <t>https://twitter.com/strangeryan1234</t>
  </si>
  <si>
    <t>https://twitter.com/therowedenator</t>
  </si>
  <si>
    <t>https://twitter.com/ifyouseejadey</t>
  </si>
  <si>
    <t>https://twitter.com/graham_cat</t>
  </si>
  <si>
    <t>https://twitter.com/moetweetzz</t>
  </si>
  <si>
    <t>https://twitter.com/jockhigh</t>
  </si>
  <si>
    <t>https://twitter.com/stephen37514094</t>
  </si>
  <si>
    <t>https://twitter.com/battletoad42069</t>
  </si>
  <si>
    <t>https://twitter.com/sammcmullann</t>
  </si>
  <si>
    <t>https://twitter.com/authorellie</t>
  </si>
  <si>
    <t>https://twitter.com/seangooner</t>
  </si>
  <si>
    <t>https://twitter.com/huzzygameslol</t>
  </si>
  <si>
    <t>https://twitter.com/oroblesww</t>
  </si>
  <si>
    <t>https://twitter.com/halogirl22</t>
  </si>
  <si>
    <t>https://twitter.com/nacnudrium</t>
  </si>
  <si>
    <t>https://twitter.com/zamorasdream</t>
  </si>
  <si>
    <t>https://twitter.com/hine_fayex</t>
  </si>
  <si>
    <t>https://twitter.com/talhaomergol</t>
  </si>
  <si>
    <t>https://twitter.com/mirkernes</t>
  </si>
  <si>
    <t>https://twitter.com/regi1700</t>
  </si>
  <si>
    <t>https://twitter.com/joannaaa</t>
  </si>
  <si>
    <t>https://twitter.com/sinkerfox</t>
  </si>
  <si>
    <t>https://twitter.com/flip3602002</t>
  </si>
  <si>
    <t>https://twitter.com/jaross888</t>
  </si>
  <si>
    <t>https://twitter.com/solidage</t>
  </si>
  <si>
    <t>https://twitter.com/playwarframe</t>
  </si>
  <si>
    <t>https://twitter.com/jdmalin</t>
  </si>
  <si>
    <t>https://twitter.com/burgyuk</t>
  </si>
  <si>
    <t>https://twitter.com/gardiner004</t>
  </si>
  <si>
    <t>https://twitter.com/paulrpowell1</t>
  </si>
  <si>
    <t>https://twitter.com/money_bux</t>
  </si>
  <si>
    <t>https://twitter.com/ordnas69</t>
  </si>
  <si>
    <t>https://twitter.com/brandle84</t>
  </si>
  <si>
    <t>https://twitter.com/smitty_mn</t>
  </si>
  <si>
    <t>https://twitter.com/gfrancocrf</t>
  </si>
  <si>
    <t>https://twitter.com/amazonbr</t>
  </si>
  <si>
    <t>https://twitter.com/joe31099240</t>
  </si>
  <si>
    <t>https://twitter.com/charlietoulson5</t>
  </si>
  <si>
    <t>https://twitter.com/raheemdickson</t>
  </si>
  <si>
    <t>https://twitter.com/singhmundfreud</t>
  </si>
  <si>
    <t>https://twitter.com/tommycarr1979</t>
  </si>
  <si>
    <t>https://twitter.com/raycecoyle</t>
  </si>
  <si>
    <t>https://twitter.com/biggoartist</t>
  </si>
  <si>
    <t>https://twitter.com/amicusryelei</t>
  </si>
  <si>
    <t>https://twitter.com/dineshreio</t>
  </si>
  <si>
    <t>https://twitter.com/freebieradar</t>
  </si>
  <si>
    <t>https://twitter.com/yungdtm</t>
  </si>
  <si>
    <t>https://twitter.com/fr0ghopper</t>
  </si>
  <si>
    <t>https://twitter.com/henks_house</t>
  </si>
  <si>
    <t>https://twitter.com/pwoperempire</t>
  </si>
  <si>
    <t>https://twitter.com/the007q</t>
  </si>
  <si>
    <t>https://twitter.com/shandiblx</t>
  </si>
  <si>
    <t>https://twitter.com/tez_brooks</t>
  </si>
  <si>
    <t>https://twitter.com/amankhot11</t>
  </si>
  <si>
    <t>https://twitter.com/getmoneyrasta</t>
  </si>
  <si>
    <t>https://twitter.com/firequeen_85</t>
  </si>
  <si>
    <t>https://twitter.com/playdauntless</t>
  </si>
  <si>
    <t>https://twitter.com/bestwebstuff</t>
  </si>
  <si>
    <t>https://twitter.com/lwwwwww45</t>
  </si>
  <si>
    <t>https://twitter.com/n9ixth</t>
  </si>
  <si>
    <t>https://twitter.com/singh_liverbird</t>
  </si>
  <si>
    <t>https://twitter.com/0bsidiansn0w</t>
  </si>
  <si>
    <t>https://twitter.com/leroyborrello</t>
  </si>
  <si>
    <t>https://twitter.com/darronfromdnls</t>
  </si>
  <si>
    <t>https://twitter.com/prakash27748515</t>
  </si>
  <si>
    <t>https://twitter.com/lex_lootwhore</t>
  </si>
  <si>
    <t>https://twitter.com/whitewolfrena</t>
  </si>
  <si>
    <t>https://twitter.com/artselgado</t>
  </si>
  <si>
    <t>https://twitter.com/citysubs</t>
  </si>
  <si>
    <t>https://twitter.com/directmayhem</t>
  </si>
  <si>
    <t>https://twitter.com/tubi</t>
  </si>
  <si>
    <t>https://twitter.com/asliceoflifeinb</t>
  </si>
  <si>
    <t>https://twitter.com/winifr3d_</t>
  </si>
  <si>
    <t>https://twitter.com/ryan_rosee</t>
  </si>
  <si>
    <t>95bronwyn
bold of Opta on amazon prime giving
arsenal a 61% chance of winning
against Brighton</t>
  </si>
  <si>
    <t>rosickyjr
RT @AFCAMDEN: First impressions
of this Amazon Prime set up is
great. A bit like the NFL Gamepass.
Hopefully no lag/decent commentary!
#afc</t>
  </si>
  <si>
    <t>afcamden
If this is the case - long term,
Amazon Prime will need to address
this. Have always enjoyed Sky’s
coverage and lov… https://t.co/vJ3WBgSXek</t>
  </si>
  <si>
    <t>charlieofkns19d
RT @karafuto1979: やあ、地獄の黙示録 (字幕版)を観ているよ。Prime
Videoを今すぐチェックする　半分ぐらい見た。残酷な戦争映画みたいなイメージを持っていたが、本作に於ける戦争の狂気と狂騒って限りなくドタバタギャグに近い。爆撃下のサーフィンとか虎から逃…</t>
  </si>
  <si>
    <t xml:space="preserve">karafuto1979
</t>
  </si>
  <si>
    <t>gatoraccounting
@jim_leeves84 At least I can turn
amazon prime off and go straight
to bed once Brighton start playing
like Brazil!</t>
  </si>
  <si>
    <t xml:space="preserve">jim_leeves84
</t>
  </si>
  <si>
    <t>thxlostraccoon
Oye el Amazon Prime a 36 euros
anuales no lo veo tan mal ¿?</t>
  </si>
  <si>
    <t>hamza_r_
Amazon Prime is by far the greatest
thing ever.</t>
  </si>
  <si>
    <t>lutheproducer
Amazon Prime quality is sensational
😍😍</t>
  </si>
  <si>
    <t>samjones_8
@ArsendWenger Amazon prime</t>
  </si>
  <si>
    <t xml:space="preserve">arsendwenger
</t>
  </si>
  <si>
    <t>partybottm
thought they wouldnt do it but
the movie mentioned amazon prime.
so far theres been adverts for
so many things... a… https://t.co/BiOQve9Rwy</t>
  </si>
  <si>
    <t>afcjosh_
Amazon Prime is sick, so much better
than sky etc.</t>
  </si>
  <si>
    <t>bigil_2019
RT @igtamil: Thalapathy Vijay powers
biggest ever business even before
halfway shooting #Thalapathy64
https://t.co/hoXvjSTloj</t>
  </si>
  <si>
    <t xml:space="preserve">teluguvijayfans
</t>
  </si>
  <si>
    <t xml:space="preserve">igtamil
</t>
  </si>
  <si>
    <t>soybertica
I don't know about you, but I love
Amazon Prime!</t>
  </si>
  <si>
    <t>boomyboomtime
RT @GeordiePhilUK: #EVRH being
offered right alongside Amazon
Prime, Amazon Music Unlimited,
Audible and Cafeyn with @O2 extras.
Can’t ign…</t>
  </si>
  <si>
    <t xml:space="preserve">o2
</t>
  </si>
  <si>
    <t xml:space="preserve">geordiephiluk
</t>
  </si>
  <si>
    <t>30thxoctober
RT @SeriesUpdateFR: Premier aperçu
de la saison 2 de #TheBoys. En
2020 sur Amazon Prime. https://t.co/CpxeRkUdvi</t>
  </si>
  <si>
    <t xml:space="preserve">seriesupdatefr
</t>
  </si>
  <si>
    <t>cockneycomic
@ArsendWenger Amazon Prime</t>
  </si>
  <si>
    <t>tonydennis10
@amazon Just subscribed to Amazon
Prime Football and the first pundit
I see/hear is that of Alan Pardew.
How do I cancel ?</t>
  </si>
  <si>
    <t xml:space="preserve">amazon
</t>
  </si>
  <si>
    <t>djknibbs49
The picture quality on Amazon Prime
Video is so bad</t>
  </si>
  <si>
    <t>moralestaya_
Amazon prime is my bestfriend/enemy
i keep buying unnecessary shit
but i also receive it the next
day with no hassle 😅</t>
  </si>
  <si>
    <t>privharry22_
Think I’d rather die than listen
to Chris Waddle talk utter drivel
about Newcastle United all game
on Amazon Prime,… https://t.co/FrrIMLhXAu</t>
  </si>
  <si>
    <t>andrewm_ldn
The football viewing experience
on Amazon Prime is the best I've
ever seen, making Sky's efforts
look pathetic. D… https://t.co/L24uk38ZFw</t>
  </si>
  <si>
    <t>kek2k12
@WildfireKristen Lizzie didn't
have a premiere for example. But
maybe Amazon will organize something
in the next we… https://t.co/2xCnK2aLpd</t>
  </si>
  <si>
    <t xml:space="preserve">wildfirekristen
</t>
  </si>
  <si>
    <t>willthegooner
At least amazon prime is good</t>
  </si>
  <si>
    <t>cineastbenrowe
@HitlerPuncher It's $20 on Google
Play in HD, or Amazon Prime and
iTunes in SD, or you can stream
it on Hoopla or A… https://t.co/TB8EM1quJ6</t>
  </si>
  <si>
    <t xml:space="preserve">hitlerpuncher
</t>
  </si>
  <si>
    <t>louwritetravel
#RichKidsGoSkint Amazon Prime,
SKY &amp;amp; Apple music are not necessities!
She made her list &amp;amp; they came
before FOOD! W… https://t.co/mn2dkJCOwZ</t>
  </si>
  <si>
    <t>wreimers
RT @SaffronOlive: If you're an
Amazon Prime member you can claim
a free #MTGArena deck here. https://t.co/kDw3hEH7wK
https://t.co/VdhdwKloBd</t>
  </si>
  <si>
    <t xml:space="preserve">saffronolive
</t>
  </si>
  <si>
    <t>atsc2015
RT @AFCAMDEN: First impressions
of this Amazon Prime set up is
great. A bit like the NFL Gamepass.
Hopefully no lag/decent commentary!
#afc</t>
  </si>
  <si>
    <t>aitorgmz_
Recordemos que pago Netflix y Amazon
Prime https://t.co/xBV75wvvg9</t>
  </si>
  <si>
    <t>lowerthandan
RT @fun88eng: Everyone watching
Amazon Prime tonight 👌 https://t.co/VacilfjJx9</t>
  </si>
  <si>
    <t xml:space="preserve">fun88eng
</t>
  </si>
  <si>
    <t>melimll
RT @SeriesUpdateFR: Premier aperçu
de la saison 2 de #TheBoys. En
2020 sur Amazon Prime. https://t.co/CpxeRkUdvi</t>
  </si>
  <si>
    <t>1fallen_apple
@TheGoonerette just saw you on
Amazon Prime!! Have a good night!!</t>
  </si>
  <si>
    <t xml:space="preserve">thegoonerette
</t>
  </si>
  <si>
    <t>ashmeeeeeet
Amazon prime 🤝</t>
  </si>
  <si>
    <t>will__watson19
RT @fun88eng: Everyone watching
Amazon Prime tonight 👌 https://t.co/VacilfjJx9</t>
  </si>
  <si>
    <t>fwmj
RT @rjcc: @donwill @IkeMoses We
could always run up in the Amazon
Prime offices like https://t.co/93H1Izwen7</t>
  </si>
  <si>
    <t xml:space="preserve">ikemoses
</t>
  </si>
  <si>
    <t xml:space="preserve">donwill
</t>
  </si>
  <si>
    <t xml:space="preserve">rjcc
</t>
  </si>
  <si>
    <t>wayne_writes
Ah crap. Super Clive Tyldesley
on commentary of the Arsenal game
ok Amazon prime. Was so happy until
he was paire… https://t.co/3OGG2UbPLi</t>
  </si>
  <si>
    <t>adzzor
alot be getting the most out of
free trial of amazon prime, can
watch the xmas fixtures too</t>
  </si>
  <si>
    <t>mijjah_
RT @SeriesUpdateFR: Premier aperçu
de la saison 2 de #TheBoys. En
2020 sur Amazon Prime. https://t.co/CpxeRkUdvi</t>
  </si>
  <si>
    <t>ugatto
RT @Tec_Mundo: Segundo a companhia,
a ideia é parte de um movimento
para expandir conteúdos nacionais
próprios no país. “A estratégia
é tra…</t>
  </si>
  <si>
    <t xml:space="preserve">tec_mundo
</t>
  </si>
  <si>
    <t>tylerwilliam98
Mr wazz and Barry Budweiser making
a amazon prime appearance?of course</t>
  </si>
  <si>
    <t>zzz_nem_
やあ、冷たい熱帯魚を観ているよ。Prime Videoを今すぐチェックする
https://t.co/H3nVIMwdKi</t>
  </si>
  <si>
    <t>3dragonminimum
RT @latimes: In 2012 a group of
friends began playing Dungeons
&amp;amp; Dragons. Now their quest
includes an $11 million Kickstarter
campaign and…</t>
  </si>
  <si>
    <t xml:space="preserve">latimes
</t>
  </si>
  <si>
    <t>angryjohnny77
@SModfan @amazon It’s a good service
to have if you order a lot like
I do. Also you get to watch Comic
Book Men on Prime Video!</t>
  </si>
  <si>
    <t xml:space="preserve">smodfan
</t>
  </si>
  <si>
    <t>gunnersteve
@TheGoonerette Just seen you on
Amazon Prime tv 🤣</t>
  </si>
  <si>
    <t>angieeeloove
RT @TRHLofficial: An Amazon Prime
Delivery Guy Had the World's most
Wholesome Reaction to Discovering
Snacks Outside a Home. https://t.co/A…</t>
  </si>
  <si>
    <t xml:space="preserve">trhlofficial
</t>
  </si>
  <si>
    <t>betterwalsh
RT @StevenLHughes: Amazon Prime
showing six Premier League games
live at the same time is how I
have always dreamed of watching
football at…</t>
  </si>
  <si>
    <t xml:space="preserve">stevenlhughes
</t>
  </si>
  <si>
    <t>toon_mentalist
Chris waddle as a pundit on amazon
prime makes me realise what a cunt
he’s always been the mackem bastard</t>
  </si>
  <si>
    <t>ncowan11
RT @fun88eng: Everyone watching
Amazon Prime tonight 👌 https://t.co/VacilfjJx9</t>
  </si>
  <si>
    <t>ciphermandy
Y'all! Dr Quinn Medicine Woman
is on Amazon Prime! She was my
hero growing up. She ended up being
that reflectio… https://t.co/a5P3wmTWsb</t>
  </si>
  <si>
    <t>danielbarnes999
RT @fun88eng: Everyone watching
Amazon Prime tonight 👌 https://t.co/VacilfjJx9</t>
  </si>
  <si>
    <t xml:space="preserve">mailsp
</t>
  </si>
  <si>
    <t xml:space="preserve">daily_hotspur
</t>
  </si>
  <si>
    <t>arubababy
RT @playdaysrunways: AD Affiliate
| Sign ups for your FREE trial
as Amazon Prime Video delivers
the Premier League #football #blackfriday
#…</t>
  </si>
  <si>
    <t xml:space="preserve">playdaysrunways
</t>
  </si>
  <si>
    <t>mrcjwright
RT @AFCAMDEN: First impressions
of this Amazon Prime set up is
great. A bit like the NFL Gamepass.
Hopefully no lag/decent commentary!
#afc</t>
  </si>
  <si>
    <t>shanem_17
Pleased with Amazon Prime so far</t>
  </si>
  <si>
    <t>therealh2ocoach
💧💦 Take your water intake to
the next level with the H2OCOACH
half gallon Today's Choices ~ Tomorrow's
Body water b… https://t.co/QpTvRT7BCA</t>
  </si>
  <si>
    <t>lilix3101
RT @SeriesUpdateFR: Premier aperçu
de la saison 2 de #TheBoys. En
2020 sur Amazon Prime. https://t.co/CpxeRkUdvi</t>
  </si>
  <si>
    <t>dannydealguru
$15 off $100 at Whole Foods with
Amazon Prime (YMMV) https://t.co/QTlItIiavr
https://t.co/Aul9k3mZpD</t>
  </si>
  <si>
    <t>dreamlaymen
RT @klara_sjo: Live shot of the
Amazon Prime delivery of your Mom's
dildo. https://t.co/AnvqhouhI2</t>
  </si>
  <si>
    <t xml:space="preserve">klara_sjo
</t>
  </si>
  <si>
    <t>doug7923
@TheGoonerette this Amazon Prime
picture Quality is amazing 😉 COYGS
❤️ @Arsenal https://t.co/45zAnORkLw</t>
  </si>
  <si>
    <t xml:space="preserve">arsenal
</t>
  </si>
  <si>
    <t>octiliery
RT @moobeat: Twitch Prime loot
rewards for TFT and LoL are up!
LoL: https://t.co/NVE7Q1v5vv TFT:
https://t.co/GJieOAdrFh https://t.co/pLtT…</t>
  </si>
  <si>
    <t xml:space="preserve">moobeat
</t>
  </si>
  <si>
    <t>archietheleper
@tramar7063 Amazon Prime is free
for a month</t>
  </si>
  <si>
    <t xml:space="preserve">tramar7063
</t>
  </si>
  <si>
    <t>trumwill
@foolintheforest Available on Amazon
Prime</t>
  </si>
  <si>
    <t xml:space="preserve">foolintheforest
</t>
  </si>
  <si>
    <t>larrrmmy
RT @fun88eng: Everyone watching
Amazon Prime tonight 👌 https://t.co/VacilfjJx9</t>
  </si>
  <si>
    <t>actuallycal
@virginmedia Both, my TV cant stream
Amazon Prime without freezing,
and my phone is getting speedtest
readings of u… https://t.co/uXNwX1RPre</t>
  </si>
  <si>
    <t>virginmedia
@Gazstevens88 Did you receive the
amazon prime offer when you signed
up? You would have received an
email with a code on it. ||ZM</t>
  </si>
  <si>
    <t>taraafcx
@TheGoonerette just saw you on
TV!!! (Well amazon prime) https://t.co/L9YYwyNzSi</t>
  </si>
  <si>
    <t>brett_leverton
@ArsendWenger Amazon prime free
trial?</t>
  </si>
  <si>
    <t>jmarquins01
ai amazon prime tem tanta série
que ta me dando vontade de ver
que eu to fudido</t>
  </si>
  <si>
    <t>barrypaton
RT @fun88eng: Everyone watching
Amazon Prime tonight 👌 https://t.co/VacilfjJx9</t>
  </si>
  <si>
    <t>bestneighbors
RT @ArgumentBook: Holidays making
you "Kranky?" We can help! #NoMoreArguments
#ChristmasCountdown #holidayseason
#ChristmasWithTheKranks…</t>
  </si>
  <si>
    <t xml:space="preserve">argumentbook
</t>
  </si>
  <si>
    <t>hero_taylor9
So the ponce that is Pardew has
been wheeled out of the wilderness
by Amazon for the Arsenal game.
I'm cancelling… https://t.co/ccaRXZk3tl</t>
  </si>
  <si>
    <t>partouche9
RT @SeriesUpdateFR: Premier aperçu
de la saison 2 de #TheBoys. En
2020 sur Amazon Prime. https://t.co/CpxeRkUdvi</t>
  </si>
  <si>
    <t>curttheguru
Bruv I can’t pay all this money
for Sky &amp;amp; BT Sports only for
them to be televising games on
Amazon Prime. What is that shit?</t>
  </si>
  <si>
    <t>smithyg
@Arsenal @primevideosport Not on
Amazon Prime. #delayedstream</t>
  </si>
  <si>
    <t xml:space="preserve">primevideosport
</t>
  </si>
  <si>
    <t>daizy_cham
@peterj_kennedy @SkySports @btsport
HaHa! 😂 I didn't know Amazon Prime
Video Sport charge £6️⃣ a month
.I didn't kn… https://t.co/WvtbCVjqBs</t>
  </si>
  <si>
    <t xml:space="preserve">peterj_kennedy
</t>
  </si>
  <si>
    <t xml:space="preserve">btsport
</t>
  </si>
  <si>
    <t xml:space="preserve">skysports
</t>
  </si>
  <si>
    <t>acl_josh
I now have a SKY, BT &amp;amp; Amazon
Prime subscription in order to
watch all Premier League games
as they’re split amongs… https://t.co/lHQKq1r0jL</t>
  </si>
  <si>
    <t>claudiaaam_
RT @TRHLofficial: An Amazon Prime
Delivery Guy Had the World's most
Wholesome Reaction to Discovering
Snacks Outside a Home. https://t.co/A…</t>
  </si>
  <si>
    <t>strykercross
@sissypig17 @abdl_mummy what time
they not in and try amazon prime
next day or same day :/</t>
  </si>
  <si>
    <t xml:space="preserve">abdl_mummy
</t>
  </si>
  <si>
    <t xml:space="preserve">sissypig17
</t>
  </si>
  <si>
    <t>nigel_forshaw
@DENCHmycool @screenamesuck @XboxSupport
Just that a few had had issues
with Amazon Prime TV app. Have
you tried de… https://t.co/3RFXtJfMaP</t>
  </si>
  <si>
    <t xml:space="preserve">xboxsupport
</t>
  </si>
  <si>
    <t xml:space="preserve">screenamesuck
</t>
  </si>
  <si>
    <t xml:space="preserve">denchmycool
</t>
  </si>
  <si>
    <t>notelmira
@cordomum ebay Amazon prime</t>
  </si>
  <si>
    <t xml:space="preserve">cordomum
</t>
  </si>
  <si>
    <t>jonesnjonesn
Tweet notifications + Amazon Prime
= not a good mix</t>
  </si>
  <si>
    <t>tikitakaconnor
Having to mute people at the game
because amazon prime is delayed.
Annoying.</t>
  </si>
  <si>
    <t>deccoppinger
@BackPostHeader i think it's a
novelty for the Amazon Prime week
of football with Giles, Dunphy
and Brady reunited. Nothing more
than that</t>
  </si>
  <si>
    <t xml:space="preserve">backpostheader
</t>
  </si>
  <si>
    <t>atey0
RT @AFCAMDEN: First impressions
of this Amazon Prime set up is
great. A bit like the NFL Gamepass.
Hopefully no lag/decent commentary!
#afc</t>
  </si>
  <si>
    <t>dan_longmore
RT @fun88eng: Everyone watching
Amazon Prime tonight 👌 https://t.co/VacilfjJx9</t>
  </si>
  <si>
    <t>mtkigz
Loving the fact that all the premier
league matches (including those
that start at the same time) have
been shown t… https://t.co/3RXY6hNafM</t>
  </si>
  <si>
    <t>asihsukmaa
RT @AFCAMDEN: First impressions
of this Amazon Prime set up is
great. A bit like the NFL Gamepass.
Hopefully no lag/decent commentary!
#afc</t>
  </si>
  <si>
    <t>brooklynfitchik
RT @ArgumentBook: Holidays making
you "Kranky?" We can help! #NoMoreArguments
#ChristmasCountdown #holidayseason
#ChristmasWithTheKranks…</t>
  </si>
  <si>
    <t>gaggaboo
RT @TRHLofficial: An Amazon Prime
Delivery Guy Had the World's most
Wholesome Reaction to Discovering
Snacks Outside a Home. https://t.co/A…</t>
  </si>
  <si>
    <t>taku0713
これ、UKではAmazon Primeの放送なんだよね？。</t>
  </si>
  <si>
    <t>sarah_mkde
RT @SeriesUpdateFR: Premier aperçu
de la saison 2 de #TheBoys. En
2020 sur Amazon Prime. https://t.co/CpxeRkUdvi</t>
  </si>
  <si>
    <t>antonypearce03
Skybet is about a minute ahead
of Amazon Prime. Very annoying</t>
  </si>
  <si>
    <t>jamesthejoo
RT @DevenRue: Here's the link to
the full piece where my map was
in the background https://t.co/XIx6RBLMo4</t>
  </si>
  <si>
    <t xml:space="preserve">devenrue
</t>
  </si>
  <si>
    <t>peterli87273323
RT @TRHLofficial: An Amazon Prime
Delivery Guy Had the World's most
Wholesome Reaction to Discovering
Snacks Outside a Home. https://t.co/A…</t>
  </si>
  <si>
    <t>saulbz_
Y Amazon prime y Netflix 👀 https://t.co/xJQkIky0AX</t>
  </si>
  <si>
    <t>___lezzer___
The quality of th football on Amazon
Prime is so much better than BT
Sport &amp;amp; Sky innit</t>
  </si>
  <si>
    <t>twackin
RT @Hassan3579: Amazon Prime have
done bits with Premier League football,
hope we see more of it next year</t>
  </si>
  <si>
    <t>hassan3579
Amazon Prime have done bits with
Premier League football, hope we
see more of it next year</t>
  </si>
  <si>
    <t>anunitu1
@CaptnAmy i think you can only
share it with someone also on amazon
music? i am on prime but not the
music part</t>
  </si>
  <si>
    <t xml:space="preserve">captnamy
</t>
  </si>
  <si>
    <t>hhhhyunjinjin
honestly the only reason bts isn't
in my top 5 for Spotify is bc I
didn't really start listening to
them on Spotify… https://t.co/7IZkfTBwk0</t>
  </si>
  <si>
    <t>hellsfire
Anyone watch that Chris Claremont
X-Men documentary they have on
Amazon Prime?</t>
  </si>
  <si>
    <t>so8sick
I truly believe @amazon should
do their very own shipping service
to the public ONLY PRIME MEMBERS
though because… https://t.co/2S2iVIAOuw</t>
  </si>
  <si>
    <t>jamesrlarkins
RT @TRHLofficial: An Amazon Prime
Delivery Guy Had the World's most
Wholesome Reaction to Discovering
Snacks Outside a Home. https://t.co/A…</t>
  </si>
  <si>
    <t>itwasjustbanter
Annoyed that's it taken me 45 minutes
to remember that Amazon Prime give
the option of turning off commentary.
Suff… https://t.co/oP7Z5GT0NH</t>
  </si>
  <si>
    <t>dric_chg
RT @SeriesUpdateFR: Premier aperçu
de la saison 2 de #TheBoys. En
2020 sur Amazon Prime. https://t.co/CpxeRkUdvi</t>
  </si>
  <si>
    <t>she_is_ski
Yeah I can’t do this. The way me
and amazon prime set up. I would
be refilling every 2 hours https://t.co/comZKWeD7A</t>
  </si>
  <si>
    <t>evertonnewsapp
Amazon Prime: How many devices
can watch Amazon Prime at the same
time?: https://t.co/qUdwxqpzAo</t>
  </si>
  <si>
    <t>villanews_app
Amazon Prime: How many devices
can watch Amazon Prime at the same
time?: https://t.co/BWSQVtnVcM</t>
  </si>
  <si>
    <t>romanesymezyc
Ma mère elle a un compte Amazon
Prime CA VA VITE REGARDER EUPHORIA
EN FAIIIT</t>
  </si>
  <si>
    <t>lilypenny
@JimLangevin it's terrible that
RI has a tax on SUBSCRIPTIONS like
Netflix, Amazon Prime, and HULU.
Our $ goes so f… https://t.co/qMcd1QZJk6</t>
  </si>
  <si>
    <t xml:space="preserve">jimlangevin
</t>
  </si>
  <si>
    <t>hxrlxnd
Amazon Prime is allowing me to
watch Aaron Mooy's shiny bald head
in 4K. #htafc #BHAFC</t>
  </si>
  <si>
    <t>marctsmith
So far so good with Amazon Prime’s
UHD coverage of #ARSBHA. Pleasantly
surprised!</t>
  </si>
  <si>
    <t>dmedialab
Here’s What Amazon Prime Members
Loved Most in 2019 https://t.co/V6PddDNL3P
via @adweek https://t.co/KUcoAcHT9f</t>
  </si>
  <si>
    <t xml:space="preserve">adweek
</t>
  </si>
  <si>
    <t>marklees409
Amazon prime commentary is bladdy
reeking</t>
  </si>
  <si>
    <t>weecoulter
Watching David Luiz almost give
away a goal in the first 40 seconds
in glorious 4K on Amazon Prime.
What a time to be alive.</t>
  </si>
  <si>
    <t>tomdickinson23
@dan_beck11 Amazon prime streaming
it #meself</t>
  </si>
  <si>
    <t xml:space="preserve">dan_beck11
</t>
  </si>
  <si>
    <t>ucapt10
The whole Amazon Prime thing:-
Choose your game. Be able to watch
the match preview or manage chat
Watch the game… https://t.co/y4S53i6jf3</t>
  </si>
  <si>
    <t>amparogag
@vodafone_es El 6 octubre recibi
sms cancelando la suscripcion anual
a amazon prime, que vencia en enero!!
He llama… https://t.co/IZUoGsw63S</t>
  </si>
  <si>
    <t xml:space="preserve">vodafone_es
</t>
  </si>
  <si>
    <t>paulwilson1000
Wild rose comes to amazon prime
on Monday. Proabably the film i
was most disappointed to miss out
on at the cinema… https://t.co/rPFX0rllcI</t>
  </si>
  <si>
    <t>fotherskill
@betangel Surely one of your family
has Amazon Prime for delivery purposes?
🤔 so you could sign in that way
to watc… https://t.co/fdRH2lEZb8</t>
  </si>
  <si>
    <t xml:space="preserve">betangel
</t>
  </si>
  <si>
    <t>vernonb48
RT @TRHLofficial: An Amazon Prime
Delivery Guy Had the World's most
Wholesome Reaction to Discovering
Snacks Outside a Home. https://t.co/A…</t>
  </si>
  <si>
    <t>tebzico73efc
I must say, I’m pretty impressed
with the Amazon Prime Footy. Good
the way you can flick from match
to match.</t>
  </si>
  <si>
    <t>15bolubolu
RT @GunnerGFTBL: This amazon prime
layout with a stats option 😍 this
is the best football streaming
service I’ve ever had https://t.co/rRVK…</t>
  </si>
  <si>
    <t>gunnergftbl
This amazon prime layout with a
stats option 😍 this is the best
football streaming service I’ve
ever had https://t.co/rRVKo4eurX</t>
  </si>
  <si>
    <t>build_you_daddy
RT @SeriesUpdateFR: Premier aperçu
de la saison 2 de #TheBoys. En
2020 sur Amazon Prime. https://t.co/CpxeRkUdvi</t>
  </si>
  <si>
    <t>samzzito
eu quase que faço propaganda do
amazon prime de graça kkkkkk mas
amo muito não vou negar</t>
  </si>
  <si>
    <t>tierneyloyal
Fuck you amazon prime can’t watch
the Arsenal game cause of you pricks</t>
  </si>
  <si>
    <t>doyoueveneven
RT @BranH96: Putting on the stadium
fx on Amazon prime really isn’t
effective at the Emirates</t>
  </si>
  <si>
    <t>branh96
Putting on the stadium fx on Amazon
prime really isn’t effective at
the Emirates</t>
  </si>
  <si>
    <t>rvinyldeals
[Amazon] Ed Sheeran - "No. 6 Collaborations
Project" - $17.85 Prime {lowest}
https://t.co/6R1ve4bnmz #VinylDeals</t>
  </si>
  <si>
    <t>davidsouth1980
@_Howard Amazon Prime has this
round of midweek fixtures and moved
ours to Thursday night.</t>
  </si>
  <si>
    <t xml:space="preserve">_howard
</t>
  </si>
  <si>
    <t>knyyylgch
RT @SeriesUpdateFR: Premier aperçu
de la saison 2 de #TheBoys. En
2020 sur Amazon Prime. https://t.co/CpxeRkUdvi</t>
  </si>
  <si>
    <t>castawayscove
Amazon Prime is fucking shit, Amazon
Prime is fucking shit 🎵</t>
  </si>
  <si>
    <t>dancarruthers12
RT @fun88eng: Everyone watching
Amazon Prime tonight 👌 https://t.co/VacilfjJx9</t>
  </si>
  <si>
    <t>showluigi1
RT @ComicBookNOW: The Nintendo
Switch Lite is Only $180 For Amazon
Prime Members https://t.co/ZJ9Z85aELN
https://t.co/eHkP9hHMBG</t>
  </si>
  <si>
    <t>comicbooknow
The Nintendo Switch Lite is Only
$180 For Amazon Prime Members https://t.co/ZJ9Z85aELN
https://t.co/eHkP9hHMBG</t>
  </si>
  <si>
    <t>carlowallo
My Amazon Prime Is About A Minute
Behind The Live Time 🙄 Just Get
This Back On Sky Or BT Ffs!! #ARSBHA</t>
  </si>
  <si>
    <t>sammiixa
Amazon Prime perks 😍 #ARSBHA</t>
  </si>
  <si>
    <t>the_truthness
RT @ComicBookNOW: The Nintendo
Switch Lite is Only $180 For Amazon
Prime Members https://t.co/ZJ9Z85aELN
https://t.co/eHkP9hHMBG</t>
  </si>
  <si>
    <t>thewall1992
@virginmedia none of the apps on
my TV are working, Netflix and
Amazon Prime won't load programmes
on the Tivo box, is there a problem?</t>
  </si>
  <si>
    <t>ryan_adams93
RT @fun88eng: Everyone watching
Amazon Prime tonight 👌 https://t.co/VacilfjJx9</t>
  </si>
  <si>
    <t>waveygerard
Forgot I get free Amazon Prime
TV through EE 😄 can watch the
match in Bali 🙌🏽🙌🏽</t>
  </si>
  <si>
    <t>kyle_gingerbear
RT @latimes: In 2012 a group of
friends began playing Dungeons
&amp;amp; Dragons. Now their quest
includes an $11 million Kickstarter
campaign and…</t>
  </si>
  <si>
    <t>alexkourvo
@ChristinaPi Miranda. You can find
it on Amazon Prime</t>
  </si>
  <si>
    <t xml:space="preserve">christinapi
</t>
  </si>
  <si>
    <t>choijongg
RT @moobeat: Twitch Prime loot
rewards for TFT and LoL are up!
LoL: https://t.co/NVE7Q1v5vv TFT:
https://t.co/GJieOAdrFh https://t.co/pLtT…</t>
  </si>
  <si>
    <t>alexjive
@amazon @AmazonUK been a prime
member for 4 years. Went to @WholeFoods
is USA and tried to get advertised
discount… https://t.co/gnvCc4UOHa</t>
  </si>
  <si>
    <t xml:space="preserve">wholefoods
</t>
  </si>
  <si>
    <t xml:space="preserve">amazonuk
</t>
  </si>
  <si>
    <t>andrewflincoln
I'm sure I will miss lots of things
about Amazon Prime, but most of
all Carla and Evelyn, our two beautiful
lockers together.</t>
  </si>
  <si>
    <t>g4b_zerkk
RT @AngA_TV: ⚡️GiveAway Tu veux
faire des Benchmark pour voir ce
que vaut ta Giga config et voir
qui à la plus grosse 🧐 ? @ ton
Giga pote…</t>
  </si>
  <si>
    <t xml:space="preserve">anga_tv
</t>
  </si>
  <si>
    <t>eddie__v
RT @ComicBookNOW: The Nintendo
Switch Lite is Only $180 For Amazon
Prime Members https://t.co/ZJ9Z85aELN
https://t.co/eHkP9hHMBG</t>
  </si>
  <si>
    <t>notwithanybody
@netflix "What's on Amazon Prime?"</t>
  </si>
  <si>
    <t xml:space="preserve">netflix
</t>
  </si>
  <si>
    <t>14obrien14
RT @BranH96: Putting on the stadium
fx on Amazon prime really isn’t
effective at the Emirates</t>
  </si>
  <si>
    <t>firenzephoenix
This no commentary/stadium fx option
on Amazon Prime Video is amazing
🙌🏿</t>
  </si>
  <si>
    <t>thereportmovie
RT @LangurLover: Just finished
#TheReport on Amazon Prime. Loved
it. Very eye opening. You all should
watch it too. True story and a
pivota…</t>
  </si>
  <si>
    <t xml:space="preserve">langurlover
</t>
  </si>
  <si>
    <t>blushnbutterfly
Note to self: never order from
Amazon during the holiday season.
My package that I ordered last
Friday via PRIME ha… https://t.co/szdaF2sCMR</t>
  </si>
  <si>
    <t>flatsquirrel2
Finally got round to watching Vikings
on Amazon Prime. Creator, Michael
Hirst. While watching, I'm making
mental no… https://t.co/YezId1t5R8</t>
  </si>
  <si>
    <t>adclark85
Amazon Prime commentators saying
there are lots of empty seats...🧐</t>
  </si>
  <si>
    <t>asunaviii
RT @AngA_TV: ⚡️GiveAway Tu veux
faire des Benchmark pour voir ce
que vaut ta Giga config et voir
qui à la plus grosse 🧐 ? @ ton
Giga pote…</t>
  </si>
  <si>
    <t>kkline201
RT @TRHLofficial: An Amazon Prime
Delivery Guy Had the World's most
Wholesome Reaction to Discovering
Snacks Outside a Home. https://t.co/A…</t>
  </si>
  <si>
    <t>_chris_hurst_
Same people begging for links to
streams now crying Amazon prime
is a few seconds behind 😂😂😂</t>
  </si>
  <si>
    <t>michael_p_c_lfc
RT @_Chris_Hurst_: Same people
begging for links to streams now
crying Amazon prime is a few seconds
behind 😂😂😂</t>
  </si>
  <si>
    <t>theotherdae
@_raebrielle The boys on amazon
prime. Shit good fam. Go Cop</t>
  </si>
  <si>
    <t xml:space="preserve">_raebrielle
</t>
  </si>
  <si>
    <t>goonerruben
Premier League on Amazon Prime
is legit!</t>
  </si>
  <si>
    <t>yungcleofatra
RT @idalupin0: The Report and The
Last Black Man In San Francisco
are on Amazon Prime! One more day
till Marriage Story!! https://t.co/o8HS…</t>
  </si>
  <si>
    <t xml:space="preserve">idalupin0
</t>
  </si>
  <si>
    <t>nerdapproved
The Nintendo Switch Lite is Only
$180 For Amazon Prime Members https://t.co/1nMTJU3p45
https://t.co/2w7nVzhq5L</t>
  </si>
  <si>
    <t>thespacejace
RT @NerdApproved: The Nintendo
Switch Lite is Only $180 For Amazon
Prime Members https://t.co/1nMTJU3p45
https://t.co/2w7nVzhq5L</t>
  </si>
  <si>
    <t>musical_muze
RT @moobeat: Twitch Prime loot
rewards for TFT and LoL are up!
LoL: https://t.co/NVE7Q1v5vv TFT:
https://t.co/GJieOAdrFh https://t.co/pLtT…</t>
  </si>
  <si>
    <t>emarged
RT @GunnerGFTBL: This amazon prime
layout with a stats option 😍 this
is the best football streaming
service I’ve ever had https://t.co/rRVK…</t>
  </si>
  <si>
    <t>blue_seahawk
@AmazonHelp Hello I have an Amazon
Fire 5th generation. Will Amazon
Prime still work on that tablet,
or do I need a newer one to use
Prime?</t>
  </si>
  <si>
    <t>amazonhelp
@Ricaldo15 Pubs will be able to
show Prime Videos exclusive Premier
League matches with an "Amazon
Premier League P… https://t.co/fDbD3gXDDk</t>
  </si>
  <si>
    <t>putin_is_here
RT @TRHLofficial: An Amazon Prime
Delivery Guy Had the World's most
Wholesome Reaction to Discovering
Snacks Outside a Home. https://t.co/A…</t>
  </si>
  <si>
    <t>surmandave
Sky and BT sports must be shitting
themselves now Amazon Prime are
starting to show Premier League
footy. Hahaha</t>
  </si>
  <si>
    <t>kafui_gooner
@BradleyCromack Amazon prime</t>
  </si>
  <si>
    <t xml:space="preserve">bradleycromack
</t>
  </si>
  <si>
    <t>kevins78500
RT @SeriesUpdateFR: Premier aperçu
de la saison 2 de #TheBoys. En
2020 sur Amazon Prime. https://t.co/CpxeRkUdvi</t>
  </si>
  <si>
    <t>lucasdkio
RT @SeriesUpdateFR: Premier aperçu
de la saison 2 de #TheBoys. En
2020 sur Amazon Prime. https://t.co/CpxeRkUdvi</t>
  </si>
  <si>
    <t>joshgrainger13
Can I just say amazon prime are
doing absolute bits</t>
  </si>
  <si>
    <t>fpleyewatch
I really like these KO times for
Amazon Prime. You can't possibly
have 2 games in an evening where
could watch both… https://t.co/tm74txbRnJ</t>
  </si>
  <si>
    <t>ronninorman_
Football on Amazon Prime is actually
terrible 🙄</t>
  </si>
  <si>
    <t>wholefoodspr
"Roses are red, turkeys were hot;
here are some faves of what you
bought…" well played, @Amazon.
PSA: The Best of… https://t.co/iqiaVUel2J</t>
  </si>
  <si>
    <t>grocerynews2day
RT @WholeFoodsPR: "Roses are red,
turkeys were hot; here are some
faves of what you bought…" well
played, @Amazon. PSA: The Best
of Prime…</t>
  </si>
  <si>
    <t>cicismith81
@StevieMcCombie Sign up for amazon
prime 30 days free sign up now
cancel when match is over</t>
  </si>
  <si>
    <t xml:space="preserve">steviemccombie
</t>
  </si>
  <si>
    <t>foggy921975
I thought I had the mute button
on watching Arsenal v Brighton
but it's just Stadium FX setting
on Amazon Prime</t>
  </si>
  <si>
    <t>shaunptron
@timpayton Watching on Amazon Prime</t>
  </si>
  <si>
    <t xml:space="preserve">timpayton
</t>
  </si>
  <si>
    <t>pedrinhomac6
RT @HQzonna: Atualização! Também
vamos estar amanha na CCXP 2019
graças a Amazon Prime! 😢💙 https://t.co/J9wQlKOwCx</t>
  </si>
  <si>
    <t xml:space="preserve">hqzonna
</t>
  </si>
  <si>
    <t>maisutherland
Palm Tree Films #Amazon #Prime
#Landing #Page #Available #Film
#Titles #NewReleases https://t.co/Agt2nNwbJc</t>
  </si>
  <si>
    <t>judehaste_write
RT @DendrocacaliaUs: Choose from
thousands of your favorite products
from the #Prime #Pantry Store.
👉 amazon 🇺🇸 https://t.co/GgSZc5BbFq…</t>
  </si>
  <si>
    <t xml:space="preserve">dendrocacaliaus
</t>
  </si>
  <si>
    <t>leocarvalhonyc
@marcelobechler @_Naoesofutebol
@claalbuquerque Por aqui está disponível
pra alugar no Google Play, Amazon
Prime, You Tube... #IamBatman</t>
  </si>
  <si>
    <t xml:space="preserve">claalbuquerque
</t>
  </si>
  <si>
    <t xml:space="preserve">_naoesofutebol
</t>
  </si>
  <si>
    <t xml:space="preserve">marcelobechler
</t>
  </si>
  <si>
    <t>sajinkoroth
RT @rachel_fairbank: This morning,
on the way to the pediatrician,
I drove past a loooooonnnng line
of Amazon Prime trucks driving
down Loc…</t>
  </si>
  <si>
    <t xml:space="preserve">rachel_fairbank
</t>
  </si>
  <si>
    <t>foxinthebox2010
Who knew we had so many Amazon
Prime members #ARSBHA</t>
  </si>
  <si>
    <t>gettysburg7
Why are we paying for @amazon prime
and one-day shipping, only to be
told by the less-than-helpful customer
service… https://t.co/lP0mjz7VHz</t>
  </si>
  <si>
    <t>thatkarlyygirl
Thankful for Amazon Prime today
💳💳💳</t>
  </si>
  <si>
    <t>wondercat6000
@btweenhisteeth I don’t use Spotify.
I use Amazon music because I have
Prime but mostly listen to music
downloaded… https://t.co/qgmUHoV1zg</t>
  </si>
  <si>
    <t xml:space="preserve">btweenhisteeth
</t>
  </si>
  <si>
    <t>chevy2cool
Kudos to amazon adding premier
league football to their prime
👌</t>
  </si>
  <si>
    <t>eliatori0
obg twitch da amazon prime https://t.co/g5LhnTGSsF</t>
  </si>
  <si>
    <t>kyallbrowne
Love how amazon prime has the mascot
names in the line up 😂</t>
  </si>
  <si>
    <t>wildflowerxcr
RT @botanistmama: I think it’s
kinda crazy that when I was a kid
and someone said Amazon you instantly
thought of the Amazon rainforest
or…</t>
  </si>
  <si>
    <t xml:space="preserve">botanistmama
</t>
  </si>
  <si>
    <t>oyeyw
I've gone right of Amazon prime,
Mowbray and Shearer doing commentary!
The first commentates by cliche
and waffle a… https://t.co/unA72vhNxR</t>
  </si>
  <si>
    <t>niamecaillou10
RT @SeriesUpdateFR: Premier aperçu
de la saison 2 de #TheBoys. En
2020 sur Amazon Prime. https://t.co/CpxeRkUdvi</t>
  </si>
  <si>
    <t>bawters
First impression of football on
Amazon Prime is positive - UHD
and I can turn off the incessant
wittering of the co… https://t.co/ToX5KlyQP8</t>
  </si>
  <si>
    <t>ynnniv
RT @TwitchPrime: Good news for
@LeagueOfLegends players! Starting
today, you can get a FREE #LoL
Mystery Skin Permanent with #TwitchPrime.…</t>
  </si>
  <si>
    <t xml:space="preserve">leagueoflegends
</t>
  </si>
  <si>
    <t xml:space="preserve">twitchprime
</t>
  </si>
  <si>
    <t>arnoldjaardvark
"Quite a few empty seats" says
Amazon Prime. Yeah, ****ing around
with the kick-off time has nothing
to do with it. #ARSBHA</t>
  </si>
  <si>
    <t>mmcqueenie90
I know I'm late to the party but
this football on Amazon Prime is
alright eh!?</t>
  </si>
  <si>
    <t>ndtex
@allison_dejong "Oh shit, this
wasn't included in Amazon Prime?!"</t>
  </si>
  <si>
    <t xml:space="preserve">allison_dejong
</t>
  </si>
  <si>
    <t>mizmayette
Well, this is great! Now I wish
my strata would let me keep a table
outside my door. | An Amazon Prime
Delivery Guy… https://t.co/gFqVSlVjm2</t>
  </si>
  <si>
    <t>lord_frosty
RT @ComicBookNOW: The Nintendo
Switch Lite is Only $180 For Amazon
Prime Members https://t.co/ZJ9Z85aELN
https://t.co/eHkP9hHMBG</t>
  </si>
  <si>
    <t>tomkennaugh
Elite stuff this amazon prime</t>
  </si>
  <si>
    <t>premd_23
RT @VijayIsMyLife: . @PrimeVideoIN
does not buy movies before its
release and is very choosy when
it comes to regional cinema. But
in the…</t>
  </si>
  <si>
    <t xml:space="preserve">primevideoin
</t>
  </si>
  <si>
    <t xml:space="preserve">vijayismylife
</t>
  </si>
  <si>
    <t>clarelormanhall
Enjoying this Thursday night football
malarkey. Nice one Amazon Prime.</t>
  </si>
  <si>
    <t>drame_yakhya
RT @SeriesUpdateFR: Premier aperçu
de la saison 2 de #TheBoys. En
2020 sur Amazon Prime. https://t.co/CpxeRkUdvi</t>
  </si>
  <si>
    <t>math_lfc
First go of Amazon Prime here,
gone off 4 times in the 1st 9 minutes,
shite.</t>
  </si>
  <si>
    <t>afcpadraig
Peak that the football on Amazon
Prime ain’t available in Ireland.</t>
  </si>
  <si>
    <t>melodysirenee
RT @SeriesUpdateFR: Premier aperçu
de la saison 2 de #TheBoys. En
2020 sur Amazon Prime. https://t.co/CpxeRkUdvi</t>
  </si>
  <si>
    <t>rennysf
You can change the audio on amazon
prime from commentary to just atmosphere,
so if you like watching football
in si… https://t.co/f86hXJ2uNj</t>
  </si>
  <si>
    <t>blainder971
Is the game on amazon prime ?</t>
  </si>
  <si>
    <t>itom44
@DudeAFC @blainder971 C'est une
exclu Amazon UK. Ca marche pas
non plus avec un Prime FR</t>
  </si>
  <si>
    <t xml:space="preserve">dudeafc
</t>
  </si>
  <si>
    <t>foaska_drpgs
RT @hechima10040: 『ペンギン・ハイウェイ』サブスク化記念再掲です！
Amazon(prime video)やNETFLIX他色々出ているようなので、よろしくお願いいたします🙏✨
https://t.co/iZVSVNC5OV</t>
  </si>
  <si>
    <t xml:space="preserve">hechima10040
</t>
  </si>
  <si>
    <t>ftbldxn
Even Amazon prime video don't even
wanna mention #VAR. Laughable</t>
  </si>
  <si>
    <t>vibechecks
RT @moobeat: Twitch Prime loot
rewards for TFT and LoL are up!
LoL: https://t.co/NVE7Q1v5vv TFT:
https://t.co/GJieOAdrFh https://t.co/pLtT…</t>
  </si>
  <si>
    <t>matkavz
I don't know about anyone else
but I've bloody loved these games
on Amazon Prime and the staggered
kick offs. It's… https://t.co/9F6qMWiOxU</t>
  </si>
  <si>
    <t>cleancutperc
Thank you Amazon Prime</t>
  </si>
  <si>
    <t>m_buj_
RT @M_Buj_: La terrible historia
de los vibradores asesinos otra
vez en Prime Reading. https://t.co/6Py9OzCzj7
#Amazon #PrimeReading #KIn…</t>
  </si>
  <si>
    <t>nirvolna
Alan Shearer on commentary, I'm
officially giving up on Amazon
Prime PL after three days.</t>
  </si>
  <si>
    <t>mjh_wales
Really weird watching live football
on Amazon Prime tbf they got every
known commentator under the sun!</t>
  </si>
  <si>
    <t>lindquist_lord
RT @frankofarrell: I notice we
play better on Amazon Prime than
we do on BT Sport.</t>
  </si>
  <si>
    <t xml:space="preserve">frankofarrell
</t>
  </si>
  <si>
    <t>robbie_goode
Amazon prime is quality and getting
rid of Netflix. Love it NFL and
Premier games.</t>
  </si>
  <si>
    <t>glorybundesteam
RT @comingsoonnet: First Teaser
For Amazon Prime’s The Boys Season
2 Released! https://t.co/3aha2wcuUE</t>
  </si>
  <si>
    <t>comingsoonnet
First Teaser For Amazon Prime’s
The Boys Season 2 Released! https://t.co/3aha2wcuUE</t>
  </si>
  <si>
    <t>kendallrowanx
RT @fun88eng: Everyone watching
Amazon Prime tonight 👌 https://t.co/VacilfjJx9</t>
  </si>
  <si>
    <t>mrchrisfloyd
@Jamiebornagain It’s on Amazon
Prime. It’s free for 30 day trial
if you’re new to Amazon Prime Video</t>
  </si>
  <si>
    <t xml:space="preserve">jamiebornagain
</t>
  </si>
  <si>
    <t>sakthivjsachin
RT @sidhuwrites: Even before the
launch of the first look poster,
#Thalapathy64 is red hot in demand
in terms of the rights. Digital
stre…</t>
  </si>
  <si>
    <t xml:space="preserve">sidhuwrites
</t>
  </si>
  <si>
    <t>funnyhubbysays
Snacks on snacks for our busy delivery
people @azizansari @unfoRETTAble
#amazon #parksandrec #treatyoself
#rak… https://t.co/q8Ei0xamhj</t>
  </si>
  <si>
    <t xml:space="preserve">unforettable
</t>
  </si>
  <si>
    <t xml:space="preserve">azizansari
</t>
  </si>
  <si>
    <t>_ihateevery0ne
RT @TRHLofficial: An Amazon Prime
Delivery Guy Had the World's most
Wholesome Reaction to Discovering
Snacks Outside a Home. https://t.co/A…</t>
  </si>
  <si>
    <t>andyvermaut
First Teaser For Amazon Prime’s
The Boys Season 2 Released! https://t.co/2ewKKObR6o
https://t.co/SVAt1hSCuu</t>
  </si>
  <si>
    <t>riffraffj13
How many fucking subscriptions
do you need to watch the fitbaw
these days, sky sports, BT, premier
and now amazon p… https://t.co/qWuEuciMzJ</t>
  </si>
  <si>
    <t>soundararajan_g
THE BOYS 2 Trailer (2020) Amazon
Prime Video https://t.co/ozFOQOBjt4
via @YouTube</t>
  </si>
  <si>
    <t xml:space="preserve">youtube
</t>
  </si>
  <si>
    <t>timjbharg
@RedAndWhite11 Watching on Amazon
Prime?</t>
  </si>
  <si>
    <t xml:space="preserve">redandwhite11
</t>
  </si>
  <si>
    <t>ara__sh
Amazon Prime now has Premier League?
This is a game changer. https://t.co/e3P48lfFOX</t>
  </si>
  <si>
    <t>mxsum98
Amazon prime need to get the license
to show all prem games, the service
and everything is much better than
sky and BT</t>
  </si>
  <si>
    <t>isameseguermrtz
@_xisabelxx_ Pero ya tengo Amazon
Prime gratis 😂</t>
  </si>
  <si>
    <t xml:space="preserve">_xisabelxx_
</t>
  </si>
  <si>
    <t>trailerseries
📽 The Boys 📺 Amazon Prime Video
🎬 Season 2 📅 2020 (a mediados)
✒ Cosas nuevas: Terror saldrá con
Butcher y aparece… https://t.co/Zqz5O46fK9</t>
  </si>
  <si>
    <t>bulbacos
I mean amazon still sells it but
its not longer prime</t>
  </si>
  <si>
    <t>sciencegirl2371
I always write better if I can
put a face to my character and
as I started watching "Return To
Christmas Creek" via… https://t.co/U82AA6NLkO</t>
  </si>
  <si>
    <t>tonicemd
I’m waiting for it to come to Amazon
Prime 🤷🏼‍♀️ https://t.co/ih7R89wbGo</t>
  </si>
  <si>
    <t>citygent224
If Amazon Prime really want to
make an impression bring in some
new faces new voices don’t just
recycle BBC and itv… https://t.co/MQiJY00uiK</t>
  </si>
  <si>
    <t>lukey_rich
RT @fun88eng: Everyone watching
Amazon Prime tonight 👌 https://t.co/VacilfjJx9</t>
  </si>
  <si>
    <t>mullsyconnor
RT @SirJamieH: Amazon Prime over
the last two nights have shown
the way football needs to go, in
regards to broadcasting it. Have
said for…</t>
  </si>
  <si>
    <t xml:space="preserve">sirjamieh
</t>
  </si>
  <si>
    <t>milmeninos
RT @TRHLofficial: An Amazon Prime
Delivery Guy Had the World's most
Wholesome Reaction to Discovering
Snacks Outside a Home. https://t.co/A…</t>
  </si>
  <si>
    <t>not_from_here28
RT @TRHLofficial: An Amazon Prime
Delivery Guy Had the World's most
Wholesome Reaction to Discovering
Snacks Outside a Home. https://t.co/A…</t>
  </si>
  <si>
    <t>jack_rogers97
Not gonna lie loving the premier
league on amazon prime I hope we
get more games streamed next season</t>
  </si>
  <si>
    <t>kirstiereid5
@filletdabitchx Watching it buddy.
( amazon prime) How’s the blades
losing ? Scratch heed time. Xx</t>
  </si>
  <si>
    <t xml:space="preserve">filletdabitchx
</t>
  </si>
  <si>
    <t>themprfirm
RT @WeAreEntNews: Mayumi Yoshida,
Amazon's Prime's 'Crown Princess',
Takes Us On Her Career Journey,
Talks the Final Season of Amazon's
'Th…</t>
  </si>
  <si>
    <t xml:space="preserve">weareentnews
</t>
  </si>
  <si>
    <t>kirtash80
A las 9:30-9:45 me pondré con F.E.A.R.~
Qué ganitas de seguir con este
juego! Os espero por twitch si
os apetece! R… https://t.co/ofB1BJ06Lc</t>
  </si>
  <si>
    <t>halospaz117
RT @Kirtash80: A las 9:30-9:45
me pondré con F.E.A.R.~ Qué ganitas
de seguir con este juego! Os espero
por twitch si os apetece! Recordad
s…</t>
  </si>
  <si>
    <t>naveenguhan1988
Donald Trump: Could you explain
what is Amazon Prime membership
https://t.co/HxZMHAAiYy</t>
  </si>
  <si>
    <t>dnbrns92
Amazon prime sport is a piece of
shit and I hate it.</t>
  </si>
  <si>
    <t>lukewil27186899
RT @fun88eng: Everyone watching
Amazon Prime tonight 👌 https://t.co/VacilfjJx9</t>
  </si>
  <si>
    <t>pugtom
Amazon Prime's no commentary feature
is where its at</t>
  </si>
  <si>
    <t>freemartinsmar1
Here’s What Amazon Prime Members
Loved Most in 2019 https://t.co/WiJdfBSiM2
https://t.co/ubIXTunrGZ</t>
  </si>
  <si>
    <t>marcflood
Here’s What Amazon Prime Members
Loved Most in 2019 https://t.co/9zehqOvJVL
via @adweek #advertising… https://t.co/hJ8u5TZtcK</t>
  </si>
  <si>
    <t>nickdunu
RT @GunnerGFTBL: This amazon prime
layout with a stats option 😍 this
is the best football streaming
service I’ve ever had https://t.co/rRVK…</t>
  </si>
  <si>
    <t>itzhinasaleem
Big up Amazon prime 🙌⚽️ #ARSBHA
#Football #AmazonPrimeSport https://t.co/iSo1F71hVy</t>
  </si>
  <si>
    <t>elyse3456
RT @TRHLofficial: An Amazon Prime
Delivery Guy Had the World's most
Wholesome Reaction to Discovering
Snacks Outside a Home. https://t.co/A…</t>
  </si>
  <si>
    <t>nilinho_whu
@RockyWhu Reply was on amazon prime
from midnight if you fancied it😃</t>
  </si>
  <si>
    <t xml:space="preserve">rockywhu
</t>
  </si>
  <si>
    <t>yoyi1701
RT @DrMalo: Con ustedes, el teaser
tráiler de la segunda temporada
de The Boys https://t.co/XuAwZvFsm1</t>
  </si>
  <si>
    <t>drmalo
Con ustedes, el teaser tráiler
de la segunda temporada de The
Boys https://t.co/XuAwZvFsm1</t>
  </si>
  <si>
    <t>gearsmarcus
RT @SeriesUpdateFR: Premier aperçu
de la saison 2 de #TheBoys. En
2020 sur Amazon Prime. https://t.co/CpxeRkUdvi</t>
  </si>
  <si>
    <t>milebento09
RT @PrimeVideoBR: Fadas são capazes
de se apaixonar por seres-humanos?
Orlando Bloom e Cara Delevingne
respondem em Carnival Row. Já dispon…</t>
  </si>
  <si>
    <t xml:space="preserve">primevideobr
</t>
  </si>
  <si>
    <t>whoknowscliff
Amazon Prime Feb. 16th Every Monday
I hit the post office tho so I
can mail you a copy. 📀 https://t.co/0qWFBjJdua</t>
  </si>
  <si>
    <t>johndoherty173
@nbchouse is on Amazon Prime Video.
Time to #binge.</t>
  </si>
  <si>
    <t xml:space="preserve">nbchouse
</t>
  </si>
  <si>
    <t>harvmarksy
What’s Amazon Prime’s obsession
with this Opta Win Probability??
Cool, and what?</t>
  </si>
  <si>
    <t>onlysharpie
Amazon Prime is how all football
should be shown. Get rid of @SkySports
and @btsport being able to choose
which gam… https://t.co/VysNr2oKhf</t>
  </si>
  <si>
    <t>explorer_100
RT @onlysharpie: Amazon Prime is
how all football should be shown.
Get rid of @SkySports and @btsport
being able to choose which game
you w…</t>
  </si>
  <si>
    <t>anamorfosis__
QUE AMAZON PRIME VIDEO TIENE LA
SERIE QUE LLEVO BUSCANDO MIL AÑOSSSSSSSSSSSSSSSSSSSSSSSSS</t>
  </si>
  <si>
    <t>guardiannigeria
How many of those who took up Amazon
Prime’s 30-day free trial will
be satisfied and pay the monthly
subscription o… https://t.co/6jcveGXtbg</t>
  </si>
  <si>
    <t>sue_skyheart
@6arsenal1886 NBCsN or on amazon
prime video</t>
  </si>
  <si>
    <t xml:space="preserve">6arsenal1886
</t>
  </si>
  <si>
    <t>johndavidflint
@virginmedia why is my amazon prime
not working on my tv but will on
my laptop and phone</t>
  </si>
  <si>
    <t>dotvd
RT @PrimeVideoFR: Être différent
peut s’avérer dangereux. Regardez
#CarnivalRow sur Amazon Prime Video</t>
  </si>
  <si>
    <t xml:space="preserve">primevideofr
</t>
  </si>
  <si>
    <t>aaronsentance95
“What about Derby?!” “We got fined
for a bloke standing on a public
footpath” “Bigger fine for using
binoculars”… https://t.co/aSqct50BHX</t>
  </si>
  <si>
    <t>djmankiewicz_
RT @TRHLofficial: An Amazon Prime
Delivery Guy Had the World's most
Wholesome Reaction to Discovering
Snacks Outside a Home. https://t.co/A…</t>
  </si>
  <si>
    <t>georgieleigh_
@Hermesparcels I was due to receive
an amazon prime parcel on Sunday.
I still haven’t received it and
the delivery… https://t.co/mUs8XoHIcc</t>
  </si>
  <si>
    <t xml:space="preserve">hermesparcels
</t>
  </si>
  <si>
    <t>steveeecoombs
Can’t get used to footy on Amazon
prime</t>
  </si>
  <si>
    <t>yohanladd
RT @moobeat: Twitch Prime loot
rewards for TFT and LoL are up!
LoL: https://t.co/NVE7Q1v5vv TFT:
https://t.co/GJieOAdrFh https://t.co/pLtT…</t>
  </si>
  <si>
    <t>charolloyd
i don’t want a lot for christmas,
there’s just one thing i need,
GAMES TO STOP BEING SHOWN ON AMAZON
FUCKING PRIME</t>
  </si>
  <si>
    <t>haru2222urara
@katame1319 可愛いでしょー☺️ 私も教えてもらったんだけど
未来講師めぐる シーズン1 それのエピソード2です いまならAmazon
Prime Videoで見れる！！！ https://t.co/ndmpbmiDjI</t>
  </si>
  <si>
    <t xml:space="preserve">katame1319
</t>
  </si>
  <si>
    <t>richteamc
Trust Amazon Prime Footy not to
work when I want to use it. Oh
well, back to nbcsn stream.</t>
  </si>
  <si>
    <t>pdincubus
Amazon Prime coverage. Co-commentator
is Chris Fucking Waddle. ‘Pundits’
are Jermaine Jenas and Les Ferdinand.
Than… https://t.co/5MJTZPeURR</t>
  </si>
  <si>
    <t>nelson_m_j
@NewsJunky72 @yashar @UPS The one
exception being amazon prime now.
Which is only available in a few
major metropol… https://t.co/GdNLM0wVxP</t>
  </si>
  <si>
    <t xml:space="preserve">ups
</t>
  </si>
  <si>
    <t xml:space="preserve">yashar
</t>
  </si>
  <si>
    <t xml:space="preserve">newsjunky72
</t>
  </si>
  <si>
    <t>uproxx
5. Sneaky Pete 4. Good Omens 3.
Fleabag 2. Patriot 1. ??? The best
Amazon Prime original series right
now, ranked… https://t.co/QhBE6rAbQU</t>
  </si>
  <si>
    <t>lyssguzman
Why is amazon prime still charging
me I canceled it three months ago</t>
  </si>
  <si>
    <t>abelbrando5
Amazon prime shows the prem now...too
nice😁</t>
  </si>
  <si>
    <t>matthewdking90
Streaming on Amazon prime.... What
time was kick off?</t>
  </si>
  <si>
    <t>scottweller123
RT @DIPhilSwanton: Just had a call
about over payment of my Amazon
Prime account. The lady was keen
to process a refund by getting
me to in…</t>
  </si>
  <si>
    <t xml:space="preserve">diphilswanton
</t>
  </si>
  <si>
    <t>mrjames15638306
When your Amazon Prime account
includes free live premiership
league games☺👍 https://t.co/FYjKrJlKoL</t>
  </si>
  <si>
    <t>maani_77
RT @SirJamieH: Amazon Prime over
the last two nights have shown
the way football needs to go, in
regards to broadcasting it. Have
said for…</t>
  </si>
  <si>
    <t>sidneyfussell
I truly believe Amazon is gonna
package all these wholesome clips
into an Amazon Prime series https://t.co/tU3zgamr34</t>
  </si>
  <si>
    <t>robardzr
RT @sidneyfussell: I truly believe
Amazon is gonna package all these
wholesome clips into an Amazon
Prime series https://t.co/tU3zgamr34</t>
  </si>
  <si>
    <t>absonalex
RT @fun88eng: Everyone watching
Amazon Prime tonight 👌 https://t.co/VacilfjJx9</t>
  </si>
  <si>
    <t>indiestag
en vrai il faut que j'exploite
mon 1 an d'Amazon Prime Video accidentel
lol</t>
  </si>
  <si>
    <t>sonziguitarist
I acc wouldn’t mind football finding
a somewhat permanent home on amazon
prime tbh</t>
  </si>
  <si>
    <t>throptoon
@_MilesThompson @nufcnathan_1995
Loving the fact ASM is doing the
sign language on Amazon Prime !</t>
  </si>
  <si>
    <t xml:space="preserve">nufcnathan_1995
</t>
  </si>
  <si>
    <t>glawson25
RT @Throptoon: @_MilesThompson
@nufcnathan_1995 Loving the fact
ASM is doing the sign language
on Amazon Prime !</t>
  </si>
  <si>
    <t xml:space="preserve">_milesthompson
</t>
  </si>
  <si>
    <t>j_rocknews
【PR】Amazon primeなら200万曲が聴き放題【30日間無料お試し】https://t.co/VoEWYf7ZyU
https://t.co/ik2Sj81rFQ</t>
  </si>
  <si>
    <t>pplasocial
Congrats @MyKukun on this bylined
article by Devin Haran, President
&amp;amp; Chief Operating Officer.
Devin discusses that… https://t.co/Ll3N0AZ0yB</t>
  </si>
  <si>
    <t xml:space="preserve">mykukun
</t>
  </si>
  <si>
    <t>roserezendes
My mom kicked me off her Amazon
prime because she accidentally
ordered stuff that I had favorited
or put in the car… https://t.co/dC4Vnjoc4B</t>
  </si>
  <si>
    <t>syncreticent
Silence has been gaining a lot
of traction lately and we couldn’t
be happier to have been a part
of this impactful… https://t.co/NYqQrN1G2C</t>
  </si>
  <si>
    <t>stefanangelinam
RT @DendrocacaliaUs: Choose from
thousands of your favorite products
from the #Prime #Pantry Store.
👉 amazon 🇺🇸 https://t.co/GgSZc5BbFq…</t>
  </si>
  <si>
    <t>noovyis
(First Teaser For Amazon Prime’s
The Boys Season 2 Released!) Playhitmusic
- https://t.co/f5GqOu8rTF https://t.co/zZBxEoywXt</t>
  </si>
  <si>
    <t>davidhutchy94
RT @fun88eng: Everyone watching
Amazon Prime tonight 👌 https://t.co/VacilfjJx9</t>
  </si>
  <si>
    <t>tg97221390
RT @ChrisMears1: Pardew on Amazon
Prime Video after hearing the Everton
job has become available https://t.co/mhZLGlJ0NA</t>
  </si>
  <si>
    <t xml:space="preserve">chrismears1
</t>
  </si>
  <si>
    <t>hollllewood
I swear to god @amazon. Get your
shit together. Prime means 2 days
not fucking 5. 😠</t>
  </si>
  <si>
    <t>kolonoskopija1
Je li moguce da vikinzi nisu ni
na netflix ni na hbo go ni nidje
no na amazon prime posrani makse</t>
  </si>
  <si>
    <t>satheeshmsk2
RT @sidhuwrites: Even before the
launch of the first look poster,
#Thalapathy64 is red hot in demand
in terms of the rights. Digital
stre…</t>
  </si>
  <si>
    <t>fauxybingo
Well weird hearing Alan Shearer
as a co commentator for amazon
prime video. Need him in the studio
doesn't sound ri… https://t.co/USE5oWh3Nn</t>
  </si>
  <si>
    <t>afc_dilley
We anywhere close to scoring yet?
My amazon prime isn’t working which
may be a good thing</t>
  </si>
  <si>
    <t>lfcnasir
Don’t let amazon prime fool you.
The matches are one minute behind
and they’re just a polished up
TotalSportek.</t>
  </si>
  <si>
    <t>anyangu_vincent
RT @AFCAMDEN: First impressions
of this Amazon Prime set up is
great. A bit like the NFL Gamepass.
Hopefully no lag/decent commentary!
#afc</t>
  </si>
  <si>
    <t>jayden_walls21
RT @EdoTenseiMob: might fuck around
and buy these glow in the dark
condoms on amazon prime Tryna play
Star Wars with the homies https://t.…</t>
  </si>
  <si>
    <t xml:space="preserve">edotenseimob
</t>
  </si>
  <si>
    <t>gxpik_
Arthur’s on amazon prime broooooo
IM HYPED</t>
  </si>
  <si>
    <t>jackowhite21
RT @TRHLofficial: An Amazon Prime
Delivery Guy Had the World's most
Wholesome Reaction to Discovering
Snacks Outside a Home. https://t.co/A…</t>
  </si>
  <si>
    <t>kamelle1st
@gummibierchenTV @HoppenstedtFrau
Glücklicherweise gibt es Amazon
Prime und ähnliches... 🤷‍♂️ ...und
mit ein wenig… https://t.co/MWfNPNMcej</t>
  </si>
  <si>
    <t xml:space="preserve">hoppenstedtfrau
</t>
  </si>
  <si>
    <t xml:space="preserve">gummibierchentv
</t>
  </si>
  <si>
    <t>chrismcurtis
RT @EddieRobson: The combination
of BBC and ITV commentators, pundits
and presenters on this Amazon Prime
football coverage makes it oddly…</t>
  </si>
  <si>
    <t>eddierobson
The combination of BBC and ITV
commentators, pundits and presenters
on this Amazon Prime football coverage
makes it… https://t.co/2vkRMEtl8i</t>
  </si>
  <si>
    <t>quakquakiagos
RT @latimes: In 2012 a group of
friends began playing Dungeons
&amp;amp; Dragons. Now their quest
includes an $11 million Kickstarter
campaign and…</t>
  </si>
  <si>
    <t>fapfapfettywap
RT @igtamil: Thalapathy Vijay powers
biggest ever business even before
halfway shooting #Thalapathy64
https://t.co/hoXvjSTloj</t>
  </si>
  <si>
    <t>gustavolimaevc7
RT @comingsoonnet: First Teaser
For Amazon Prime’s The Boys Season
2 Released! https://t.co/3aha2wcuUE</t>
  </si>
  <si>
    <t>juranceb01
Amazon prime can get right out
of my ear</t>
  </si>
  <si>
    <t>iamchrisedward
@MaryNanceresist Here are two:
01. $18 w/ free Prime shipping
(I assume this is a knock off)…
https://t.co/cuGJbJN5jh</t>
  </si>
  <si>
    <t xml:space="preserve">marynanceresist
</t>
  </si>
  <si>
    <t>andy_hennessy
RT @EddieRobson: The combination
of BBC and ITV commentators, pundits
and presenters on this Amazon Prime
football coverage makes it oddly…</t>
  </si>
  <si>
    <t>b_ianco
RT @SeriesUpdateFR: Premier aperçu
de la saison 2 de #TheBoys. En
2020 sur Amazon Prime. https://t.co/CpxeRkUdvi</t>
  </si>
  <si>
    <t>darrennoell
First Teaser For Amazon Prime’s
The Boys Season 2 Released!: The
series stars Karl Urban and Jack
Quaid The post Fi… https://t.co/x8tZFwnQzr</t>
  </si>
  <si>
    <t>tower_tramp
RT @TRHLofficial: An Amazon Prime
Delivery Guy Had the World's most
Wholesome Reaction to Discovering
Snacks Outside a Home. https://t.co/A…</t>
  </si>
  <si>
    <t>kenjifalcone
@emcarstaiirs eu to procurando
um site bom pra assistir legendado
pq não tem na netflix,amazon prime
e nem no net n… https://t.co/wiUbXm98K7</t>
  </si>
  <si>
    <t xml:space="preserve">emcarstaiirs
</t>
  </si>
  <si>
    <t>cyoungie97
Anyone else having trouble with
watching the Arsenal v Brighton
game on Amazon Prime? I wanted
to just listen to th… https://t.co/xllsjXqpXO</t>
  </si>
  <si>
    <t>salesagency_com
What were Amazon's more than 100
million Prime members doing with
their ever-faster shipping and
ad-free streaming… https://t.co/bgnVjqLZYQ</t>
  </si>
  <si>
    <t>keiipie
RT @moobeat: Twitch Prime loot
rewards for TFT and LoL are up!
LoL: https://t.co/NVE7Q1v5vv TFT:
https://t.co/GJieOAdrFh https://t.co/pLtT…</t>
  </si>
  <si>
    <t>dukekansal
In July 2017, less than seven months
after its foray into India as part
of its global expansion, Amazon
Prime Video… https://t.co/f8FTjivB0n</t>
  </si>
  <si>
    <t>jawn_hancock
Things you can't cancel: -Celebrities
who tweeted some dumb shit you
didn't like. Things you can cancel:
-Your Amazon Prime membership</t>
  </si>
  <si>
    <t>kevindav
RT @SeriesUpdateFR: Premier aperçu
de la saison 2 de #TheBoys. En
2020 sur Amazon Prime. https://t.co/CpxeRkUdvi</t>
  </si>
  <si>
    <t>isaac27mcg
don't rate amazon prime for the
prem</t>
  </si>
  <si>
    <t>joanfr300
RT @PrimeVideoES: Series y películas.
Incluido con Amazon Prime. Comienza
tu prueba gratuita de 30 días.
Cancela en cualquier momento.</t>
  </si>
  <si>
    <t xml:space="preserve">primevideoes
</t>
  </si>
  <si>
    <t>lookmaicanwrite
Beloveds, if you haven't seen August
at Akiko's yet, go watch it on
Amazon Prime or Kanopy. It's a
film by my colle… https://t.co/j957OBKPM2</t>
  </si>
  <si>
    <t>chandruvj12
RT @News18TamilNadu: ‘தளபதி 64’
டிஜிட்டல் உரிமையைப் பெற்ற நிறுவனம்...!
#Thalapathy64 | Click... https://t.co/IX6UZ9mZ56</t>
  </si>
  <si>
    <t xml:space="preserve">news18tamilnadu
</t>
  </si>
  <si>
    <t>joshuacunnigham
RT @fun88eng: Everyone watching
Amazon Prime tonight 👌 https://t.co/VacilfjJx9</t>
  </si>
  <si>
    <t>edmcaper
RT @TRHLofficial: An Amazon Prime
Delivery Guy Had the World's most
Wholesome Reaction to Discovering
Snacks Outside a Home. https://t.co/A…</t>
  </si>
  <si>
    <t>jackalfie23
Amazon Prime’s coverage of Premier
League football is actually fucking
decent.</t>
  </si>
  <si>
    <t xml:space="preserve">100percentcafc
</t>
  </si>
  <si>
    <t>javoromerog
@DiegoArcos14 No entiendo, ósea
que tiene q salir primero en History
antes que en prime video ??? Pero
en mexico y… https://t.co/lZ8O2ztNCV</t>
  </si>
  <si>
    <t xml:space="preserve">diegoarcos14
</t>
  </si>
  <si>
    <t>thalapathyieans
RT @News18TamilNadu: ‘தளபதி 64’
டிஜிட்டல் உரிமையைப் பெற்ற நிறுவனம்...!
#Thalapathy64 | Click... https://t.co/IX6UZ9mZ56</t>
  </si>
  <si>
    <t>spacebabyg
Convencendo meu pai a assinar Amazon
prime mas com certeza a Cris vai
empatar pq ela é muito apegada
aos filmes indianos dela</t>
  </si>
  <si>
    <t>ailsa_watson
I love amazon prime but it’s making
me really impatient with other
online deliveries, I’m sitting
here thinking thr… https://t.co/1FkZYhv1Yx</t>
  </si>
  <si>
    <t>chrismoore1971
@GeoffEvans53 If you have Amazon
prime watch The Expanse - fucking
fantastic show! https://t.co/0tmAWEcyZo</t>
  </si>
  <si>
    <t xml:space="preserve">geoffevans53
</t>
  </si>
  <si>
    <t>wenylli
RT @moobeat: Twitch Prime loot
rewards for TFT and LoL are up!
LoL: https://t.co/NVE7Q1v5vv TFT:
https://t.co/GJieOAdrFh https://t.co/pLtT…</t>
  </si>
  <si>
    <t>staack117
RT @TRHLofficial: An Amazon Prime
Delivery Guy Had the World's most
Wholesome Reaction to Discovering
Snacks Outside a Home. https://t.co/A…</t>
  </si>
  <si>
    <t>tica_attica
@BluetonesFanz @TheQuill Scrooged
is currently on Amazon prime. Heads
up</t>
  </si>
  <si>
    <t xml:space="preserve">thequill
</t>
  </si>
  <si>
    <t xml:space="preserve">bluetonesfanz
</t>
  </si>
  <si>
    <t>savagewolf274
RT @SavinTheBees: Watch The Boys
on Amazon Prime video. https://t.co/kTjUYzbK99</t>
  </si>
  <si>
    <t>savinthebees
Watch The Boys on Amazon Prime
video. https://t.co/kTjUYzbK99</t>
  </si>
  <si>
    <t>215_felixx
RT @SavinTheBees: Watch The Boys
on Amazon Prime video. https://t.co/kTjUYzbK99</t>
  </si>
  <si>
    <t>shaneramirez20
RT @SavinTheBees: Watch The Boys
on Amazon Prime video. https://t.co/kTjUYzbK99</t>
  </si>
  <si>
    <t>ohmegalaw
RT @SavinTheBees: Watch The Boys
on Amazon Prime video. https://t.co/kTjUYzbK99</t>
  </si>
  <si>
    <t>pauljan_
Vraiment heureux d'avoir pris Amazon
Prime, y a les spectacles de Bigard
😝😝</t>
  </si>
  <si>
    <t>ndromm
RT @pauljan_: Vraiment heureux
d'avoir pris Amazon Prime, y a
les spectacles de Bigard 😝😝</t>
  </si>
  <si>
    <t>drtommyt25
Can't work out if The Emirates
has empty seats because A) The
game is on Amazon Prime Or B) We
are just a bit shit #ARSBHA</t>
  </si>
  <si>
    <t>officialwalexy
RT @DrTommyT25: Can't work out
if The Emirates has empty seats
because A) The game is on Amazon
Prime Or B) We are just a bit shit
#ARSBHA</t>
  </si>
  <si>
    <t>youngmono
@walke_mr Thanks my man but geo
locked which is bollox as my wife
has amazon prime but can’t watch
it in Ireland</t>
  </si>
  <si>
    <t xml:space="preserve">walke_mr
</t>
  </si>
  <si>
    <t>lord_shade
RT @SavinTheBees: Watch The Boys
on Amazon Prime video. https://t.co/kTjUYzbK99</t>
  </si>
  <si>
    <t>peachiko_
RT @SavinTheBees: Watch The Boys
on Amazon Prime video. https://t.co/kTjUYzbK99</t>
  </si>
  <si>
    <t>itshoneyp
Yay!!! Grey’s Anatomy on Amazon
Prime 😍</t>
  </si>
  <si>
    <t>dyepoyyy
RT @moobeat: Twitch Prime loot
rewards for TFT and LoL are up!
LoL: https://t.co/NVE7Q1v5vv TFT:
https://t.co/GJieOAdrFh https://t.co/pLtT…</t>
  </si>
  <si>
    <t>iamabolude
RT @GaryLineker: Think I might
be the only person in the football
telly world not working with Amazon
Prime. I can only presume my invitati…</t>
  </si>
  <si>
    <t xml:space="preserve">garylineker
</t>
  </si>
  <si>
    <t>irishsoxfan34
RT @TRHLofficial: An Amazon Prime
Delivery Guy Had the World's most
Wholesome Reaction to Discovering
Snacks Outside a Home. https://t.co/A…</t>
  </si>
  <si>
    <t>manof3ijao
obrigado amazon prime por compensar
o dia ruim que eu tive com este
belíssimo trailer isto significa
muito para mim… https://t.co/IL7mAwqrhC</t>
  </si>
  <si>
    <t>grandiloquency1
RT @SavinTheBees: Watch The Boys
on Amazon Prime video. https://t.co/kTjUYzbK99</t>
  </si>
  <si>
    <t>selinadavis73
@amyalkon @robbysoave But srsly
- it's way more likely to be an
Xmas delivery than anything nefarious.
Soooo many A… https://t.co/KXOVAF8pCf</t>
  </si>
  <si>
    <t xml:space="preserve">robbysoave
</t>
  </si>
  <si>
    <t xml:space="preserve">amyalkon
</t>
  </si>
  <si>
    <t>jaysaidyeet
RT @SavinTheBees: Watch The Boys
on Amazon Prime video. https://t.co/kTjUYzbK99</t>
  </si>
  <si>
    <t>dicdac
Hey Jeff Bezos, how about you use
a tiny bit of your pocket money
to outbuy Sky Sports and BT sport
and put all… https://t.co/hc5raPVfEz</t>
  </si>
  <si>
    <t>thatguywizard
RT @SavinTheBees: Watch The Boys
on Amazon Prime video. https://t.co/kTjUYzbK99</t>
  </si>
  <si>
    <t>jchidleyhill
RT @CaraGeeeee: I love this whole
article but especially one particular
quotation lololololol @Mi55Tipper
this is why we’re friends #TheExp…</t>
  </si>
  <si>
    <t xml:space="preserve">mi55tipper
</t>
  </si>
  <si>
    <t>carageeeee
I love this whole article but especially
one particular quotation lololololol
@Mi55Tipper this is why we’re friends…
https://t.co/GgD2olhKdL</t>
  </si>
  <si>
    <t>jtucker_3
Premier league on Amazon prime
is the best thing they’ve done
in a long time</t>
  </si>
  <si>
    <t>just_amazing1
RT @jtucker_3: Premier league on
Amazon prime is the best thing
they’ve done in a long time</t>
  </si>
  <si>
    <t>princesssb16
RT @blairerxse: If you have a Netflix/Hulu/Amazon
Prime subscription - you can afford
a Domme’s OF. Most Dommes have
their OF for $12/mon…</t>
  </si>
  <si>
    <t>blairerxse
If you have a Netflix/Hulu/Amazon
Prime subscription - you can afford
a Domme’s OF. Most Dommes have
their OF for… https://t.co/wnAFEtjnxz</t>
  </si>
  <si>
    <t>twrdtw
RT @obenkyounuma: 世界中の各国ごとに作っていたのが、NetflixとAmazon
PrimeとHulu（ディズニー）しかなくなって世界中の制作会社が押し寄せたら、そりゃあっという間にそういう状況になるよね。しかも、そうなったらもう各地の制作局は勢いを取り戻さな…</t>
  </si>
  <si>
    <t xml:space="preserve">obenkyounuma
</t>
  </si>
  <si>
    <t>acelus211
RT @SavinTheBees: Watch The Boys
on Amazon Prime video. https://t.co/kTjUYzbK99</t>
  </si>
  <si>
    <t>grimlock2183
RT @SavinTheBees: Watch The Boys
on Amazon Prime video. https://t.co/kTjUYzbK99</t>
  </si>
  <si>
    <t>joeanderson_69
RT @SavinTheBees: Watch The Boys
on Amazon Prime video. https://t.co/kTjUYzbK99</t>
  </si>
  <si>
    <t>loyneto
Assinei Amazon prime só pra testa
porém e baratin DMS e tem MT filme</t>
  </si>
  <si>
    <t>lewiscumming
Yes. But canny see it attracting
enough new subscribers to justify
a decent TV deal. Reckon the Amazon
model will… https://t.co/FjrBSZNS2l</t>
  </si>
  <si>
    <t>skyebac0n
Watching the football through amazon
prime is 💩 lagging so so soooo
much 🥴</t>
  </si>
  <si>
    <t>goonerwilson14
Why doesn’t my Amazon prime video
work on the fire stick???</t>
  </si>
  <si>
    <t>thefknlizrdking
RT @SavinTheBees: Watch The Boys
on Amazon Prime video. https://t.co/kTjUYzbK99</t>
  </si>
  <si>
    <t>callme_musik14
@TeamDeja Bet he’ll be there in
2-3 business days. I don’t have
amazon prime 😂</t>
  </si>
  <si>
    <t xml:space="preserve">teamdeja
</t>
  </si>
  <si>
    <t>_valeriejade_
RT @TRHLofficial: An Amazon Prime
Delivery Guy Had the World's most
Wholesome Reaction to Discovering
Snacks Outside a Home. https://t.co/A…</t>
  </si>
  <si>
    <t>haskuuu
RT @SavinTheBees: Watch The Boys
on Amazon Prime video. https://t.co/kTjUYzbK99</t>
  </si>
  <si>
    <t>latercera
RT @mouse_cl: Con ustedes, el teaser
tráiler de la segunda temporada
de The Boys https://t.co/iO9ydvgeUe
https://t.co/Oed3NvShDT</t>
  </si>
  <si>
    <t>mouse_cl
Con ustedes, el teaser tráiler
de la segunda temporada de The
Boys https://t.co/iO9ydvgeUe https://t.co/Oed3NvShDT</t>
  </si>
  <si>
    <t>suspendedbruv
RT @SavinTheBees: Watch The Boys
on Amazon Prime video. https://t.co/kTjUYzbK99</t>
  </si>
  <si>
    <t>aetherschreiber
RT @DevenRue: Here's the link to
the full piece where my map was
in the background https://t.co/XIx6RBLMo4</t>
  </si>
  <si>
    <t>tallan34
RT @fun88eng: Everyone watching
Amazon Prime tonight 👌 https://t.co/VacilfjJx9</t>
  </si>
  <si>
    <t>novacronx
RT @SavinTheBees: Watch The Boys
on Amazon Prime video. https://t.co/kTjUYzbK99</t>
  </si>
  <si>
    <t>bakufuckr
RT @SavinTheBees: Watch The Boys
on Amazon Prime video. https://t.co/kTjUYzbK99</t>
  </si>
  <si>
    <t>ffsbaiily
Loving Amazon prime coverage of
the PL</t>
  </si>
  <si>
    <t>cvx137
RT @ffsbaiIly: Loving Amazon prime
coverage of the PL</t>
  </si>
  <si>
    <t>adityarajkaul
@Akshobh Go to Amazon Prime. And
watch Modern Love. :)</t>
  </si>
  <si>
    <t xml:space="preserve">akshobh
</t>
  </si>
  <si>
    <t>marssailor_
RT @SeriesUpdateFR: Premier aperçu
de la saison 2 de #TheBoys. En
2020 sur Amazon Prime. https://t.co/CpxeRkUdvi</t>
  </si>
  <si>
    <t>elbowpenguin
RT @SavinTheBees: Watch The Boys
on Amazon Prime video. https://t.co/kTjUYzbK99</t>
  </si>
  <si>
    <t>runr_uk
@timsrunworld @skidrowmarathon
Amazon Prime £4.99 but totally
worth it!</t>
  </si>
  <si>
    <t xml:space="preserve">skidrowmarathon
</t>
  </si>
  <si>
    <t xml:space="preserve">timsrunworld
</t>
  </si>
  <si>
    <t>808marv
RT @CaraGeeeee: I love this whole
article but especially one particular
quotation lololololol @Mi55Tipper
this is why we’re friends #TheExp…</t>
  </si>
  <si>
    <t>arc_meo
@scorsesie maybe i can wait for
it to come out on like amazon prime
or something? youtube rentals?...
123movies???... :((</t>
  </si>
  <si>
    <t xml:space="preserve">scorsesie
</t>
  </si>
  <si>
    <t>sociosteiner
I’m literally closing my Netflix
account if they stayed this shitty..
At least amazon prime has harry
potter movies https://t.co/jbRGliGAqZ</t>
  </si>
  <si>
    <t>bradders4711
RT @alanshearer: Amazon delivers
the Premier League. Tonight I’ll
be covering Arsenal v Brighton
live and exclusive on Amazon Prime
Video.…</t>
  </si>
  <si>
    <t xml:space="preserve">alanshearer
</t>
  </si>
  <si>
    <t>ahblizz
RT @CaraGeeeee: I love this whole
article but especially one particular
quotation lololololol @Mi55Tipper
this is why we’re friends #TheExp…</t>
  </si>
  <si>
    <t>sofzmc_
RT @TRHLofficial: An Amazon Prime
Delivery Guy Had the World's most
Wholesome Reaction to Discovering
Snacks Outside a Home. https://t.co/A…</t>
  </si>
  <si>
    <t>chargrits
RT @TheJonathanCain: If you’re
looking for a great way to get
into the Christmas Spirit, check
out this full-length concert featuring
songs…</t>
  </si>
  <si>
    <t xml:space="preserve">thejonathancain
</t>
  </si>
  <si>
    <t>_acessocultural
#Série: Confira as séries que chegam
ao Amazon Prime Video Brasil neste
mês https://t.co/xF7dtnmC9i https://t.co/MPgsObGNMz</t>
  </si>
  <si>
    <t>sheffrealist
RT @AFCAMDEN: First impressions
of this Amazon Prime set up is
great. A bit like the NFL Gamepass.
Hopefully no lag/decent commentary!
#afc</t>
  </si>
  <si>
    <t>batmxrvel
RT @PrimeVideoBR: Fadas são capazes
de se apaixonar por seres-humanos?
Orlando Bloom e Cara Delevingne
respondem em Carnival Row. Já dispon…</t>
  </si>
  <si>
    <t>mrjumpingstep
@shingojira__ Hast du kein Amazon
Prime? Kannst dann miteinander
verbinden :o</t>
  </si>
  <si>
    <t xml:space="preserve">shingojira__
</t>
  </si>
  <si>
    <t>lalolinks
RT @mouse_cl: Con ustedes, el teaser
tráiler de la segunda temporada
de The Boys https://t.co/iO9ydvgeUe
https://t.co/Oed3NvShDT</t>
  </si>
  <si>
    <t>zackenberry
RT @TRHLofficial: An Amazon Prime
Delivery Guy Had the World's most
Wholesome Reaction to Discovering
Snacks Outside a Home. https://t.co/A…</t>
  </si>
  <si>
    <t>ty_hanby12
RT @SavinTheBees: Watch The Boys
on Amazon Prime video. https://t.co/kTjUYzbK99</t>
  </si>
  <si>
    <t>laceyfindom
RT @blairerxse: If you have a Netflix/Hulu/Amazon
Prime subscription - you can afford
a Domme’s OF. Most Dommes have
their OF for $12/mon…</t>
  </si>
  <si>
    <t>theboogalooguru
RT @CaraGeeeee: I love this whole
article but especially one particular
quotation lololololol @Mi55Tipper
this is why we’re friends #TheExp…</t>
  </si>
  <si>
    <t>evitts7
RT @ODDSbible: If you have chosen
‘stadium noise only’ on Amazon
Prime for the Arsenal vs Brighton
game, do not panic if the speakers
seem…</t>
  </si>
  <si>
    <t>oddsbible
If you have chosen ‘stadium noise
only’ on Amazon Prime for the Arsenal
vs Brighton game, do not panic
if the speak… https://t.co/ghuCRoYiNX</t>
  </si>
  <si>
    <t>_peterchappell_
RT @ODDSbible: If you have chosen
‘stadium noise only’ on Amazon
Prime for the Arsenal vs Brighton
game, do not panic if the speakers
seem…</t>
  </si>
  <si>
    <t>tatsui_tk
Je suis à fond sur The Boys (Amazon
Prime) actuellement, je kiffe 😍</t>
  </si>
  <si>
    <t>yumcoldwater
RT @SavinTheBees: Watch The Boys
on Amazon Prime video. https://t.co/kTjUYzbK99</t>
  </si>
  <si>
    <t>benroethig
RT @CaraGeeeee: I love this whole
article but especially one particular
quotation lololololol @Mi55Tipper
this is why we’re friends #TheExp…</t>
  </si>
  <si>
    <t>baylorjoe2009
The Report on Amazon Prime was
really good. Just fyi.</t>
  </si>
  <si>
    <t>treisaato
RT @DrMalo: Con ustedes, el teaser
tráiler de la segunda temporada
de The Boys https://t.co/XuAwZvFsm1</t>
  </si>
  <si>
    <t>joemorgante
RT @TRHLofficial: An Amazon Prime
Delivery Guy Had the World's most
Wholesome Reaction to Discovering
Snacks Outside a Home. https://t.co/A…</t>
  </si>
  <si>
    <t>banned_icoot
@cunteast Amazon Prime to Netflix
and Disney Minus https://t.co/18DzD6GQQZ</t>
  </si>
  <si>
    <t xml:space="preserve">cunteast
</t>
  </si>
  <si>
    <t>itsryanb__
RT @ODDSbible: If you have chosen
‘stadium noise only’ on Amazon
Prime for the Arsenal vs Brighton
game, do not panic if the speakers
seem…</t>
  </si>
  <si>
    <t>willburns6
Loads of people going daft about
the coverage on Amazon Prime. I’m
only 30 secs off real time which
Sky HD is usual… https://t.co/pMJCLxh8bg</t>
  </si>
  <si>
    <t>arstorms
RT @TRHLofficial: An Amazon Prime
Delivery Guy Had the World's most
Wholesome Reaction to Discovering
Snacks Outside a Home. https://t.co/A…</t>
  </si>
  <si>
    <t>therealhogsonic
RT @TRHLofficial: An Amazon Prime
Delivery Guy Had the World's most
Wholesome Reaction to Discovering
Snacks Outside a Home. https://t.co/A…</t>
  </si>
  <si>
    <t>pixel51
RT @CaraGeeeee: I love this whole
article but especially one particular
quotation lololololol @Mi55Tipper
this is why we’re friends #TheExp…</t>
  </si>
  <si>
    <t>dan19bv78
RT @ABNEGAT96846258: Have you seen
our New #BehindTheScenes video!!
Check out the result of a great
team work, movie live on Amazon
(Free w…</t>
  </si>
  <si>
    <t xml:space="preserve">abnegat96846258
</t>
  </si>
  <si>
    <t>slobis
@washingtonpost Why won't you fix
the problem with SSO between Amazon
and your paper? For three years
I haven't be… https://t.co/VWhs6ldsRD</t>
  </si>
  <si>
    <t xml:space="preserve">washingtonpost
</t>
  </si>
  <si>
    <t>yem_i9
Premier league on Amazon prime
is soooooo much better than sky
and bt. Hopefully this is the future.</t>
  </si>
  <si>
    <t>anglrsg9
RT @DendrocacaliaUs: Choose from
thousands of your favorite products
from the #Prime #Pantry Store.
👉 amazon 🇺🇸 https://t.co/GgSZc5BbFq…</t>
  </si>
  <si>
    <t>idetro
RT @ODDSbible: If you have chosen
‘stadium noise only’ on Amazon
Prime for the Arsenal vs Brighton
game, do not panic if the speakers
seem…</t>
  </si>
  <si>
    <t>keithesque
@virginmedia for example, this
message popped up when trying to
stream on Amazon Prime yesterday.
After the re-plug… https://t.co/9BdSVPV0QF</t>
  </si>
  <si>
    <t>rivershouts
RT @SavinTheBees: Watch The Boys
on Amazon Prime video. https://t.co/kTjUYzbK99</t>
  </si>
  <si>
    <t>hughhzeey
How long until Amazon Prime introduce
a a sports package?</t>
  </si>
  <si>
    <t>books_adventure
@AshCashmore @Starbucks @DutchBros
@officedepot @amazon @AmazonKindle
@bicpens @Elmers @fivebelow @DollarTree…
https://t.co/60kQM3jPxE</t>
  </si>
  <si>
    <t xml:space="preserve">dollartree
</t>
  </si>
  <si>
    <t xml:space="preserve">fivebelow
</t>
  </si>
  <si>
    <t xml:space="preserve">elmers
</t>
  </si>
  <si>
    <t xml:space="preserve">bicpens
</t>
  </si>
  <si>
    <t xml:space="preserve">amazonkindle
</t>
  </si>
  <si>
    <t xml:space="preserve">officedepot
</t>
  </si>
  <si>
    <t xml:space="preserve">dutchbros
</t>
  </si>
  <si>
    <t xml:space="preserve">starbucks
</t>
  </si>
  <si>
    <t xml:space="preserve">ashcashmore
</t>
  </si>
  <si>
    <t>chrizh16
RT @fun88eng: Everyone watching
Amazon Prime tonight 👌 https://t.co/VacilfjJx9</t>
  </si>
  <si>
    <t>lligatos
RT @SavinTheBees: Watch The Boys
on Amazon Prime video. https://t.co/kTjUYzbK99</t>
  </si>
  <si>
    <t>staysxventxen
And McKenna's new film is gonna
be on Amazon prime in January??
Too many good news</t>
  </si>
  <si>
    <t>kiddarkens09
RT @SavinTheBees: Watch The Boys
on Amazon Prime video. https://t.co/kTjUYzbK99</t>
  </si>
  <si>
    <t>j_burnsy_87
@ac_wazza Amazon prime mate</t>
  </si>
  <si>
    <t xml:space="preserve">ac_wazza
</t>
  </si>
  <si>
    <t>ichocrates
RT @DrMalo: Con ustedes, el teaser
tráiler de la segunda temporada
de The Boys https://t.co/XuAwZvFsm1</t>
  </si>
  <si>
    <t>keldantealexis
RT @GaryLineker: Think I might
be the only person in the football
telly world not working with Amazon
Prime. I can only presume my invitati…</t>
  </si>
  <si>
    <t>ketchupnosauce
RT @SavinTheBees: Watch The Boys
on Amazon Prime video. https://t.co/kTjUYzbK99</t>
  </si>
  <si>
    <t>gamingethos
RT @SavinTheBees: Watch The Boys
on Amazon Prime video. https://t.co/kTjUYzbK99</t>
  </si>
  <si>
    <t>webbedbat
RT @SavinTheBees: Watch The Boys
on Amazon Prime video. https://t.co/kTjUYzbK99</t>
  </si>
  <si>
    <t>jamesadams93
RT @fun88eng: Everyone watching
Amazon Prime tonight 👌 https://t.co/VacilfjJx9</t>
  </si>
  <si>
    <t>lydiaswitzer1
RT @TRHLofficial: An Amazon Prime
Delivery Guy Had the World's most
Wholesome Reaction to Discovering
Snacks Outside a Home. https://t.co/A…</t>
  </si>
  <si>
    <t>hitenpatel13
Anyone else's Amazon Prime stream
constantly freezing? Not happy
with this at all</t>
  </si>
  <si>
    <t>kitname__
RT @SavinTheBees: Watch The Boys
on Amazon Prime video. https://t.co/kTjUYzbK99</t>
  </si>
  <si>
    <t>demented6amer
RT @SavinTheBees: Watch The Boys
on Amazon Prime video. https://t.co/kTjUYzbK99</t>
  </si>
  <si>
    <t>bastitis
RT @mouse_cl: Con ustedes, el teaser
tráiler de la segunda temporada
de The Boys https://t.co/iO9ydvgeUe
https://t.co/Oed3NvShDT</t>
  </si>
  <si>
    <t>agirlhasnoshaym
RT @TRHLofficial: An Amazon Prime
Delivery Guy Had the World's most
Wholesome Reaction to Discovering
Snacks Outside a Home. https://t.co/A…</t>
  </si>
  <si>
    <t>ggrantstory
RT @megaNUT4k: the year is 2030.
supreme leader Jeff has divided
the population into 12 production
districts. amazon prime members
get to l…</t>
  </si>
  <si>
    <t xml:space="preserve">meganut4k
</t>
  </si>
  <si>
    <t>sadboiimoe
RT @SavinTheBees: Watch The Boys
on Amazon Prime video. https://t.co/kTjUYzbK99</t>
  </si>
  <si>
    <t>redmedic56
Just watching replay of whole Match
on Amazon prime now. We have played
a whole lot better than I thought
while I w… https://t.co/Tqv6Iq0qqe</t>
  </si>
  <si>
    <t>ddineley92
Amazon Prime pundits are pish</t>
  </si>
  <si>
    <t>faintdreams
RT @latimes: In 2012 a group of
friends began playing Dungeons
&amp;amp; Dragons. Now their quest
includes an $11 million Kickstarter
campaign and…</t>
  </si>
  <si>
    <t>houseofannie
RT @CaraGeeeee: I love this whole
article but especially one particular
quotation lololololol @Mi55Tipper
this is why we’re friends #TheExp…</t>
  </si>
  <si>
    <t>osindemark
RT @SavinTheBees: Watch The Boys
on Amazon Prime video. https://t.co/kTjUYzbK99</t>
  </si>
  <si>
    <t>lucato707
RT @SavinTheBees: Watch The Boys
on Amazon Prime video. https://t.co/kTjUYzbK99</t>
  </si>
  <si>
    <t>gabebeadle
RT @fun88eng: Everyone watching
Amazon Prime tonight 👌 https://t.co/VacilfjJx9</t>
  </si>
  <si>
    <t>tangyndombele
Amazon prime commentators are savage
lmao</t>
  </si>
  <si>
    <t>wintersevetm
RT @videogamedeals: Pokémon Detective
Pikachu Movie Talking Psyduck Plush
- 8" Amazon Lightning Deal Starts
in 15 minutes via Amazon (Prime…</t>
  </si>
  <si>
    <t>videogamedeals
Pokémon Detective Pikachu Movie
Talking Psyduck Plush - 8" Amazon
Lightning Deal Starts in 15 minutes
via Amazon (P… https://t.co/GUP4RJUpM2</t>
  </si>
  <si>
    <t>alisonplumey
Have you watch in Amazon Prime
Magnificent Three: Cities that
Shaped History this will blow your
mind. If you think… https://t.co/hERiZFRtYZ</t>
  </si>
  <si>
    <t>velvetcrowe
RT @videogamedeals: Pokémon Detective
Pikachu Movie Talking Psyduck Plush
- 8" Amazon Lightning Deal Starts
in 15 minutes via Amazon (Prime…</t>
  </si>
  <si>
    <t>robjones_11
Amazon prime is sick. I'm all in</t>
  </si>
  <si>
    <t>leveltotheup
RT @videogamedeals: Pokémon Detective
Pikachu Movie Talking Psyduck Plush
- 8" Amazon Lightning Deal Starts
in 15 minutes via Amazon (Prime…</t>
  </si>
  <si>
    <t>zhulu2118
RT @TeluguVijayFans: .. #Thalapathy64
Telugu Version Satellite Rights
acquired By GeminiTV OTT - Amazon
Prime #Bigil</t>
  </si>
  <si>
    <t>shuddertrix
RT @videogamedeals: Pokémon Detective
Pikachu Movie Talking Psyduck Plush
- 8" Amazon Lightning Deal Starts
in 15 minutes via Amazon (Prime…</t>
  </si>
  <si>
    <t>viratking10
RT @igtamil: Thalapathy Vijay powers
biggest ever business even before
halfway shooting #Thalapathy64
https://t.co/hoXvjSTloj</t>
  </si>
  <si>
    <t>andyhy88
Really like amazon prime watch
any game turn the commentary on
or off go bk n watch the goals
again at the touch of… https://t.co/44bSttymB7</t>
  </si>
  <si>
    <t>gallagherlad95
How do you turn commentary off
on amazon prime? Wanna try it out.</t>
  </si>
  <si>
    <t>bzba_simba
RT @videogamedeals: Pokémon Detective
Pikachu Movie Talking Psyduck Plush
- 8" Amazon Lightning Deal Starts
in 15 minutes via Amazon (Prime…</t>
  </si>
  <si>
    <t>melibelli
@shaqueena247 I think amazon prime
has it</t>
  </si>
  <si>
    <t xml:space="preserve">shaqueena247
</t>
  </si>
  <si>
    <t>davedwardspiano
RT @CaraGeeeee: I love this whole
article but especially one particular
quotation lololololol @Mi55Tipper
this is why we’re friends #TheExp…</t>
  </si>
  <si>
    <t>realestateatl
An Amazon Prime Delivery Guy Had
the World's Purest Reaction to
Discovering Snacks Outside a Home
https://t.co/rHVxqHbYyx</t>
  </si>
  <si>
    <t>akajesuso
mis padres llevan suscritos a Amazon
desde mayo porque hicieron una
compra y no se enteraron de que
se suscribieron… https://t.co/ONzaIig0Mu</t>
  </si>
  <si>
    <t>3ars92
RT @SavinTheBees: Watch The Boys
on Amazon Prime video. https://t.co/kTjUYzbK99</t>
  </si>
  <si>
    <t>oliverbrown84
RT @SirJamieH: Amazon Prime over
the last two nights have shown
the way football needs to go, in
regards to broadcasting it. Have
said for…</t>
  </si>
  <si>
    <t>urbiewankenobi
RT @SavinTheBees: Watch The Boys
on Amazon Prime video. https://t.co/kTjUYzbK99</t>
  </si>
  <si>
    <t>scorpiotiger77
RT @EntInsider: #TheExpanse cast
and creators on making the move
from Syfy to Amazon, and what to
expect in season 4 https://t.co/sTXN6jjYMB</t>
  </si>
  <si>
    <t xml:space="preserve">entinsider
</t>
  </si>
  <si>
    <t>risingsuperstar
RT @videogamedeals: Pokémon Detective
Pikachu Movie Talking Psyduck Plush
- 8" Amazon Lightning Deal Starts
in 15 minutes via Amazon (Prime…</t>
  </si>
  <si>
    <t>palmtreesss
RT @keyannaleshawn: Amazon prime
be having all the little good bootleg
movies</t>
  </si>
  <si>
    <t xml:space="preserve">keyannaleshawn
</t>
  </si>
  <si>
    <t>joannemkellys
RT @CaraGeeeee: I love this whole
article but especially one particular
quotation lololololol @Mi55Tipper
this is why we’re friends #TheExp…</t>
  </si>
  <si>
    <t>obiiiwaan
RT @SeriesUpdateFR: Premier aperçu
de la saison 2 de #TheBoys. En
2020 sur Amazon Prime. https://t.co/CpxeRkUdvi</t>
  </si>
  <si>
    <t>alrubra
RT @PrimeVideoBR: Fadas são capazes
de se apaixonar por seres-humanos?
Orlando Bloom e Cara Delevingne
respondem em Carnival Row. Já dispon…</t>
  </si>
  <si>
    <t>digitalpsnjdj
❗️Disponible Suscripciones Premium❗️
NETFLIX UHD HBO ESPAÑA AMAZON PRIME
DAZN ESPAÑA RAKUTEN TV Y MUCHAS
OTRAS M… https://t.co/XqE0kfR7Df</t>
  </si>
  <si>
    <t>pitercoptero_24
RT @digitalpsnjdj: ❗️Disponible
Suscripciones Premium❗️ NETFLIX
UHD HBO ESPAÑA AMAZON PRIME DAZN
ESPAÑA RAKUTEN TV Y MUCHAS OTRAS
MAS...…</t>
  </si>
  <si>
    <t>chrisabraham
Watching The Report on Amazon Prime
Video. Why do we listen to a thing
the CIA says about anyone, including
Trump.… https://t.co/SFtDZtJt1i</t>
  </si>
  <si>
    <t>zac_hallam
RT @BigLez67: jonno if ya see this
ya better log oot me amazon prime
cos a cannit watch a masterpiece
from bruceys mags !! answer ya
fuckin…</t>
  </si>
  <si>
    <t>biglez67
jonno if ya see this ya better
log oot me amazon prime cos a cannit
watch a masterpiece from bruceys
mags !! answer… https://t.co/HsD3zwi3yi</t>
  </si>
  <si>
    <t>mementh
RT @latimes: In 2012 a group of
friends began playing Dungeons
&amp;amp; Dragons. Now their quest
includes an $11 million Kickstarter
campaign and…</t>
  </si>
  <si>
    <t>jeka_kymblc
RT @rozetked: Amazon Prime опубликовал
тизер ко второму сезону «Пацанов».
Будет ещё больше крови и экшена!
Премьеру ждём в 2020 году. htt…</t>
  </si>
  <si>
    <t xml:space="preserve">rozetked
</t>
  </si>
  <si>
    <t>gonzalorellana
RT @mouse_cl: Con ustedes, el teaser
tráiler de la segunda temporada
de The Boys https://t.co/iO9ydvgeUe
https://t.co/Oed3NvShDT</t>
  </si>
  <si>
    <t>connornelson
Getting to watch football on Amazon
Prime now is insane, people out
here paying £60+ a month through
BT and Sky Spo… https://t.co/rjU8GLVGLm</t>
  </si>
  <si>
    <t>shingoji
RT @videogamedeals: Pokémon Detective
Pikachu Movie Talking Psyduck Plush
- 8" Amazon Lightning Deal Starts
in 15 minutes via Amazon (Prime…</t>
  </si>
  <si>
    <t>michaelmayes10
Is it just me or is the games on
amazon prime slow?</t>
  </si>
  <si>
    <t>jarminnnnn
RT @BigLez67: jonno if ya see this
ya better log oot me amazon prime
cos a cannit watch a masterpiece
from bruceys mags !! answer ya
fuckin…</t>
  </si>
  <si>
    <t>mr_wiiking
RT @BigLez67: jonno if ya see this
ya better log oot me amazon prime
cos a cannit watch a masterpiece
from bruceys mags !! answer ya
fuckin…</t>
  </si>
  <si>
    <t>saddleblaze
What’s happened to Arsenal? Even
in Wenger’s final years, they were
still worth watching. If someone
offered me a f… https://t.co/mfQ0YSOxhT</t>
  </si>
  <si>
    <t>kaijupizzas
@MartyTheElder Marty did you know
if you have Amazon Prime you can
link it to your Twitch account
and subscribe to… https://t.co/kiQIqG9fva</t>
  </si>
  <si>
    <t xml:space="preserve">martytheelder
</t>
  </si>
  <si>
    <t>anishhl555
RT @igtamil: Thalapathy Vijay powers
biggest ever business even before
halfway shooting #Thalapathy64
https://t.co/hoXvjSTloj</t>
  </si>
  <si>
    <t>eddigator1
@liannesanderson Look up amazon
prime it’s a quick registration
and then your in</t>
  </si>
  <si>
    <t xml:space="preserve">liannesanderson
</t>
  </si>
  <si>
    <t>luk3______
RT @BigLez67: jonno if ya see this
ya better log oot me amazon prime
cos a cannit watch a masterpiece
from bruceys mags !! answer ya
fuckin…</t>
  </si>
  <si>
    <t>nutritionoutl3t
The Prime Reading library contains
hundreds, if not thousands, of
books devoted to health and wellness.
https://t.co/cg39yRFt2V</t>
  </si>
  <si>
    <t>clarkpmgordon
RT @bpbclead: Watching the football
on Amazon Prime is like watching
an illegal stream. From 2014. Dreadful.</t>
  </si>
  <si>
    <t xml:space="preserve">bpbclead
</t>
  </si>
  <si>
    <t>josh_wats09123
Another annoying thing about Amazon
Prime showing football is that
I have to show my Dad how to use
another app on the TV.</t>
  </si>
  <si>
    <t>bethphill_
RT @josh_wats09123: Another annoying
thing about Amazon Prime showing
football is that I have to show
my Dad how to use another app on
the…</t>
  </si>
  <si>
    <t>ayanna510
He make me cum faster than Amazon
prime</t>
  </si>
  <si>
    <t>dodgerjammyt
RT @TRHLofficial: An Amazon Prime
Delivery Guy Had the World's most
Wholesome Reaction to Discovering
Snacks Outside a Home. https://t.co/A…</t>
  </si>
  <si>
    <t>daveyhernandez_
RT @TRHLofficial: An Amazon Prime
Delivery Guy Had the World's most
Wholesome Reaction to Discovering
Snacks Outside a Home. https://t.co/A…</t>
  </si>
  <si>
    <t>allerton_joseph
RT @BigLez67: jonno if ya see this
ya better log oot me amazon prime
cos a cannit watch a masterpiece
from bruceys mags !! answer ya
fuckin…</t>
  </si>
  <si>
    <t>sean_green67
RT @BigLez67: jonno if ya see this
ya better log oot me amazon prime
cos a cannit watch a masterpiece
from bruceys mags !! answer ya
fuckin…</t>
  </si>
  <si>
    <t>danielwhit1996
RT @BenAdamsonDXB: (Probably Not)
Coming soon to Amazon Prime @iamtomskinner
- bindun? https://t.co/av1UuJatXa</t>
  </si>
  <si>
    <t xml:space="preserve">iamtomskinner
</t>
  </si>
  <si>
    <t xml:space="preserve">benadamsondxb
</t>
  </si>
  <si>
    <t>nufc_dylan
RT @BigLez67: jonno if ya see this
ya better log oot me amazon prime
cos a cannit watch a masterpiece
from bruceys mags !! answer ya
fuckin…</t>
  </si>
  <si>
    <t>sbk_animations
Freo Busker Band Vol 1 #Prime in
the UK https://t.co/eToijKH5Uu
https://t.co/osKlWa2TvO</t>
  </si>
  <si>
    <t>bornericg
@titonka You’ve now given me something
to look forward to in a few months?
Prime birthdays. Maybe Amazon will
offer a sponsorship?</t>
  </si>
  <si>
    <t xml:space="preserve">titonka
</t>
  </si>
  <si>
    <t>brandometry
RT @videogamedeals: Pokémon Detective
Pikachu Movie Talking Psyduck Plush
- 8" Amazon Lightning Deal Starts
in 15 minutes via Amazon (Prime…</t>
  </si>
  <si>
    <t>19farish97
@DENCHmycool @AmazonHelp Amazon
prime does mate but everton dont</t>
  </si>
  <si>
    <t>cardas
An Amazon Prime Delivery Guy Had
the World's Purest Reaction to
Discovering Snacks Outside a Home
https://t.co/KK7WBUr8WY</t>
  </si>
  <si>
    <t>alucardfury
RT @TRHLofficial: An Amazon Prime
Delivery Guy Had the World's most
Wholesome Reaction to Discovering
Snacks Outside a Home. https://t.co/A…</t>
  </si>
  <si>
    <t>jonnyparry98
RT @ODDSbible: If you have chosen
‘stadium noise only’ on Amazon
Prime for the Arsenal vs Brighton
game, do not panic if the speakers
seem…</t>
  </si>
  <si>
    <t>cam_martin87
@Adamtherobinson The thing is they
have to have all the right or none
at all because if they don’t then
consumers w… https://t.co/lEsaLhV8PL</t>
  </si>
  <si>
    <t xml:space="preserve">adamtherobinson
</t>
  </si>
  <si>
    <t>penners88
RT @ODDSbible: If you have chosen
‘stadium noise only’ on Amazon
Prime for the Arsenal vs Brighton
game, do not panic if the speakers
seem…</t>
  </si>
  <si>
    <t>ray_cameraworks
RT @comingsoonnet: First Teaser
For Amazon Prime’s The Boys Season
2 Released! https://t.co/3aha2wcuUE</t>
  </si>
  <si>
    <t>fakerobotuk
Top tip - you can watch Amazon
Prime Premier League football without
the commentary and just hear stadium
noise. Ju… https://t.co/gavT1mJfAQ</t>
  </si>
  <si>
    <t>beckyderlinga
@julietteexoxo You can watch on
the mtv app if you have someone’s
cable/satellite package user id/
password. Other… https://t.co/AgyUZg3cjc</t>
  </si>
  <si>
    <t xml:space="preserve">julietteexoxo
</t>
  </si>
  <si>
    <t>blairlindsay5
Pubs cany have the games on cause
a amazon prime 😂😂 fuckin joke
man</t>
  </si>
  <si>
    <t>haikuincidence
Pubs cany have the games on cause
a amazon prime 😂😂 fuckin joke
man A haiku by @BlairLindsay5 https://t.co/tJILs7YDTt</t>
  </si>
  <si>
    <t>jsilveira
Amazon Prime Video terá séries
nacionais com D2 e Pabllo Vittar
https://t.co/nvBDk7Ar6O https://t.co/qdHq46pt2R</t>
  </si>
  <si>
    <t>maxoneil1069
RT @ODDSbible: If you have chosen
‘stadium noise only’ on Amazon
Prime for the Arsenal vs Brighton
game, do not panic if the speakers
seem…</t>
  </si>
  <si>
    <t>mitchyardley
RT @ODDSbible: If you have chosen
‘stadium noise only’ on Amazon
Prime for the Arsenal vs Brighton
game, do not panic if the speakers
seem…</t>
  </si>
  <si>
    <t>_lfcsamv2
@Nathazette amazon prime</t>
  </si>
  <si>
    <t xml:space="preserve">nathazette
</t>
  </si>
  <si>
    <t>bdjima1
@liannesanderson NBCSN or Amazon
prime</t>
  </si>
  <si>
    <t>mr_aksel
RT @moobeat: Twitch Prime loot
rewards for TFT and LoL are up!
LoL: https://t.co/NVE7Q1v5vv TFT:
https://t.co/GJieOAdrFh https://t.co/pLtT…</t>
  </si>
  <si>
    <t>abils
How the fuck did anyone ever do
Christmas shopping without amazon
prime?</t>
  </si>
  <si>
    <t>agostinhosousa7
RT @fun88eng: Everyone watching
Amazon Prime tonight 👌 https://t.co/VacilfjJx9</t>
  </si>
  <si>
    <t>aashleymv
I just got Amazon Prime and let
me tell you the amount of boxes
I have in my living room 😰😰</t>
  </si>
  <si>
    <t>garyhiggz
RT @fun88eng: Everyone watching
Amazon Prime tonight 👌 https://t.co/VacilfjJx9</t>
  </si>
  <si>
    <t>dickster27
@Jonnyarsenal It’s awful. Amazon
Sub Prime</t>
  </si>
  <si>
    <t xml:space="preserve">jonnyarsenal
</t>
  </si>
  <si>
    <t>jpienaar22
RT @ODDSbible: If you have chosen
‘stadium noise only’ on Amazon
Prime for the Arsenal vs Brighton
game, do not panic if the speakers
seem…</t>
  </si>
  <si>
    <t>edkennedy
RT @CaraGeeeee: I love this whole
article but especially one particular
quotation lololololol @Mi55Tipper
this is why we’re friends #TheExp…</t>
  </si>
  <si>
    <t>simonwilliams81
@mixedknuts The most disappointing
aspect of the ‘brave new world’
of Amazon Prime showing football
is the same old commentators/pundits.</t>
  </si>
  <si>
    <t xml:space="preserve">mixedknuts
</t>
  </si>
  <si>
    <t>liam__walters
RT @StevenLHughes: Amazon Prime
showing six Premier League games
live at the same time is how I
have always dreamed of watching
football at…</t>
  </si>
  <si>
    <t>bensaidskander3
RT @ODDSbible: If you have chosen
‘stadium noise only’ on Amazon
Prime for the Arsenal vs Brighton
game, do not panic if the speakers
seem…</t>
  </si>
  <si>
    <t>mozza180
Watching the Arsenal game on Amazon
prime with just the stadium noise
really does emphasise how bad the
atmosphere… https://t.co/rMkWUON2mw</t>
  </si>
  <si>
    <t>snipejaeg
RT @CaraGeeeee: I love this whole
article but especially one particular
quotation lololololol @Mi55Tipper
this is why we’re friends #TheExp…</t>
  </si>
  <si>
    <t>thesunphase
RT @TRHLofficial: An Amazon Prime
Delivery Guy Had the World's most
Wholesome Reaction to Discovering
Snacks Outside a Home. https://t.co/A…</t>
  </si>
  <si>
    <t>bootgeordie
RT @Aaron_Turns: Amazon prime stream
is so far behind I've just seen
Shelveys goal against City again.
#NUFC #AmazonPrimeSport</t>
  </si>
  <si>
    <t xml:space="preserve">aaron_turns
</t>
  </si>
  <si>
    <t>perleezy_
I got kicked out of my own Amazon
Prime account and put as an extra
household. 🤣</t>
  </si>
  <si>
    <t>xileffff
RT @DCMfilm: Er hat alles riskiert,
um die Wahrheit herauszufinden.
Wie weit würdest du gehen? #TheReportFilm
mit Adam Driver. Ab sofort a…</t>
  </si>
  <si>
    <t xml:space="preserve">dcmfilm
</t>
  </si>
  <si>
    <t>yuicjsenoj
RT @BigLez67: jonno if ya see this
ya better log oot me amazon prime
cos a cannit watch a masterpiece
from bruceys mags !! answer ya
fuckin…</t>
  </si>
  <si>
    <t>jjdag0d
RT @SavinTheBees: Watch The Boys
on Amazon Prime video. https://t.co/kTjUYzbK99</t>
  </si>
  <si>
    <t>cloudwanderer3
RT @EddieRobson: The combination
of BBC and ITV commentators, pundits
and presenters on this Amazon Prime
football coverage makes it oddly…</t>
  </si>
  <si>
    <t>wwg
The #NintendoSwitch Lite is only
$180 for Amazon Prime members on
Woot if you hurry: https://t.co/bOt2MBaUIf
https://t.co/0kJSEtgLuK</t>
  </si>
  <si>
    <t>jasonchanco
RT @jasonchanco: JungleScout is
having an #Amazon Prime Week Sale
for #AmazonSellers! Definitely
worth checking out if you were
on the fen…</t>
  </si>
  <si>
    <t>miguelagranda
RT @TRHLofficial: An Amazon Prime
Delivery Guy Had the World's most
Wholesome Reaction to Discovering
Snacks Outside a Home. https://t.co/A…</t>
  </si>
  <si>
    <t>lolsni
エモートとTFTのタマゴある https://t.co/b6pdpBqJmV
https://t.co/j6caf3J6TH</t>
  </si>
  <si>
    <t>weirdscribe
Live premiership football included
with Amazon Prime? When did THAT
happen?!</t>
  </si>
  <si>
    <t>valinotejoao
https://t.co/XjmRse65ON Meu segundo
maior motivo de tentar convencer
a família de assinar a amazon prime
aí</t>
  </si>
  <si>
    <t>rosssssco10
@PLComms does amazon prime not
have VAR 😂😂, where is the consistency
here? Absolute joke!!</t>
  </si>
  <si>
    <t xml:space="preserve">plcomms
</t>
  </si>
  <si>
    <t>locksmithlincs
@SheffieldUnited Amazon prime need
to stay out of the premier league
commentary is shocking picture
quality a disgrace</t>
  </si>
  <si>
    <t xml:space="preserve">sheffieldunited
</t>
  </si>
  <si>
    <t>mynewtweets79
RT @ODDSbible: If you have chosen
‘stadium noise only’ on Amazon
Prime for the Arsenal vs Brighton
game, do not panic if the speakers
seem…</t>
  </si>
  <si>
    <t>maskedvixen27
@jackiechung33 @BadAssBowlegz Amazon
prime is the homie too.</t>
  </si>
  <si>
    <t xml:space="preserve">badassbowlegz
</t>
  </si>
  <si>
    <t xml:space="preserve">jackiechung33
</t>
  </si>
  <si>
    <t>scottshav
Subscribed to Amazon Prime to watch
Arsenal, it’s an absolute shower
of shite and I have turned it off
30 mins in a… https://t.co/68QcBMoKMh</t>
  </si>
  <si>
    <t>gitananova
Amazon Prime an Black Friday so:
Kostenloser EXPRESS Versand! eine
Woche Später habe ich meine Bestellungen
immer noch nicht 😂</t>
  </si>
  <si>
    <t>titsout
This Amazon Prime is fucking shite,
keeps cutting out every five minutes
@primevideosport #ARSBHA</t>
  </si>
  <si>
    <t>rwlang711
If you want to experience Amazon
Prime’s stadium atmosphere feature
at the Emirates just press this
button. #ARSBHA https://t.co/v9cR3v6oRH</t>
  </si>
  <si>
    <t>louisdonoghue
Amazon prime is actually the best
thing so far for watching the footy,
shits on sky and bt all day long</t>
  </si>
  <si>
    <t>lauraapassos
alguma alma caridosa com amazon
prime p receber uma encomenda pra
mim?</t>
  </si>
  <si>
    <t>ninerole
How is baldy playing Auba and Özil
out wide on Amazon Prime. Get him
OUT</t>
  </si>
  <si>
    <t>graciassir
@NineRole Do they have any players
who could play there who are more
‘Amazon Prime’?</t>
  </si>
  <si>
    <t>basedmeals
If you have amazon prime for the
love of fuck watch @PatriotAmazon</t>
  </si>
  <si>
    <t xml:space="preserve">patriotamazon
</t>
  </si>
  <si>
    <t>pabrewreview
Congrats to @GKVisual on receiving
a state grant to continue their
tremendous work on the @PouredinPA
project! The… https://t.co/P5bwRj4cYO</t>
  </si>
  <si>
    <t xml:space="preserve">gkvisual
</t>
  </si>
  <si>
    <t>pouredinpa
RT @PABrewReview: Congrats to @GKVisual
on receiving a state grant to continue
their tremendous work on the @PouredinPA
project! The award…</t>
  </si>
  <si>
    <t>rowanwild
RT @ODDSbible: If you have chosen
‘stadium noise only’ on Amazon
Prime for the Arsenal vs Brighton
game, do not panic if the speakers
seem…</t>
  </si>
  <si>
    <t>olliewhitfield_
Amazon Prime Premier League coverage
is quality. No arguments</t>
  </si>
  <si>
    <t>murray10lewis
RT @ODDSbible: If you have chosen
‘stadium noise only’ on Amazon
Prime for the Arsenal vs Brighton
game, do not panic if the speakers
seem…</t>
  </si>
  <si>
    <t>darkside426
RT @SavinTheBees: Watch The Boys
on Amazon Prime video. https://t.co/kTjUYzbK99</t>
  </si>
  <si>
    <t>david_nice
@pranaypancholi Same, no issues
watching the SHUNEW game or anything
else of prime just not ARSBRI.
Same last night… https://t.co/MjoX9z3mZO</t>
  </si>
  <si>
    <t xml:space="preserve">pranaypancholi
</t>
  </si>
  <si>
    <t>alexward777
RT @latimes: In 2012 a group of
friends began playing Dungeons
&amp;amp; Dragons. Now their quest
includes an $11 million Kickstarter
campaign and…</t>
  </si>
  <si>
    <t>milobok
As it's on Amazon Prime I keep
expecting Alan Shearer to start
talking about THE MAN IN THE HIGH
CASTLE or JACK RYA… https://t.co/kAjvnxIQu2</t>
  </si>
  <si>
    <t>byjordanluke
RT @MiloBOK: As it's on Amazon
Prime I keep expecting Alan Shearer
to start talking about THE MAN
IN THE HIGH CASTLE or JACK RYAN
every tim…</t>
  </si>
  <si>
    <t>blzkey
Amazon Prime needs to be showing
more games next season</t>
  </si>
  <si>
    <t>emythee
RT @TRHLofficial: An Amazon Prime
Delivery Guy Had the World's most
Wholesome Reaction to Discovering
Snacks Outside a Home. https://t.co/A…</t>
  </si>
  <si>
    <t>thecl1ppy
RT @SavinTheBees: Watch The Boys
on Amazon Prime video. https://t.co/kTjUYzbK99</t>
  </si>
  <si>
    <t>maraindi_
RT @BigKidProblems: Who needs therapy
when you can have Amazon Prime?</t>
  </si>
  <si>
    <t xml:space="preserve">bigkidproblems
</t>
  </si>
  <si>
    <t>yungzam95
RT @NFL: .@dallascowboys. @ChicagoBears
. Thursday Night Football. Let's
kick Week 14 off with an NFC clash.
📺: #DALvsCHI TONIGHT (8pm…</t>
  </si>
  <si>
    <t xml:space="preserve">chicagobears
</t>
  </si>
  <si>
    <t xml:space="preserve">dallascowboys
</t>
  </si>
  <si>
    <t xml:space="preserve">nfl
</t>
  </si>
  <si>
    <t>dirkstrauss
Prime Mover: How Amazon Wove Itself
Into the Life of an American City
https://t.co/dJMH0ztuSi</t>
  </si>
  <si>
    <t>mundoplustv_ser
Amazon Prime Video estrena este
viernes, la tercera temporada de
"The Marvelous Mrs. Maisel"… https://t.co/ySIXm1ZCpg</t>
  </si>
  <si>
    <t>gunnertwin
Quite impressed with Amazon Prime
so far, hope they get to show more
games</t>
  </si>
  <si>
    <t>alwaysbehelpful
RT @TRHLofficial: An Amazon Prime
Delivery Guy Had the World's most
Wholesome Reaction to Discovering
Snacks Outside a Home. https://t.co/A…</t>
  </si>
  <si>
    <t>jaguarldy
RT @latimes: In 2012 a group of
friends began playing Dungeons
&amp;amp; Dragons. Now their quest
includes an $11 million Kickstarter
campaign and…</t>
  </si>
  <si>
    <t>paolaar10364100
RT @PrimeVideo: What we would give
to have moves like @BTS_twt. Watch
the #LoveYourselfTour, now on Amazon
Prime Video. Available to rent
o…</t>
  </si>
  <si>
    <t xml:space="preserve">bts_twt
</t>
  </si>
  <si>
    <t xml:space="preserve">primevideo
</t>
  </si>
  <si>
    <t>alec1271
Anybody else’s Amazon Prime video
of the game keep crashing😡😡??</t>
  </si>
  <si>
    <t>mugiwara13000
RT @SeriesUpdateFR: Premier aperçu
de la saison 2 de #TheBoys. En
2020 sur Amazon Prime. https://t.co/CpxeRkUdvi</t>
  </si>
  <si>
    <t>annvals
RT @moobeat: Twitch Prime loot
rewards for TFT and LoL are up!
LoL: https://t.co/NVE7Q1v5vv TFT:
https://t.co/GJieOAdrFh https://t.co/pLtT…</t>
  </si>
  <si>
    <t>shadoworld
First Teaser For Amazon Prime’s
The Boys Season 2 Released! @PrimeVideo
@TheBoysTV @Sethrogen @ChrisFParnell
@SPTV https://t.co/yZqzGyQUOp</t>
  </si>
  <si>
    <t xml:space="preserve">sptv
</t>
  </si>
  <si>
    <t xml:space="preserve">chrisfparnell
</t>
  </si>
  <si>
    <t xml:space="preserve">sethrogen
</t>
  </si>
  <si>
    <t xml:space="preserve">theboystv
</t>
  </si>
  <si>
    <t>l30pard_hitman
RT @latimes: In 2012 a group of
friends began playing Dungeons
&amp;amp; Dragons. Now their quest
includes an $11 million Kickstarter
campaign and…</t>
  </si>
  <si>
    <t>andypeters316
RT @ODDSbible: If you have chosen
‘stadium noise only’ on Amazon
Prime for the Arsenal vs Brighton
game, do not panic if the speakers
seem…</t>
  </si>
  <si>
    <t>stynn2
RT @Cassie_Jaye: Happy #InternationalMensDay!
There are many issues that uniquely
or disproportionately affect men
- and yes, there are way…</t>
  </si>
  <si>
    <t xml:space="preserve">cassie_jaye
</t>
  </si>
  <si>
    <t>spaceghost9000
RT @TRHLofficial: An Amazon Prime
Delivery Guy Had the World's most
Wholesome Reaction to Discovering
Snacks Outside a Home. https://t.co/A…</t>
  </si>
  <si>
    <t>stillsaneindian
RT @VijayIsMyLife: . @PrimeVideoIN
does not buy movies before its
release and is very choosy when
it comes to regional cinema. But
in the…</t>
  </si>
  <si>
    <t>brit1021_
Amazon Prime is so good to me ♥️</t>
  </si>
  <si>
    <t>justmasterg
RT @TwitchPrime: Set sail for adventure
and grab your exclusive #TwitchPrime
@SeaOfThieves loot now. featuring
an exclusive ship livery , p…</t>
  </si>
  <si>
    <t xml:space="preserve">seaofthieves
</t>
  </si>
  <si>
    <t>faeron93
RT @latimes: In 2012 a group of
friends began playing Dungeons
&amp;amp; Dragons. Now their quest
includes an $11 million Kickstarter
campaign and…</t>
  </si>
  <si>
    <t>arisvalbazante
Amazon Prime Video terá séries
nacionais com D2 e Pabllo Vittar
https://t.co/d6nxE7GKcN</t>
  </si>
  <si>
    <t>shababn4
Why Inside Edge 2 Is One of Amazon's
Worst Indian Originals https://t.co/kgPrHcQ50b
https://t.co/ZatTAMmNLS</t>
  </si>
  <si>
    <t>bleuzlady747
@chipcoffey @travelchannel Congratulations
Chip! I sure wish I got the Travel
Channel so I can see this program!
I… https://t.co/aBrvRXfjMx</t>
  </si>
  <si>
    <t xml:space="preserve">travelchannel
</t>
  </si>
  <si>
    <t xml:space="preserve">chipcoffey
</t>
  </si>
  <si>
    <t>myself_is_me
The only good thing about watching
football on amazon prime is turning
the commentators off.</t>
  </si>
  <si>
    <t>julianmagni
@ESPNChile @DIRECTVChile Seria
excelente alguna opción de solo
escuchar el audio del estadio y
mutear los comentari… https://t.co/JpHEDvZVqd</t>
  </si>
  <si>
    <t xml:space="preserve">directvchile
</t>
  </si>
  <si>
    <t xml:space="preserve">espnchile
</t>
  </si>
  <si>
    <t>kristin42039785
RT @TRHLofficial: An Amazon Prime
Delivery Guy Had the World's most
Wholesome Reaction to Discovering
Snacks Outside a Home. https://t.co/A…</t>
  </si>
  <si>
    <t>farahnxz
Why my amazon prime stream still
like 3 minutes behind wtf</t>
  </si>
  <si>
    <t>theseeka
@ariennaminx Pull up in an Amazon
Prime truck to deliver that ass
whippin with free shipping lmao</t>
  </si>
  <si>
    <t xml:space="preserve">ariennaminx
</t>
  </si>
  <si>
    <t>martimanuel
Alguna peli en Neflix o Prime Amazon?</t>
  </si>
  <si>
    <t>chomper_tc
@oliver_bear @TheHugHouse @jezzerbear
@RadarAsher Never seen it, but
we should be able to get it on
Amazon prime</t>
  </si>
  <si>
    <t xml:space="preserve">radarasher
</t>
  </si>
  <si>
    <t xml:space="preserve">jezzerbear
</t>
  </si>
  <si>
    <t>thehughouse
@oliver_bear @jezzerbear @RadarAsher
@chomper_TC I have never seen it!!
But I was excited when I saw it
was available on Amazon Prime!!</t>
  </si>
  <si>
    <t xml:space="preserve">oliver_bear
</t>
  </si>
  <si>
    <t>jadenbenet
Amazon prime off</t>
  </si>
  <si>
    <t>iizwarren
My dad ordered my Xmas gifts on
his amazon prime account that I
am currently logged into https://t.co/D4qzBRkJ41</t>
  </si>
  <si>
    <t>19t0m97
Sky Sports sending me notifications
about goals, 2 minutes before the
goal happens on amazon prime, is
doing my head in</t>
  </si>
  <si>
    <t>olispazzo
Fuck this I’m getting amazon prime
video</t>
  </si>
  <si>
    <t>akademiksmom
@OLISPAZZO Students! Get 6 Month
Trial then 50% Off Amazon Prime
(only £3.99 per month) at Amazon
with #UNiDAYS https://t.co/079ya5vVA4</t>
  </si>
  <si>
    <t>jameswood100
Amazon Prime for football is so
bad, there's a delay.....I saw
the goal on Twitter before it was
scored...</t>
  </si>
  <si>
    <t>ko_tattyo_tu
RT @shima_shima_kon: グータンヌーボをprime
videoで見てたらTVerより長かったよ。カット部分も見れたので登録してる方はオススメ。田中みな実とばーちー似てる言われてるw
よ！ちばプロ！！ #グータンヌーボ #千葉雄大 https://t.co/uk…</t>
  </si>
  <si>
    <t xml:space="preserve">shima_shima_kon
</t>
  </si>
  <si>
    <t>shaybaycupcake
So my sneaky son told #Alexa to
start the free trial of Amazon
Music, but like- I’m addicted.
I am the DJ to my own… https://t.co/V6h8gGaRug</t>
  </si>
  <si>
    <t>cfcszn1
Fuck this amazon prime love streaming
bollocks, sky sports app sent me
a notification of the goal before
I saw it on the tv</t>
  </si>
  <si>
    <t>shaqomari
Amazon prime is lovely</t>
  </si>
  <si>
    <t>darealteddyb
This amazon prime ting is shit,
how am I getting a notification
saying Brighton have scored and
it’s still 0-0 on my screen 🤦🏾‍♂️</t>
  </si>
  <si>
    <t>max_ridden24
I paid Amazon Prime for this</t>
  </si>
  <si>
    <t>tixrus
New telephone SCAM. Getting calls
claiming to be https://t.co/xc7vuACTtT
leaving message telling me my credit
card… https://t.co/oId2yd2ugd</t>
  </si>
  <si>
    <t>extraflauschig_
Warum erfahre ich jetzt erst, dass
die 2. Staffel #Occupied schon
längst bei Amazon Prime Video ist?
Ich prangere das an!</t>
  </si>
  <si>
    <t>twitmanager_
RT @DendrocacaliaUs: Choose from
thousands of your favorite products
from the #Prime #Pantry Store.
👉 amazon 🇺🇸 https://t.co/GgSZc5BbFq…</t>
  </si>
  <si>
    <t>fantanafest73
Well, that’s Chris Waddle’s last
Amazon Prime gig. Truly woeful,
only commentates on Newcastle action,
silent when… https://t.co/hc39ZrwuSh</t>
  </si>
  <si>
    <t>farothiel
@Diegazo_ @irinoko Si tienes Amazon
Prime, ve Modern Love, te va a
gustar.</t>
  </si>
  <si>
    <t xml:space="preserve">irinoko
</t>
  </si>
  <si>
    <t xml:space="preserve">diegazo_
</t>
  </si>
  <si>
    <t>bigjoffbrad
This Amazon Prime commentary is
painful.</t>
  </si>
  <si>
    <t>hammersfan
dont get it watching a live Amazon
Prime stream of the Arsenal vs
Brighton game yet a minute before
i see Brighton… https://t.co/0ToaoeUMOk</t>
  </si>
  <si>
    <t>dt48plus11
RT @AngA_TV: ⚡️GiveAway Tu veux
faire des Benchmark pour voir ce
que vaut ta Giga config et voir
qui à la plus grosse 🧐 ? @ ton
Giga pote…</t>
  </si>
  <si>
    <t>shantazidane3
j’ai pris l’essai amazon prime
uniquement pr south park</t>
  </si>
  <si>
    <t>edbdah
RT @ODDSbible: If you have chosen
‘stadium noise only’ on Amazon
Prime for the Arsenal vs Brighton
game, do not panic if the speakers
seem…</t>
  </si>
  <si>
    <t>mitsamemario
RT @videogamedeals: Pokémon Detective
Pikachu Movie Talking Psyduck Plush
- 8" Amazon Lightning Deal Starts
in 15 minutes via Amazon (Prime…</t>
  </si>
  <si>
    <t>sophgilman
Anyone else find the Amazon Prime
football to be like 30 seconds
behind FlashScores? Or is it just
my slow internet… https://t.co/0P8ZS0wwoq</t>
  </si>
  <si>
    <t>kingcesaa
@PrincessNeeeens Try to find the
amazon prime edition so u don’t
pay shipping but I think the prime
ones are 100 so it’s the same thing</t>
  </si>
  <si>
    <t xml:space="preserve">princessneeeens
</t>
  </si>
  <si>
    <t>pateliii
Prefer the Amazon prime commentary
to sky and bt</t>
  </si>
  <si>
    <t>syko_squad10
RT @SavinTheBees: Watch The Boys
on Amazon Prime video. https://t.co/kTjUYzbK99</t>
  </si>
  <si>
    <t>jcgarciacortes
Premio Prime de Navidad: cómo ganar
cheque de hasta 10.000 euros con
Amazon https://t.co/SIO0Vgr7Ik</t>
  </si>
  <si>
    <t>tomoe_hotaru45
RT @videogamedeals: Pokémon Detective
Pikachu Movie Talking Psyduck Plush
- 8" Amazon Lightning Deal Starts
in 15 minutes via Amazon (Prime…</t>
  </si>
  <si>
    <t>fadecsgo__
RT @BigLez67: jonno if ya see this
ya better log oot me amazon prime
cos a cannit watch a masterpiece
from bruceys mags !! answer ya
fuckin…</t>
  </si>
  <si>
    <t>alickc
@amazon prime footy is great Currently
watching it through a BT Humax
youview uhd box and the quality
is spot on It's the future #PLonPrime</t>
  </si>
  <si>
    <t>joelintonufc
RT @fun88eng: Everyone watching
Amazon Prime tonight 👌 https://t.co/VacilfjJx9</t>
  </si>
  <si>
    <t>gunnie67
Best thing about the fitba on Amazon
Prime is being able tae turn the
commentating off n just have the
stadium nois… https://t.co/bEmHzBgmAy</t>
  </si>
  <si>
    <t>seany_cfc
@Gunnie67 Im watching the game
on amazon prime and my god Brighton
could have been 5-0 up.</t>
  </si>
  <si>
    <t>rateyourtipster
@bettingvillage Sure it hasn’t
happened on amazon prime yet, they’re
still light years away. 😂</t>
  </si>
  <si>
    <t xml:space="preserve">bettingvillage
</t>
  </si>
  <si>
    <t>bobbyoflondon
RT @Miles_Lewis_: Today @melodyvirtual
sees our partnership with @02 expand.
👍 https://t.co/x6t75B92yV</t>
  </si>
  <si>
    <t xml:space="preserve">02
</t>
  </si>
  <si>
    <t xml:space="preserve">melodyvirtual
</t>
  </si>
  <si>
    <t xml:space="preserve">miles_lewis_
</t>
  </si>
  <si>
    <t>matm87s2
RT @obenkyounuma: 世界中の各国ごとに作っていたのが、NetflixとAmazon
PrimeとHulu（ディズニー）しかなくなって世界中の制作会社が押し寄せたら、そりゃあっという間にそういう状況になるよね。しかも、そうなったらもう各地の制作局は勢いを取り戻さな…</t>
  </si>
  <si>
    <t>nickpiercey
This Amazon prime football is all
well and good, but with it being
streamed I've just received the
goal alert on my… https://t.co/7ppfBSdIvH</t>
  </si>
  <si>
    <t>texctioner
RT @ScreenMix: إعلان الفيلم الكوميدي
Troop Zero من بطولة فيولا ديفيس
وأليسون جاني، والمقرر عرضه يوم
17 يناير على Amazon Prime. https://t.co…</t>
  </si>
  <si>
    <t xml:space="preserve">screenmix
</t>
  </si>
  <si>
    <t>brewstin
RT @SavinTheBees: Watch The Boys
on Amazon Prime video. https://t.co/kTjUYzbK99</t>
  </si>
  <si>
    <t>michaelsaffer1
Watching the Leeds United documentary
on Amazon Prime - we should defo
get Marcelo Bielsa in, what a guy</t>
  </si>
  <si>
    <t>raumdeuter23
RT @fun88eng: Everyone watching
Amazon Prime tonight 👌 https://t.co/VacilfjJx9</t>
  </si>
  <si>
    <t>hotadamndriver
RT @EverSoReylo: "What would your
character do if they had to babysity
Baby Yoda?" Rey: Hold him and read
him a book Finn: Go for a walk…</t>
  </si>
  <si>
    <t xml:space="preserve">eversoreylo
</t>
  </si>
  <si>
    <t>camdenblackett1
RT @fun88eng: Everyone watching
Amazon Prime tonight 👌 https://t.co/VacilfjJx9</t>
  </si>
  <si>
    <t>dannybaldy1995
What is the point in the probability
stat on Amazon prime 🤣🤣 #ARSBHA</t>
  </si>
  <si>
    <t>curleyyyyyy
Viva la Amazon Prime - getting
goal clips out minutes after it
happens. https://t.co/U74lUteWsr</t>
  </si>
  <si>
    <t>fionavalerielau
I’m guessing Chris Waddle wasn’t
chosen by Amazon Prime Time as
an unbiased commentator...@SheffieldUnited</t>
  </si>
  <si>
    <t>lalalichan
Just got a phone call claiming
that my Amazon Prime account would
be redeemed for a certain amount
of money and to… https://t.co/Ko0Acerdac</t>
  </si>
  <si>
    <t>littleboris
I’ve watched a bit of every match
on Amazon prime this week....except
tonight!!! Listening to us on the
radio inste… https://t.co/wK2wlZpL4H</t>
  </si>
  <si>
    <t>coireruadh
Is anyone’s Internet going really
slow tonight ... I’ve heard BT,
Virgin Media and Sky are throttling
the bandwidth… https://t.co/3SA1X5sAcH</t>
  </si>
  <si>
    <t>minivinny83
When you find out there’s been
a goal on Twitter a minute before
it’s shown on amazon prime stream!
This isn’t right is it?!</t>
  </si>
  <si>
    <t>blindkarevik
Roll call: Who, of my friends,
has Amazon Prime? Which of you
would like to play Toejam And Earl:
Back In The Groo… https://t.co/HNcFmxAryf</t>
  </si>
  <si>
    <t>thehookahofpop
Disney Plus or Amazon Prime Video??</t>
  </si>
  <si>
    <t>mikeonslow
The Amazon Prime Premier League
coverage is great, but what the
hell is this obsession with "win
probability"? Shoc… https://t.co/VwXgDON9zp</t>
  </si>
  <si>
    <t>zacharycfc
It may be Amazon Prime but it’s
still Arsenal bottling it on a
Thursday night.. nothing new here
then</t>
  </si>
  <si>
    <t>supportbritish
RT @RubiconFilmsUK: LIKE PERIOD
HORROR? Check out the Official
Trailer for 'HEX' FREE NOW ON AMAZON
PRIME WATCH HERE: https://t.co/JQZPc8d…</t>
  </si>
  <si>
    <t>rubiconfilmsuk
HAVE YOU RATED 'HEX'? Please help
us out by giving us a rating and
review on Amazon Prime. Every piece
of feedback… https://t.co/bx2DBSeFvR</t>
  </si>
  <si>
    <t>kissboyjohnson
RT @videogamedeals: Pokémon Detective
Pikachu Movie Talking Psyduck Plush
- 8" Amazon Lightning Deal Starts
in 15 minutes via Amazon (Prime…</t>
  </si>
  <si>
    <t>presidentriog
@kailaleftcoast That’s weird they
have it on Amazon Prime. Amazon
got me sold</t>
  </si>
  <si>
    <t xml:space="preserve">kailaleftcoast
</t>
  </si>
  <si>
    <t>wolf1u2
RT @TRHLofficial: An Amazon Prime
Delivery Guy Had the World's most
Wholesome Reaction to Discovering
Snacks Outside a Home. https://t.co/A…</t>
  </si>
  <si>
    <t>edraris
I'm defo getting Amazon Prime https://t.co/tUQSSNY7K6</t>
  </si>
  <si>
    <t>sujin4ualways
RT @VijayIsMyLife: . @PrimeVideoIN
does not buy movies before its
release and is very choosy when
it comes to regional cinema. But
in the…</t>
  </si>
  <si>
    <t>joshbarron85
RT @fun88eng: Everyone watching
Amazon Prime tonight 👌 https://t.co/VacilfjJx9</t>
  </si>
  <si>
    <t>richardwakeling
Glad this match is on Amazon Prime
so I can watch us be shit in 4K.</t>
  </si>
  <si>
    <t>reecebackman
Amazon prime for the football is
shocking</t>
  </si>
  <si>
    <t>grneyedbandittn
RT @NFL: .@dallascowboys. @ChicagoBears
. Thursday Night Football. Let's
kick Week 14 off with an NFC clash.
📺: #DALvsCHI TONIGHT (8pm…</t>
  </si>
  <si>
    <t>oibrndzy
RT @BigLez67: jonno if ya see this
ya better log oot me amazon prime
cos a cannit watch a masterpiece
from bruceys mags !! answer ya
fuckin…</t>
  </si>
  <si>
    <t>sir_dreamalot
RT @CaraGeeeee: I love this whole
article but especially one particular
quotation lololololol @Mi55Tipper
this is why we’re friends #TheExp…</t>
  </si>
  <si>
    <t>cl66000
RT @SeriesUpdateFR: Premier aperçu
de la saison 2 de #TheBoys. En
2020 sur Amazon Prime. https://t.co/CpxeRkUdvi</t>
  </si>
  <si>
    <t>bendoctorjones
Really loving the amazon prime
footie it’s decent , could easily
never watch sky again @amazonprimenow
@SkyFootball</t>
  </si>
  <si>
    <t xml:space="preserve">skyfootball
</t>
  </si>
  <si>
    <t xml:space="preserve">amazonprimenow
</t>
  </si>
  <si>
    <t>kortdaniel1998
I now have Netflix, Disney+, Hulu,
showtime and amazon prime in my
room. You'll never see me again.</t>
  </si>
  <si>
    <t>aswinsub143
RT @VijayIsMyLife: . @PrimeVideoIN
does not buy movies before its
release and is very choosy when
it comes to regional cinema. But
in the…</t>
  </si>
  <si>
    <t>iancpirvine
Borrow any of these #books #free
with Amazon Prime #goodread #goodbook
https://t.co/qhBIsGtYRG #happy</t>
  </si>
  <si>
    <t>iancpirvine3
Borrow any of these #books #free
with Amazon Prime #goodread #goodbook
https://t.co/Pi5S5zBOiK #happy</t>
  </si>
  <si>
    <t>dom_kurylo
RT @BigLez67: jonno if ya see this
ya better log oot me amazon prime
cos a cannit watch a masterpiece
from bruceys mags !! answer ya
fuckin…</t>
  </si>
  <si>
    <t>lily44930275
RT @GaryLineker: Think I might
be the only person in the football
telly world not working with Amazon
Prime. I can only presume my invitati…</t>
  </si>
  <si>
    <t>proppersonnel
Watched 1st half of #SHUNEW - appalling
picture quality on Amazon Prime
- switched over to #ARSBHA - perfect
pictur… https://t.co/gyaezdSRGB</t>
  </si>
  <si>
    <t>prime_utd
@PropPersonnel @AmazonUK We had
the same problem here, must be
a problem at Amazon’s end</t>
  </si>
  <si>
    <t>danielle_murph
Why does my Amazon prime music
keep playing??? I don't even have
the app open and doesn't look like
someone is in t… https://t.co/TqK3nTp65s</t>
  </si>
  <si>
    <t>_amarelodeserto
Agora tenho 30 dias de Amazon Prime
pra assistir de graça e preciso
de dicas também. Valendo!</t>
  </si>
  <si>
    <t>jisoo_boo
Wish amazon prime did a prime wrapped
so I wouldn’t feel so left out</t>
  </si>
  <si>
    <t>george_adamg
AMAZON PRIME.</t>
  </si>
  <si>
    <t>jiepsoo
Wish amazon prime did a prime wrapped
so I wouldn’t feel so left out</t>
  </si>
  <si>
    <t>forcetimereylo
RT @EverSoReylo: "What would your
character do if they had to babysity
Baby Yoda?" Rey: Hold him and read
him a book Finn: Go for a walk…</t>
  </si>
  <si>
    <t>svart_svan
RT @SeriesUpdateFR: Premier aperçu
de la saison 2 de #TheBoys. En
2020 sur Amazon Prime. https://t.co/CpxeRkUdvi</t>
  </si>
  <si>
    <t>causlos
@Apcpcarvalho @jufranco83 Eu tinha
agendado esse filme para assistir,
mas ficou indisponível na Amazon
Prime Vídeo.</t>
  </si>
  <si>
    <t xml:space="preserve">jufranco83
</t>
  </si>
  <si>
    <t xml:space="preserve">apcpcarvalho
</t>
  </si>
  <si>
    <t>px_entei
RT @TRHLofficial: An Amazon Prime
Delivery Guy Had the World's most
Wholesome Reaction to Discovering
Snacks Outside a Home. https://t.co/A…</t>
  </si>
  <si>
    <t>adamscerealkink
RT @EverSoReylo: "What would your
character do if they had to babysity
Baby Yoda?" Rey: Hold him and read
him a book Finn: Go for a walk…</t>
  </si>
  <si>
    <t>chord4me
Amazon Musicでオリジナル曲をECHO・Alexaから配信する方法
https://t.co/D1TfXcp4cZ https://t.co/aY91iiPBpG</t>
  </si>
  <si>
    <t>dee_alcapone
Wheel up amazon prime to view this
disaster class</t>
  </si>
  <si>
    <t>m0ther_of_cats
Me di de baja en Amazon Prime y
aún así me han enviado una tarjeta
de socio. Pero lo hice correcto
desde la web ya… https://t.co/WY9xhz6on7</t>
  </si>
  <si>
    <t>assaries
“And bread, we need bread” amazon
prime take a bow 👏🏿😂</t>
  </si>
  <si>
    <t>realnicjohnson
I might have just accidentally
spent $13 buying Amazon Prime and
overdrafted my bank account but
I made sure to sub… https://t.co/QSFkBX0mF4</t>
  </si>
  <si>
    <t>rickygeorgerix
RT @ODDSbible: If you have chosen
‘stadium noise only’ on Amazon
Prime for the Arsenal vs Brighton
game, do not panic if the speakers
seem…</t>
  </si>
  <si>
    <t>arodg_
RT @SavinTheBees: Watch The Boys
on Amazon Prime video. https://t.co/kTjUYzbK99</t>
  </si>
  <si>
    <t>kakicchysmusic6
https://t.co/MaMFRamliO: A Major
Music *remix: kakicchysmusic: MP3
Downloads https://t.co/LbvkDUHWpD
#Amazon #Prime</t>
  </si>
  <si>
    <t>rickyskron
@SotoAlfred I bet a lot of them
are on Amazon Prime, which is much
better for movies. Looking forward
to checking these out!</t>
  </si>
  <si>
    <t xml:space="preserve">sotoalfred
</t>
  </si>
  <si>
    <t>alzaabi741
RT @scrambolegg: almost started
crying seeing empty amazon prime
boxes flapping in the wind</t>
  </si>
  <si>
    <t xml:space="preserve">scrambolegg
</t>
  </si>
  <si>
    <t>houssbad
@lxrd93 Farina sur Amazon Prime</t>
  </si>
  <si>
    <t xml:space="preserve">lxrd93
</t>
  </si>
  <si>
    <t>kamila75psg__
La série The purge sur amazon prime
elle est grave bien</t>
  </si>
  <si>
    <t>james151288
@RichardRedman18 Bought amazon
prime today cancelling today</t>
  </si>
  <si>
    <t xml:space="preserve">richardredman18
</t>
  </si>
  <si>
    <t>goodmans_takes
RT @TRHLofficial: An Amazon Prime
Delivery Guy Had the World's most
Wholesome Reaction to Discovering
Snacks Outside a Home. https://t.co/A…</t>
  </si>
  <si>
    <t>rower71
Thank god Amazon Prime footie isn’t
on again until Boxing Day, when
the screen will appear all blurry
regardless of… https://t.co/bZBrpqkJAS</t>
  </si>
  <si>
    <t>lvl39nerd
RT @latimes: In 2012 a group of
friends began playing Dungeons
&amp;amp; Dragons. Now their quest
includes an $11 million Kickstarter
campaign and…</t>
  </si>
  <si>
    <t>mrgeorgewatkins
The Amazon Prime coverage is so
much better than Sky or BT. Mostly
because you don’t need to take
out a loan and se… https://t.co/aBsdkHR9LC</t>
  </si>
  <si>
    <t>deo_jas
So Amazon Prime sports works on
PS4 with an old telly but not on
a Smart Tv bought in 2015</t>
  </si>
  <si>
    <t>simonsaysyow95
RT @deo_jas: So Amazon Prime sports
works on PS4 with an old telly
but not on a Smart Tv bought in
2015</t>
  </si>
  <si>
    <t>hopeduckie
RT @latimes: In 2012 a group of
friends began playing Dungeons
&amp;amp; Dragons. Now their quest
includes an $11 million Kickstarter
campaign and…</t>
  </si>
  <si>
    <t>itssaraahh_
Finally sat watching @andy_murray
Resurfacing on amazon prime. Been
waiting to watch this all week
but been busy with life and finding
work</t>
  </si>
  <si>
    <t xml:space="preserve">andy_murray
</t>
  </si>
  <si>
    <t>dark_atmosphere
RT @comingsoonnet: First Teaser
For Amazon Prime’s The Boys Season
2 Released! https://t.co/3aha2wcuUE</t>
  </si>
  <si>
    <t>stotheon
RT @CaraGeeeee: I love this whole
article but especially one particular
quotation lololololol @Mi55Tipper
this is why we’re friends #TheExp…</t>
  </si>
  <si>
    <t>vimvindictive
RT @TRHLofficial: An Amazon Prime
Delivery Guy Had the World's most
Wholesome Reaction to Discovering
Snacks Outside a Home. https://t.co/A…</t>
  </si>
  <si>
    <t>britishvogue
Discover #BritishVogue’s pick of
the best films on the platform
right now. https://t.co/6YVadz6QP3</t>
  </si>
  <si>
    <t>mellamosara
@mariajoseqt @NatDiaZe Amazon Prime
o Stremio</t>
  </si>
  <si>
    <t xml:space="preserve">natdiaze
</t>
  </si>
  <si>
    <t xml:space="preserve">mariajoseqt
</t>
  </si>
  <si>
    <t>daviidhaynes
just checked VAR and it says Steve
Bruce’s Amazon Prime Mags are going
on a european tour</t>
  </si>
  <si>
    <t>laia_pomar
RT @moobeat: Twitch Prime loot
rewards for TFT and LoL are up!
LoL: https://t.co/NVE7Q1v5vv TFT:
https://t.co/GJieOAdrFh https://t.co/pLtT…</t>
  </si>
  <si>
    <t>onejamtart1
📹 Hunters | Official Teaser Trailer
I  From Amazon Prime Video, “There
comes a time where we all must
choose betwee… https://t.co/w86m4Hymzo</t>
  </si>
  <si>
    <t>alexcul1
Uno amazon prime is shite when
live score is telling you it’s
2-0 before it even goes 2-0, get
this to fuck stick to sky and bt</t>
  </si>
  <si>
    <t>aprilzflowerz
RT @TRHLofficial: An Amazon Prime
Delivery Guy Had the World's most
Wholesome Reaction to Discovering
Snacks Outside a Home. https://t.co/A…</t>
  </si>
  <si>
    <t>enzotheotaku
RT @videogamedeals: Pokémon Detective
Pikachu Movie Talking Psyduck Plush
- 8" Amazon Lightning Deal Starts
in 15 minutes via Amazon (Prime…</t>
  </si>
  <si>
    <t>misssocacandy
Turned on muh Amazon prime to see
more shite from Arsenal... I'm
ok thanks.😒</t>
  </si>
  <si>
    <t>geniussomerset
@JonWagstaffe Amazon Prime x</t>
  </si>
  <si>
    <t xml:space="preserve">jonwagstaffe
</t>
  </si>
  <si>
    <t>nintenboi2
RT @klara_sjo: Live shot of the
Amazon Prime delivery of your Mom's
dildo. https://t.co/AnvqhouhI2</t>
  </si>
  <si>
    <t>neverfjord
Skjønner at jeg er sein til festen,
men The Marvelous Mrs. Maisel på
Amazon Prime er en fantastisk serie.
Bare legger den ut her.</t>
  </si>
  <si>
    <t>siriustraffic
Here’s What Amazon Prime Members
Loved Most in 2019 https://t.co/6KxfcO8Ioo
https://t.co/akl0mkfWA3</t>
  </si>
  <si>
    <t>stevetheunk
RT @SeriesUpdateFR: Premier aperçu
de la saison 2 de #TheBoys. En
2020 sur Amazon Prime. https://t.co/CpxeRkUdvi</t>
  </si>
  <si>
    <t>eloynall
RT @DolcettSecret: Dos semanas
ya q lo q hacia antes lo he extendido
a todo mi ocio, más netflix,amazon
prime,movistar y nada de salvame,gh…</t>
  </si>
  <si>
    <t>dolcettsecret
Dos semanas ya q lo q hacia antes
lo he extendido a todo mi ocio,
más netflix,amazon prime,movistar
y nada de salva… https://t.co/FPYYxV7B5Z</t>
  </si>
  <si>
    <t xml:space="preserve">hoesaintshitz
</t>
  </si>
  <si>
    <t xml:space="preserve">lucahughes4
</t>
  </si>
  <si>
    <t xml:space="preserve">ricaldo15
</t>
  </si>
  <si>
    <t>exiliado_futuro
RT @Albert0_Meneses: Si tienes
Amazon Prime ahora puedes disfrutar
gratis con Prime Reading de 2 de
mis novelas: Los muertos no se
ahogan:…</t>
  </si>
  <si>
    <t xml:space="preserve">albert0_meneses
</t>
  </si>
  <si>
    <t>vetterlibby
RT @DendrocacaliaJp: Prime Wardrobe
(プライム・ワードローブ)の使い方 | #AmazonFashion
#PrimeWardrobe #プライムワイドローブ amazon🇯🇵
#拡散希望 #まとめて取り寄せ #簡単返送 プライ…</t>
  </si>
  <si>
    <t xml:space="preserve">dendrocacaliajp
</t>
  </si>
  <si>
    <t>rm6433
RT @SeriesUpdateFR: Premier aperçu
de la saison 2 de #TheBoys. En
2020 sur Amazon Prime. https://t.co/CpxeRkUdvi</t>
  </si>
  <si>
    <t>hawkenschool
Hawken alumnus Todd Lieberman ’91
is co-producer of “The Aeronauts.”
The film hits select theaters on
December 6 an… https://t.co/o1mdq0D0FA</t>
  </si>
  <si>
    <t>tx_rockstar
RT @HawkenSchool: Hawken alumnus
Todd Lieberman ’91 is co-producer
of “The Aeronauts.” The film hits
select theaters on December 6 and
Amaz…</t>
  </si>
  <si>
    <t>anton_p_nym
RT @CaraGeeeee: I love this whole
article but especially one particular
quotation lololololol @Mi55Tipper
this is why we’re friends #TheExp…</t>
  </si>
  <si>
    <t>techglares
RT @Techglares: Women's T shirts
up to 85% off. https://t.co/5dh5jrhDW3</t>
  </si>
  <si>
    <t>pml_ramos
@negra_linee @HighCastleTV Essa
to assistindo pela Amazon Prime
Vídeo. Mas outras são pelas internets
da vida</t>
  </si>
  <si>
    <t xml:space="preserve">highcastletv
</t>
  </si>
  <si>
    <t xml:space="preserve">negra_linee
</t>
  </si>
  <si>
    <t>directory2020
Tired of not getting the Amazon
Prime discounts? Well, we have
an answer for that. Start your
first month for free… https://t.co/qwA41AOiGF</t>
  </si>
  <si>
    <t>oferton_es
Con tu email universitario: Prime
a mitad de precio. Si ya eres Prime,
te devuelven lo pagado… https://t.co/4PZuQK4YT4</t>
  </si>
  <si>
    <t>elementc9
RT @BigLez67: jonno if ya see this
ya better log oot me amazon prime
cos a cannit watch a masterpiece
from bruceys mags !! answer ya
fuckin…</t>
  </si>
  <si>
    <t>joediame
@Stevefootball1 Sorry it’s an amazon
prime thing, you won’t understand
hun 💅🏻 xxxx</t>
  </si>
  <si>
    <t>stevefootball1
@JOEDIAME What do you think joey?
Have I ever mentioned amazon prime
in my life or am I using the free
trial like everyone is this month</t>
  </si>
  <si>
    <t>geerilla_
Watching the Arsenal vs Brighton
game on Amazon Prime and I couldnt
work out how to take it off mute.......
Turned… https://t.co/Ew4g4Vixn2</t>
  </si>
  <si>
    <t>patripeso
Mi madre está puta vida porque
han quitado de Amazon Prime Video
una peli que empezó a ver ayer
y dejó a medias😅😂</t>
  </si>
  <si>
    <t>caletvwlrh
RT @videogamedeals: Pokémon Detective
Pikachu Movie Talking Psyduck Plush
- 8" Amazon Lightning Deal Starts
in 15 minutes via Amazon (Prime…</t>
  </si>
  <si>
    <t>rf9_dua_ynwa
Amazon prime is class imo</t>
  </si>
  <si>
    <t>matt
RT @EddieRobson: The combination
of BBC and ITV commentators, pundits
and presenters on this Amazon Prime
football coverage makes it oddly…</t>
  </si>
  <si>
    <t>abradacabla
Me after getting Amazon Prime to
watch this stupid Arsenal game:
https://t.co/RxvgBzKnqj</t>
  </si>
  <si>
    <t>rockandbaguette
Having to resort to Cagliari vs
Sampdoria as Amazon prime fails
me.</t>
  </si>
  <si>
    <t>joshproud__
Loving this Amazon Prime Stadium
FX. Can really hear all the boos
as arsenal get booed off at halftime
again #arsenal #ARSBHA</t>
  </si>
  <si>
    <t>c_ebsworthy
Loving Amazon Prime’s new football
streaming 😍😍</t>
  </si>
  <si>
    <t>jordie_eldridge
RT @Dan23_92: When Everton last
won a trophy Amazon Prime didn’t
exist, Trent Alexander-Arnold and
Joe Gomez weren’t even born, Divock
Orig…</t>
  </si>
  <si>
    <t xml:space="preserve">dan23_92
</t>
  </si>
  <si>
    <t>miss_eviem
RT @fun88eng: Everyone watching
Amazon Prime tonight 👌 https://t.co/VacilfjJx9</t>
  </si>
  <si>
    <t>cs_sureshb
RT @TheVIJAY64Film: #Thalapathy64
streaming rights sold to Amazon
Prime for a RECORD PRICE. Not even
First-Look have been released yet,
but…</t>
  </si>
  <si>
    <t xml:space="preserve">thevijay64film
</t>
  </si>
  <si>
    <t>mikesixeight
RT @TRHLofficial: An Amazon Prime
Delivery Guy Had the World's most
Wholesome Reaction to Discovering
Snacks Outside a Home. https://t.co/A…</t>
  </si>
  <si>
    <t>arkopravo19
RT @saregamaglobal: It's Neeti.
It's Papon. Together. The first
song from Amazon Prime Music presents
Carvaan Lounge: Ek Pyar Ka Nagma
Hai,…</t>
  </si>
  <si>
    <t xml:space="preserve">saregamaglobal
</t>
  </si>
  <si>
    <t>footballindexrc
RT @AndyBurgess539: Hope the guy
with 10k Willock doesn’t have amazon
prime #footballindex</t>
  </si>
  <si>
    <t>andyburgess539
Hope the guy with 10k Willock doesn’t
have amazon prime #footballindex</t>
  </si>
  <si>
    <t>krisserold
RT @davidemmanuelt: NEXT FRIDAY
the 13th, witness IN UTERO, the
Cursed Collection of MATER and
OUROBOROS! Watch it on Amazon Prime
US,UK,…</t>
  </si>
  <si>
    <t>davidemmanuelt
NEXT FRIDAY the 13th, witness IN
UTERO, the Cursed Collection of
MATER and OUROBOROS! Watch it on
Amazon Prime US,… https://t.co/ZDPdHXmFQF</t>
  </si>
  <si>
    <t>carmen90399547
RT @DolcettSecret: Dos semanas
ya q lo q hacia antes lo he extendido
a todo mi ocio, más netflix,amazon
prime,movistar y nada de salvame,gh…</t>
  </si>
  <si>
    <t>abdulrm_
I really bought amazon prime to
watch this fuckery by arsenal</t>
  </si>
  <si>
    <t>heycalik
RT @girrlscout: Small businesses
are not Amazon Prime. I repeat.
Small businesses are not Amazon
prime. 🤘🏼</t>
  </si>
  <si>
    <t>girrlscout
Small businesses are not Amazon
Prime. I repeat. Small businesses
are not Amazon prime. 🤘🏼</t>
  </si>
  <si>
    <t>abzldn_
I got a trial on Amazon Prime to
watch this trash from Arsenal 😭</t>
  </si>
  <si>
    <t>cryptokathy
RT @esouthersHVE: Al Pacino Goes
After Nazis in the First Trailer
for New Jordan Peele Amazon Prime
Series “Hunters” https://t.co/DK611ADUK…</t>
  </si>
  <si>
    <t xml:space="preserve">esouthershve
</t>
  </si>
  <si>
    <t>paulbhafc
RT @wearebrighton: Reminder for
those who want to watch the game
tonight - you can sign up to Amazon
Prime for a 30 day trial for free
and…</t>
  </si>
  <si>
    <t xml:space="preserve">wearebrighton
</t>
  </si>
  <si>
    <t>laurennnhxx
Can safely conclude I’m not an
amazon prime football fan x</t>
  </si>
  <si>
    <t>ryanlewis79
Amazon Prime Premier League is
class. The fact you can just flicking
game to game and seeing the highlights
that you’ve missed</t>
  </si>
  <si>
    <t>ncp_amazon
【Amazonプライム】100万曲以上の楽曲と、数百のプレイリストが聴き放題。Prime
Music (プライムミュージック) #Amazon #アマゾン
#Amazonプライム #聴き放題 #PrimeMusic…
https://t.co/iBoORKA8YS</t>
  </si>
  <si>
    <t>kyarter_
RT @girrlscout: Small businesses
are not Amazon Prime. I repeat.
Small businesses are not Amazon
prime. 🤘🏼</t>
  </si>
  <si>
    <t>georgeg60648904
RT @AndyBurgess539: Hope the guy
with 10k Willock doesn’t have amazon
prime #footballindex</t>
  </si>
  <si>
    <t>apnelson1
Not happy with Amazon Prime or
Arsenal 😐</t>
  </si>
  <si>
    <t>robinhartley67
@apnelson1 Does VAR not work on
Amazon Prime?</t>
  </si>
  <si>
    <t>the_timallen
I just tried the StadiumFX feature
on Amazon #Prime for the #Arsenal
Vs #Brighton game. I thought I'd
accidently muted my phone.</t>
  </si>
  <si>
    <t>tomfm_yt
Tonight is the first chance I've
had to watch the Premier League
on Amazon Prime. Really surprised
they're putting… https://t.co/iLYOw9zsfF</t>
  </si>
  <si>
    <t>__kingjr
The fact that I got amazon prime
football and I’m not watching Arsenal
tells you a lot</t>
  </si>
  <si>
    <t>ianbozwell
Amazon prime sports only got Waddle
on</t>
  </si>
  <si>
    <t>h_jibi
@Kaz_Naka52872 Amazon prime良いの？友だちが良いと勧めてくるんだよ。あ、時間なかったらリプ不要です🙋‍♀️</t>
  </si>
  <si>
    <t xml:space="preserve">kaz_naka52872
</t>
  </si>
  <si>
    <t>jukebox2001
Unpopular opinion. This Amazon
Prime thing is wank! Hate the fact
the game is over a minute behind
and its impossib… https://t.co/CmaoDtJJyN</t>
  </si>
  <si>
    <t>curtis_harper
RT @StubbySokratis: They should
just stream every Premier League
game on Amazon Prime. Yesterday
was sick</t>
  </si>
  <si>
    <t xml:space="preserve">stubbysokratis
</t>
  </si>
  <si>
    <t>og_thugglyfe
Why would amazon prime charge my
card for a while year subscription
🤬.... who asked them to do that</t>
  </si>
  <si>
    <t>joshhbyrne
Imagine having sky and bt and still
not being able to watch the football
cos of this amazon prime bollocks</t>
  </si>
  <si>
    <t>joewells_01
@joshhbyrne Imagine paying for
amazon prime but you support West
Ham so you’re just paying to watch
them lose 🙃</t>
  </si>
  <si>
    <t>starnamekev
RT @SavinTheBees: Watch The Boys
on Amazon Prime video. https://t.co/kTjUYzbK99</t>
  </si>
  <si>
    <t>xules
RT @parquepodcast: ¡Nuevo capítulo
de Temporada Alta! 🏖️ El último
de la tríada Netflix-HBO-Amazon:
¿qué podemos ver en Prime Video?
🧐 @X…</t>
  </si>
  <si>
    <t xml:space="preserve">x
</t>
  </si>
  <si>
    <t xml:space="preserve">parquepodcast
</t>
  </si>
  <si>
    <t>anorrby
@1886_blog I’m actually delighted
the amazon prime steam is worse
than the pirate sites</t>
  </si>
  <si>
    <t xml:space="preserve">1886_blog
</t>
  </si>
  <si>
    <t>joshbirks97_
RT @ODDSbible: If you have chosen
‘stadium noise only’ on Amazon
Prime for the Arsenal vs Brighton
game, do not panic if the speakers
seem…</t>
  </si>
  <si>
    <t>gracemill21
This amazon prime for the footy
is decent uno</t>
  </si>
  <si>
    <t>dangermani7
RT @igtamil: Thalapathy Vijay powers
biggest ever business even before
halfway shooting #Thalapathy64
https://t.co/hoXvjSTloj</t>
  </si>
  <si>
    <t>stuartdavies50
#vikingsseason6 is back on Amazon
Prime !!! 👍👏👏👏👏</t>
  </si>
  <si>
    <t>bp_brandonn
RT @TRHLofficial: An Amazon Prime
Delivery Guy Had the World's most
Wholesome Reaction to Discovering
Snacks Outside a Home. https://t.co/A…</t>
  </si>
  <si>
    <t>yeathatsme___
Amazon Prime Vid has really good
coverage.</t>
  </si>
  <si>
    <t>georgeunwin5
Amazon prime is top draw. Scrap
sky and bt and put every game on
there 👌🏼</t>
  </si>
  <si>
    <t>jimmy4249
RT @fun88eng: Everyone watching
Amazon Prime tonight 👌 https://t.co/VacilfjJx9</t>
  </si>
  <si>
    <t>iindexsam
RT @AndyBurgess539: Hope the guy
with 10k Willock doesn’t have amazon
prime #footballindex</t>
  </si>
  <si>
    <t>jackoofficialyt
RT @TwoSyncOfficial: Can all football
games please be on amazon prime?
M</t>
  </si>
  <si>
    <t xml:space="preserve">twosyncofficial
</t>
  </si>
  <si>
    <t>nathan_dean1
These Amazon Prime commentators
are so fucking annoying</t>
  </si>
  <si>
    <t>sassa885
RT @EverSoReylo: "What would your
character do if they had to babysity
Baby Yoda?" Rey: Hold him and read
him a book Finn: Go for a walk…</t>
  </si>
  <si>
    <t>jamesvg10
RT @NFL: .@dallascowboys. @ChicagoBears
. Thursday Night Football. Let's
kick Week 14 off with an NFC clash.
📺: #DALvsCHI TONIGHT (8pm…</t>
  </si>
  <si>
    <t>starmas_
Amazon prime is showing us the
Sheffield Newcastle game mid game
as if we are interested..🤦‍♂️</t>
  </si>
  <si>
    <t>lcvsd77
@achrisevans great that you’re
drawing attention to Retained Primitive
Reflexes Therapy. Please watch,
and urge you… https://t.co/THMZtDKmi0</t>
  </si>
  <si>
    <t xml:space="preserve">achrisevans
</t>
  </si>
  <si>
    <t>odivers0
@Nathazette Done the 30 day free
trial for amazon prime?</t>
  </si>
  <si>
    <t>strongthebudo
@LDotogam Fair enough lol. I know
it was on Amazon Prime awhile ago
but I missed it. At this point
I might need to… https://t.co/ojP28hY5A2</t>
  </si>
  <si>
    <t xml:space="preserve">ldotogam
</t>
  </si>
  <si>
    <t>brxckf
Never going shopping again using
Amazon Prime for everything</t>
  </si>
  <si>
    <t>indiesung
amazon prime i caealho quero minha
netflix de volta</t>
  </si>
  <si>
    <t>markpetista
@indiesung amigakkk o amazon prime
foi por bin e a netflix é do meu
pai</t>
  </si>
  <si>
    <t>adamstott18
This amazon prime is shite</t>
  </si>
  <si>
    <t>danr95
Amazon prime is cutting edge just
a shame we haven't won a game since
colour television was invented</t>
  </si>
  <si>
    <t>thommo14
When you find out your daughter
has Amazon Prime and didn’t tell
you 🤦‍♂️🤷‍♂️#livefootball</t>
  </si>
  <si>
    <t>beccaparker92
When you find out One Tree Hill
is on Amazon Prime 😆😆😆😆😆</t>
  </si>
  <si>
    <t>dingcharlie_
Largely not a fan of amazon prime
but my god is it nice to hear the
likes of Tyldesley and Champion
on live games https://t.co/LhuNAQXRdq</t>
  </si>
  <si>
    <t>otonalife
「Amazon Prime Music」をダウンロードする方法　オフライン再生でパケット量を節約
#Amazon #Prime Music https://t.co/cBDlL6aOVn</t>
  </si>
  <si>
    <t>percy468
RT @TRHLofficial: An Amazon Prime
Delivery Guy Had the World's most
Wholesome Reaction to Discovering
Snacks Outside a Home. https://t.co/A…</t>
  </si>
  <si>
    <t>brunoberto16
RT @TRHLofficial: An Amazon Prime
Delivery Guy Had the World's most
Wholesome Reaction to Discovering
Snacks Outside a Home. https://t.co/A…</t>
  </si>
  <si>
    <t>epfromep
RT @girrlscout: Small businesses
are not Amazon Prime. I repeat.
Small businesses are not Amazon
prime. 🤘🏼</t>
  </si>
  <si>
    <t>caddies7
@GaryLineker “Amazon Prime’s new
feature” amazon who’ve been broadcasting
sport for the grand total of 3
days</t>
  </si>
  <si>
    <t>kleinmogli
@xaro68 Mein Kind wird bald 12.
Ich bin einfach vollends entwöhnt.
Seit seiner Geburt kein TV mehr.
Aber jetzt Netf… https://t.co/vZaiLQoaHn</t>
  </si>
  <si>
    <t xml:space="preserve">xaro68
</t>
  </si>
  <si>
    <t>polscidatanerd
RT @CaraGeeeee: I love this whole
article but especially one particular
quotation lololololol @Mi55Tipper
this is why we’re friends #TheExp…</t>
  </si>
  <si>
    <t>jonatha82633211
Like this Amazon prime football
coverage but I've never heard anyone
as biased as Chris waddle in my
life get someo… https://t.co/YzUtJDz46P</t>
  </si>
  <si>
    <t>el0bal
Amazon Prime: SOY WOKE Y COOL,
TENGAN GOOD OMENS Yo: chido, bien
por ti Amazon Prime: MIREN, AHORA
TENGO BIG BANG T… https://t.co/kEgS65UZyL</t>
  </si>
  <si>
    <t>charliejay1
RT @paddypower: Amazon have announced
all Prime customers will be charged
an extra £1.99 because of that
premium assist from Sadio Mane.</t>
  </si>
  <si>
    <t xml:space="preserve">paddypower
</t>
  </si>
  <si>
    <t>just_tracy_
RT @TRHLofficial: An Amazon Prime
Delivery Guy Had the World's most
Wholesome Reaction to Discovering
Snacks Outside a Home. https://t.co/A…</t>
  </si>
  <si>
    <t>yurenlol
https://t.co/PFzItWOu3b dont forgot
its today (:</t>
  </si>
  <si>
    <t>flughtner
RT @latimes: In 2012 a group of
friends began playing Dungeons
&amp;amp; Dragons. Now their quest
includes an $11 million Kickstarter
campaign and…</t>
  </si>
  <si>
    <t>psychicwaugh
RT @mjhowleyct: @PGourevitch The
Amazon Prime show "The Report"
graphically depicts everything
in this story. Horrendous treatment
of pris…</t>
  </si>
  <si>
    <t xml:space="preserve">pgourevitch
</t>
  </si>
  <si>
    <t xml:space="preserve">mjhowleyct
</t>
  </si>
  <si>
    <t>jongraham316
@BT had Halo Broadband installed
2 weeks ago and promised over 100mbps.
For the last 2 weeks I haven't
been able to… https://t.co/MIqo7nGnRu</t>
  </si>
  <si>
    <t xml:space="preserve">bt
</t>
  </si>
  <si>
    <t>charlesruiru
Since when did amazon prime start
showing epl games? Top</t>
  </si>
  <si>
    <t>dyer_dyer
Iv paid for amazon prime for this
shit!! @AmazonUK if arsenal don’t
win I want a refund 🤣🤣</t>
  </si>
  <si>
    <t>wheredamoneyabb
amazon prime is definitely worth
the money</t>
  </si>
  <si>
    <t>elliegraceypie
Kacey Musgraves is an absolutely
stunning human and her Christmas
show on Amazon Prime is one of
the most beautiful… https://t.co/Mj8Ab96CGm</t>
  </si>
  <si>
    <t>takingthepitt
@samjoshphillips i have amazon
prime so i had the stadium FX</t>
  </si>
  <si>
    <t xml:space="preserve">samjoshphillips
</t>
  </si>
  <si>
    <t>ian_efc1878
Love the coverage on Amazon prime,
but why is it so far behind real
time</t>
  </si>
  <si>
    <t>notlfcharlie
@Nathazette Amazon prime. Use a
UK VPN</t>
  </si>
  <si>
    <t>seanandorshane
RT @fun88eng: Everyone watching
Amazon Prime tonight 👌 https://t.co/VacilfjJx9</t>
  </si>
  <si>
    <t>sazzasuren
RT @ODDSbible: If you have chosen
‘stadium noise only’ on Amazon
Prime for the Arsenal vs Brighton
game, do not panic if the speakers
seem…</t>
  </si>
  <si>
    <t>chariss_walker
RT @RitterAmes: ⭐️⭐️⭐️⭐️⭐️ "I highly
recommend this new book &amp;amp; series!"
Cozy Mystery Corner https://t.co/C4gsyApcBW
Lissa looked for way…</t>
  </si>
  <si>
    <t xml:space="preserve">ritterames
</t>
  </si>
  <si>
    <t>scevex
Bruh, i just witnessed an Amazon
Prime package be delivered and
the delivery guy legit just knocked
on the wall 3 t… https://t.co/Sz2151Jv0m</t>
  </si>
  <si>
    <t>robm8893
Anyone else’s Amazon Prime football
8 minutes behind? 😂😂😂</t>
  </si>
  <si>
    <t>cjzisi
RT @davidemmanuelt: NEXT FRIDAY
the 13th, witness IN UTERO, the
Cursed Collection of MATER and
OUROBOROS! Watch it on Amazon Prime
US,UK,…</t>
  </si>
  <si>
    <t>ftbijxsh3
@Nathazette Get amazon prime nerd</t>
  </si>
  <si>
    <t>lincoln_french
@oram_andy Got to get my monies
worth of Amazon prime!</t>
  </si>
  <si>
    <t xml:space="preserve">oram_andy
</t>
  </si>
  <si>
    <t>ryan_murton
Really hope Amazon Prime get rights
to show every single Premier League
going in the future 👀</t>
  </si>
  <si>
    <t>jurgenklopplfc_
Amazon prime have done brilliant
here. The commentators are brilliant
and so is the punditry. Bt sport
are so shit</t>
  </si>
  <si>
    <t>herbieherbert10
Took out Amazon Prime free trial
to watch the game tonight. Wish
I hadn't bothered. Arsenal are
rotten.</t>
  </si>
  <si>
    <t>granmasusan
Watched The Report on Amazon Prime.
Chilling. A must see. It's our
history.</t>
  </si>
  <si>
    <t>iainaitch
Amazon Prime’s staggered kick off
times turn the Premier League into
even more of a Human Centipede
of televisual delights.</t>
  </si>
  <si>
    <t>teremy_jaylor
RT @TRHLofficial: An Amazon Prime
Delivery Guy Had the World's most
Wholesome Reaction to Discovering
Snacks Outside a Home. https://t.co/A…</t>
  </si>
  <si>
    <t>nowstreamthis
#NowStreaming: A new version of
Vanity Fair starring Kellan Lutz
on Amazon Prime</t>
  </si>
  <si>
    <t>mcreationsm1
RT @TeluguVijayFans: .. #Thalapathy64
Telugu Version Satellite Rights
acquired By GeminiTV OTT - Amazon
Prime #Bigil</t>
  </si>
  <si>
    <t>chrisjohnsoncjj
Amazon prime seemed too good to
be true, knew there would be a
catch... Cue Alan Pardew 🙈</t>
  </si>
  <si>
    <t>lord_greenhorn
“Arsenal, the worst team to play
football in the history of the
game” - Amazon prime narrative.
#afc #YaGunnersYa</t>
  </si>
  <si>
    <t>fourallstar
The best thing about that half
of football was the Amazon Prime
commentator’s quip about bread.
#AFCvBHA</t>
  </si>
  <si>
    <t>sitevolts
OS HERÓIS CORRUPTOS ESTÃO VOLTANDO
🚨 Confira o primeiro trailer da
segunda temporada de #TheBoys,
prevista para est… https://t.co/wYCP8U5Y4J</t>
  </si>
  <si>
    <t>agent_skully
When the doorbell finally rings
and it is NOT an Amazon Prime truck
out there. https://t.co/e1xBUe2kbm</t>
  </si>
  <si>
    <t>six8thegreat1
This one of the best shows out
and I feel like a lot of ppl missin
out cuz its on Amazon Prime https://t.co/e0f1znZB91</t>
  </si>
  <si>
    <t>bphwest1
RT @TRHLofficial: An Amazon Prime
Delivery Guy Had the World's most
Wholesome Reaction to Discovering
Snacks Outside a Home. https://t.co/A…</t>
  </si>
  <si>
    <t>_ryan1996
Big fan of the footy being on amazon
prime</t>
  </si>
  <si>
    <t>charlierolfe
@BrianCarterGas1 I don’t have Amazon
Prime which I think might be a
bit of a blessing 😂 Tough times
for my beloved club</t>
  </si>
  <si>
    <t xml:space="preserve">briancartergas1
</t>
  </si>
  <si>
    <t>lswan95
@samah21x I'm watching it now on
comedy central I mean amazon prime</t>
  </si>
  <si>
    <t xml:space="preserve">samah21x
</t>
  </si>
  <si>
    <t>lookupandup
@AuggieWarren @SiliconHBO Really!
Oh that's awesome! Thank you for
letting me now. I've been watching
it through Am… https://t.co/E1jC008q0P</t>
  </si>
  <si>
    <t xml:space="preserve">siliconhbo
</t>
  </si>
  <si>
    <t xml:space="preserve">auggiewarren
</t>
  </si>
  <si>
    <t>_rollsroy
Estábamos hablando de una serie
llamada modern love y mi hermana
y yo la íbamos a buscar en Amazon,
pero ella en ve… https://t.co/v07vNQSNlt</t>
  </si>
  <si>
    <t>sspideydaya
gente o amazon prime só tem filme
legendado?</t>
  </si>
  <si>
    <t>mattyclarke14
Amazon prime coverage is good at
least, picture quality is ridiculous.</t>
  </si>
  <si>
    <t>beerfan09
RT @TRHLofficial: An Amazon Prime
Delivery Guy Had the World's most
Wholesome Reaction to Discovering
Snacks Outside a Home. https://t.co/A…</t>
  </si>
  <si>
    <t>travclark2
RT @CaraGeeeee: I love this whole
article but especially one particular
quotation lololololol @Mi55Tipper
this is why we’re friends #TheExp…</t>
  </si>
  <si>
    <t>topstreamlinks1
SHEFFIELD UNITED V NEWCASTLE -
Watch it for Free!!! Amazon Prime
are showcasing the PL. Start a
free trial now to w… https://t.co/yBOl1C9jfe</t>
  </si>
  <si>
    <t>bbamillo
roughly 1/3 of the us population
has an amazon prime membership</t>
  </si>
  <si>
    <t>sdmcgregor
RT @TelefonicaUK: Announced today,
we’re excited to launch O2 extras
which enables customers to choose
from a broad range of exciting
digit…</t>
  </si>
  <si>
    <t xml:space="preserve">telefonicauk
</t>
  </si>
  <si>
    <t>tweedlemeeks
I’m not sure who needs to hear
this but Holiday Heart is on amazon
prime video</t>
  </si>
  <si>
    <t>team_cdt
RT @sidhuwrites: Even before the
launch of the first look poster,
#Thalapathy64 is red hot in demand
in terms of the rights. Digital
stre…</t>
  </si>
  <si>
    <t>invasionremake
RT @davidemmanuelt: NEXT FRIDAY
the 13th, witness IN UTERO, the
Cursed Collection of MATER and
OUROBOROS! Watch it on Amazon Prime
US,UK,…</t>
  </si>
  <si>
    <t>x__jimbo
Anybody need Amazon Prime music?
If you not my mans don’t comment</t>
  </si>
  <si>
    <t>thegoonerafc
Alan Pardew angling for the Arsenal
job on Amazon Prime.</t>
  </si>
  <si>
    <t>magneticrealm
RT @TRHLofficial: An Amazon Prime
Delivery Guy Had the World's most
Wholesome Reaction to Discovering
Snacks Outside a Home. https://t.co/A…</t>
  </si>
  <si>
    <t>wethakkk
2 females commentating on the Arsenal
match 😴, cancelling Amazon Prime</t>
  </si>
  <si>
    <t>toddfreak
Hellier series 2 on Amazon Prime
now. This and season one both brilliant
tv. https://t.co/BLXB42DRXt</t>
  </si>
  <si>
    <t>puppyblender
RT @TRHLofficial: An Amazon Prime
Delivery Guy Had the World's most
Wholesome Reaction to Discovering
Snacks Outside a Home. https://t.co/A…</t>
  </si>
  <si>
    <t>depplompa
Mint being able to watch the game
on Amazon Prime. It’d be even better
if I could watch without streaming
issues an… https://t.co/I6tI283fvQ</t>
  </si>
  <si>
    <t>fpl_jj
I have a smart TV. ✅ I have Amazon
Prime. ✅ I can’t see the live Premier
League option anywhere. ❌ It’s
not like I… https://t.co/6XYzqEyOGI</t>
  </si>
  <si>
    <t>morpheusfire
@FPL_JJ @AmazonHelp Have you tried
casting it from your phone on the
Amazon Prime Video app? Appreciate
it's not a… https://t.co/k5n4nDagzd</t>
  </si>
  <si>
    <t>salemzorro
@tenaka66 Amazon Prime is great
😜</t>
  </si>
  <si>
    <t xml:space="preserve">tenaka66
</t>
  </si>
  <si>
    <t>craigchowdown
Alan Pardew as a pundit for amazon
prime talking about arsenals minerals</t>
  </si>
  <si>
    <t>coachritab
An Amazon Prime Delivery Guy Had
the World's Purest Reaction to
Discovering Snacks Outside a Home
https://t.co/qTonZHxUBZ via @POPSUGARMoms</t>
  </si>
  <si>
    <t xml:space="preserve">popsugarmoms
</t>
  </si>
  <si>
    <t>will_holmes92
Apparently if you put the stadium
atmosphere setting on amazon prime
when Arsenal are at home it’s the
same as pressing the mute button...</t>
  </si>
  <si>
    <t>scottbroadhead
Really enjoyed being able to watch
football again this week on Amazon
Prime until tonight.</t>
  </si>
  <si>
    <t>gazstevens88
@virginmedia I just clicked on
the app to watch the football thinking
I could log onto the amazon prime
account I a… https://t.co/wbKei0jV87</t>
  </si>
  <si>
    <t>strangeryan1234
RT @BigLez67: jonno if ya see this
ya better log oot me amazon prime
cos a cannit watch a masterpiece
from bruceys mags !! answer ya
fuckin…</t>
  </si>
  <si>
    <t>therowedenator
@ifyouseejadey Amazon prime just
do the 30 day free trial</t>
  </si>
  <si>
    <t>ifyouseejadey
@therowedenator Amazon prime?!</t>
  </si>
  <si>
    <t>graham_cat
@ifyouseejadey @therowedenator
I think amazon prime access is
only available from the UK (unless
you have a vpn)</t>
  </si>
  <si>
    <t>moetweetzz
RT @StevenLHughes: Amazon Prime
showing six Premier League games
live at the same time is how I
have always dreamed of watching
football at…</t>
  </si>
  <si>
    <t>jockhigh
@EddieRobson Prints off Amazon
Prime account details screenshot,
stamps on it, pisses on it, tries
to burn it. Lat… https://t.co/mlcV0kpITN</t>
  </si>
  <si>
    <t>stephen37514094
RT @BigLez67: jonno if ya see this
ya better log oot me amazon prime
cos a cannit watch a masterpiece
from bruceys mags !! answer ya
fuckin…</t>
  </si>
  <si>
    <t>battletoad42069
RT @klara_sjo: Live shot of the
Amazon Prime delivery of your Mom's
dildo. https://t.co/AnvqhouhI2</t>
  </si>
  <si>
    <t>sammcmullann
Can’t believe am watching the toon
batter some farmers on amazon prime</t>
  </si>
  <si>
    <t>authorellie
RT @davidemmanuelt: NEXT FRIDAY
the 13th, witness IN UTERO, the
Cursed Collection of MATER and
OUROBOROS! Watch it on Amazon Prime
US,UK,…</t>
  </si>
  <si>
    <t>seangooner
RT @AFCAMDEN: If this is the case
- long term, Amazon Prime will
need to address this. Have always
enjoyed Sky’s coverage and love
the fact…</t>
  </si>
  <si>
    <t>huzzygameslol
Hey guys, there is a new Twitch
Prime thing with League to get
some Free Loots if u have prime:…
https://t.co/GwS0uIP8of</t>
  </si>
  <si>
    <t>oroblesww
RT @mouse_cl: Con ustedes, el teaser
tráiler de la segunda temporada
de The Boys https://t.co/iO9ydvgeUe
https://t.co/Oed3NvShDT</t>
  </si>
  <si>
    <t>halogirl22
RT @davidemmanuelt: NEXT FRIDAY
the 13th, witness IN UTERO, the
Cursed Collection of MATER and
OUROBOROS! Watch it on Amazon Prime
US,UK,…</t>
  </si>
  <si>
    <t>nacnudrium
So far this is definitely worth
the Amazon Prime free trial. Must
remember to cancel after Boxing
Day. I would canc… https://t.co/bSoELreUj6</t>
  </si>
  <si>
    <t>zamorasdream
RT @nacnudrium: So far this is
definitely worth the Amazon Prime
free trial. Must remember to cancel
after Boxing Day. I would cancel
now i…</t>
  </si>
  <si>
    <t>hine_fayex
Loving this amazon prime, Can’t
go wrong with a 30 day free trial.
Definitely worth £8 after it’s
over! @primevideosport</t>
  </si>
  <si>
    <t>talhaomergol
bu açıklamadan sonra direkt amazon
prime üyeliğimi yenileyip grand
tour'a geri dönüş yapıyorum abim
benim. https://t.co/zDdqWWYyuN</t>
  </si>
  <si>
    <t>mirkernes
RT @moobeat: Twitch Prime loot
rewards for TFT and LoL are up!
LoL: https://t.co/NVE7Q1v5vv TFT:
https://t.co/GJieOAdrFh https://t.co/pLtT…</t>
  </si>
  <si>
    <t>regi1700
“Freddie needs to show his minerals.”
- Alan Pardew (2019, Amazon Prime)</t>
  </si>
  <si>
    <t>joannaaa
🐱📦 Prime #cat territory @amazon
https://t.co/BaKTql5SxO https://t.co/1trqjvptZl</t>
  </si>
  <si>
    <t>sinkerfox
RT @moobeat: Twitch Prime loot
rewards for TFT and LoL are up!
LoL: https://t.co/NVE7Q1v5vv TFT:
https://t.co/GJieOAdrFh https://t.co/pLtT…</t>
  </si>
  <si>
    <t>flip3602002
I like this amazon prime footy
setup!</t>
  </si>
  <si>
    <t>jaross888
@AmazonHelp Everything updated
to latest versions - happened last
night on every stream. I deleted
the app after 3-… https://t.co/vmZEerP0Q0</t>
  </si>
  <si>
    <t>solidage
RT @TwitchPrime: Turn on the 🔥
🔥 🔥 &amp;amp; set enemies ablaze
in @PlayWarframe with Ember and
be sure to adorn your ship with
the Filigree Prime…</t>
  </si>
  <si>
    <t xml:space="preserve">playwarframe
</t>
  </si>
  <si>
    <t>jdmalin
After the old man helped me with
packing up my whole house into
a Luton Van tonight I thought it
only fair to conne… https://t.co/CYMIte91YK</t>
  </si>
  <si>
    <t>burgyuk
Im not into football, wifes mad
for it Shes watching her team play
this evening using amazon prime
Shes quite out… https://t.co/pbdvsS5fHs</t>
  </si>
  <si>
    <t>gardiner004
@paulrpowell1 Amazon prime video
pal</t>
  </si>
  <si>
    <t xml:space="preserve">paulrpowell1
</t>
  </si>
  <si>
    <t>money_bux
Amazon Prime Photos: Free $15 Amazon
Credit for First-Time Users https://t.co/OX8ZodJQrG</t>
  </si>
  <si>
    <t>ordnas69
Quando non puoi resistere alle
super offerte di Amazon #amazon
#amazonprime #prime #offerta #sconto
#deals #sales… https://t.co/BQbR819HQa</t>
  </si>
  <si>
    <t>brandle84
RT @ODDSbible: If you have chosen
‘stadium noise only’ on Amazon
Prime for the Arsenal vs Brighton
game, do not panic if the speakers
seem…</t>
  </si>
  <si>
    <t>smitty_mn
RT @EdoTenseiMob: might fuck around
and buy these glow in the dark
condoms on amazon prime Tryna play
Star Wars with the homies https://t.…</t>
  </si>
  <si>
    <t>gfrancocrf
Obrigado @amazonBR a primeira compra
realizada com vocês, não vai chegar
na data determinada, mesmo aderindo
ao Ama… https://t.co/6FXM5XDh29</t>
  </si>
  <si>
    <t xml:space="preserve">amazonbr
</t>
  </si>
  <si>
    <t>joe31099240
RT @blairerxse: If you have a Netflix/Hulu/Amazon
Prime subscription - you can afford
a Domme’s OF. Most Dommes have
their OF for $12/mon…</t>
  </si>
  <si>
    <t>charlietoulson5
RT @AFCAMDEN: First impressions
of this Amazon Prime set up is
great. A bit like the NFL Gamepass.
Hopefully no lag/decent commentary!
#afc</t>
  </si>
  <si>
    <t>raheemdickson
Yep it’s a possibility, then Amazon
prime will go up slightly🤔 https://t.co/fjRPAdLeYm</t>
  </si>
  <si>
    <t>singhmundfreud
Amazon Prime are now showing TV
adverts...for Amazon Prime</t>
  </si>
  <si>
    <t>tommycarr1979
@PrimeVideoIN Hi there I dont have
Amazon prime y was 9.99 taken out
of my bank account</t>
  </si>
  <si>
    <t>raycecoyle
RT @TRHLofficial: An Amazon Prime
Delivery Guy Had the World's most
Wholesome Reaction to Discovering
Snacks Outside a Home. https://t.co/A…</t>
  </si>
  <si>
    <t>biggoartist
subscribing to amazon prime just
because they've got eni aluko as
a pundit</t>
  </si>
  <si>
    <t>amicusryelei
I'm not sure how I feel about Amazon
Prime's ad-breaks on their football
coverage.</t>
  </si>
  <si>
    <t>dineshreio
RT @News18TamilNadu: ‘தளபதி 64’
டிஜிட்டல் உரிமையைப் பெற்ற நிறுவனம்...!
#Thalapathy64 | Click... https://t.co/IX6UZ9mZ56</t>
  </si>
  <si>
    <t>freebieradar
Amazon Prime: Possible FREE $15
Credit / Amazon Photo App Download
--&amp;gt; https://t.co/901pR9GGJ7
https://t.co/e3RVuZUi02</t>
  </si>
  <si>
    <t>yungdtm
Everton got violated on amazon
prime</t>
  </si>
  <si>
    <t>fr0ghopper
RT @ODDSbible: If you have chosen
‘stadium noise only’ on Amazon
Prime for the Arsenal vs Brighton
game, do not panic if the speakers
seem…</t>
  </si>
  <si>
    <t>henks_house
Kacey musgraves Christmas show
on amazon prime 👍🏻👍🏻👍🏻👍🏻👍🏻</t>
  </si>
  <si>
    <t>pwoperempire
I have a free trial of amazon prime
so im watching Shrek :)</t>
  </si>
  <si>
    <t>the007q
RT @TRHLofficial: An Amazon Prime
Delivery Guy Had the World's most
Wholesome Reaction to Discovering
Snacks Outside a Home. https://t.co/A…</t>
  </si>
  <si>
    <t>shandiblx
The problem isn’t me, it’s Amazon
Prime. 🙄</t>
  </si>
  <si>
    <t>tez_brooks
I go on Amazon Prime just to see
me on tv 😎 #iCantBreathe</t>
  </si>
  <si>
    <t>amankhot11
@AdityaRajKaul Givme ur amazon
prime id paßßword</t>
  </si>
  <si>
    <t>getmoneyrasta
If I pay for @amazon Prime which
guarantees two day delivery, if
that can’t be guaranteed, what
am I paying for?? P… https://t.co/g0qkp1AXdX</t>
  </si>
  <si>
    <t>firequeen_85
RT @PlayDauntless: The latest Twitch
Prime drop is here! Grab the Gold
Crush hammer skin, and some bonus
in-game items, today! #twitchprime…</t>
  </si>
  <si>
    <t>playdauntless
The latest Twitch Prime drop is
here! Grab the Gold Crush hammer
skin, and some bonus in-game items,
today!… https://t.co/IAfTVBof65</t>
  </si>
  <si>
    <t>bestwebstuff
Amazon Prime: Possible FREE $15
Credit / Amazon Photo App Download
https://t.co/PGcX9rJoY0</t>
  </si>
  <si>
    <t>lwwwwww45
I’m liking this Amazon prime set
up</t>
  </si>
  <si>
    <t>n9ixth
Try Amazon Prime 30-Day Free Trial
https://t.co/nArrgpIhlk https://t.co/yHt5Ghw3HF</t>
  </si>
  <si>
    <t>singh_liverbird
RT @0bsidianSn0w: Amazon Prime
coverage of the Premier League
off to a winning start. 😏 Buffering.......in
2019.......What the actual Fuck…</t>
  </si>
  <si>
    <t xml:space="preserve">0bsidiansn0w
</t>
  </si>
  <si>
    <t>leroyborrello
Football on Amazon Prime needs
to be here to stay! @primevideosport
I stand with you in solidarity!</t>
  </si>
  <si>
    <t>darronfromdnls
RT @LeroyBorrello: Football on
Amazon Prime needs to be here to
stay! @primevideosport I stand
with you in solidarity!</t>
  </si>
  <si>
    <t>prakash27748515
RT @igtamil: * #ThalapathyVijay
powers biggest ever business even
before halfway shooting #Thalapathy64
@PrimeVideoIN #VijaySethupathi
#Lok…</t>
  </si>
  <si>
    <t>lex_lootwhore
RT @PlayDauntless: The latest Twitch
Prime drop is here! Grab the Gold
Crush hammer skin, and some bonus
in-game items, today! #twitchprime…</t>
  </si>
  <si>
    <t>whitewolfrena
RT @PlayDauntless: The latest Twitch
Prime drop is here! Grab the Gold
Crush hammer skin, and some bonus
in-game items, today! #twitchprime…</t>
  </si>
  <si>
    <t>artselgado
RT @PlayDauntless: The latest Twitch
Prime drop is here! Grab the Gold
Crush hammer skin, and some bonus
in-game items, today! #twitchprime…</t>
  </si>
  <si>
    <t>citysubs
RT @NFL: .@dallascowboys. @ChicagoBears
. Thursday Night Football. Let's
kick Week 14 off with an NFC clash.
📺: #DALvsCHI TONIGHT (8pm…</t>
  </si>
  <si>
    <t>directmayhem
RT @asliceoflifeinb: Watch @asliceoflifein
on @tubi #totallyfree https://t.co/yrDU4kl7ge
Also available on Amazon Prime
https://t.co/4ep…</t>
  </si>
  <si>
    <t xml:space="preserve">tubi
</t>
  </si>
  <si>
    <t xml:space="preserve">asliceoflifeinb
</t>
  </si>
  <si>
    <t>winifr3d_
RT @PlayDauntless: The latest Twitch
Prime drop is here! Grab the Gold
Crush hammer skin, and some bonus
in-game items, today! #twitchprime…</t>
  </si>
  <si>
    <t>ryan_rosee
Steve Bruce’s Amazon prime mags
x</t>
  </si>
  <si>
    <t>Directed</t>
  </si>
  <si>
    <t>Graph Type</t>
  </si>
  <si>
    <t>Modularity</t>
  </si>
  <si>
    <t>NodeXL Version</t>
  </si>
  <si>
    <t>Not Applicable</t>
  </si>
  <si>
    <t>1.0.1.418</t>
  </si>
  <si>
    <t>Top URLs in Tweet in Entire Graph</t>
  </si>
  <si>
    <t>https://twitch.amazon.com/prime/loot/lol2</t>
  </si>
  <si>
    <t>https://twitch.amazon.com/prime/loot/tft2</t>
  </si>
  <si>
    <t>Entire Graph Count</t>
  </si>
  <si>
    <t>Top URLs in Tweet</t>
  </si>
  <si>
    <t>Top Domains in Tweet in Entire Graph</t>
  </si>
  <si>
    <t>Top Domains in Tweet</t>
  </si>
  <si>
    <t>Top Hashtags in Tweet in Entire Graph</t>
  </si>
  <si>
    <t>pantry</t>
  </si>
  <si>
    <t>Top Hashtags in Tweet</t>
  </si>
  <si>
    <t>Top Words in Tweet in Entire Graph</t>
  </si>
  <si>
    <t>Words in Sentiment List#1: Positive</t>
  </si>
  <si>
    <t>Words in Sentiment List#2: Negative</t>
  </si>
  <si>
    <t>Words in Sentiment List#3: (Add your own word list)</t>
  </si>
  <si>
    <t>Non-categorized Words</t>
  </si>
  <si>
    <t>Total Words</t>
  </si>
  <si>
    <t>rt</t>
  </si>
  <si>
    <t>watch</t>
  </si>
  <si>
    <t>de</t>
  </si>
  <si>
    <t>Top Words in Tweet</t>
  </si>
  <si>
    <t>Top Word Pairs in Tweet in Entire Graph</t>
  </si>
  <si>
    <t>amazon,prime</t>
  </si>
  <si>
    <t>prime,video</t>
  </si>
  <si>
    <t>prime,delivery</t>
  </si>
  <si>
    <t>delivery,guy</t>
  </si>
  <si>
    <t>guy,world's</t>
  </si>
  <si>
    <t>reaction,discovering</t>
  </si>
  <si>
    <t>discovering,snacks</t>
  </si>
  <si>
    <t>snacks,outside</t>
  </si>
  <si>
    <t>outside,home</t>
  </si>
  <si>
    <t>rt,trhlofficial</t>
  </si>
  <si>
    <t>Top Word Pairs in Tweet</t>
  </si>
  <si>
    <t>Top Replied-To in Entire Graph</t>
  </si>
  <si>
    <t>Top Mentioned in Entire Graph</t>
  </si>
  <si>
    <t>Top Replied-To in Tweet</t>
  </si>
  <si>
    <t>Top Mentioned in Tweet</t>
  </si>
  <si>
    <t>Top Tweeters in Entire Graph</t>
  </si>
  <si>
    <t>Top Tweeters</t>
  </si>
  <si>
    <t>Top URLs in Tweet by Count</t>
  </si>
  <si>
    <t>https://www.express.co.uk/sport/football/1213571/amazon-prime-football-not-working-how-many-devices-can-watch-amazon-prime-at-same-time https://www.express.co.uk/sport/football/1213609/Amazon-Prime-football-Who-is-commentating-on-Amazon-Prime-Tyldesley-Mowbray https://www.express.co.uk/sport/football/1213604/amazon-prime-football-how-to-turn-off-commentary-on-amazon-prime</t>
  </si>
  <si>
    <t>https://www.express.co.uk/sport/football/1213571/amazon-prime-football-not-working-how-many-devices-can-watch-amazon-prime-at-same-time https://www.express.co.uk/sport/football/1213604/amazon-prime-football-how-to-turn-off-commentary-on-amazon-prime</t>
  </si>
  <si>
    <t>https://twitter.com/i/web/status/1202694450725761024 https://twitter.com/i/web/status/1202690524236406784 https://twitter.com/i/web/status/1202687464852348930 https://twitter.com/i/web/status/1202683172791734275</t>
  </si>
  <si>
    <t>https://twitch.amazon.com/prime/loot/tft2?ref_=SM_TTS2_P1_CRWN https://twitch.amazon.com/prime/loot/lol2?ref_=SM_LOLS2_P1_IGP</t>
  </si>
  <si>
    <t>http://Amazon.com http://tmw.bz/0G4 http://tmw.bz/0Fr</t>
  </si>
  <si>
    <t>Top URLs in Tweet by Salience</t>
  </si>
  <si>
    <t>http://tmw.bz/0G4 http://tmw.bz/0Fr http://Amazon.com</t>
  </si>
  <si>
    <t>Top Domains in Tweet by Count</t>
  </si>
  <si>
    <t>Top Domains in Tweet by Salience</t>
  </si>
  <si>
    <t>Top Hashtags in Tweet by Count</t>
  </si>
  <si>
    <t>thalapathy64 thalapathyvijay vijaysethupathi</t>
  </si>
  <si>
    <t>Top Hashtags in Tweet by Salience</t>
  </si>
  <si>
    <t>bigil thalapathy64</t>
  </si>
  <si>
    <t>thalapathyvijay vijaysethupathi thalapathy64</t>
  </si>
  <si>
    <t>Top Words in Tweet by Count</t>
  </si>
  <si>
    <t>bold opta amazon prime giving arsenal 61 chance winning against</t>
  </si>
  <si>
    <t>afcamden first impressions amazon prime set up great bit nfl</t>
  </si>
  <si>
    <t>case long term amazon prime need address always enjoyed sky</t>
  </si>
  <si>
    <t>karafuto1979 やあ 地獄の黙示録 字幕版 を観ているよ prime videoを今すぐチェックする 半分ぐらい見た 残酷な戦争映画みたいなイメージを持っていたが 本作に於ける戦争の狂気と狂騒って限りなくドタバタギャグに近い</t>
  </si>
  <si>
    <t>jim_leeves84 turn amazon prime go straight bed once brighton start</t>
  </si>
  <si>
    <t>oye el amazon prime 36 euros anuales lo veo tan</t>
  </si>
  <si>
    <t>amazon prime far greatest thing</t>
  </si>
  <si>
    <t>amazon prime quality sensational</t>
  </si>
  <si>
    <t>arsendwenger amazon prime</t>
  </si>
  <si>
    <t>thought wouldnt movie mentioned amazon prime far theres adverts many</t>
  </si>
  <si>
    <t>amazon prime sick much better sky etc</t>
  </si>
  <si>
    <t>thalapathy64 igtamil thalapathy vijay powers biggest business even before halfway</t>
  </si>
  <si>
    <t>know love amazon prime</t>
  </si>
  <si>
    <t>amazon geordiephiluk evrh being offered right alongside prime music unlimited</t>
  </si>
  <si>
    <t>de seriesupdatefr premier aperçu la saison 2 theboys en 2020</t>
  </si>
  <si>
    <t>amazon subscribed prime football first pundit see hear alan pardew</t>
  </si>
  <si>
    <t>picture quality amazon prime video bad</t>
  </si>
  <si>
    <t>amazon prime bestfriend enemy keep buying unnecessary shit receive next</t>
  </si>
  <si>
    <t>think d die listen chris waddle talk utter drivel newcastle</t>
  </si>
  <si>
    <t>football viewing experience amazon prime best seen making sky's efforts</t>
  </si>
  <si>
    <t>wildfirekristen lizzie premiere example maybe amazon organize something next</t>
  </si>
  <si>
    <t>amazon prime good</t>
  </si>
  <si>
    <t>hitlerpuncher 20 google play hd amazon prime itunes sd stream</t>
  </si>
  <si>
    <t>amp richkidsgoskint amazon prime sky apple music necessities made list</t>
  </si>
  <si>
    <t>saffronolive amazon prime member claim free mtgarena deck here</t>
  </si>
  <si>
    <t>recordemos que pago netflix y amazon prime</t>
  </si>
  <si>
    <t>fun88eng everyone watching amazon prime tonight</t>
  </si>
  <si>
    <t>thegoonerette saw amazon prime good night</t>
  </si>
  <si>
    <t>rjcc donwill ikemoses always run up amazon prime offices</t>
  </si>
  <si>
    <t>ah crap super clive tyldesley commentary arsenal game ok amazon</t>
  </si>
  <si>
    <t>alot getting out free trial amazon prime watch xmas fixtures</t>
  </si>
  <si>
    <t>é tec_mundo segundo companhia ideia parte de um movimento para</t>
  </si>
  <si>
    <t>mr wazz barry budweiser making amazon prime appearance course</t>
  </si>
  <si>
    <t>やあ 冷たい熱帯魚を観ているよ prime videoを今すぐチェックする</t>
  </si>
  <si>
    <t>latimes 2012 group friends began playing dungeons amp dragons now</t>
  </si>
  <si>
    <t>smodfan amazon s good service order lot watch comic book</t>
  </si>
  <si>
    <t>thegoonerette seen amazon prime tv</t>
  </si>
  <si>
    <t>trhlofficial amazon prime delivery guy world's wholesome reaction discovering snacks</t>
  </si>
  <si>
    <t>stevenlhughes amazon prime showing six premier league games live same</t>
  </si>
  <si>
    <t>chris waddle pundit amazon prime makes realise cunt s always</t>
  </si>
  <si>
    <t>up y'all dr quinn medicine woman amazon prime hero growing</t>
  </si>
  <si>
    <t>amazon prime daily_hotspur manchester united denied access film thfc's away</t>
  </si>
  <si>
    <t>playdaysrunways ad affiliate sign ups free trial amazon prime video</t>
  </si>
  <si>
    <t>pleased amazon prime far</t>
  </si>
  <si>
    <t>water take intake next level h2ocoach half gallon today's choices</t>
  </si>
  <si>
    <t>15 100 whole foods amazon prime ymmv</t>
  </si>
  <si>
    <t>klara_sjo live shot amazon prime delivery mom's dildo</t>
  </si>
  <si>
    <t>thegoonerette amazon prime picture quality amazing coygs arsenal</t>
  </si>
  <si>
    <t>tft lol moobeat twitch prime loot rewards up</t>
  </si>
  <si>
    <t>tramar7063 amazon prime free month</t>
  </si>
  <si>
    <t>foolintheforest available amazon prime</t>
  </si>
  <si>
    <t>virginmedia both tv cant stream amazon prime without freezing phone</t>
  </si>
  <si>
    <t>gazstevens88 amazon prime receive offer signed up received email code</t>
  </si>
  <si>
    <t>thegoonerette saw tv well amazon prime</t>
  </si>
  <si>
    <t>arsendwenger amazon prime free trial</t>
  </si>
  <si>
    <t>que ai amazon prime tem tanta série ta dando vontade</t>
  </si>
  <si>
    <t>argumentbook holidays making kranky help nomorearguments christmascountdown holidayseason christmaswiththekranks</t>
  </si>
  <si>
    <t>ponce pardew wheeled out wilderness amazon arsenal game cancelling</t>
  </si>
  <si>
    <t>bruv t pay money sky amp bt sports televising games</t>
  </si>
  <si>
    <t>arsenal primevideosport amazon prime delayedstream</t>
  </si>
  <si>
    <t>peterj_kennedy skysports btsport haha know amazon prime video sport charge</t>
  </si>
  <si>
    <t>now sky bt amp amazon prime subscription order watch premier</t>
  </si>
  <si>
    <t>day sissypig17 abdl_mummy time try amazon prime next same</t>
  </si>
  <si>
    <t>denchmycool screenamesuck xboxsupport few issues amazon prime tv app tried</t>
  </si>
  <si>
    <t>cordomum ebay amazon prime</t>
  </si>
  <si>
    <t>tweet notifications amazon prime good mix</t>
  </si>
  <si>
    <t>having mute people game amazon prime delayed annoying</t>
  </si>
  <si>
    <t>backpostheader think novelty amazon prime week football giles dunphy brady</t>
  </si>
  <si>
    <t>loving fact premier league matches including those start same time</t>
  </si>
  <si>
    <t>これ ukではamazon primeの放送なんだよね</t>
  </si>
  <si>
    <t>skybet minute ahead amazon prime very annoying</t>
  </si>
  <si>
    <t>devenrue here's link full piece map background</t>
  </si>
  <si>
    <t>y amazon prime netflix</t>
  </si>
  <si>
    <t>quality th football amazon prime much better bt sport amp</t>
  </si>
  <si>
    <t>amazon prime football hassan3579 done bits premier league hope see</t>
  </si>
  <si>
    <t>amazon prime done bits premier league football hope see more</t>
  </si>
  <si>
    <t>music captnamy think share someone amazon prime part</t>
  </si>
  <si>
    <t>spotify honestly reason bts top 5 bc really start listening</t>
  </si>
  <si>
    <t>anyone watch chris claremont x men documentary amazon prime</t>
  </si>
  <si>
    <t>truly believe amazon very shipping service public prime members though</t>
  </si>
  <si>
    <t>annoyed taken 45 minutes remember amazon prime give option turning</t>
  </si>
  <si>
    <t>yeah t way amazon prime set up refilling 2 hours</t>
  </si>
  <si>
    <t>amazon prime football many devices watch same time commentating tyldesley</t>
  </si>
  <si>
    <t>amazon prime many devices watch same time football turn commentary</t>
  </si>
  <si>
    <t>ma mère elle un compte amazon prime ca va vite</t>
  </si>
  <si>
    <t>jimlangevin terrible ri tax subscriptions netflix amazon prime hulu goes</t>
  </si>
  <si>
    <t>amazon prime allowing watch aaron mooy's shiny bald head 4k</t>
  </si>
  <si>
    <t>far good amazon prime s uhd coverage arsbha pleasantly surprised</t>
  </si>
  <si>
    <t>here s amazon prime members loved 2019 via adweek</t>
  </si>
  <si>
    <t>amazon prime commentary bladdy reeking</t>
  </si>
  <si>
    <t>watching david luiz give away goal first 40 seconds glorious</t>
  </si>
  <si>
    <t>dan_beck11 amazon prime streaming meself</t>
  </si>
  <si>
    <t>game watch whole amazon prime thing choose match preview manage</t>
  </si>
  <si>
    <t>vodafone_es el 6 octubre recibi sms cancelando la suscripcion anual</t>
  </si>
  <si>
    <t>wild rose comes amazon prime monday proabably film disappointed miss</t>
  </si>
  <si>
    <t>betangel surely one family amazon prime delivery purposes sign way</t>
  </si>
  <si>
    <t>match m pretty impressed amazon prime footy good way flick</t>
  </si>
  <si>
    <t>gunnergftbl amazon prime layout stats option best football streaming service</t>
  </si>
  <si>
    <t>amazon prime layout stats option best football streaming service ve</t>
  </si>
  <si>
    <t>eu quase que faço propaganda amazon prime de graça kkkkkk</t>
  </si>
  <si>
    <t>fuck amazon prime t watch arsenal game cause pricks</t>
  </si>
  <si>
    <t>branh96 putting stadium fx amazon prime really isn t effective</t>
  </si>
  <si>
    <t>putting stadium fx amazon prime really isn t effective emirates</t>
  </si>
  <si>
    <t>amazon ed sheeran 6 collaborations project 17 85 prime lowest</t>
  </si>
  <si>
    <t>_howard amazon prime round midweek fixtures moved ours thursday night</t>
  </si>
  <si>
    <t>amazon prime fucking shit</t>
  </si>
  <si>
    <t>comicbooknow nintendo switch lite 180 amazon prime members</t>
  </si>
  <si>
    <t>nintendo switch lite 180 amazon prime members</t>
  </si>
  <si>
    <t>amazon prime minute behind live time back sky bt ffs</t>
  </si>
  <si>
    <t>amazon prime perks arsbha</t>
  </si>
  <si>
    <t>virginmedia none apps tv working netflix amazon prime load programmes</t>
  </si>
  <si>
    <t>forgot free amazon prime tv through ee watch match bali</t>
  </si>
  <si>
    <t>christinapi miranda find amazon prime</t>
  </si>
  <si>
    <t>amazon amazonuk prime member 4 years went wholefoods usa tried</t>
  </si>
  <si>
    <t>sure miss lots things amazon prime carla evelyn two beautiful</t>
  </si>
  <si>
    <t>voir giga anga_tv giveaway tu veux faire des benchmark pour</t>
  </si>
  <si>
    <t>netflix amazon prime</t>
  </si>
  <si>
    <t>commentary stadium fx option amazon prime video amazing</t>
  </si>
  <si>
    <t>langurlover finished thereport amazon prime loved very eye opening watch</t>
  </si>
  <si>
    <t>note self never order amazon during holiday season package ordered</t>
  </si>
  <si>
    <t>watching finally round vikings amazon prime creator michael hirst making</t>
  </si>
  <si>
    <t>amazon prime commentators saying lots empty seats</t>
  </si>
  <si>
    <t>same people begging links streams now crying amazon prime few</t>
  </si>
  <si>
    <t>_chris_hurst_ same people begging links streams now crying amazon prime</t>
  </si>
  <si>
    <t>_raebrielle boys amazon prime shit good fam go cop</t>
  </si>
  <si>
    <t>premier league amazon prime legit</t>
  </si>
  <si>
    <t>idalupin0 report last black man san francisco amazon prime one</t>
  </si>
  <si>
    <t>nerdapproved nintendo switch lite 180 amazon prime members</t>
  </si>
  <si>
    <t>amazon prime amazonhelp hello fire 5th generation still work tablet</t>
  </si>
  <si>
    <t>prime exclusive premier league steps ricaldo15 pubs show videos matches</t>
  </si>
  <si>
    <t>sky bt sports shitting themselves now amazon prime starting show</t>
  </si>
  <si>
    <t>bradleycromack amazon prime</t>
  </si>
  <si>
    <t>amazon prime doing absolute bits</t>
  </si>
  <si>
    <t>really ko times amazon prime possibly 2 games evening watch</t>
  </si>
  <si>
    <t>football amazon prime actually terrible</t>
  </si>
  <si>
    <t>roses red turkeys hot here faves bought well played amazon</t>
  </si>
  <si>
    <t>wholefoodspr roses red turkeys hot here faves bought well played</t>
  </si>
  <si>
    <t>sign up steviemccombie amazon prime 30 days free now cancel</t>
  </si>
  <si>
    <t>thought mute button watching arsenal v brighton stadium fx setting</t>
  </si>
  <si>
    <t>timpayton watching amazon prime</t>
  </si>
  <si>
    <t>hqzonna atualização também vamos estar amanha na ccxp 2019 graças</t>
  </si>
  <si>
    <t>palm tree films amazon prime landing page available film titles</t>
  </si>
  <si>
    <t>dendrocacaliaus choose thousands favorite products prime pantry store amazon</t>
  </si>
  <si>
    <t>marcelobechler _naoesofutebol claalbuquerque por aqui está disponível pra alugar google</t>
  </si>
  <si>
    <t>rachel_fairbank morning way pediatrician drove past loooooonnnng line amazon prime</t>
  </si>
  <si>
    <t>knew many amazon prime members arsbha</t>
  </si>
  <si>
    <t>paying amazon prime one day shipping told less helpful customer</t>
  </si>
  <si>
    <t>thankful amazon prime today</t>
  </si>
  <si>
    <t>use music btweenhisteeth don t spotify amazon prime mostly listen</t>
  </si>
  <si>
    <t>kudos amazon adding premier league football prime</t>
  </si>
  <si>
    <t>obg twitch da amazon prime</t>
  </si>
  <si>
    <t>love amazon prime mascot names line up</t>
  </si>
  <si>
    <t>amazon botanistmama think s kinda crazy kid someone instantly thought</t>
  </si>
  <si>
    <t>gone right amazon prime mowbray shearer doing commentary first commentates</t>
  </si>
  <si>
    <t>first impression football amazon prime positive uhd turn incessant wittering</t>
  </si>
  <si>
    <t>twitchprime good news leagueoflegends players starting today free lol mystery</t>
  </si>
  <si>
    <t>quite few empty seats amazon prime yeah ing around kick</t>
  </si>
  <si>
    <t>know late party football amazon prime alright eh</t>
  </si>
  <si>
    <t>allison_dejong oh shit included amazon prime</t>
  </si>
  <si>
    <t>well great now wish strata keep table outside door amazon</t>
  </si>
  <si>
    <t>elite stuff amazon prime</t>
  </si>
  <si>
    <t>vijayismylife primevideoin buy movies before release very choosy comes regional</t>
  </si>
  <si>
    <t>enjoying thursday night football malarkey nice one amazon prime</t>
  </si>
  <si>
    <t>first go amazon prime here gone 4 times 1st 9</t>
  </si>
  <si>
    <t>peak football amazon prime ain t available ireland</t>
  </si>
  <si>
    <t>change audio amazon prime commentary atmosphere watching football si</t>
  </si>
  <si>
    <t>game amazon prime</t>
  </si>
  <si>
    <t>dudeafc blainder971 c'est une exclu amazon uk ca marche pas</t>
  </si>
  <si>
    <t>hechima10040 ペンギン ハイウェイ サブスク化記念再掲です amazon prime video やnetflix他色々出ているようなので よろしくお願いいたします</t>
  </si>
  <si>
    <t>even amazon prime video wanna mention var laughable</t>
  </si>
  <si>
    <t>know anyone bloody loved games amazon prime staggered kick offs</t>
  </si>
  <si>
    <t>thank amazon prime</t>
  </si>
  <si>
    <t>m_buj_ la terrible historia de los vibradores asesinos otra vez</t>
  </si>
  <si>
    <t>alan shearer commentary officially giving up amazon prime pl three</t>
  </si>
  <si>
    <t>really weird watching live football amazon prime tbf known commentator</t>
  </si>
  <si>
    <t>frankofarrell notice play better amazon prime bt sport</t>
  </si>
  <si>
    <t>amazon prime quality getting rid netflix love nfl premier games</t>
  </si>
  <si>
    <t>comingsoonnet first teaser amazon prime s boys season 2 released</t>
  </si>
  <si>
    <t>first teaser amazon prime s boys season 2 released</t>
  </si>
  <si>
    <t>s amazon prime jamiebornagain free 30 day trial re new</t>
  </si>
  <si>
    <t>sidhuwrites even before launch first look poster thalapathy64 red hot</t>
  </si>
  <si>
    <t>snacks busy delivery people azizansari unforettable amazon parksandrec treatyoself rak</t>
  </si>
  <si>
    <t>many fucking subscriptions need watch fitbaw days sky sports bt</t>
  </si>
  <si>
    <t>boys 2 trailer 2020 amazon prime video via youtube</t>
  </si>
  <si>
    <t>redandwhite11 watching amazon prime</t>
  </si>
  <si>
    <t>amazon prime now premier league game changer</t>
  </si>
  <si>
    <t>amazon prime need license show prem games service everything much</t>
  </si>
  <si>
    <t>_xisabelxx_ pero ya tengo amazon prime gratis</t>
  </si>
  <si>
    <t>boys amazon prime video season 2 2020 mediados cosas nuevas</t>
  </si>
  <si>
    <t>mean amazon still sells longer prime</t>
  </si>
  <si>
    <t>always write better put face character started watching return christmas</t>
  </si>
  <si>
    <t>m waiting come amazon prime</t>
  </si>
  <si>
    <t>new amazon prime really want make impression bring faces voices</t>
  </si>
  <si>
    <t>sirjamieh amazon prime over last two nights shown way football</t>
  </si>
  <si>
    <t>gonna lie loving premier league amazon prime hope more games</t>
  </si>
  <si>
    <t>filletdabitchx watching buddy amazon prime s blades losing scratch heed</t>
  </si>
  <si>
    <t>amazon's weareentnews mayumi yoshida prime's 'crown princess' takes career journey</t>
  </si>
  <si>
    <t>9 con r os las 30 45 pondré f e</t>
  </si>
  <si>
    <t>9 con os kirtash80 las 30 45 pondré f e</t>
  </si>
  <si>
    <t>donald trump explain amazon prime membership</t>
  </si>
  <si>
    <t>amazon prime sport piece shit hate</t>
  </si>
  <si>
    <t>amazon prime's commentary feature</t>
  </si>
  <si>
    <t>here s amazon prime members loved 2019</t>
  </si>
  <si>
    <t>here s amazon prime members loved 2019 via adweek advertising</t>
  </si>
  <si>
    <t>big up amazon prime arsbha football amazonprimesport</t>
  </si>
  <si>
    <t>rockywhu reply amazon prime midnight fancied</t>
  </si>
  <si>
    <t>de drmalo con ustedes el teaser tráiler la segunda temporada</t>
  </si>
  <si>
    <t>de con ustedes el teaser tráiler la segunda temporada boys</t>
  </si>
  <si>
    <t>primevideobr fadas são capazes de se apaixonar por seres humanos</t>
  </si>
  <si>
    <t>amazon prime feb 16th monday hit post office tho mail</t>
  </si>
  <si>
    <t>nbchouse amazon prime video time binge</t>
  </si>
  <si>
    <t>s amazon prime obsession opta win probability cool</t>
  </si>
  <si>
    <t>amazon prime football shown rid skysports btsport being choose gam</t>
  </si>
  <si>
    <t>onlysharpie amazon prime football shown rid skysports btsport being choose</t>
  </si>
  <si>
    <t>que amazon prime video tiene la serie llevo buscando mil</t>
  </si>
  <si>
    <t>many those took up amazon prime s 30 day free</t>
  </si>
  <si>
    <t>6arsenal1886 nbcsn amazon prime video</t>
  </si>
  <si>
    <t>virginmedia amazon prime working tv laptop phone</t>
  </si>
  <si>
    <t>primevideofr être différent peut s avérer dangereux regardez carnivalrow sur</t>
  </si>
  <si>
    <t>derby fined bloke standing public footpath bigger fine using binoculars</t>
  </si>
  <si>
    <t>hermesparcels due receive amazon prime parcel sunday still haven t</t>
  </si>
  <si>
    <t>t used footy amazon prime</t>
  </si>
  <si>
    <t>don t want lot christmas s one thing need games</t>
  </si>
  <si>
    <t>katame1319 可愛いでしょー 私も教えてもらったんだけど 未来講師めぐる シーズン1 それのエピソード2です いまならamazon prime videoで見れる</t>
  </si>
  <si>
    <t>trust amazon prime footy work want use oh well back</t>
  </si>
  <si>
    <t>amazon prime coverage co commentator chris fucking waddle pundits jermaine</t>
  </si>
  <si>
    <t>newsjunky72 yashar ups one exception being amazon prime now available</t>
  </si>
  <si>
    <t>5 sneaky pete 4 good omens 3 fleabag 2 patriot</t>
  </si>
  <si>
    <t>amazon prime still charging canceled three months ago</t>
  </si>
  <si>
    <t>amazon prime shows prem now nice</t>
  </si>
  <si>
    <t>streaming amazon prime time kick</t>
  </si>
  <si>
    <t>diphilswanton call over payment amazon prime account lady keen process</t>
  </si>
  <si>
    <t>amazon prime account includes free live premiership league games</t>
  </si>
  <si>
    <t>amazon truly believe gonna package wholesome clips prime series</t>
  </si>
  <si>
    <t>amazon sidneyfussell truly believe gonna package wholesome clips prime series</t>
  </si>
  <si>
    <t>en vrai il faut que j'exploite mon 1 d'amazon prime</t>
  </si>
  <si>
    <t>acc wouldn t mind football finding somewhat permanent home amazon</t>
  </si>
  <si>
    <t>_milesthompson nufcnathan_1995 loving fact asm doing sign language amazon prime</t>
  </si>
  <si>
    <t>throptoon _milesthompson nufcnathan_1995 loving fact asm doing sign language amazon</t>
  </si>
  <si>
    <t>pr amazon primeなら200万曲が聴き放題 30日間無料お試し https t co voewyf7zyu</t>
  </si>
  <si>
    <t>devin congrats mykukun bylined article haran president amp chief operating</t>
  </si>
  <si>
    <t>mom kicked amazon prime accidentally ordered stuff favorited put car</t>
  </si>
  <si>
    <t>silence gaining lot traction lately couldn t happier part impactful</t>
  </si>
  <si>
    <t>first teaser amazon prime s boys season 2 released playhitmusic</t>
  </si>
  <si>
    <t>chrismears1 pardew amazon prime video hearing everton job become available</t>
  </si>
  <si>
    <t>swear god amazon shit together prime means 2 days fucking</t>
  </si>
  <si>
    <t>ni na je li moguce da vikinzi nisu netflix hbo</t>
  </si>
  <si>
    <t>well weird hearing alan shearer co commentator amazon prime video</t>
  </si>
  <si>
    <t>anywhere close scoring amazon prime isn t working good thing</t>
  </si>
  <si>
    <t>don t amazon prime fool matches one minute behind re</t>
  </si>
  <si>
    <t>edotenseimob fuck around buy glow dark condoms amazon prime tryna</t>
  </si>
  <si>
    <t>arthur s amazon prime broooooo im hyped</t>
  </si>
  <si>
    <t>und gummibierchentv hoppenstedtfrau glücklicherweise gibt es amazon prime ähnliches mit</t>
  </si>
  <si>
    <t>eddierobson combination bbc itv commentators pundits presenters amazon prime football</t>
  </si>
  <si>
    <t>combination bbc itv commentators pundits presenters amazon prime football coverage</t>
  </si>
  <si>
    <t>igtamil thalapathy vijay powers biggest business even before halfway shooting</t>
  </si>
  <si>
    <t>amazon prime right out ear</t>
  </si>
  <si>
    <t>marynanceresist here two 01 18 w free prime shipping assume</t>
  </si>
  <si>
    <t>first teaser amazon prime s boys season 2 released series</t>
  </si>
  <si>
    <t>emcarstaiirs eu procurando um site bom pra assistir legendado pq</t>
  </si>
  <si>
    <t>anyone having trouble watching arsenal v brighton game amazon prime</t>
  </si>
  <si>
    <t>amazon's more 100 million prime members doing faster shipping ad</t>
  </si>
  <si>
    <t>july 2017 less seven months foray india part global expansion</t>
  </si>
  <si>
    <t>things cancel celebrities tweeted dumb shit amazon prime membership</t>
  </si>
  <si>
    <t>rate amazon prime prem</t>
  </si>
  <si>
    <t>primevideoes series y películas incluido con amazon prime comienza tu</t>
  </si>
  <si>
    <t>beloveds haven't seen august akiko's go watch amazon prime kanopy</t>
  </si>
  <si>
    <t>ற ட ப news18tamilnadu தளபத 64 ஜ டல உர ம</t>
  </si>
  <si>
    <t>amazon prime 100percentcafc mate s coverage premier league football actually</t>
  </si>
  <si>
    <t>en que diegoarcos14 entiendo ósea tiene q salir primero history</t>
  </si>
  <si>
    <t>convencendo meu pai assinar amazon prime mas com certeza cris</t>
  </si>
  <si>
    <t>love amazon prime s making really impatient online deliveries m</t>
  </si>
  <si>
    <t>geoffevans53 amazon prime watch expanse fucking fantastic show</t>
  </si>
  <si>
    <t>bluetonesfanz thequill scrooged currently amazon prime heads up</t>
  </si>
  <si>
    <t>savinthebees watch boys amazon prime video</t>
  </si>
  <si>
    <t>watch boys amazon prime video</t>
  </si>
  <si>
    <t>vraiment heureux d'avoir pris amazon prime y les spectacles de</t>
  </si>
  <si>
    <t>pauljan_ vraiment heureux d'avoir pris amazon prime y les spectacles</t>
  </si>
  <si>
    <t>work out emirates empty seats game amazon prime b bit</t>
  </si>
  <si>
    <t>drtommyt25 work out emirates empty seats game amazon prime b</t>
  </si>
  <si>
    <t>walke_mr thanks man geo locked bollox wife amazon prime t</t>
  </si>
  <si>
    <t>yay grey s anatomy amazon prime</t>
  </si>
  <si>
    <t>garylineker think person football telly world working amazon prime presume</t>
  </si>
  <si>
    <t>obrigado amazon prime por compensar o dia ruim que eu</t>
  </si>
  <si>
    <t>amyalkon robbysoave srsly way more xmas delivery anything nefarious soooo</t>
  </si>
  <si>
    <t>hey jeff bezos use tiny bit pocket money outbuy sky</t>
  </si>
  <si>
    <t>carageeeee love whole article especially one particular quotation lololololol mi55tipper</t>
  </si>
  <si>
    <t>love whole article especially one particular quotation lololololol mi55tipper re</t>
  </si>
  <si>
    <t>premier league amazon prime best thing ve done long time</t>
  </si>
  <si>
    <t>jtucker_3 premier league amazon prime best thing ve done long</t>
  </si>
  <si>
    <t>blairerxse netflix hulu amazon prime subscription afford domme s dommes</t>
  </si>
  <si>
    <t>netflix hulu amazon prime subscription afford domme s dommes</t>
  </si>
  <si>
    <t>obenkyounuma 世界中の各国ごとに作っていたのが netflixとamazon primeとhulu ディズニー しかなくなって世界中の制作会社が押し寄せたら そりゃあっという間にそういう状況になるよね しかも そうなったらもう各地の制作局は勢いを取り戻さな</t>
  </si>
  <si>
    <t>e assinei amazon prime só pra testa porém baratin dms</t>
  </si>
  <si>
    <t>yes canny see attracting enough new subscribers justify decent tv</t>
  </si>
  <si>
    <t>watching football through amazon prime lagging soooo much</t>
  </si>
  <si>
    <t>doesn t amazon prime video work fire stick</t>
  </si>
  <si>
    <t>teamdeja bet ll 2 3 business days don t amazon</t>
  </si>
  <si>
    <t>de mouse_cl con ustedes el teaser tráiler la segunda temporada</t>
  </si>
  <si>
    <t>loving amazon prime coverage pl</t>
  </si>
  <si>
    <t>ffsbaiily loving amazon prime coverage pl</t>
  </si>
  <si>
    <t>akshobh go amazon prime watch modern love</t>
  </si>
  <si>
    <t>timsrunworld skidrowmarathon amazon prime 4 99 totally worth</t>
  </si>
  <si>
    <t>scorsesie maybe wait come out amazon prime something youtube rentals</t>
  </si>
  <si>
    <t>m literally closing netflix account stayed shitty amazon prime harry</t>
  </si>
  <si>
    <t>amazon alanshearer delivers premier league tonight ll covering arsenal v</t>
  </si>
  <si>
    <t>thejonathancain re looking great way christmas spirit check out full</t>
  </si>
  <si>
    <t>série confira séries que chegam ao amazon prime video brasil</t>
  </si>
  <si>
    <t>shingojira__ hast du kein amazon prime kannst dann miteinander verbinden</t>
  </si>
  <si>
    <t>oddsbible chosen stadium noise amazon prime arsenal vs brighton game</t>
  </si>
  <si>
    <t>chosen stadium noise amazon prime arsenal vs brighton game panic</t>
  </si>
  <si>
    <t>je suis à fond sur boys amazon prime actuellement kiffe</t>
  </si>
  <si>
    <t>report amazon prime really good fyi</t>
  </si>
  <si>
    <t>cunteast amazon prime netflix disney minus</t>
  </si>
  <si>
    <t>loads people going daft coverage amazon prime m 30 secs</t>
  </si>
  <si>
    <t>abnegat96846258 seen new behindthescenes video check out result great team</t>
  </si>
  <si>
    <t>washingtonpost fix problem sso between amazon paper three years haven't</t>
  </si>
  <si>
    <t>premier league amazon prime soooooo much better sky bt hopefully</t>
  </si>
  <si>
    <t>virginmedia example message popped up trying stream amazon prime yesterday</t>
  </si>
  <si>
    <t>long until amazon prime introduce sports package</t>
  </si>
  <si>
    <t>ashcashmore starbucks dutchbros officedepot amazon amazonkindle bicpens elmers fivebelow dollartree</t>
  </si>
  <si>
    <t>mckenna's new film gonna amazon prime january many good news</t>
  </si>
  <si>
    <t>ac_wazza amazon prime mate</t>
  </si>
  <si>
    <t>anyone else's amazon prime stream constantly freezing happy</t>
  </si>
  <si>
    <t>meganut4k year 2030 supreme leader jeff divided population 12 production</t>
  </si>
  <si>
    <t>whole watching replay match amazon prime now played lot better</t>
  </si>
  <si>
    <t>amazon prime pundits pish</t>
  </si>
  <si>
    <t>amazon prime commentators savage lmao</t>
  </si>
  <si>
    <t>amazon videogamedeals pokémon detective pikachu movie talking psyduck plush 8</t>
  </si>
  <si>
    <t>amazon pokémon detective pikachu movie talking psyduck plush 8 lightning</t>
  </si>
  <si>
    <t>watch amazon prime magnificent three cities shaped history blow mind</t>
  </si>
  <si>
    <t>amazon prime sick</t>
  </si>
  <si>
    <t>teluguvijayfans thalapathy64 telugu version satellite rights acquired geminitv ott amazon</t>
  </si>
  <si>
    <t>watch really amazon prime game turn commentary go bk n</t>
  </si>
  <si>
    <t>turn commentary amazon prime wanna try out</t>
  </si>
  <si>
    <t>shaqueena247 think amazon prime</t>
  </si>
  <si>
    <t>amazon prime delivery guy world's purest reaction discovering snacks outside</t>
  </si>
  <si>
    <t>se mis padres llevan suscritos amazon desde mayo porque hicieron</t>
  </si>
  <si>
    <t>entinsider theexpanse cast creators making move syfy amazon expect season</t>
  </si>
  <si>
    <t>keyannaleshawn amazon prime having little good bootleg movies</t>
  </si>
  <si>
    <t>españa disponible suscripciones premium netflix uhd hbo amazon prime dazn</t>
  </si>
  <si>
    <t>españa digitalpsnjdj disponible suscripciones premium netflix uhd hbo amazon prime</t>
  </si>
  <si>
    <t>watching report amazon prime video listen thing cia anyone including</t>
  </si>
  <si>
    <t>ya biglez67 jonno see better log oot amazon prime cos</t>
  </si>
  <si>
    <t>ya jonno see better log oot amazon prime cos cannit</t>
  </si>
  <si>
    <t>rozetked amazon prime опубликовал тизер ко второму сезону пацанов будет</t>
  </si>
  <si>
    <t>getting watch football amazon prime now insane people out here</t>
  </si>
  <si>
    <t>games amazon prime slow</t>
  </si>
  <si>
    <t>s happened arsenal even wenger final years still worth watching</t>
  </si>
  <si>
    <t>martytheelder marty know amazon prime link twitch account subscribe</t>
  </si>
  <si>
    <t>liannesanderson look up amazon prime s quick registration</t>
  </si>
  <si>
    <t>prime reading library contains hundreds thousands books devoted health wellness</t>
  </si>
  <si>
    <t>watching bpbclead football amazon prime illegal stream 2014 dreadful</t>
  </si>
  <si>
    <t>another annoying thing amazon prime showing football show dad use</t>
  </si>
  <si>
    <t>another josh_wats09123 annoying thing amazon prime showing football show dad</t>
  </si>
  <si>
    <t>make cum faster amazon prime</t>
  </si>
  <si>
    <t>benadamsondxb probably coming soon amazon prime iamtomskinner bindun</t>
  </si>
  <si>
    <t>freo busker band vol 1 prime uk</t>
  </si>
  <si>
    <t>titonka ve now given something look forward few months prime</t>
  </si>
  <si>
    <t>denchmycool amazonhelp amazon prime mate everton dont</t>
  </si>
  <si>
    <t>adamtherobinson thing right none don t consumers w</t>
  </si>
  <si>
    <t>top tip watch amazon prime premier league football without commentary</t>
  </si>
  <si>
    <t>julietteexoxo watch mtv app someone s cable satellite package user</t>
  </si>
  <si>
    <t>pubs cany games cause amazon prime fuckin joke man</t>
  </si>
  <si>
    <t>pubs cany games cause amazon prime fuckin joke man haiku</t>
  </si>
  <si>
    <t>amazon prime video terá séries nacionais com d2 e pabllo</t>
  </si>
  <si>
    <t>nathazette amazon prime</t>
  </si>
  <si>
    <t>liannesanderson nbcsn amazon prime</t>
  </si>
  <si>
    <t>fuck anyone christmas shopping without amazon prime</t>
  </si>
  <si>
    <t>amazon prime fun88eng everyone watching tonight oddsbible chosen stadium noise</t>
  </si>
  <si>
    <t>amazon prime tell amount boxes living room</t>
  </si>
  <si>
    <t>jonnyarsenal s awful amazon sub prime</t>
  </si>
  <si>
    <t>mixedknuts disappointing aspect brave new world amazon prime showing football</t>
  </si>
  <si>
    <t>watching arsenal game amazon prime stadium noise really emphasise bad</t>
  </si>
  <si>
    <t>aaron_turns amazon prime stream far behind seen shelveys goal against</t>
  </si>
  <si>
    <t>kicked out amazon prime account put extra household</t>
  </si>
  <si>
    <t>dcmfilm er hat alles riskiert um die wahrheit herauszufinden wie</t>
  </si>
  <si>
    <t>nintendoswitch lite 180 amazon prime members woot hurry</t>
  </si>
  <si>
    <t>jasonchanco junglescout having amazon prime week sale amazonsellers definitely worth</t>
  </si>
  <si>
    <t>エモートとtftのタマゴある 12月のtwitchprime特典はミステリースキン</t>
  </si>
  <si>
    <t>live premiership football included amazon prime happen</t>
  </si>
  <si>
    <t>de meu segundo maior motivo tentar convencer família assinar amazon</t>
  </si>
  <si>
    <t>plcomms amazon prime var consistency here absolute joke</t>
  </si>
  <si>
    <t>sheffieldunited amazon prime need stay out premier league commentary shocking</t>
  </si>
  <si>
    <t>jackiechung33 badassbowlegz amazon prime homie</t>
  </si>
  <si>
    <t>subscribed amazon prime watch arsenal s absolute shower shite turned</t>
  </si>
  <si>
    <t>amazon prime black friday kostenloser express versand eine woche später</t>
  </si>
  <si>
    <t>amazon prime fucking shite keeps cutting out five minutes primevideosport</t>
  </si>
  <si>
    <t>want experience amazon prime s stadium atmosphere feature emirates press</t>
  </si>
  <si>
    <t>amazon prime actually best thing far watching footy shits sky</t>
  </si>
  <si>
    <t>alguma alma caridosa com amazon prime p receber uma encomenda</t>
  </si>
  <si>
    <t>out baldy playing auba özil wide amazon prime</t>
  </si>
  <si>
    <t>ninerole players play more amazon prime</t>
  </si>
  <si>
    <t>amazon prime love fuck watch patriotamazon</t>
  </si>
  <si>
    <t>congrats gkvisual receiving state grant continue tremendous work pouredinpa project</t>
  </si>
  <si>
    <t>pabrewreview congrats gkvisual receiving state grant continue tremendous work pouredinpa</t>
  </si>
  <si>
    <t>amazon prime premier league coverage quality arguments</t>
  </si>
  <si>
    <t>same pranaypancholi issues watching shunew game anything prime arsbri last</t>
  </si>
  <si>
    <t>amazon prime keep expecting alan shearer start talking man high</t>
  </si>
  <si>
    <t>milobok amazon prime keep expecting alan shearer start talking man</t>
  </si>
  <si>
    <t>amazon prime needs showing more games next season</t>
  </si>
  <si>
    <t>bigkidproblems needs therapy amazon prime</t>
  </si>
  <si>
    <t>nfl dallascowboys chicagobears thursday night football let's kick week 14</t>
  </si>
  <si>
    <t>prime mover amazon wove itself life american city</t>
  </si>
  <si>
    <t>amazon prime video estrena este viernes la tercera temporada de</t>
  </si>
  <si>
    <t>quite impressed amazon prime far hope show more games</t>
  </si>
  <si>
    <t>primevideo give moves bts_twt watch loveyourselftour now amazon prime video</t>
  </si>
  <si>
    <t>anybody s amazon prime video game keep crashing</t>
  </si>
  <si>
    <t>first teaser amazon prime s boys season 2 released primevideo</t>
  </si>
  <si>
    <t>cassie_jaye happy internationalmensday many issues uniquely disproportionately affect men yes</t>
  </si>
  <si>
    <t>before vijayismylife primevideoin buy movies release very choosy comes regional</t>
  </si>
  <si>
    <t>twitchprime exclusive set sail adventure grab seaofthieves loot now featuring</t>
  </si>
  <si>
    <t>inside edge 2 one amazon's worst indian originals</t>
  </si>
  <si>
    <t>chipcoffey travelchannel congratulations chip sure wish travel channel see program</t>
  </si>
  <si>
    <t>good thing watching football amazon prime turning commentators</t>
  </si>
  <si>
    <t>espnchile directvchile seria excelente alguna opción de solo escuchar el</t>
  </si>
  <si>
    <t>amazon prime stream still 3 minutes behind wtf bruh tried</t>
  </si>
  <si>
    <t>ariennaminx pull up amazon prime truck deliver ass whippin free</t>
  </si>
  <si>
    <t>alguna peli en neflix o prime amazon</t>
  </si>
  <si>
    <t>oliver_bear thehughouse jezzerbear radarasher never seen amazon prime</t>
  </si>
  <si>
    <t>oliver_bear jezzerbear radarasher chomper_tc never seen excited saw available amazon</t>
  </si>
  <si>
    <t>dad ordered xmas gifts amazon prime account currently logged</t>
  </si>
  <si>
    <t>sky sports sending notifications goals 2 minutes before goal happens</t>
  </si>
  <si>
    <t>fuck m getting amazon prime video</t>
  </si>
  <si>
    <t>month amazon olispazzo students 6 trial 50 prime 3 99</t>
  </si>
  <si>
    <t>amazon prime football bad delay saw goal twitter before scored</t>
  </si>
  <si>
    <t>shima_shima_kon グータンヌーボをprime videoで見てたらtverより長かったよ カット部分も見れたので登録してる方はオススメ 田中みな実とばーちー似てる言われてるw よ ちばプロ グータンヌーボ 千葉雄大</t>
  </si>
  <si>
    <t>sneaky son told alexa start free trial amazon music m</t>
  </si>
  <si>
    <t>fuck amazon prime love streaming bollocks sky sports app sent</t>
  </si>
  <si>
    <t>amazon prime lovely</t>
  </si>
  <si>
    <t>0 amazon prime ting shit getting notification saying brighton scored</t>
  </si>
  <si>
    <t>paid amazon prime</t>
  </si>
  <si>
    <t>new telephone scam getting calls claiming leaving message telling credit</t>
  </si>
  <si>
    <t>ich warum erfahre jetzt erst dass die 2 staffel occupied</t>
  </si>
  <si>
    <t>s well chris waddle last amazon prime gig truly woeful</t>
  </si>
  <si>
    <t>diegazo_ irinoko si tienes amazon prime ve modern love te</t>
  </si>
  <si>
    <t>amazon prime commentary painful</t>
  </si>
  <si>
    <t>brighton dont watching live amazon prime stream arsenal vs game</t>
  </si>
  <si>
    <t>j ai pris l essai amazon prime uniquement pr south</t>
  </si>
  <si>
    <t>anyone find amazon prime football 30 seconds behind flashscores slow</t>
  </si>
  <si>
    <t>prime princessneeeens try find amazon edition u don t pay</t>
  </si>
  <si>
    <t>prefer amazon prime commentary sky bt</t>
  </si>
  <si>
    <t>de premio prime navidad cómo ganar cheque hasta 10 000</t>
  </si>
  <si>
    <t>amazon prime footy great currently watching through bt humax youview</t>
  </si>
  <si>
    <t>best thing fitba amazon prime being tae turn commentating n</t>
  </si>
  <si>
    <t>gunnie67 im watching game amazon prime god brighton 5 0</t>
  </si>
  <si>
    <t>bettingvillage sure hasn t happened amazon prime re still light</t>
  </si>
  <si>
    <t>miles_lewis_ today melodyvirtual sees partnership 02 expand</t>
  </si>
  <si>
    <t>amazon prime football well good being streamed received goal alert</t>
  </si>
  <si>
    <t>screenmix إعلان الفيلم الكوميدي troop zero من بطولة فيولا ديفيس</t>
  </si>
  <si>
    <t>watching leeds united documentary amazon prime defo marcelo bielsa guy</t>
  </si>
  <si>
    <t>eversoreylo character babysity baby yoda rey hold read book finn</t>
  </si>
  <si>
    <t>point probability stat amazon prime arsbha</t>
  </si>
  <si>
    <t>viva la amazon prime getting goal clips out minutes happens</t>
  </si>
  <si>
    <t>m guessing chris waddle wasn t chosen amazon prime time</t>
  </si>
  <si>
    <t>phone call claiming amazon prime account redeemed certain amount money</t>
  </si>
  <si>
    <t>ve watched bit match amazon prime week except tonight listening</t>
  </si>
  <si>
    <t>anyone s internet going really slow tonight ve heard bt</t>
  </si>
  <si>
    <t>s find out goal twitter minute before shown amazon prime</t>
  </si>
  <si>
    <t>roll call friends amazon prime play toejam earl back groo</t>
  </si>
  <si>
    <t>disney plus amazon prime video</t>
  </si>
  <si>
    <t>amazon prime premier league coverage great hell obsession win probability</t>
  </si>
  <si>
    <t>amazon prime s still arsenal bottling thursday night nothing new</t>
  </si>
  <si>
    <t>rubiconfilmsuk period horror check out official trailer 'hex' free now</t>
  </si>
  <si>
    <t>rated 'hex' please help out giving rating review amazon prime</t>
  </si>
  <si>
    <t>amazon kailaleftcoast s weird prime sold</t>
  </si>
  <si>
    <t>defo getting amazon prime</t>
  </si>
  <si>
    <t>glad match amazon prime watch shit 4k</t>
  </si>
  <si>
    <t>amazon prime football shocking</t>
  </si>
  <si>
    <t>really loving amazon prime footie s decent easily never watch</t>
  </si>
  <si>
    <t>now netflix disney hulu showtime amazon prime room never see</t>
  </si>
  <si>
    <t>borrow books free amazon prime goodread goodbook happy</t>
  </si>
  <si>
    <t>watched 1st half shunew appalling picture quality amazon prime switched</t>
  </si>
  <si>
    <t>problem proppersonnel amazonuk same here amazon s end</t>
  </si>
  <si>
    <t>amazon prime music keep playing even app open look someone</t>
  </si>
  <si>
    <t>de agora tenho 30 dias amazon prime pra assistir graça</t>
  </si>
  <si>
    <t>prime amazon wrapped spotify wish wouldn t feel left out</t>
  </si>
  <si>
    <t>prime wish amazon wrapped wouldn t feel left out</t>
  </si>
  <si>
    <t>apcpcarvalho jufranco83 eu tinha agendado esse filme para assistir mas</t>
  </si>
  <si>
    <t>amazon musicでオリジナル曲をecho alexaから配信する方法</t>
  </si>
  <si>
    <t>wheel up amazon prime view disaster class</t>
  </si>
  <si>
    <t>de di baja en amazon prime y aún así han</t>
  </si>
  <si>
    <t>bread need amazon prime take bow</t>
  </si>
  <si>
    <t>accidentally spent 13 buying amazon prime overdrafted bank account made</t>
  </si>
  <si>
    <t>kakicchysmusic mp3 downloads amazon prime major music remix wake</t>
  </si>
  <si>
    <t>sotoalfred bet lot amazon prime much better movies looking forward</t>
  </si>
  <si>
    <t>scrambolegg started crying seeing empty amazon prime boxes flapping wind</t>
  </si>
  <si>
    <t>lxrd93 farina sur amazon prime</t>
  </si>
  <si>
    <t>la série purge sur amazon prime elle est grave bien</t>
  </si>
  <si>
    <t>today richardredman18 bought amazon prime cancelling</t>
  </si>
  <si>
    <t>thank god amazon prime footie isn t again until boxing</t>
  </si>
  <si>
    <t>amazon prime coverage much better sky bt mostly don t</t>
  </si>
  <si>
    <t>amazon prime sports works ps4 old telly smart tv bought</t>
  </si>
  <si>
    <t>deo_jas amazon prime sports works ps4 old telly smart tv</t>
  </si>
  <si>
    <t>finally sat watching andy_murray resurfacing amazon prime waiting watch week</t>
  </si>
  <si>
    <t>discover britishvogue s pick best films platform right now</t>
  </si>
  <si>
    <t>mariajoseqt natdiaze amazon prime o stremio</t>
  </si>
  <si>
    <t>checked var steve bruce s amazon prime mags going european</t>
  </si>
  <si>
    <t>hunters official teaser trailer amazon prime video comes time choose</t>
  </si>
  <si>
    <t>2 0 uno amazon prime shite live score telling s</t>
  </si>
  <si>
    <t>turned muh amazon prime see more shite arsenal ok thanks</t>
  </si>
  <si>
    <t>jonwagstaffe amazon prime x</t>
  </si>
  <si>
    <t>er skjønner jeg sein til festen men marvelous mrs maisel</t>
  </si>
  <si>
    <t>q lo dolcettsecret dos semanas ya hacia antes extendido todo</t>
  </si>
  <si>
    <t>q lo dos semanas ya hacia antes extendido todo mi</t>
  </si>
  <si>
    <t>prime de albert0_meneses si tienes amazon ahora puedes disfrutar gratis</t>
  </si>
  <si>
    <t>dendrocacaliajp prime wardrobe プライム ワードローブ の使い方 amazonfashion primewardrobe プライムワイドローブ amazon</t>
  </si>
  <si>
    <t>hawken alumnus todd lieberman 91 co producer aeronauts film hits</t>
  </si>
  <si>
    <t>hawkenschool hawken alumnus todd lieberman 91 co producer aeronauts film</t>
  </si>
  <si>
    <t>techglares women's t shirts up 85</t>
  </si>
  <si>
    <t>negra_linee highcastletv essa assistindo pela amazon prime vídeo mas outras</t>
  </si>
  <si>
    <t>tired getting amazon prime discounts well answer start first month</t>
  </si>
  <si>
    <t>prime con tu email universitario mitad de precio si ya</t>
  </si>
  <si>
    <t>stevefootball1 sorry s amazon prime thing won t understand hun</t>
  </si>
  <si>
    <t>joediame think joey mentioned amazon prime life using free trial</t>
  </si>
  <si>
    <t>watching arsenal vs brighton game amazon prime couldnt work out</t>
  </si>
  <si>
    <t>mi madre está puta vida porque han quitado de amazon</t>
  </si>
  <si>
    <t>amazon prime class imo</t>
  </si>
  <si>
    <t>getting amazon prime watch stupid arsenal game</t>
  </si>
  <si>
    <t>having resort cagliari vs sampdoria amazon prime fails</t>
  </si>
  <si>
    <t>arsenal loving amazon prime stadium fx really hear boos booed</t>
  </si>
  <si>
    <t>loving amazon prime s new football streaming</t>
  </si>
  <si>
    <t>t dan23_92 everton last won trophy amazon prime didn exist</t>
  </si>
  <si>
    <t>thevijay64film thalapathy64 streaming rights sold amazon prime record price even</t>
  </si>
  <si>
    <t>saregamaglobal neeti papon together first song amazon prime music presents</t>
  </si>
  <si>
    <t>andyburgess539 hope guy 10k willock doesn t amazon prime footballindex</t>
  </si>
  <si>
    <t>hope guy 10k willock doesn t amazon prime footballindex</t>
  </si>
  <si>
    <t>davidemmanuelt next friday 13th witness utero cursed collection mater ouroboros</t>
  </si>
  <si>
    <t>next friday 13th witness utero cursed collection mater ouroboros watch</t>
  </si>
  <si>
    <t>really bought amazon prime watch fuckery arsenal</t>
  </si>
  <si>
    <t>small businesses amazon prime girrlscout repeat</t>
  </si>
  <si>
    <t>small businesses amazon prime repeat</t>
  </si>
  <si>
    <t>trial amazon prime watch trash arsenal</t>
  </si>
  <si>
    <t>esouthershve al pacino goes nazis first trailer new jordan peele</t>
  </si>
  <si>
    <t>wearebrighton reminder those want watch game tonight sign up amazon</t>
  </si>
  <si>
    <t>safely conclude m amazon prime football fan x</t>
  </si>
  <si>
    <t>game amazon prime premier league class fact flicking seeing highlights</t>
  </si>
  <si>
    <t>amazonプライム 100万曲以上の楽曲と 数百のプレイリストが聴き放題 prime music プライムミュージック amazon アマゾン 聴き放題 primemusic</t>
  </si>
  <si>
    <t>happy amazon prime arsenal</t>
  </si>
  <si>
    <t>apnelson1 var work amazon prime</t>
  </si>
  <si>
    <t>tried stadiumfx feature amazon prime arsenal vs brighton game thought</t>
  </si>
  <si>
    <t>tonight first chance watch premier league amazon prime really surprised</t>
  </si>
  <si>
    <t>fact amazon prime football m watching arsenal tells lot</t>
  </si>
  <si>
    <t>amazon prime sports waddle</t>
  </si>
  <si>
    <t>kaz_naka52872 amazon prime良いの 友だちが良いと勧めてくるんだよ あ 時間なかったらリプ不要です</t>
  </si>
  <si>
    <t>unpopular opinion amazon prime thing wank hate fact game over</t>
  </si>
  <si>
    <t>stubbysokratis stream premier league game amazon prime yesterday sick</t>
  </si>
  <si>
    <t>amazon prime charge card year subscription asked</t>
  </si>
  <si>
    <t>imagine having sky bt still being watch football cos amazon</t>
  </si>
  <si>
    <t>paying joshhbyrne imagine amazon prime support west ham re watch</t>
  </si>
  <si>
    <t>de parquepodcast nuevo capítulo temporada alta el último la tríada</t>
  </si>
  <si>
    <t>1886_blog m actually delighted amazon prime steam worse pirate sites</t>
  </si>
  <si>
    <t>amazon prime footy decent uno</t>
  </si>
  <si>
    <t>vikingsseason6 back amazon prime</t>
  </si>
  <si>
    <t>amazon prime vid really good coverage</t>
  </si>
  <si>
    <t>amazon prime top draw scrap sky bt put game</t>
  </si>
  <si>
    <t>twosyncofficial football games please amazon prime m</t>
  </si>
  <si>
    <t>amazon prime commentators fucking annoying</t>
  </si>
  <si>
    <t>game amazon prime showing sheffield newcastle mid interested</t>
  </si>
  <si>
    <t>achrisevans great re drawing attention retained primitive reflexes therapy please</t>
  </si>
  <si>
    <t>nathazette done 30 day free trial amazon prime</t>
  </si>
  <si>
    <t>ldotogam fair enough lol know amazon prime awhile ago missed</t>
  </si>
  <si>
    <t>never going shopping again using amazon prime everything</t>
  </si>
  <si>
    <t>amazon prime caealho quero minha netflix de volta</t>
  </si>
  <si>
    <t>indiesung amigakkk o amazon prime foi por bin e netflix</t>
  </si>
  <si>
    <t>amazon prime shite</t>
  </si>
  <si>
    <t>amazon prime cutting edge shame haven't won game colour television</t>
  </si>
  <si>
    <t>find out daughter amazon prime didn t tell livefootball</t>
  </si>
  <si>
    <t>find out one tree hill amazon prime</t>
  </si>
  <si>
    <t>largely fan amazon prime god nice hear likes tyldesley champion</t>
  </si>
  <si>
    <t>amazon prime music をダウンロードする方法 オフライン再生でパケット量を節約</t>
  </si>
  <si>
    <t>amazon garylineker prime s new feature ve broadcasting sport grand</t>
  </si>
  <si>
    <t>xaro68 mein kind wird bald 12 ich bin einfach vollends</t>
  </si>
  <si>
    <t>amazon prime football coverage never heard anyone biased chris waddle</t>
  </si>
  <si>
    <t>amazon prime soy woke y cool tengan good omens yo</t>
  </si>
  <si>
    <t>paddypower amazon announced prime customers charged extra 1 99 premium</t>
  </si>
  <si>
    <t>dont forgot today</t>
  </si>
  <si>
    <t>mjhowleyct pgourevitch amazon prime show report graphically depicts everything story</t>
  </si>
  <si>
    <t>2 weeks bt halo broadband installed ago promised over 100mbps</t>
  </si>
  <si>
    <t>amazon prime start showing epl games top</t>
  </si>
  <si>
    <t>iv paid amazon prime shit amazonuk arsenal don t win</t>
  </si>
  <si>
    <t>amazon prime definitely worth money</t>
  </si>
  <si>
    <t>kacey musgraves absolutely stunning human christmas show amazon prime one</t>
  </si>
  <si>
    <t>samjoshphillips amazon prime stadium fx</t>
  </si>
  <si>
    <t>love coverage amazon prime far behind real time</t>
  </si>
  <si>
    <t>nathazette amazon prime use uk vpn</t>
  </si>
  <si>
    <t>ritterames highly recommend new book amp series cozy mystery corner</t>
  </si>
  <si>
    <t>bruh witnessed amazon prime package delivered delivery guy legit knocked</t>
  </si>
  <si>
    <t>anyone s amazon prime football 8 minutes behind</t>
  </si>
  <si>
    <t>nathazette amazon prime nerd</t>
  </si>
  <si>
    <t>oram_andy monies worth amazon prime</t>
  </si>
  <si>
    <t>really hope amazon prime rights show single premier league going</t>
  </si>
  <si>
    <t>brilliant amazon prime done here commentators punditry bt sport shit</t>
  </si>
  <si>
    <t>took out amazon prime free trial watch game tonight wish</t>
  </si>
  <si>
    <t>watched report amazon prime chilling see history</t>
  </si>
  <si>
    <t>amazon prime s staggered kick times turn premier league even</t>
  </si>
  <si>
    <t>nowstreaming new version vanity fair starring kellan lutz amazon prime</t>
  </si>
  <si>
    <t>amazon prime seemed good true knew catch cue alan pardew</t>
  </si>
  <si>
    <t>arsenal worst team play football history game amazon prime narrative</t>
  </si>
  <si>
    <t>best thing half football amazon prime commentator s quip bread</t>
  </si>
  <si>
    <t>os heróis corruptos estão voltando confira o primeiro trailer da</t>
  </si>
  <si>
    <t>doorbell finally rings amazon prime truck out</t>
  </si>
  <si>
    <t>out one best shows feel lot ppl missin cuz amazon</t>
  </si>
  <si>
    <t>big fan footy being amazon prime</t>
  </si>
  <si>
    <t>briancartergas1 don t amazon prime think bit blessing tough times</t>
  </si>
  <si>
    <t>samah21x watching now comedy central mean amazon prime</t>
  </si>
  <si>
    <t>auggiewarren siliconhbo really oh awesome thank letting now watching through</t>
  </si>
  <si>
    <t>y en estábamos hablando de una serie llamada modern love</t>
  </si>
  <si>
    <t>gente o amazon prime só tem filme legendado</t>
  </si>
  <si>
    <t>amazon prime coverage good picture quality ridiculous</t>
  </si>
  <si>
    <t>free sheffield united v newcastle watch amazon prime showcasing pl</t>
  </si>
  <si>
    <t>roughly 1 3 population amazon prime membership</t>
  </si>
  <si>
    <t>telefonicauk announced today re excited launch o2 extras enables customers</t>
  </si>
  <si>
    <t>m sure needs hear holiday heart amazon prime video</t>
  </si>
  <si>
    <t>anybody need amazon prime music mans don t comment</t>
  </si>
  <si>
    <t>alan pardew angling arsenal job amazon prime</t>
  </si>
  <si>
    <t>2 females commentating arsenal match cancelling amazon prime</t>
  </si>
  <si>
    <t>hellier series 2 amazon prime now season one both brilliant</t>
  </si>
  <si>
    <t>watch mint being game amazon prime d even better without</t>
  </si>
  <si>
    <t>smart tv amazon prime t see live premier league option</t>
  </si>
  <si>
    <t>fpl_jj amazonhelp tried casting phone amazon prime video app appreciate</t>
  </si>
  <si>
    <t>tenaka66 amazon prime great</t>
  </si>
  <si>
    <t>alan pardew pundit amazon prime talking arsenals minerals</t>
  </si>
  <si>
    <t>apparently put stadium atmosphere setting amazon prime arsenal home s</t>
  </si>
  <si>
    <t>really enjoyed being watch football again week amazon prime until</t>
  </si>
  <si>
    <t>virginmedia amazon prime joined clicked app watch football thinking log</t>
  </si>
  <si>
    <t>ifyouseejadey amazon prime 30 day free trial</t>
  </si>
  <si>
    <t>therowedenator amazon prime</t>
  </si>
  <si>
    <t>ifyouseejadey therowedenator think amazon prime access available uk unless vpn</t>
  </si>
  <si>
    <t>eddierobson prints amazon prime account details screenshot stamps pisses tries</t>
  </si>
  <si>
    <t>t believe watching toon batter farmers amazon prime</t>
  </si>
  <si>
    <t>afcamden case long term amazon prime need address always enjoyed</t>
  </si>
  <si>
    <t>prime hey guys new twitch thing league free loots u</t>
  </si>
  <si>
    <t>far definitely worth amazon prime free trial remember cancel boxing</t>
  </si>
  <si>
    <t>cancel nacnudrium far definitely worth amazon prime free trial remember</t>
  </si>
  <si>
    <t>loving amazon prime t go wrong 30 day free trial</t>
  </si>
  <si>
    <t>bu açıklamadan sonra direkt amazon prime üyeliğimi yenileyip grand tour'a</t>
  </si>
  <si>
    <t>freddie needs show minerals alan pardew 2019 amazon prime</t>
  </si>
  <si>
    <t>prime cat territory amazon</t>
  </si>
  <si>
    <t>amazon prime footy setup</t>
  </si>
  <si>
    <t>amazonhelp everything updated latest versions happened last night stream deleted</t>
  </si>
  <si>
    <t>twitchprime turn amp set enemies ablaze playwarframe ember sure adorn</t>
  </si>
  <si>
    <t>old man helped packing up whole house luton van tonight</t>
  </si>
  <si>
    <t>shes im football wifes mad watching team play evening using</t>
  </si>
  <si>
    <t>paulrpowell1 amazon prime video pal</t>
  </si>
  <si>
    <t>amazon prime photos free 15 credit first time users</t>
  </si>
  <si>
    <t>amazon quando non puoi resistere alle super offerte di amazonprime</t>
  </si>
  <si>
    <t>obrigado amazonbr primeira compra realizada com vocês não vai chegar</t>
  </si>
  <si>
    <t>yep s possibility amazon prime go up slightly</t>
  </si>
  <si>
    <t>amazon prime now showing tv adverts using someone elses account</t>
  </si>
  <si>
    <t>primevideoin hi dont amazon prime y 9 99 taken out</t>
  </si>
  <si>
    <t>subscribing amazon prime eni aluko pundit</t>
  </si>
  <si>
    <t>sure feel amazon prime's ad breaks football coverage</t>
  </si>
  <si>
    <t>amazon prime possible free 15 credit photo app download gt</t>
  </si>
  <si>
    <t>everton violated amazon prime</t>
  </si>
  <si>
    <t>kacey musgraves christmas show amazon prime</t>
  </si>
  <si>
    <t>free trial amazon prime im watching shrek</t>
  </si>
  <si>
    <t>problem isn t s amazon prime</t>
  </si>
  <si>
    <t>go amazon prime see tv icantbreathe</t>
  </si>
  <si>
    <t>adityarajkaul givme ur amazon prime id paßßword</t>
  </si>
  <si>
    <t>pay amazon prime guarantees two day delivery t guaranteed paying</t>
  </si>
  <si>
    <t>playdauntless latest twitch prime drop here grab gold crush hammer</t>
  </si>
  <si>
    <t>latest twitch prime drop here grab gold crush hammer skin</t>
  </si>
  <si>
    <t>amazon prime possible free 15 credit photo app download</t>
  </si>
  <si>
    <t>m liking amazon prime set up</t>
  </si>
  <si>
    <t>try amazon prime 30 day free trial</t>
  </si>
  <si>
    <t>0bsidiansn0w amazon prime coverage premier league winning start buffering 2019</t>
  </si>
  <si>
    <t>football amazon prime needs here stay primevideosport stand solidarity</t>
  </si>
  <si>
    <t>leroyborrello football amazon prime needs here stay primevideosport stand solidarity</t>
  </si>
  <si>
    <t>even before thalapathy64 igtamil thalapathyvijay powers biggest business halfway shooting</t>
  </si>
  <si>
    <t>asliceoflifeinb watch asliceoflifein tubi totallyfree available amazon prime</t>
  </si>
  <si>
    <t>steve bruce s amazon prime mags x</t>
  </si>
  <si>
    <t>Top Words in Tweet by Salience</t>
  </si>
  <si>
    <t>daily_hotspur manchester united denied access film thfc's away dressing room</t>
  </si>
  <si>
    <t>receive offer signed up received email code zm thanks tweet</t>
  </si>
  <si>
    <t>hassan3579 done bits premier league hope see more next year</t>
  </si>
  <si>
    <t>many devices watch same time commentating tyldesley mowbray feature turn</t>
  </si>
  <si>
    <t>many devices watch same time football turn commentary amazon prime</t>
  </si>
  <si>
    <t>premier league exclusive steps ricaldo15 pubs show videos matches amazon</t>
  </si>
  <si>
    <t>100percentcafc mate s coverage premier league football actually fucking decent</t>
  </si>
  <si>
    <t>fun88eng everyone watching tonight oddsbible chosen stadium noise arsenal vs</t>
  </si>
  <si>
    <t>vijayismylife primevideoin buy movies release very choosy comes regional cinema</t>
  </si>
  <si>
    <t>stream still 3 minutes behind wtf bruh tried doing 30</t>
  </si>
  <si>
    <t>spotify wish wouldn t feel left out uses use month</t>
  </si>
  <si>
    <t>major music remix wake kakicchysmusic mp3 downloads amazon prime</t>
  </si>
  <si>
    <t>joined clicked app watch football thinking log onto account hi</t>
  </si>
  <si>
    <t>now showing tv adverts using someone elses account still feel</t>
  </si>
  <si>
    <t>igtamil thalapathyvijay powers biggest business halfway shooting primevideoin vijaysethupathi lok</t>
  </si>
  <si>
    <t>Top Word Pairs in Tweet by Count</t>
  </si>
  <si>
    <t>bold,opta  opta,amazon  amazon,prime  prime,giving  giving,arsenal  arsenal,61  61,chance  chance,winning  winning,against  against,brighton</t>
  </si>
  <si>
    <t>rt,afcamden  afcamden,first  first,impressions  impressions,amazon  amazon,prime  prime,set  set,up  up,great  great,bit  bit,nfl</t>
  </si>
  <si>
    <t>case,long  long,term  term,amazon  amazon,prime  prime,need  need,address  address,always  always,enjoyed  enjoyed,sky  sky,s</t>
  </si>
  <si>
    <t>rt,karafuto1979  karafuto1979,やあ  やあ,地獄の黙示録  地獄の黙示録,字幕版  字幕版,を観ているよ  を観ているよ,prime  prime,videoを今すぐチェックする  videoを今すぐチェックする,半分ぐらい見た  半分ぐらい見た,残酷な戦争映画みたいなイメージを持っていたが  残酷な戦争映画みたいなイメージを持っていたが,本作に於ける戦争の狂気と狂騒って限りなくドタバタギャグに近い</t>
  </si>
  <si>
    <t>jim_leeves84,turn  turn,amazon  amazon,prime  prime,go  go,straight  straight,bed  bed,once  once,brighton  brighton,start  start,playing</t>
  </si>
  <si>
    <t>oye,el  el,amazon  amazon,prime  prime,36  36,euros  euros,anuales  anuales,lo  lo,veo  veo,tan  tan,mal</t>
  </si>
  <si>
    <t>amazon,prime  prime,far  far,greatest  greatest,thing</t>
  </si>
  <si>
    <t>amazon,prime  prime,quality  quality,sensational</t>
  </si>
  <si>
    <t>arsendwenger,amazon  amazon,prime</t>
  </si>
  <si>
    <t>thought,wouldnt  wouldnt,movie  movie,mentioned  mentioned,amazon  amazon,prime  prime,far  far,theres  theres,adverts  adverts,many  many,things</t>
  </si>
  <si>
    <t>amazon,prime  prime,sick  sick,much  much,better  better,sky  sky,etc</t>
  </si>
  <si>
    <t>rt,igtamil  igtamil,thalapathy  thalapathy,vijay  vijay,powers  powers,biggest  biggest,business  business,even  even,before  before,halfway  halfway,shooting</t>
  </si>
  <si>
    <t>know,love  love,amazon  amazon,prime</t>
  </si>
  <si>
    <t>rt,geordiephiluk  geordiephiluk,evrh  evrh,being  being,offered  offered,right  right,alongside  alongside,amazon  amazon,prime  prime,amazon  amazon,music</t>
  </si>
  <si>
    <t>rt,seriesupdatefr  seriesupdatefr,premier  premier,aperçu  aperçu,de  de,la  la,saison  saison,2  2,de  de,theboys  theboys,en</t>
  </si>
  <si>
    <t>amazon,subscribed  subscribed,amazon  amazon,prime  prime,football  football,first  first,pundit  pundit,see  see,hear  hear,alan  alan,pardew</t>
  </si>
  <si>
    <t>picture,quality  quality,amazon  amazon,prime  prime,video  video,bad</t>
  </si>
  <si>
    <t>amazon,prime  prime,bestfriend  bestfriend,enemy  enemy,keep  keep,buying  buying,unnecessary  unnecessary,shit  shit,receive  receive,next  next,day</t>
  </si>
  <si>
    <t>think,d  d,die  die,listen  listen,chris  chris,waddle  waddle,talk  talk,utter  utter,drivel  drivel,newcastle  newcastle,united</t>
  </si>
  <si>
    <t>football,viewing  viewing,experience  experience,amazon  amazon,prime  prime,best  best,seen  seen,making  making,sky's  sky's,efforts  efforts,look</t>
  </si>
  <si>
    <t>wildfirekristen,lizzie  lizzie,premiere  premiere,example  example,maybe  maybe,amazon  amazon,organize  organize,something  something,next</t>
  </si>
  <si>
    <t>amazon,prime  prime,good</t>
  </si>
  <si>
    <t>hitlerpuncher,20  20,google  google,play  play,hd  hd,amazon  amazon,prime  prime,itunes  itunes,sd  sd,stream  stream,hoopla</t>
  </si>
  <si>
    <t>richkidsgoskint,amazon  amazon,prime  prime,sky  sky,amp  amp,apple  apple,music  music,necessities  necessities,made  made,list  list,amp</t>
  </si>
  <si>
    <t>rt,saffronolive  saffronolive,amazon  amazon,prime  prime,member  member,claim  claim,free  free,mtgarena  mtgarena,deck  deck,here</t>
  </si>
  <si>
    <t>recordemos,que  que,pago  pago,netflix  netflix,y  y,amazon  amazon,prime</t>
  </si>
  <si>
    <t>rt,fun88eng  fun88eng,everyone  everyone,watching  watching,amazon  amazon,prime  prime,tonight</t>
  </si>
  <si>
    <t>thegoonerette,saw  saw,amazon  amazon,prime  prime,good  good,night</t>
  </si>
  <si>
    <t>rt,rjcc  rjcc,donwill  donwill,ikemoses  ikemoses,always  always,run  run,up  up,amazon  amazon,prime  prime,offices</t>
  </si>
  <si>
    <t>ah,crap  crap,super  super,clive  clive,tyldesley  tyldesley,commentary  commentary,arsenal  arsenal,game  game,ok  ok,amazon  amazon,prime</t>
  </si>
  <si>
    <t>alot,getting  getting,out  out,free  free,trial  trial,amazon  amazon,prime  prime,watch  watch,xmas  xmas,fixtures</t>
  </si>
  <si>
    <t>rt,tec_mundo  tec_mundo,segundo  segundo,companhia  companhia,ideia  ideia,é  é,parte  parte,de  de,um  um,movimento  movimento,para</t>
  </si>
  <si>
    <t>mr,wazz  wazz,barry  barry,budweiser  budweiser,making  making,amazon  amazon,prime  prime,appearance  appearance,course</t>
  </si>
  <si>
    <t>やあ,冷たい熱帯魚を観ているよ  冷たい熱帯魚を観ているよ,prime  prime,videoを今すぐチェックする</t>
  </si>
  <si>
    <t>rt,latimes  latimes,2012  2012,group  group,friends  friends,began  began,playing  playing,dungeons  dungeons,amp  amp,dragons  dragons,now</t>
  </si>
  <si>
    <t>smodfan,amazon  amazon,s  s,good  good,service  service,order  order,lot  lot,watch  watch,comic  comic,book  book,men</t>
  </si>
  <si>
    <t>thegoonerette,seen  seen,amazon  amazon,prime  prime,tv</t>
  </si>
  <si>
    <t>rt,trhlofficial  trhlofficial,amazon  amazon,prime  prime,delivery  delivery,guy  guy,world's  world's,wholesome  wholesome,reaction  reaction,discovering  discovering,snacks</t>
  </si>
  <si>
    <t>rt,stevenlhughes  stevenlhughes,amazon  amazon,prime  prime,showing  showing,six  six,premier  premier,league  league,games  games,live  live,same</t>
  </si>
  <si>
    <t>chris,waddle  waddle,pundit  pundit,amazon  amazon,prime  prime,makes  makes,realise  realise,cunt  cunt,s  s,always  always,mackem</t>
  </si>
  <si>
    <t>y'all,dr  dr,quinn  quinn,medicine  medicine,woman  woman,amazon  amazon,prime  prime,hero  hero,growing  growing,up  up,ended</t>
  </si>
  <si>
    <t>amazon,prime  rt,daily_hotspur  daily_hotspur,manchester  manchester,united  united,denied  denied,amazon  prime,access  access,film  film,thfc's  thfc's,away</t>
  </si>
  <si>
    <t>rt,playdaysrunways  playdaysrunways,ad  ad,affiliate  affiliate,sign  sign,ups  ups,free  free,trial  trial,amazon  amazon,prime  prime,video</t>
  </si>
  <si>
    <t>pleased,amazon  amazon,prime  prime,far</t>
  </si>
  <si>
    <t>take,water  water,intake  intake,next  next,level  level,h2ocoach  h2ocoach,half  half,gallon  gallon,today's  today's,choices  choices,tomorrow's</t>
  </si>
  <si>
    <t>15,100  100,whole  whole,foods  foods,amazon  amazon,prime  prime,ymmv</t>
  </si>
  <si>
    <t>rt,klara_sjo  klara_sjo,live  live,shot  shot,amazon  amazon,prime  prime,delivery  delivery,mom's  mom's,dildo</t>
  </si>
  <si>
    <t>thegoonerette,amazon  amazon,prime  prime,picture  picture,quality  quality,amazing  amazing,coygs  coygs,arsenal</t>
  </si>
  <si>
    <t>rt,moobeat  moobeat,twitch  twitch,prime  prime,loot  loot,rewards  rewards,tft  tft,lol  lol,up  up,lol  lol,tft</t>
  </si>
  <si>
    <t>tramar7063,amazon  amazon,prime  prime,free  free,month</t>
  </si>
  <si>
    <t>foolintheforest,available  available,amazon  amazon,prime</t>
  </si>
  <si>
    <t>virginmedia,both  both,tv  tv,cant  cant,stream  stream,amazon  amazon,prime  prime,without  without,freezing  freezing,phone  phone,getting</t>
  </si>
  <si>
    <t>amazon,prime  gazstevens88,receive  receive,amazon  prime,offer  offer,signed  signed,up  up,received  received,email  email,code  code,zm</t>
  </si>
  <si>
    <t>thegoonerette,saw  saw,tv  tv,well  well,amazon  amazon,prime</t>
  </si>
  <si>
    <t>arsendwenger,amazon  amazon,prime  prime,free  free,trial</t>
  </si>
  <si>
    <t>ai,amazon  amazon,prime  prime,tem  tem,tanta  tanta,série  série,que  que,ta  ta,dando  dando,vontade  vontade,de</t>
  </si>
  <si>
    <t>rt,argumentbook  argumentbook,holidays  holidays,making  making,kranky  kranky,help  help,nomorearguments  nomorearguments,christmascountdown  christmascountdown,holidayseason  holidayseason,christmaswiththekranks</t>
  </si>
  <si>
    <t>ponce,pardew  pardew,wheeled  wheeled,out  out,wilderness  wilderness,amazon  amazon,arsenal  arsenal,game  game,cancelling</t>
  </si>
  <si>
    <t>bruv,t  t,pay  pay,money  money,sky  sky,amp  amp,bt  bt,sports  sports,televising  televising,games  games,amazon</t>
  </si>
  <si>
    <t>arsenal,primevideosport  primevideosport,amazon  amazon,prime  prime,delayedstream</t>
  </si>
  <si>
    <t>peterj_kennedy,skysports  skysports,btsport  btsport,haha  haha,know  know,amazon  amazon,prime  prime,video  video,sport  sport,charge  charge,6</t>
  </si>
  <si>
    <t>now,sky  sky,bt  bt,amp  amp,amazon  amazon,prime  prime,subscription  subscription,order  order,watch  watch,premier  premier,league</t>
  </si>
  <si>
    <t>sissypig17,abdl_mummy  abdl_mummy,time  time,try  try,amazon  amazon,prime  prime,next  next,day  day,same  same,day</t>
  </si>
  <si>
    <t>denchmycool,screenamesuck  screenamesuck,xboxsupport  xboxsupport,few  few,issues  issues,amazon  amazon,prime  prime,tv  tv,app  app,tried  tried,de</t>
  </si>
  <si>
    <t>cordomum,ebay  ebay,amazon  amazon,prime</t>
  </si>
  <si>
    <t>tweet,notifications  notifications,amazon  amazon,prime  prime,good  good,mix</t>
  </si>
  <si>
    <t>having,mute  mute,people  people,game  game,amazon  amazon,prime  prime,delayed  delayed,annoying</t>
  </si>
  <si>
    <t>backpostheader,think  think,novelty  novelty,amazon  amazon,prime  prime,week  week,football  football,giles  giles,dunphy  dunphy,brady  brady,reunited</t>
  </si>
  <si>
    <t>loving,fact  fact,premier  premier,league  league,matches  matches,including  including,those  those,start  start,same  same,time  time,shown</t>
  </si>
  <si>
    <t>これ,ukではamazon  ukではamazon,primeの放送なんだよね</t>
  </si>
  <si>
    <t>skybet,minute  minute,ahead  ahead,amazon  amazon,prime  prime,very  very,annoying</t>
  </si>
  <si>
    <t>rt,devenrue  devenrue,here's  here's,link  link,full  full,piece  piece,map  map,background</t>
  </si>
  <si>
    <t>y,amazon  amazon,prime  prime,y  y,netflix</t>
  </si>
  <si>
    <t>quality,th  th,football  football,amazon  amazon,prime  prime,much  much,better  better,bt  bt,sport  sport,amp  amp,sky</t>
  </si>
  <si>
    <t>amazon,prime  rt,hassan3579  hassan3579,amazon  prime,done  done,bits  bits,premier  premier,league  league,football  football,hope  hope,see</t>
  </si>
  <si>
    <t>amazon,prime  prime,done  done,bits  bits,premier  premier,league  league,football  football,hope  hope,see  see,more  more,next</t>
  </si>
  <si>
    <t>captnamy,think  think,share  share,someone  someone,amazon  amazon,music  music,prime  prime,music  music,part</t>
  </si>
  <si>
    <t>honestly,reason  reason,bts  bts,top  top,5  5,spotify  spotify,bc  bc,really  really,start  start,listening  listening,spotify</t>
  </si>
  <si>
    <t>anyone,watch  watch,chris  chris,claremont  claremont,x  x,men  men,documentary  documentary,amazon  amazon,prime</t>
  </si>
  <si>
    <t>truly,believe  believe,amazon  amazon,very  very,shipping  shipping,service  service,public  public,prime  prime,members  members,though</t>
  </si>
  <si>
    <t>annoyed,taken  taken,45  45,minutes  minutes,remember  remember,amazon  amazon,prime  prime,give  give,option  option,turning  turning,commentary</t>
  </si>
  <si>
    <t>yeah,t  t,way  way,amazon  amazon,prime  prime,set  set,up  up,refilling  refilling,2  2,hours</t>
  </si>
  <si>
    <t>amazon,prime  prime,football  prime,many  many,devices  devices,watch  watch,amazon  prime,same  same,time  football,commentating  commentating,amazon</t>
  </si>
  <si>
    <t>amazon,prime  prime,many  many,devices  devices,watch  watch,amazon  prime,same  same,time  prime,football  football,turn  turn,commentary</t>
  </si>
  <si>
    <t>ma,mère  mère,elle  elle,un  un,compte  compte,amazon  amazon,prime  prime,ca  ca,va  va,vite  vite,regarder</t>
  </si>
  <si>
    <t>jimlangevin,terrible  terrible,ri  ri,tax  tax,subscriptions  subscriptions,netflix  netflix,amazon  amazon,prime  prime,hulu  hulu,goes  goes,f</t>
  </si>
  <si>
    <t>amazon,prime  prime,allowing  allowing,watch  watch,aaron  aaron,mooy's  mooy's,shiny  shiny,bald  bald,head  head,4k  4k,htafc</t>
  </si>
  <si>
    <t>far,good  good,amazon  amazon,prime  prime,s  s,uhd  uhd,coverage  coverage,arsbha  arsbha,pleasantly  pleasantly,surprised</t>
  </si>
  <si>
    <t>here,s  s,amazon  amazon,prime  prime,members  members,loved  loved,2019  2019,via  via,adweek</t>
  </si>
  <si>
    <t>amazon,prime  prime,commentary  commentary,bladdy  bladdy,reeking</t>
  </si>
  <si>
    <t>watching,david  david,luiz  luiz,give  give,away  away,goal  goal,first  first,40  40,seconds  seconds,glorious  glorious,4k</t>
  </si>
  <si>
    <t>dan_beck11,amazon  amazon,prime  prime,streaming  streaming,meself</t>
  </si>
  <si>
    <t>whole,amazon  amazon,prime  prime,thing  thing,choose  choose,game  game,watch  watch,match  match,preview  preview,manage  manage,chat</t>
  </si>
  <si>
    <t>vodafone_es,el  el,6  6,octubre  octubre,recibi  recibi,sms  sms,cancelando  cancelando,la  la,suscripcion  suscripcion,anual  anual,amazon</t>
  </si>
  <si>
    <t>wild,rose  rose,comes  comes,amazon  amazon,prime  prime,monday  monday,proabably  proabably,film  film,disappointed  disappointed,miss  miss,out</t>
  </si>
  <si>
    <t>betangel,surely  surely,one  one,family  family,amazon  amazon,prime  prime,delivery  delivery,purposes  purposes,sign  sign,way  way,watc</t>
  </si>
  <si>
    <t>m,pretty  pretty,impressed  impressed,amazon  amazon,prime  prime,footy  footy,good  good,way  way,flick  flick,match  match,match</t>
  </si>
  <si>
    <t>rt,gunnergftbl  gunnergftbl,amazon  amazon,prime  prime,layout  layout,stats  stats,option  option,best  best,football  football,streaming  streaming,service</t>
  </si>
  <si>
    <t>amazon,prime  prime,layout  layout,stats  stats,option  option,best  best,football  football,streaming  streaming,service  service,ve</t>
  </si>
  <si>
    <t>eu,quase  quase,que  que,faço  faço,propaganda  propaganda,amazon  amazon,prime  prime,de  de,graça  graça,kkkkkk  kkkkkk,mas</t>
  </si>
  <si>
    <t>fuck,amazon  amazon,prime  prime,t  t,watch  watch,arsenal  arsenal,game  game,cause  cause,pricks</t>
  </si>
  <si>
    <t>rt,branh96  branh96,putting  putting,stadium  stadium,fx  fx,amazon  amazon,prime  prime,really  really,isn  isn,t  t,effective</t>
  </si>
  <si>
    <t>putting,stadium  stadium,fx  fx,amazon  amazon,prime  prime,really  really,isn  isn,t  t,effective  effective,emirates</t>
  </si>
  <si>
    <t>amazon,ed  ed,sheeran  sheeran,6  6,collaborations  collaborations,project  project,17  17,85  85,prime  prime,lowest  lowest,vinyldeals</t>
  </si>
  <si>
    <t>_howard,amazon  amazon,prime  prime,round  round,midweek  midweek,fixtures  fixtures,moved  moved,ours  ours,thursday  thursday,night</t>
  </si>
  <si>
    <t>amazon,prime  prime,fucking  fucking,shit  shit,amazon</t>
  </si>
  <si>
    <t>rt,comicbooknow  comicbooknow,nintendo  nintendo,switch  switch,lite  lite,180  180,amazon  amazon,prime  prime,members</t>
  </si>
  <si>
    <t>nintendo,switch  switch,lite  lite,180  180,amazon  amazon,prime  prime,members</t>
  </si>
  <si>
    <t>amazon,prime  prime,minute  minute,behind  behind,live  live,time  time,back  back,sky  sky,bt  bt,ffs  ffs,arsbha</t>
  </si>
  <si>
    <t>amazon,prime  prime,perks  perks,arsbha</t>
  </si>
  <si>
    <t>virginmedia,none  none,apps  apps,tv  tv,working  working,netflix  netflix,amazon  amazon,prime  prime,load  load,programmes  programmes,tivo</t>
  </si>
  <si>
    <t>forgot,free  free,amazon  amazon,prime  prime,tv  tv,through  through,ee  ee,watch  watch,match  match,bali</t>
  </si>
  <si>
    <t>christinapi,miranda  miranda,find  find,amazon  amazon,prime</t>
  </si>
  <si>
    <t>amazon,amazonuk  amazonuk,prime  prime,member  member,4  4,years  years,went  went,wholefoods  wholefoods,usa  usa,tried  tried,advertised</t>
  </si>
  <si>
    <t>sure,miss  miss,lots  lots,things  things,amazon  amazon,prime  prime,carla  carla,evelyn  evelyn,two  two,beautiful  beautiful,lockers</t>
  </si>
  <si>
    <t>rt,anga_tv  anga_tv,giveaway  giveaway,tu  tu,veux  veux,faire  faire,des  des,benchmark  benchmark,pour  pour,voir  voir,ce</t>
  </si>
  <si>
    <t>netflix,amazon  amazon,prime</t>
  </si>
  <si>
    <t>commentary,stadium  stadium,fx  fx,option  option,amazon  amazon,prime  prime,video  video,amazing</t>
  </si>
  <si>
    <t>rt,langurlover  langurlover,finished  finished,thereport  thereport,amazon  amazon,prime  prime,loved  loved,very  very,eye  eye,opening  opening,watch</t>
  </si>
  <si>
    <t>note,self  self,never  never,order  order,amazon  amazon,during  during,holiday  holiday,season  season,package  package,ordered  ordered,last</t>
  </si>
  <si>
    <t>finally,round  round,watching  watching,vikings  vikings,amazon  amazon,prime  prime,creator  creator,michael  michael,hirst  hirst,watching  watching,making</t>
  </si>
  <si>
    <t>amazon,prime  prime,commentators  commentators,saying  saying,lots  lots,empty  empty,seats</t>
  </si>
  <si>
    <t>same,people  people,begging  begging,links  links,streams  streams,now  now,crying  crying,amazon  amazon,prime  prime,few  few,seconds</t>
  </si>
  <si>
    <t>rt,_chris_hurst_  _chris_hurst_,same  same,people  people,begging  begging,links  links,streams  streams,now  now,crying  crying,amazon  amazon,prime</t>
  </si>
  <si>
    <t>_raebrielle,boys  boys,amazon  amazon,prime  prime,shit  shit,good  good,fam  fam,go  go,cop</t>
  </si>
  <si>
    <t>premier,league  league,amazon  amazon,prime  prime,legit</t>
  </si>
  <si>
    <t>rt,idalupin0  idalupin0,report  report,last  last,black  black,man  man,san  san,francisco  francisco,amazon  amazon,prime  prime,one</t>
  </si>
  <si>
    <t>rt,nerdapproved  nerdapproved,nintendo  nintendo,switch  switch,lite  lite,180  180,amazon  amazon,prime  prime,members</t>
  </si>
  <si>
    <t>amazonhelp,hello  hello,amazon  amazon,fire  fire,5th  5th,generation  generation,amazon  amazon,prime  prime,still  still,work  work,tablet</t>
  </si>
  <si>
    <t>premier,league  ricaldo15,pubs  pubs,show  show,prime  prime,videos  videos,exclusive  exclusive,premier  league,matches  matches,amazon  amazon,premier</t>
  </si>
  <si>
    <t>sky,bt  bt,sports  sports,shitting  shitting,themselves  themselves,now  now,amazon  amazon,prime  prime,starting  starting,show  show,premier</t>
  </si>
  <si>
    <t>bradleycromack,amazon  amazon,prime</t>
  </si>
  <si>
    <t>amazon,prime  prime,doing  doing,absolute  absolute,bits</t>
  </si>
  <si>
    <t>really,ko  ko,times  times,amazon  amazon,prime  prime,possibly  possibly,2  2,games  games,evening  evening,watch  watch,both</t>
  </si>
  <si>
    <t>football,amazon  amazon,prime  prime,actually  actually,terrible</t>
  </si>
  <si>
    <t>roses,red  red,turkeys  turkeys,hot  hot,here  here,faves  faves,bought  bought,well  well,played  played,amazon  amazon,psa</t>
  </si>
  <si>
    <t>rt,wholefoodspr  wholefoodspr,roses  roses,red  red,turkeys  turkeys,hot  hot,here  here,faves  faves,bought  bought,well  well,played</t>
  </si>
  <si>
    <t>sign,up  steviemccombie,sign  up,amazon  amazon,prime  prime,30  30,days  days,free  free,sign  up,now  now,cancel</t>
  </si>
  <si>
    <t>thought,mute  mute,button  button,watching  watching,arsenal  arsenal,v  v,brighton  brighton,stadium  stadium,fx  fx,setting  setting,amazon</t>
  </si>
  <si>
    <t>timpayton,watching  watching,amazon  amazon,prime</t>
  </si>
  <si>
    <t>rt,hqzonna  hqzonna,atualização  atualização,também  também,vamos  vamos,estar  estar,amanha  amanha,na  na,ccxp  ccxp,2019  2019,graças</t>
  </si>
  <si>
    <t>palm,tree  tree,films  films,amazon  amazon,prime  prime,landing  landing,page  page,available  available,film  film,titles  titles,newreleases</t>
  </si>
  <si>
    <t>rt,dendrocacaliaus  dendrocacaliaus,choose  choose,thousands  thousands,favorite  favorite,products  products,prime  prime,pantry  pantry,store  store,amazon</t>
  </si>
  <si>
    <t>marcelobechler,_naoesofutebol  _naoesofutebol,claalbuquerque  claalbuquerque,por  por,aqui  aqui,está  está,disponível  disponível,pra  pra,alugar  alugar,google  google,play</t>
  </si>
  <si>
    <t>rt,rachel_fairbank  rachel_fairbank,morning  morning,way  way,pediatrician  pediatrician,drove  drove,past  past,loooooonnnng  loooooonnnng,line  line,amazon  amazon,prime</t>
  </si>
  <si>
    <t>knew,many  many,amazon  amazon,prime  prime,members  members,arsbha</t>
  </si>
  <si>
    <t>paying,amazon  amazon,prime  prime,one  one,day  day,shipping  shipping,told  told,less  less,helpful  helpful,customer  customer,service</t>
  </si>
  <si>
    <t>thankful,amazon  amazon,prime  prime,today</t>
  </si>
  <si>
    <t>btweenhisteeth,don  don,t  t,use  use,spotify  spotify,use  use,amazon  amazon,music  music,prime  prime,mostly  mostly,listen</t>
  </si>
  <si>
    <t>kudos,amazon  amazon,adding  adding,premier  premier,league  league,football  football,prime</t>
  </si>
  <si>
    <t>obg,twitch  twitch,da  da,amazon  amazon,prime</t>
  </si>
  <si>
    <t>love,amazon  amazon,prime  prime,mascot  mascot,names  names,line  line,up</t>
  </si>
  <si>
    <t>rt,botanistmama  botanistmama,think  think,s  s,kinda  kinda,crazy  crazy,kid  kid,someone  someone,amazon  amazon,instantly  instantly,thought</t>
  </si>
  <si>
    <t>gone,right  right,amazon  amazon,prime  prime,mowbray  mowbray,shearer  shearer,doing  doing,commentary  commentary,first  first,commentates  commentates,cliche</t>
  </si>
  <si>
    <t>first,impression  impression,football  football,amazon  amazon,prime  prime,positive  positive,uhd  uhd,turn  turn,incessant  incessant,wittering  wittering,co</t>
  </si>
  <si>
    <t>rt,twitchprime  twitchprime,good  good,news  news,leagueoflegends  leagueoflegends,players  players,starting  starting,today  today,free  free,lol  lol,mystery</t>
  </si>
  <si>
    <t>quite,few  few,empty  empty,seats  seats,amazon  amazon,prime  prime,yeah  yeah,ing  ing,around  around,kick  kick,time</t>
  </si>
  <si>
    <t>know,late  late,party  party,football  football,amazon  amazon,prime  prime,alright  alright,eh</t>
  </si>
  <si>
    <t>allison_dejong,oh  oh,shit  shit,included  included,amazon  amazon,prime</t>
  </si>
  <si>
    <t>well,great  great,now  now,wish  wish,strata  strata,keep  keep,table  table,outside  outside,door  door,amazon  amazon,prime</t>
  </si>
  <si>
    <t>elite,stuff  stuff,amazon  amazon,prime</t>
  </si>
  <si>
    <t>rt,vijayismylife  vijayismylife,primevideoin  primevideoin,buy  buy,movies  movies,before  before,release  release,very  very,choosy  choosy,comes  comes,regional</t>
  </si>
  <si>
    <t>enjoying,thursday  thursday,night  night,football  football,malarkey  malarkey,nice  nice,one  one,amazon  amazon,prime</t>
  </si>
  <si>
    <t>first,go  go,amazon  amazon,prime  prime,here  here,gone  gone,4  4,times  times,1st  1st,9  9,minutes</t>
  </si>
  <si>
    <t>peak,football  football,amazon  amazon,prime  prime,ain  ain,t  t,available  available,ireland</t>
  </si>
  <si>
    <t>change,audio  audio,amazon  amazon,prime  prime,commentary  commentary,atmosphere  atmosphere,watching  watching,football  football,si</t>
  </si>
  <si>
    <t>game,amazon  amazon,prime</t>
  </si>
  <si>
    <t>dudeafc,blainder971  blainder971,c'est  c'est,une  une,exclu  exclu,amazon  amazon,uk  uk,ca  ca,marche  marche,pas  pas,non</t>
  </si>
  <si>
    <t>rt,hechima10040  hechima10040,ペンギン  ペンギン,ハイウェイ  ハイウェイ,サブスク化記念再掲です  サブスク化記念再掲です,amazon  amazon,prime  prime,video  video,やnetflix他色々出ているようなので  やnetflix他色々出ているようなので,よろしくお願いいたします</t>
  </si>
  <si>
    <t>even,amazon  amazon,prime  prime,video  video,even  even,wanna  wanna,mention  mention,var  var,laughable</t>
  </si>
  <si>
    <t>know,anyone  anyone,bloody  bloody,loved  loved,games  games,amazon  amazon,prime  prime,staggered  staggered,kick  kick,offs</t>
  </si>
  <si>
    <t>thank,amazon  amazon,prime</t>
  </si>
  <si>
    <t>rt,m_buj_  m_buj_,la  la,terrible  terrible,historia  historia,de  de,los  los,vibradores  vibradores,asesinos  asesinos,otra  otra,vez</t>
  </si>
  <si>
    <t>alan,shearer  shearer,commentary  commentary,officially  officially,giving  giving,up  up,amazon  amazon,prime  prime,pl  pl,three  three,days</t>
  </si>
  <si>
    <t>really,weird  weird,watching  watching,live  live,football  football,amazon  amazon,prime  prime,tbf  tbf,known  known,commentator  commentator,under</t>
  </si>
  <si>
    <t>rt,frankofarrell  frankofarrell,notice  notice,play  play,better  better,amazon  amazon,prime  prime,bt  bt,sport</t>
  </si>
  <si>
    <t>amazon,prime  prime,quality  quality,getting  getting,rid  rid,netflix  netflix,love  love,nfl  nfl,premier  premier,games</t>
  </si>
  <si>
    <t>rt,comingsoonnet  comingsoonnet,first  first,teaser  teaser,amazon  amazon,prime  prime,s  s,boys  boys,season  season,2  2,released</t>
  </si>
  <si>
    <t>first,teaser  teaser,amazon  amazon,prime  prime,s  s,boys  boys,season  season,2  2,released</t>
  </si>
  <si>
    <t>amazon,prime  jamiebornagain,s  s,amazon  prime,s  s,free  free,30  30,day  day,trial  trial,re  re,new</t>
  </si>
  <si>
    <t>rt,sidhuwrites  sidhuwrites,even  even,before  before,launch  launch,first  first,look  look,poster  poster,thalapathy64  thalapathy64,red  red,hot</t>
  </si>
  <si>
    <t>snacks,snacks  snacks,busy  busy,delivery  delivery,people  people,azizansari  azizansari,unforettable  unforettable,amazon  amazon,parksandrec  parksandrec,treatyoself  treatyoself,rak</t>
  </si>
  <si>
    <t>many,fucking  fucking,subscriptions  subscriptions,need  need,watch  watch,fitbaw  fitbaw,days  days,sky  sky,sports  sports,bt  bt,premier</t>
  </si>
  <si>
    <t>boys,2  2,trailer  trailer,2020  2020,amazon  amazon,prime  prime,video  video,via  via,youtube</t>
  </si>
  <si>
    <t>redandwhite11,watching  watching,amazon  amazon,prime</t>
  </si>
  <si>
    <t>amazon,prime  prime,now  now,premier  premier,league  league,game  game,changer</t>
  </si>
  <si>
    <t>amazon,prime  prime,need  need,license  license,show  show,prem  prem,games  games,service  service,everything  everything,much  much,better</t>
  </si>
  <si>
    <t>_xisabelxx_,pero  pero,ya  ya,tengo  tengo,amazon  amazon,prime  prime,gratis</t>
  </si>
  <si>
    <t>boys,amazon  amazon,prime  prime,video  video,season  season,2  2,2020  2020,mediados  mediados,cosas  cosas,nuevas  nuevas,terror</t>
  </si>
  <si>
    <t>mean,amazon  amazon,still  still,sells  sells,longer  longer,prime</t>
  </si>
  <si>
    <t>always,write  write,better  better,put  put,face  face,character  character,started  started,watching  watching,return  return,christmas  christmas,creek</t>
  </si>
  <si>
    <t>m,waiting  waiting,come  come,amazon  amazon,prime</t>
  </si>
  <si>
    <t>amazon,prime  prime,really  really,want  want,make  make,impression  impression,bring  bring,new  new,faces  faces,new  new,voices</t>
  </si>
  <si>
    <t>rt,sirjamieh  sirjamieh,amazon  amazon,prime  prime,over  over,last  last,two  two,nights  nights,shown  shown,way  way,football</t>
  </si>
  <si>
    <t>gonna,lie  lie,loving  loving,premier  premier,league  league,amazon  amazon,prime  prime,hope  hope,more  more,games  games,streamed</t>
  </si>
  <si>
    <t>filletdabitchx,watching  watching,buddy  buddy,amazon  amazon,prime  prime,s  s,blades  blades,losing  losing,scratch  scratch,heed  heed,time</t>
  </si>
  <si>
    <t>rt,weareentnews  weareentnews,mayumi  mayumi,yoshida  yoshida,amazon's  amazon's,prime's  prime's,'crown  'crown,princess'  princess',takes  takes,career  career,journey</t>
  </si>
  <si>
    <t>las,9  9,30  30,9  9,45  45,pondré  pondré,con  con,f  f,e  e,r  r,qué</t>
  </si>
  <si>
    <t>rt,kirtash80  kirtash80,las  las,9  9,30  30,9  9,45  45,pondré  pondré,con  con,f  f,e</t>
  </si>
  <si>
    <t>donald,trump  trump,explain  explain,amazon  amazon,prime  prime,membership</t>
  </si>
  <si>
    <t>amazon,prime  prime,sport  sport,piece  piece,shit  shit,hate</t>
  </si>
  <si>
    <t>amazon,prime's  prime's,commentary  commentary,feature</t>
  </si>
  <si>
    <t>here,s  s,amazon  amazon,prime  prime,members  members,loved  loved,2019</t>
  </si>
  <si>
    <t>here,s  s,amazon  amazon,prime  prime,members  members,loved  loved,2019  2019,via  via,adweek  adweek,advertising</t>
  </si>
  <si>
    <t>big,up  up,amazon  amazon,prime  prime,arsbha  arsbha,football  football,amazonprimesport</t>
  </si>
  <si>
    <t>rockywhu,reply  reply,amazon  amazon,prime  prime,midnight  midnight,fancied</t>
  </si>
  <si>
    <t>rt,drmalo  drmalo,con  con,ustedes  ustedes,el  el,teaser  teaser,tráiler  tráiler,de  de,la  la,segunda  segunda,temporada</t>
  </si>
  <si>
    <t>con,ustedes  ustedes,el  el,teaser  teaser,tráiler  tráiler,de  de,la  la,segunda  segunda,temporada  temporada,de  de,boys</t>
  </si>
  <si>
    <t>rt,primevideobr  primevideobr,fadas  fadas,são  são,capazes  capazes,de  de,se  se,apaixonar  apaixonar,por  por,seres  seres,humanos</t>
  </si>
  <si>
    <t>amazon,prime  prime,feb  feb,16th  16th,monday  monday,hit  hit,post  post,office  office,tho  tho,mail  mail,copy</t>
  </si>
  <si>
    <t>nbchouse,amazon  amazon,prime  prime,video  video,time  time,binge</t>
  </si>
  <si>
    <t>s,amazon  amazon,prime  prime,s  s,obsession  obsession,opta  opta,win  win,probability  probability,cool</t>
  </si>
  <si>
    <t>amazon,prime  prime,football  football,shown  shown,rid  rid,skysports  skysports,btsport  btsport,being  being,choose  choose,gam</t>
  </si>
  <si>
    <t>rt,onlysharpie  onlysharpie,amazon  amazon,prime  prime,football  football,shown  shown,rid  rid,skysports  skysports,btsport  btsport,being  being,choose</t>
  </si>
  <si>
    <t>que,amazon  amazon,prime  prime,video  video,tiene  tiene,la  la,serie  serie,que  que,llevo  llevo,buscando  buscando,mil</t>
  </si>
  <si>
    <t>many,those  those,took  took,up  up,amazon  amazon,prime  prime,s  s,30  30,day  day,free  free,trial</t>
  </si>
  <si>
    <t>6arsenal1886,nbcsn  nbcsn,amazon  amazon,prime  prime,video</t>
  </si>
  <si>
    <t>virginmedia,amazon  amazon,prime  prime,working  working,tv  tv,laptop  laptop,phone</t>
  </si>
  <si>
    <t>rt,primevideofr  primevideofr,être  être,différent  différent,peut  peut,s  s,avérer  avérer,dangereux  dangereux,regardez  regardez,carnivalrow  carnivalrow,sur</t>
  </si>
  <si>
    <t>derby,fined  fined,bloke  bloke,standing  standing,public  public,footpath  footpath,bigger  bigger,fine  fine,using  using,binoculars</t>
  </si>
  <si>
    <t>hermesparcels,due  due,receive  receive,amazon  amazon,prime  prime,parcel  parcel,sunday  sunday,still  still,haven  haven,t  t,received</t>
  </si>
  <si>
    <t>t,used  used,footy  footy,amazon  amazon,prime</t>
  </si>
  <si>
    <t>don,t  t,want  want,lot  lot,christmas  christmas,s  s,one  one,thing  thing,need  need,games  games,stop</t>
  </si>
  <si>
    <t>katame1319,可愛いでしょー  可愛いでしょー,私も教えてもらったんだけど  私も教えてもらったんだけど,未来講師めぐる  未来講師めぐる,シーズン1  シーズン1,それのエピソード2です  それのエピソード2です,いまならamazon  いまならamazon,prime  prime,videoで見れる</t>
  </si>
  <si>
    <t>trust,amazon  amazon,prime  prime,footy  footy,work  work,want  want,use  use,oh  oh,well  well,back  back,nbcsn</t>
  </si>
  <si>
    <t>amazon,prime  prime,coverage  coverage,co  co,commentator  commentator,chris  chris,fucking  fucking,waddle  waddle,pundits  pundits,jermaine  jermaine,jenas</t>
  </si>
  <si>
    <t>newsjunky72,yashar  yashar,ups  ups,one  one,exception  exception,being  being,amazon  amazon,prime  prime,now  now,available  available,few</t>
  </si>
  <si>
    <t>5,sneaky  sneaky,pete  pete,4  4,good  good,omens  omens,3  3,fleabag  fleabag,2  2,patriot  patriot,1</t>
  </si>
  <si>
    <t>amazon,prime  prime,still  still,charging  charging,canceled  canceled,three  three,months  months,ago</t>
  </si>
  <si>
    <t>amazon,prime  prime,shows  shows,prem  prem,now  now,nice</t>
  </si>
  <si>
    <t>streaming,amazon  amazon,prime  prime,time  time,kick</t>
  </si>
  <si>
    <t>rt,diphilswanton  diphilswanton,call  call,over  over,payment  payment,amazon  amazon,prime  prime,account  account,lady  lady,keen  keen,process</t>
  </si>
  <si>
    <t>amazon,prime  prime,account  account,includes  includes,free  free,live  live,premiership  premiership,league  league,games</t>
  </si>
  <si>
    <t>truly,believe  believe,amazon  amazon,gonna  gonna,package  package,wholesome  wholesome,clips  clips,amazon  amazon,prime  prime,series</t>
  </si>
  <si>
    <t>rt,sidneyfussell  sidneyfussell,truly  truly,believe  believe,amazon  amazon,gonna  gonna,package  package,wholesome  wholesome,clips  clips,amazon  amazon,prime</t>
  </si>
  <si>
    <t>en,vrai  vrai,il  il,faut  faut,que  que,j'exploite  j'exploite,mon  mon,1  1,d'amazon  d'amazon,prime  prime,video</t>
  </si>
  <si>
    <t>acc,wouldn  wouldn,t  t,mind  mind,football  football,finding  finding,somewhat  somewhat,permanent  permanent,home  home,amazon  amazon,prime</t>
  </si>
  <si>
    <t>_milesthompson,nufcnathan_1995  nufcnathan_1995,loving  loving,fact  fact,asm  asm,doing  doing,sign  sign,language  language,amazon  amazon,prime</t>
  </si>
  <si>
    <t>rt,throptoon  throptoon,_milesthompson  _milesthompson,nufcnathan_1995  nufcnathan_1995,loving  loving,fact  fact,asm  asm,doing  doing,sign  sign,language  language,amazon</t>
  </si>
  <si>
    <t>pr,amazon  amazon,primeなら200万曲が聴き放題  primeなら200万曲が聴き放題,30日間無料お試し  30日間無料お試し,https  https,t  t,co  co,voewyf7zyu</t>
  </si>
  <si>
    <t>congrats,mykukun  mykukun,bylined  bylined,article  article,devin  devin,haran  haran,president  president,amp  amp,chief  chief,operating  operating,officer</t>
  </si>
  <si>
    <t>mom,kicked  kicked,amazon  amazon,prime  prime,accidentally  accidentally,ordered  ordered,stuff  stuff,favorited  favorited,put  put,car</t>
  </si>
  <si>
    <t>silence,gaining  gaining,lot  lot,traction  traction,lately  lately,couldn  couldn,t  t,happier  happier,part  part,impactful</t>
  </si>
  <si>
    <t>first,teaser  teaser,amazon  amazon,prime  prime,s  s,boys  boys,season  season,2  2,released  released,playhitmusic</t>
  </si>
  <si>
    <t>rt,chrismears1  chrismears1,pardew  pardew,amazon  amazon,prime  prime,video  video,hearing  hearing,everton  everton,job  job,become  become,available</t>
  </si>
  <si>
    <t>swear,god  god,amazon  amazon,shit  shit,together  together,prime  prime,means  means,2  2,days  days,fucking  fucking,5</t>
  </si>
  <si>
    <t>ni,na  je,li  li,moguce  moguce,da  da,vikinzi  vikinzi,nisu  nisu,ni  na,netflix  netflix,ni  na,hbo</t>
  </si>
  <si>
    <t>well,weird  weird,hearing  hearing,alan  alan,shearer  shearer,co  co,commentator  commentator,amazon  amazon,prime  prime,video  video,need</t>
  </si>
  <si>
    <t>anywhere,close  close,scoring  scoring,amazon  amazon,prime  prime,isn  isn,t  t,working  working,good  good,thing</t>
  </si>
  <si>
    <t>don,t  t,amazon  amazon,prime  prime,fool  fool,matches  matches,one  one,minute  minute,behind  behind,re  re,polished</t>
  </si>
  <si>
    <t>rt,edotenseimob  edotenseimob,fuck  fuck,around  around,buy  buy,glow  glow,dark  dark,condoms  condoms,amazon  amazon,prime  prime,tryna</t>
  </si>
  <si>
    <t>arthur,s  s,amazon  amazon,prime  prime,broooooo  broooooo,im  im,hyped</t>
  </si>
  <si>
    <t>gummibierchentv,hoppenstedtfrau  hoppenstedtfrau,glücklicherweise  glücklicherweise,gibt  gibt,es  es,amazon  amazon,prime  prime,und  und,ähnliches  ähnliches,und  und,mit</t>
  </si>
  <si>
    <t>rt,eddierobson  eddierobson,combination  combination,bbc  bbc,itv  itv,commentators  commentators,pundits  pundits,presenters  presenters,amazon  amazon,prime  prime,football</t>
  </si>
  <si>
    <t>combination,bbc  bbc,itv  itv,commentators  commentators,pundits  pundits,presenters  presenters,amazon  amazon,prime  prime,football  football,coverage  coverage,makes</t>
  </si>
  <si>
    <t>amazon,prime  prime,right  right,out  out,ear</t>
  </si>
  <si>
    <t>marynanceresist,here  here,two  two,01  01,18  18,w  w,free  free,prime  prime,shipping  shipping,assume  assume,knock</t>
  </si>
  <si>
    <t>first,teaser  teaser,amazon  amazon,prime  prime,s  s,boys  boys,season  season,2  2,released  released,series  series,stars</t>
  </si>
  <si>
    <t>emcarstaiirs,eu  eu,procurando  procurando,um  um,site  site,bom  bom,pra  pra,assistir  assistir,legendado  legendado,pq  pq,não</t>
  </si>
  <si>
    <t>anyone,having  having,trouble  trouble,watching  watching,arsenal  arsenal,v  v,brighton  brighton,game  game,amazon  amazon,prime  prime,wanted</t>
  </si>
  <si>
    <t>amazon's,more  more,100  100,million  million,prime  prime,members  members,doing  doing,faster  faster,shipping  shipping,ad  ad,free</t>
  </si>
  <si>
    <t>july,2017  2017,less  less,seven  seven,months  months,foray  foray,india  india,part  part,global  global,expansion  expansion,amazon</t>
  </si>
  <si>
    <t>things,cancel  cancel,celebrities  celebrities,tweeted  tweeted,dumb  dumb,shit  shit,things  cancel,amazon  amazon,prime  prime,membership</t>
  </si>
  <si>
    <t>rate,amazon  amazon,prime  prime,prem</t>
  </si>
  <si>
    <t>rt,primevideoes  primevideoes,series  series,y  y,películas  películas,incluido  incluido,con  con,amazon  amazon,prime  prime,comienza  comienza,tu</t>
  </si>
  <si>
    <t>beloveds,haven't  haven't,seen  seen,august  august,akiko's  akiko's,go  go,watch  watch,amazon  amazon,prime  prime,kanopy  kanopy,film</t>
  </si>
  <si>
    <t>rt,news18tamilnadu  news18tamilnadu,தளபத  தளபத,64  64,ட  ட,ஜ  ஜ,ட  ட,டல  டல,உர  உர,ம  ம,ய</t>
  </si>
  <si>
    <t>amazon,prime  100percentcafc,amazon  prime,mate  prime,s  s,coverage  coverage,premier  premier,league  league,football  football,actually  actually,fucking</t>
  </si>
  <si>
    <t>diegoarcos14,entiendo  entiendo,ósea  ósea,que  que,tiene  tiene,q  q,salir  salir,primero  primero,en  en,history  history,antes</t>
  </si>
  <si>
    <t>convencendo,meu  meu,pai  pai,assinar  assinar,amazon  amazon,prime  prime,mas  mas,com  com,certeza  certeza,cris  cris,vai</t>
  </si>
  <si>
    <t>love,amazon  amazon,prime  prime,s  s,making  making,really  really,impatient  impatient,online  online,deliveries  deliveries,m  m,sitting</t>
  </si>
  <si>
    <t>geoffevans53,amazon  amazon,prime  prime,watch  watch,expanse  expanse,fucking  fucking,fantastic  fantastic,show</t>
  </si>
  <si>
    <t>bluetonesfanz,thequill  thequill,scrooged  scrooged,currently  currently,amazon  amazon,prime  prime,heads  heads,up</t>
  </si>
  <si>
    <t>rt,savinthebees  savinthebees,watch  watch,boys  boys,amazon  amazon,prime  prime,video</t>
  </si>
  <si>
    <t>watch,boys  boys,amazon  amazon,prime  prime,video</t>
  </si>
  <si>
    <t>vraiment,heureux  heureux,d'avoir  d'avoir,pris  pris,amazon  amazon,prime  prime,y  y,les  les,spectacles  spectacles,de  de,bigard</t>
  </si>
  <si>
    <t>rt,pauljan_  pauljan_,vraiment  vraiment,heureux  heureux,d'avoir  d'avoir,pris  pris,amazon  amazon,prime  prime,y  y,les  les,spectacles</t>
  </si>
  <si>
    <t>work,out  out,emirates  emirates,empty  empty,seats  seats,game  game,amazon  amazon,prime  prime,b  b,bit  bit,shit</t>
  </si>
  <si>
    <t>rt,drtommyt25  drtommyt25,work  work,out  out,emirates  emirates,empty  empty,seats  seats,game  game,amazon  amazon,prime  prime,b</t>
  </si>
  <si>
    <t>walke_mr,thanks  thanks,man  man,geo  geo,locked  locked,bollox  bollox,wife  wife,amazon  amazon,prime  prime,t  t,watch</t>
  </si>
  <si>
    <t>yay,grey  grey,s  s,anatomy  anatomy,amazon  amazon,prime</t>
  </si>
  <si>
    <t>rt,garylineker  garylineker,think  think,person  person,football  football,telly  telly,world  world,working  working,amazon  amazon,prime  prime,presume</t>
  </si>
  <si>
    <t>obrigado,amazon  amazon,prime  prime,por  por,compensar  compensar,o  o,dia  dia,ruim  ruim,que  que,eu  eu,tive</t>
  </si>
  <si>
    <t>amyalkon,robbysoave  robbysoave,srsly  srsly,way  way,more  more,xmas  xmas,delivery  delivery,anything  anything,nefarious  nefarious,soooo  soooo,many</t>
  </si>
  <si>
    <t>hey,jeff  jeff,bezos  bezos,use  use,tiny  tiny,bit  bit,pocket  pocket,money  money,outbuy  outbuy,sky  sky,sports</t>
  </si>
  <si>
    <t>rt,carageeeee  carageeeee,love  love,whole  whole,article  article,especially  especially,one  one,particular  particular,quotation  quotation,lololololol  lololololol,mi55tipper</t>
  </si>
  <si>
    <t>love,whole  whole,article  article,especially  especially,one  one,particular  particular,quotation  quotation,lololololol  lololololol,mi55tipper  mi55tipper,re  re,friends</t>
  </si>
  <si>
    <t>premier,league  league,amazon  amazon,prime  prime,best  best,thing  thing,ve  ve,done  done,long  long,time</t>
  </si>
  <si>
    <t>rt,jtucker_3  jtucker_3,premier  premier,league  league,amazon  amazon,prime  prime,best  best,thing  thing,ve  ve,done  done,long</t>
  </si>
  <si>
    <t>rt,blairerxse  blairerxse,netflix  netflix,hulu  hulu,amazon  amazon,prime  prime,subscription  subscription,afford  afford,domme  domme,s  s,dommes</t>
  </si>
  <si>
    <t>netflix,hulu  hulu,amazon  amazon,prime  prime,subscription  subscription,afford  afford,domme  domme,s  s,dommes</t>
  </si>
  <si>
    <t>rt,obenkyounuma  obenkyounuma,世界中の各国ごとに作っていたのが  世界中の各国ごとに作っていたのが,netflixとamazon  netflixとamazon,primeとhulu  primeとhulu,ディズニー  ディズニー,しかなくなって世界中の制作会社が押し寄せたら  しかなくなって世界中の制作会社が押し寄せたら,そりゃあっという間にそういう状況になるよね  そりゃあっという間にそういう状況になるよね,しかも  しかも,そうなったらもう各地の制作局は勢いを取り戻さな</t>
  </si>
  <si>
    <t>assinei,amazon  amazon,prime  prime,só  só,pra  pra,testa  testa,porém  porém,e  e,baratin  baratin,dms  dms,e</t>
  </si>
  <si>
    <t>yes,canny  canny,see  see,attracting  attracting,enough  enough,new  new,subscribers  subscribers,justify  justify,decent  decent,tv  tv,deal</t>
  </si>
  <si>
    <t>watching,football  football,through  through,amazon  amazon,prime  prime,lagging  lagging,soooo  soooo,much</t>
  </si>
  <si>
    <t>doesn,t  t,amazon  amazon,prime  prime,video  video,work  work,fire  fire,stick</t>
  </si>
  <si>
    <t>teamdeja,bet  bet,ll  ll,2  2,3  3,business  business,days  days,don  don,t  t,amazon  amazon,prime</t>
  </si>
  <si>
    <t>rt,mouse_cl  mouse_cl,con  con,ustedes  ustedes,el  el,teaser  teaser,tráiler  tráiler,de  de,la  la,segunda  segunda,temporada</t>
  </si>
  <si>
    <t>loving,amazon  amazon,prime  prime,coverage  coverage,pl</t>
  </si>
  <si>
    <t>rt,ffsbaiily  ffsbaiily,loving  loving,amazon  amazon,prime  prime,coverage  coverage,pl</t>
  </si>
  <si>
    <t>akshobh,go  go,amazon  amazon,prime  prime,watch  watch,modern  modern,love</t>
  </si>
  <si>
    <t>timsrunworld,skidrowmarathon  skidrowmarathon,amazon  amazon,prime  prime,4  4,99  99,totally  totally,worth</t>
  </si>
  <si>
    <t>scorsesie,maybe  maybe,wait  wait,come  come,out  out,amazon  amazon,prime  prime,something  something,youtube  youtube,rentals  rentals,123movies</t>
  </si>
  <si>
    <t>m,literally  literally,closing  closing,netflix  netflix,account  account,stayed  stayed,shitty  shitty,amazon  amazon,prime  prime,harry  harry,potter</t>
  </si>
  <si>
    <t>rt,alanshearer  alanshearer,amazon  amazon,delivers  delivers,premier  premier,league  league,tonight  tonight,ll  ll,covering  covering,arsenal  arsenal,v</t>
  </si>
  <si>
    <t>rt,thejonathancain  thejonathancain,re  re,looking  looking,great  great,way  way,christmas  christmas,spirit  spirit,check  check,out  out,full</t>
  </si>
  <si>
    <t>série,confira  confira,séries  séries,que  que,chegam  chegam,ao  ao,amazon  amazon,prime  prime,video  video,brasil  brasil,neste</t>
  </si>
  <si>
    <t>shingojira__,hast  hast,du  du,kein  kein,amazon  amazon,prime  prime,kannst  kannst,dann  dann,miteinander  miteinander,verbinden  verbinden,o</t>
  </si>
  <si>
    <t>rt,oddsbible  oddsbible,chosen  chosen,stadium  stadium,noise  noise,amazon  amazon,prime  prime,arsenal  arsenal,vs  vs,brighton  brighton,game</t>
  </si>
  <si>
    <t>chosen,stadium  stadium,noise  noise,amazon  amazon,prime  prime,arsenal  arsenal,vs  vs,brighton  brighton,game  game,panic  panic,speak</t>
  </si>
  <si>
    <t>je,suis  suis,à  à,fond  fond,sur  sur,boys  boys,amazon  amazon,prime  prime,actuellement  actuellement,je  je,kiffe</t>
  </si>
  <si>
    <t>report,amazon  amazon,prime  prime,really  really,good  good,fyi</t>
  </si>
  <si>
    <t>cunteast,amazon  amazon,prime  prime,netflix  netflix,disney  disney,minus</t>
  </si>
  <si>
    <t>loads,people  people,going  going,daft  daft,coverage  coverage,amazon  amazon,prime  prime,m  m,30  30,secs  secs,real</t>
  </si>
  <si>
    <t>rt,abnegat96846258  abnegat96846258,seen  seen,new  new,behindthescenes  behindthescenes,video  video,check  check,out  out,result  result,great  great,team</t>
  </si>
  <si>
    <t>washingtonpost,fix  fix,problem  problem,sso  sso,between  between,amazon  amazon,paper  paper,three  three,years  years,haven't</t>
  </si>
  <si>
    <t>premier,league  league,amazon  amazon,prime  prime,soooooo  soooooo,much  much,better  better,sky  sky,bt  bt,hopefully  hopefully,future</t>
  </si>
  <si>
    <t>virginmedia,example  example,message  message,popped  popped,up  up,trying  trying,stream  stream,amazon  amazon,prime  prime,yesterday  yesterday,re</t>
  </si>
  <si>
    <t>long,until  until,amazon  amazon,prime  prime,introduce  introduce,sports  sports,package</t>
  </si>
  <si>
    <t>ashcashmore,starbucks  starbucks,dutchbros  dutchbros,officedepot  officedepot,amazon  amazon,amazonkindle  amazonkindle,bicpens  bicpens,elmers  elmers,fivebelow  fivebelow,dollartree</t>
  </si>
  <si>
    <t>mckenna's,new  new,film  film,gonna  gonna,amazon  amazon,prime  prime,january  january,many  many,good  good,news</t>
  </si>
  <si>
    <t>ac_wazza,amazon  amazon,prime  prime,mate</t>
  </si>
  <si>
    <t>anyone,else's  else's,amazon  amazon,prime  prime,stream  stream,constantly  constantly,freezing  freezing,happy</t>
  </si>
  <si>
    <t>rt,meganut4k  meganut4k,year  year,2030  2030,supreme  supreme,leader  leader,jeff  jeff,divided  divided,population  population,12  12,production</t>
  </si>
  <si>
    <t>watching,replay  replay,whole  whole,match  match,amazon  amazon,prime  prime,now  now,played  played,whole  whole,lot  lot,better</t>
  </si>
  <si>
    <t>amazon,prime  prime,pundits  pundits,pish</t>
  </si>
  <si>
    <t>amazon,prime  prime,commentators  commentators,savage  savage,lmao</t>
  </si>
  <si>
    <t>rt,videogamedeals  videogamedeals,pokémon  pokémon,detective  detective,pikachu  pikachu,movie  movie,talking  talking,psyduck  psyduck,plush  plush,8  8,amazon</t>
  </si>
  <si>
    <t>pokémon,detective  detective,pikachu  pikachu,movie  movie,talking  talking,psyduck  psyduck,plush  plush,8  8,amazon  amazon,lightning  lightning,deal</t>
  </si>
  <si>
    <t>watch,amazon  amazon,prime  prime,magnificent  magnificent,three  three,cities  cities,shaped  shaped,history  history,blow  blow,mind  mind,think</t>
  </si>
  <si>
    <t>amazon,prime  prime,sick</t>
  </si>
  <si>
    <t>rt,teluguvijayfans  teluguvijayfans,thalapathy64  thalapathy64,telugu  telugu,version  version,satellite  satellite,rights  rights,acquired  acquired,geminitv  geminitv,ott  ott,amazon</t>
  </si>
  <si>
    <t>really,amazon  amazon,prime  prime,watch  watch,game  game,turn  turn,commentary  commentary,go  go,bk  bk,n  n,watch</t>
  </si>
  <si>
    <t>turn,commentary  commentary,amazon  amazon,prime  prime,wanna  wanna,try  try,out</t>
  </si>
  <si>
    <t>shaqueena247,think  think,amazon  amazon,prime</t>
  </si>
  <si>
    <t>amazon,prime  prime,delivery  delivery,guy  guy,world's  world's,purest  purest,reaction  reaction,discovering  discovering,snacks  snacks,outside  outside,home</t>
  </si>
  <si>
    <t>mis,padres  padres,llevan  llevan,suscritos  suscritos,amazon  amazon,desde  desde,mayo  mayo,porque  porque,hicieron  hicieron,una  una,compra</t>
  </si>
  <si>
    <t>rt,entinsider  entinsider,theexpanse  theexpanse,cast  cast,creators  creators,making  making,move  move,syfy  syfy,amazon  amazon,expect  expect,season</t>
  </si>
  <si>
    <t>rt,keyannaleshawn  keyannaleshawn,amazon  amazon,prime  prime,having  having,little  little,good  good,bootleg  bootleg,movies</t>
  </si>
  <si>
    <t>disponible,suscripciones  suscripciones,premium  premium,netflix  netflix,uhd  uhd,hbo  hbo,españa  españa,amazon  amazon,prime  prime,dazn  dazn,españa</t>
  </si>
  <si>
    <t>rt,digitalpsnjdj  digitalpsnjdj,disponible  disponible,suscripciones  suscripciones,premium  premium,netflix  netflix,uhd  uhd,hbo  hbo,españa  españa,amazon  amazon,prime</t>
  </si>
  <si>
    <t>watching,report  report,amazon  amazon,prime  prime,video  video,listen  listen,thing  thing,cia  cia,anyone  anyone,including  including,trump</t>
  </si>
  <si>
    <t>rt,biglez67  biglez67,jonno  jonno,ya  ya,see  see,ya  ya,better  better,log  log,oot  oot,amazon  amazon,prime</t>
  </si>
  <si>
    <t>jonno,ya  ya,see  see,ya  ya,better  better,log  log,oot  oot,amazon  amazon,prime  prime,cos  cos,cannit</t>
  </si>
  <si>
    <t>rt,rozetked  rozetked,amazon  amazon,prime  prime,опубликовал  опубликовал,тизер  тизер,ко  ко,второму  второму,сезону  сезону,пацанов  пацанов,будет</t>
  </si>
  <si>
    <t>getting,watch  watch,football  football,amazon  amazon,prime  prime,now  now,insane  insane,people  people,out  out,here  here,paying</t>
  </si>
  <si>
    <t>games,amazon  amazon,prime  prime,slow</t>
  </si>
  <si>
    <t>s,happened  happened,arsenal  arsenal,even  even,wenger  wenger,s  s,final  final,years  years,still  still,worth  worth,watching</t>
  </si>
  <si>
    <t>martytheelder,marty  marty,know  know,amazon  amazon,prime  prime,link  link,twitch  twitch,account  account,subscribe</t>
  </si>
  <si>
    <t>liannesanderson,look  look,up  up,amazon  amazon,prime  prime,s  s,quick  quick,registration</t>
  </si>
  <si>
    <t>prime,reading  reading,library  library,contains  contains,hundreds  hundreds,thousands  thousands,books  books,devoted  devoted,health  health,wellness</t>
  </si>
  <si>
    <t>rt,bpbclead  bpbclead,watching  watching,football  football,amazon  amazon,prime  prime,watching  watching,illegal  illegal,stream  stream,2014  2014,dreadful</t>
  </si>
  <si>
    <t>another,annoying  annoying,thing  thing,amazon  amazon,prime  prime,showing  showing,football  football,show  show,dad  dad,use  use,another</t>
  </si>
  <si>
    <t>rt,josh_wats09123  josh_wats09123,another  another,annoying  annoying,thing  thing,amazon  amazon,prime  prime,showing  showing,football  football,show  show,dad</t>
  </si>
  <si>
    <t>make,cum  cum,faster  faster,amazon  amazon,prime</t>
  </si>
  <si>
    <t>rt,benadamsondxb  benadamsondxb,probably  probably,coming  coming,soon  soon,amazon  amazon,prime  prime,iamtomskinner  iamtomskinner,bindun</t>
  </si>
  <si>
    <t>freo,busker  busker,band  band,vol  vol,1  1,prime  prime,uk</t>
  </si>
  <si>
    <t>titonka,ve  ve,now  now,given  given,something  something,look  look,forward  forward,few  few,months  months,prime  prime,birthdays</t>
  </si>
  <si>
    <t>denchmycool,amazonhelp  amazonhelp,amazon  amazon,prime  prime,mate  mate,everton  everton,dont</t>
  </si>
  <si>
    <t>adamtherobinson,thing  thing,right  right,none  none,don  don,t  t,consumers  consumers,w</t>
  </si>
  <si>
    <t>top,tip  tip,watch  watch,amazon  amazon,prime  prime,premier  premier,league  league,football  football,without  without,commentary  commentary,hear</t>
  </si>
  <si>
    <t>julietteexoxo,watch  watch,mtv  mtv,app  app,someone  someone,s  s,cable  cable,satellite  satellite,package  package,user  user,id</t>
  </si>
  <si>
    <t>pubs,cany  cany,games  games,cause  cause,amazon  amazon,prime  prime,fuckin  fuckin,joke  joke,man</t>
  </si>
  <si>
    <t>pubs,cany  cany,games  games,cause  cause,amazon  amazon,prime  prime,fuckin  fuckin,joke  joke,man  man,haiku  haiku,blairlindsay5</t>
  </si>
  <si>
    <t>amazon,prime  prime,video  video,terá  terá,séries  séries,nacionais  nacionais,com  com,d2  d2,e  e,pabllo  pabllo,vittar</t>
  </si>
  <si>
    <t>nathazette,amazon  amazon,prime</t>
  </si>
  <si>
    <t>liannesanderson,nbcsn  nbcsn,amazon  amazon,prime</t>
  </si>
  <si>
    <t>fuck,anyone  anyone,christmas  christmas,shopping  shopping,without  without,amazon  amazon,prime</t>
  </si>
  <si>
    <t>amazon,prime  rt,fun88eng  fun88eng,everyone  everyone,watching  watching,amazon  prime,tonight  rt,oddsbible  oddsbible,chosen  chosen,stadium  stadium,noise</t>
  </si>
  <si>
    <t>amazon,prime  prime,tell  tell,amount  amount,boxes  boxes,living  living,room</t>
  </si>
  <si>
    <t>jonnyarsenal,s  s,awful  awful,amazon  amazon,sub  sub,prime</t>
  </si>
  <si>
    <t>mixedknuts,disappointing  disappointing,aspect  aspect,brave  brave,new  new,world  world,amazon  amazon,prime  prime,showing  showing,football  football,same</t>
  </si>
  <si>
    <t>watching,arsenal  arsenal,game  game,amazon  amazon,prime  prime,stadium  stadium,noise  noise,really  really,emphasise  emphasise,bad  bad,atmosphere</t>
  </si>
  <si>
    <t>rt,aaron_turns  aaron_turns,amazon  amazon,prime  prime,stream  stream,far  far,behind  behind,seen  seen,shelveys  shelveys,goal  goal,against</t>
  </si>
  <si>
    <t>kicked,out  out,amazon  amazon,prime  prime,account  account,put  put,extra  extra,household</t>
  </si>
  <si>
    <t>rt,dcmfilm  dcmfilm,er  er,hat  hat,alles  alles,riskiert  riskiert,um  um,die  die,wahrheit  wahrheit,herauszufinden  herauszufinden,wie</t>
  </si>
  <si>
    <t>nintendoswitch,lite  lite,180  180,amazon  amazon,prime  prime,members  members,woot  woot,hurry</t>
  </si>
  <si>
    <t>rt,jasonchanco  jasonchanco,junglescout  junglescout,having  having,amazon  amazon,prime  prime,week  week,sale  sale,amazonsellers  amazonsellers,definitely  definitely,worth</t>
  </si>
  <si>
    <t/>
  </si>
  <si>
    <t>live,premiership  premiership,football  football,included  included,amazon  amazon,prime  prime,happen</t>
  </si>
  <si>
    <t>meu,segundo  segundo,maior  maior,motivo  motivo,de  de,tentar  tentar,convencer  convencer,família  família,de  de,assinar  assinar,amazon</t>
  </si>
  <si>
    <t>plcomms,amazon  amazon,prime  prime,var  var,consistency  consistency,here  here,absolute  absolute,joke</t>
  </si>
  <si>
    <t>sheffieldunited,amazon  amazon,prime  prime,need  need,stay  stay,out  out,premier  premier,league  league,commentary  commentary,shocking  shocking,picture</t>
  </si>
  <si>
    <t>jackiechung33,badassbowlegz  badassbowlegz,amazon  amazon,prime  prime,homie</t>
  </si>
  <si>
    <t>subscribed,amazon  amazon,prime  prime,watch  watch,arsenal  arsenal,s  s,absolute  absolute,shower  shower,shite  shite,turned  turned,30</t>
  </si>
  <si>
    <t>amazon,prime  prime,black  black,friday  friday,kostenloser  kostenloser,express  express,versand  versand,eine  eine,woche  woche,später  später,habe</t>
  </si>
  <si>
    <t>amazon,prime  prime,fucking  fucking,shite  shite,keeps  keeps,cutting  cutting,out  out,five  five,minutes  minutes,primevideosport  primevideosport,arsbha</t>
  </si>
  <si>
    <t>want,experience  experience,amazon  amazon,prime  prime,s  s,stadium  stadium,atmosphere  atmosphere,feature  feature,emirates  emirates,press  press,button</t>
  </si>
  <si>
    <t>amazon,prime  prime,actually  actually,best  best,thing  thing,far  far,watching  watching,footy  footy,shits  shits,sky  sky,bt</t>
  </si>
  <si>
    <t>alguma,alma  alma,caridosa  caridosa,com  com,amazon  amazon,prime  prime,p  p,receber  receber,uma  uma,encomenda  encomenda,pra</t>
  </si>
  <si>
    <t>baldy,playing  playing,auba  auba,özil  özil,out  out,wide  wide,amazon  amazon,prime  prime,out</t>
  </si>
  <si>
    <t>ninerole,players  players,play  play,more  more,amazon  amazon,prime</t>
  </si>
  <si>
    <t>amazon,prime  prime,love  love,fuck  fuck,watch  watch,patriotamazon</t>
  </si>
  <si>
    <t>congrats,gkvisual  gkvisual,receiving  receiving,state  state,grant  grant,continue  continue,tremendous  tremendous,work  work,pouredinpa  pouredinpa,project</t>
  </si>
  <si>
    <t>rt,pabrewreview  pabrewreview,congrats  congrats,gkvisual  gkvisual,receiving  receiving,state  state,grant  grant,continue  continue,tremendous  tremendous,work  work,pouredinpa</t>
  </si>
  <si>
    <t>amazon,prime  prime,premier  premier,league  league,coverage  coverage,quality  quality,arguments</t>
  </si>
  <si>
    <t>pranaypancholi,same  same,issues  issues,watching  watching,shunew  shunew,game  game,anything  anything,prime  prime,arsbri  arsbri,same  same,last</t>
  </si>
  <si>
    <t>amazon,prime  prime,keep  keep,expecting  expecting,alan  alan,shearer  shearer,start  start,talking  talking,man  man,high  high,castle</t>
  </si>
  <si>
    <t>rt,milobok  milobok,amazon  amazon,prime  prime,keep  keep,expecting  expecting,alan  alan,shearer  shearer,start  start,talking  talking,man</t>
  </si>
  <si>
    <t>amazon,prime  prime,needs  needs,showing  showing,more  more,games  games,next  next,season</t>
  </si>
  <si>
    <t>rt,bigkidproblems  bigkidproblems,needs  needs,therapy  therapy,amazon  amazon,prime</t>
  </si>
  <si>
    <t>rt,nfl  nfl,dallascowboys  dallascowboys,chicagobears  chicagobears,thursday  thursday,night  night,football  football,let's  let's,kick  kick,week  week,14</t>
  </si>
  <si>
    <t>prime,mover  mover,amazon  amazon,wove  wove,itself  itself,life  life,american  american,city</t>
  </si>
  <si>
    <t>amazon,prime  prime,video  video,estrena  estrena,este  este,viernes  viernes,la  la,tercera  tercera,temporada  temporada,de  de,marvelous</t>
  </si>
  <si>
    <t>quite,impressed  impressed,amazon  amazon,prime  prime,far  far,hope  hope,show  show,more  more,games</t>
  </si>
  <si>
    <t>rt,primevideo  primevideo,give  give,moves  moves,bts_twt  bts_twt,watch  watch,loveyourselftour  loveyourselftour,now  now,amazon  amazon,prime  prime,video</t>
  </si>
  <si>
    <t>anybody,s  s,amazon  amazon,prime  prime,video  video,game  game,keep  keep,crashing</t>
  </si>
  <si>
    <t>first,teaser  teaser,amazon  amazon,prime  prime,s  s,boys  boys,season  season,2  2,released  released,primevideo  primevideo,theboystv</t>
  </si>
  <si>
    <t>rt,cassie_jaye  cassie_jaye,happy  happy,internationalmensday  internationalmensday,many  many,issues  issues,uniquely  uniquely,disproportionately  disproportionately,affect  affect,men  men,yes</t>
  </si>
  <si>
    <t>rt,twitchprime  twitchprime,set  set,sail  sail,adventure  adventure,grab  grab,exclusive  exclusive,twitchprime  twitchprime,seaofthieves  seaofthieves,loot  loot,now</t>
  </si>
  <si>
    <t>inside,edge  edge,2  2,one  one,amazon's  amazon's,worst  worst,indian  indian,originals</t>
  </si>
  <si>
    <t>chipcoffey,travelchannel  travelchannel,congratulations  congratulations,chip  chip,sure  sure,wish  wish,travel  travel,channel  channel,see  see,program</t>
  </si>
  <si>
    <t>good,thing  thing,watching  watching,football  football,amazon  amazon,prime  prime,turning  turning,commentators</t>
  </si>
  <si>
    <t>espnchile,directvchile  directvchile,seria  seria,excelente  excelente,alguna  alguna,opción  opción,de  de,solo  solo,escuchar  escuchar,el  el,audio</t>
  </si>
  <si>
    <t>amazon,prime  prime,stream  stream,still  still,3  3,minutes  minutes,behind  behind,wtf  bruh,tried  tried,doing  doing,30</t>
  </si>
  <si>
    <t>ariennaminx,pull  pull,up  up,amazon  amazon,prime  prime,truck  truck,deliver  deliver,ass  ass,whippin  whippin,free  free,shipping</t>
  </si>
  <si>
    <t>alguna,peli  peli,en  en,neflix  neflix,o  o,prime  prime,amazon</t>
  </si>
  <si>
    <t>oliver_bear,thehughouse  thehughouse,jezzerbear  jezzerbear,radarasher  radarasher,never  never,seen  seen,amazon  amazon,prime</t>
  </si>
  <si>
    <t>oliver_bear,jezzerbear  jezzerbear,radarasher  radarasher,chomper_tc  chomper_tc,never  never,seen  seen,excited  excited,saw  saw,available  available,amazon  amazon,prime</t>
  </si>
  <si>
    <t>dad,ordered  ordered,xmas  xmas,gifts  gifts,amazon  amazon,prime  prime,account  account,currently  currently,logged</t>
  </si>
  <si>
    <t>sky,sports  sports,sending  sending,notifications  notifications,goals  goals,2  2,minutes  minutes,before  before,goal  goal,happens  happens,amazon</t>
  </si>
  <si>
    <t>fuck,m  m,getting  getting,amazon  amazon,prime  prime,video</t>
  </si>
  <si>
    <t>olispazzo,students  students,6  6,month  month,trial  trial,50  50,amazon  amazon,prime  prime,3  3,99  99,per</t>
  </si>
  <si>
    <t>amazon,prime  prime,football  football,bad  bad,delay  delay,saw  saw,goal  goal,twitter  twitter,before  before,scored</t>
  </si>
  <si>
    <t>rt,shima_shima_kon  shima_shima_kon,グータンヌーボをprime  グータンヌーボをprime,videoで見てたらtverより長かったよ  videoで見てたらtverより長かったよ,カット部分も見れたので登録してる方はオススメ  カット部分も見れたので登録してる方はオススメ,田中みな実とばーちー似てる言われてるw  田中みな実とばーちー似てる言われてるw,よ  よ,ちばプロ  ちばプロ,グータンヌーボ  グータンヌーボ,千葉雄大</t>
  </si>
  <si>
    <t>sneaky,son  son,told  told,alexa  alexa,start  start,free  free,trial  trial,amazon  amazon,music  music,m  m,addicted</t>
  </si>
  <si>
    <t>fuck,amazon  amazon,prime  prime,love  love,streaming  streaming,bollocks  bollocks,sky  sky,sports  sports,app  app,sent  sent,notification</t>
  </si>
  <si>
    <t>amazon,prime  prime,lovely</t>
  </si>
  <si>
    <t>amazon,prime  prime,ting  ting,shit  shit,getting  getting,notification  notification,saying  saying,brighton  brighton,scored  scored,s  s,still</t>
  </si>
  <si>
    <t>paid,amazon  amazon,prime</t>
  </si>
  <si>
    <t>new,telephone  telephone,scam  scam,getting  getting,calls  calls,claiming  claiming,leaving  leaving,message  message,telling  telling,credit  credit,card</t>
  </si>
  <si>
    <t>warum,erfahre  erfahre,ich  ich,jetzt  jetzt,erst  erst,dass  dass,die  die,2  2,staffel  staffel,occupied  occupied,schon</t>
  </si>
  <si>
    <t>well,s  s,chris  chris,waddle  waddle,s  s,last  last,amazon  amazon,prime  prime,gig  gig,truly  truly,woeful</t>
  </si>
  <si>
    <t>diegazo_,irinoko  irinoko,si  si,tienes  tienes,amazon  amazon,prime  prime,ve  ve,modern  modern,love  love,te  te,va</t>
  </si>
  <si>
    <t>amazon,prime  prime,commentary  commentary,painful</t>
  </si>
  <si>
    <t>dont,watching  watching,live  live,amazon  amazon,prime  prime,stream  stream,arsenal  arsenal,vs  vs,brighton  brighton,game  game,minute</t>
  </si>
  <si>
    <t>j,ai  ai,pris  pris,l  l,essai  essai,amazon  amazon,prime  prime,uniquement  uniquement,pr  pr,south  south,park</t>
  </si>
  <si>
    <t>anyone,find  find,amazon  amazon,prime  prime,football  football,30  30,seconds  seconds,behind  behind,flashscores  flashscores,slow  slow,internet</t>
  </si>
  <si>
    <t>princessneeeens,try  try,find  find,amazon  amazon,prime  prime,edition  edition,u  u,don  don,t  t,pay  pay,shipping</t>
  </si>
  <si>
    <t>prefer,amazon  amazon,prime  prime,commentary  commentary,sky  sky,bt</t>
  </si>
  <si>
    <t>premio,prime  prime,de  de,navidad  navidad,cómo  cómo,ganar  ganar,cheque  cheque,de  de,hasta  hasta,10  10,000</t>
  </si>
  <si>
    <t>amazon,prime  prime,footy  footy,great  great,currently  currently,watching  watching,through  through,bt  bt,humax  humax,youview  youview,uhd</t>
  </si>
  <si>
    <t>best,thing  thing,fitba  fitba,amazon  amazon,prime  prime,being  being,tae  tae,turn  turn,commentating  commentating,n  n,stadium</t>
  </si>
  <si>
    <t>gunnie67,im  im,watching  watching,game  game,amazon  amazon,prime  prime,god  god,brighton  brighton,5  5,0  0,up</t>
  </si>
  <si>
    <t>bettingvillage,sure  sure,hasn  hasn,t  t,happened  happened,amazon  amazon,prime  prime,re  re,still  still,light  light,years</t>
  </si>
  <si>
    <t>rt,miles_lewis_  miles_lewis_,today  today,melodyvirtual  melodyvirtual,sees  sees,partnership  partnership,02  02,expand</t>
  </si>
  <si>
    <t>amazon,prime  prime,football  football,well  well,good  good,being  being,streamed  streamed,received  received,goal  goal,alert</t>
  </si>
  <si>
    <t>rt,screenmix  screenmix,إعلان  إعلان,الفيلم  الفيلم,الكوميدي  الكوميدي,troop  troop,zero  zero,من  من,بطولة  بطولة,فيولا  فيولا,ديفيس</t>
  </si>
  <si>
    <t>watching,leeds  leeds,united  united,documentary  documentary,amazon  amazon,prime  prime,defo  defo,marcelo  marcelo,bielsa  bielsa,guy</t>
  </si>
  <si>
    <t>rt,eversoreylo  eversoreylo,character  character,babysity  babysity,baby  baby,yoda  yoda,rey  rey,hold  hold,read  read,book  book,finn</t>
  </si>
  <si>
    <t>point,probability  probability,stat  stat,amazon  amazon,prime  prime,arsbha</t>
  </si>
  <si>
    <t>viva,la  la,amazon  amazon,prime  prime,getting  getting,goal  goal,clips  clips,out  out,minutes  minutes,happens</t>
  </si>
  <si>
    <t>m,guessing  guessing,chris  chris,waddle  waddle,wasn  wasn,t  t,chosen  chosen,amazon  amazon,prime  prime,time  time,unbiased</t>
  </si>
  <si>
    <t>phone,call  call,claiming  claiming,amazon  amazon,prime  prime,account  account,redeemed  redeemed,certain  certain,amount  amount,money</t>
  </si>
  <si>
    <t>ve,watched  watched,bit  bit,match  match,amazon  amazon,prime  prime,week  week,except  except,tonight  tonight,listening  listening,radio</t>
  </si>
  <si>
    <t>anyone,s  s,internet  internet,going  going,really  really,slow  slow,tonight  tonight,ve  ve,heard  heard,bt  bt,virgin</t>
  </si>
  <si>
    <t>find,out  out,s  s,goal  goal,twitter  twitter,minute  minute,before  before,s  s,shown  shown,amazon  amazon,prime</t>
  </si>
  <si>
    <t>roll,call  call,friends  friends,amazon  amazon,prime  prime,play  play,toejam  toejam,earl  earl,back  back,groo</t>
  </si>
  <si>
    <t>disney,plus  plus,amazon  amazon,prime  prime,video</t>
  </si>
  <si>
    <t>amazon,prime  prime,premier  premier,league  league,coverage  coverage,great  great,hell  hell,obsession  obsession,win  win,probability  probability,shoc</t>
  </si>
  <si>
    <t>amazon,prime  prime,s  s,still  still,arsenal  arsenal,bottling  bottling,thursday  thursday,night  night,nothing  nothing,new  new,here</t>
  </si>
  <si>
    <t>rt,rubiconfilmsuk  rubiconfilmsuk,period  period,horror  horror,check  check,out  out,official  official,trailer  trailer,'hex'  'hex',free  free,now</t>
  </si>
  <si>
    <t>rated,'hex'  'hex',please  please,help  help,out  out,giving  giving,rating  rating,review  review,amazon  amazon,prime  prime,piece</t>
  </si>
  <si>
    <t>kailaleftcoast,s  s,weird  weird,amazon  amazon,prime  prime,amazon  amazon,sold</t>
  </si>
  <si>
    <t>defo,getting  getting,amazon  amazon,prime</t>
  </si>
  <si>
    <t>glad,match  match,amazon  amazon,prime  prime,watch  watch,shit  shit,4k</t>
  </si>
  <si>
    <t>amazon,prime  prime,football  football,shocking</t>
  </si>
  <si>
    <t>really,loving  loving,amazon  amazon,prime  prime,footie  footie,s  s,decent  decent,easily  easily,never  never,watch  watch,sky</t>
  </si>
  <si>
    <t>now,netflix  netflix,disney  disney,hulu  hulu,showtime  showtime,amazon  amazon,prime  prime,room  room,never  never,see  see,again</t>
  </si>
  <si>
    <t>borrow,books  books,free  free,amazon  amazon,prime  prime,goodread  goodread,goodbook  goodbook,happy</t>
  </si>
  <si>
    <t>watched,1st  1st,half  half,shunew  shunew,appalling  appalling,picture  picture,quality  quality,amazon  amazon,prime  prime,switched  switched,over</t>
  </si>
  <si>
    <t>proppersonnel,amazonuk  amazonuk,same  same,problem  problem,here  here,problem  problem,amazon  amazon,s  s,end</t>
  </si>
  <si>
    <t>amazon,prime  prime,music  music,keep  keep,playing  playing,even  even,app  app,open  open,look  look,someone  someone,t</t>
  </si>
  <si>
    <t>agora,tenho  tenho,30  30,dias  dias,de  de,amazon  amazon,prime  prime,pra  pra,assistir  assistir,de  de,graça</t>
  </si>
  <si>
    <t>amazon,prime  wish,amazon  prime,prime  prime,wrapped  wrapped,wouldn  wouldn,t  t,feel  feel,left  left,out  spotify,wrapped</t>
  </si>
  <si>
    <t>wish,amazon  amazon,prime  prime,prime  prime,wrapped  wrapped,wouldn  wouldn,t  t,feel  feel,left  left,out</t>
  </si>
  <si>
    <t>apcpcarvalho,jufranco83  jufranco83,eu  eu,tinha  tinha,agendado  agendado,esse  esse,filme  filme,para  para,assistir  assistir,mas  mas,ficou</t>
  </si>
  <si>
    <t>amazon,musicでオリジナル曲をecho  musicでオリジナル曲をecho,alexaから配信する方法</t>
  </si>
  <si>
    <t>wheel,up  up,amazon  amazon,prime  prime,view  view,disaster  disaster,class</t>
  </si>
  <si>
    <t>di,de  de,baja  baja,en  en,amazon  amazon,prime  prime,y  y,aún  aún,así  así,han  han,enviado</t>
  </si>
  <si>
    <t>bread,need  need,bread  bread,amazon  amazon,prime  prime,take  take,bow</t>
  </si>
  <si>
    <t>accidentally,spent  spent,13  13,buying  buying,amazon  amazon,prime  prime,overdrafted  overdrafted,bank  bank,account  account,made  made,sure</t>
  </si>
  <si>
    <t>kakicchysmusic,mp3  mp3,downloads  downloads,amazon  amazon,prime  major,music  music,remix  remix,kakicchysmusic  wake,kakicchysmusic</t>
  </si>
  <si>
    <t>sotoalfred,bet  bet,lot  lot,amazon  amazon,prime  prime,much  much,better  better,movies  movies,looking  looking,forward  forward,checking</t>
  </si>
  <si>
    <t>rt,scrambolegg  scrambolegg,started  started,crying  crying,seeing  seeing,empty  empty,amazon  amazon,prime  prime,boxes  boxes,flapping  flapping,wind</t>
  </si>
  <si>
    <t>lxrd93,farina  farina,sur  sur,amazon  amazon,prime</t>
  </si>
  <si>
    <t>la,série  série,purge  purge,sur  sur,amazon  amazon,prime  prime,elle  elle,est  est,grave  grave,bien</t>
  </si>
  <si>
    <t>richardredman18,bought  bought,amazon  amazon,prime  prime,today  today,cancelling  cancelling,today</t>
  </si>
  <si>
    <t>thank,god  god,amazon  amazon,prime  prime,footie  footie,isn  isn,t  t,again  again,until  until,boxing  boxing,day</t>
  </si>
  <si>
    <t>amazon,prime  prime,coverage  coverage,much  much,better  better,sky  sky,bt  bt,mostly  mostly,don  don,t  t,need</t>
  </si>
  <si>
    <t>amazon,prime  prime,sports  sports,works  works,ps4  ps4,old  old,telly  telly,smart  smart,tv  tv,bought  bought,2015</t>
  </si>
  <si>
    <t>rt,deo_jas  deo_jas,amazon  amazon,prime  prime,sports  sports,works  works,ps4  ps4,old  old,telly  telly,smart  smart,tv</t>
  </si>
  <si>
    <t>finally,sat  sat,watching  watching,andy_murray  andy_murray,resurfacing  resurfacing,amazon  amazon,prime  prime,waiting  waiting,watch  watch,week  week,busy</t>
  </si>
  <si>
    <t>discover,britishvogue  britishvogue,s  s,pick  pick,best  best,films  films,platform  platform,right  right,now</t>
  </si>
  <si>
    <t>mariajoseqt,natdiaze  natdiaze,amazon  amazon,prime  prime,o  o,stremio</t>
  </si>
  <si>
    <t>checked,var  var,steve  steve,bruce  bruce,s  s,amazon  amazon,prime  prime,mags  mags,going  going,european  european,tour</t>
  </si>
  <si>
    <t>hunters,official  official,teaser  teaser,trailer  trailer,amazon  amazon,prime  prime,video  video,comes  comes,time  time,choose  choose,betwee</t>
  </si>
  <si>
    <t>2,0  uno,amazon  amazon,prime  prime,shite  shite,live  live,score  score,telling  telling,s  s,2  0,before</t>
  </si>
  <si>
    <t>turned,muh  muh,amazon  amazon,prime  prime,see  see,more  more,shite  shite,arsenal  arsenal,ok  ok,thanks</t>
  </si>
  <si>
    <t>jonwagstaffe,amazon  amazon,prime  prime,x</t>
  </si>
  <si>
    <t>skjønner,jeg  jeg,er  er,sein  sein,til  til,festen  festen,men  men,marvelous  marvelous,mrs  mrs,maisel  maisel,på</t>
  </si>
  <si>
    <t>rt,dolcettsecret  dolcettsecret,dos  dos,semanas  semanas,ya  ya,q  q,lo  lo,q  q,hacia  hacia,antes  antes,lo</t>
  </si>
  <si>
    <t>dos,semanas  semanas,ya  ya,q  q,lo  lo,q  q,hacia  hacia,antes  antes,lo  lo,extendido  extendido,todo</t>
  </si>
  <si>
    <t>rt,albert0_meneses  albert0_meneses,si  si,tienes  tienes,amazon  amazon,prime  prime,ahora  ahora,puedes  puedes,disfrutar  disfrutar,gratis  gratis,con</t>
  </si>
  <si>
    <t>rt,dendrocacaliajp  dendrocacaliajp,prime  prime,wardrobe  wardrobe,プライム  プライム,ワードローブ  ワードローブ,の使い方  の使い方,amazonfashion  amazonfashion,primewardrobe  primewardrobe,プライムワイドローブ  プライムワイドローブ,amazon</t>
  </si>
  <si>
    <t>hawken,alumnus  alumnus,todd  todd,lieberman  lieberman,91  91,co  co,producer  producer,aeronauts  aeronauts,film  film,hits  hits,select</t>
  </si>
  <si>
    <t>rt,hawkenschool  hawkenschool,hawken  hawken,alumnus  alumnus,todd  todd,lieberman  lieberman,91  91,co  co,producer  producer,aeronauts  aeronauts,film</t>
  </si>
  <si>
    <t>rt,techglares  techglares,women's  women's,t  t,shirts  shirts,up  up,85</t>
  </si>
  <si>
    <t>negra_linee,highcastletv  highcastletv,essa  essa,assistindo  assistindo,pela  pela,amazon  amazon,prime  prime,vídeo  vídeo,mas  mas,outras  outras,são</t>
  </si>
  <si>
    <t>tired,getting  getting,amazon  amazon,prime  prime,discounts  discounts,well  well,answer  answer,start  start,first  first,month  month,free</t>
  </si>
  <si>
    <t>con,tu  tu,email  email,universitario  universitario,prime  prime,mitad  mitad,de  de,precio  precio,si  si,ya  ya,eres</t>
  </si>
  <si>
    <t>stevefootball1,sorry  sorry,s  s,amazon  amazon,prime  prime,thing  thing,won  won,t  t,understand  understand,hun  hun,xxxx</t>
  </si>
  <si>
    <t>joediame,think  think,joey  joey,mentioned  mentioned,amazon  amazon,prime  prime,life  life,using  using,free  free,trial  trial,everyone</t>
  </si>
  <si>
    <t>watching,arsenal  arsenal,vs  vs,brighton  brighton,game  game,amazon  amazon,prime  prime,couldnt  couldnt,work  work,out  out,take</t>
  </si>
  <si>
    <t>mi,madre  madre,está  está,puta  puta,vida  vida,porque  porque,han  han,quitado  quitado,de  de,amazon  amazon,prime</t>
  </si>
  <si>
    <t>amazon,prime  prime,class  class,imo</t>
  </si>
  <si>
    <t>getting,amazon  amazon,prime  prime,watch  watch,stupid  stupid,arsenal  arsenal,game</t>
  </si>
  <si>
    <t>having,resort  resort,cagliari  cagliari,vs  vs,sampdoria  sampdoria,amazon  amazon,prime  prime,fails</t>
  </si>
  <si>
    <t>loving,amazon  amazon,prime  prime,stadium  stadium,fx  fx,really  really,hear  hear,boos  boos,arsenal  arsenal,booed  booed,halftime</t>
  </si>
  <si>
    <t>loving,amazon  amazon,prime  prime,s  s,new  new,football  football,streaming</t>
  </si>
  <si>
    <t>rt,dan23_92  dan23_92,everton  everton,last  last,won  won,trophy  trophy,amazon  amazon,prime  prime,didn  didn,t  t,exist</t>
  </si>
  <si>
    <t>rt,thevijay64film  thevijay64film,thalapathy64  thalapathy64,streaming  streaming,rights  rights,sold  sold,amazon  amazon,prime  prime,record  record,price  price,even</t>
  </si>
  <si>
    <t>rt,saregamaglobal  saregamaglobal,neeti  neeti,papon  papon,together  together,first  first,song  song,amazon  amazon,prime  prime,music  music,presents</t>
  </si>
  <si>
    <t>rt,andyburgess539  andyburgess539,hope  hope,guy  guy,10k  10k,willock  willock,doesn  doesn,t  t,amazon  amazon,prime  prime,footballindex</t>
  </si>
  <si>
    <t>hope,guy  guy,10k  10k,willock  willock,doesn  doesn,t  t,amazon  amazon,prime  prime,footballindex</t>
  </si>
  <si>
    <t>rt,davidemmanuelt  davidemmanuelt,next  next,friday  friday,13th  13th,witness  witness,utero  utero,cursed  cursed,collection  collection,mater  mater,ouroboros</t>
  </si>
  <si>
    <t>next,friday  friday,13th  13th,witness  witness,utero  utero,cursed  cursed,collection  collection,mater  mater,ouroboros  ouroboros,watch  watch,amazon</t>
  </si>
  <si>
    <t>really,bought  bought,amazon  amazon,prime  prime,watch  watch,fuckery  fuckery,arsenal</t>
  </si>
  <si>
    <t>small,businesses  businesses,amazon  amazon,prime  rt,girrlscout  girrlscout,small  prime,repeat  repeat,small</t>
  </si>
  <si>
    <t>small,businesses  businesses,amazon  amazon,prime  prime,repeat  repeat,small</t>
  </si>
  <si>
    <t>trial,amazon  amazon,prime  prime,watch  watch,trash  trash,arsenal</t>
  </si>
  <si>
    <t>rt,esouthershve  esouthershve,al  al,pacino  pacino,goes  goes,nazis  nazis,first  first,trailer  trailer,new  new,jordan  jordan,peele</t>
  </si>
  <si>
    <t>rt,wearebrighton  wearebrighton,reminder  reminder,those  those,want  want,watch  watch,game  game,tonight  tonight,sign  sign,up  up,amazon</t>
  </si>
  <si>
    <t>safely,conclude  conclude,m  m,amazon  amazon,prime  prime,football  football,fan  fan,x</t>
  </si>
  <si>
    <t>amazon,prime  prime,premier  premier,league  league,class  class,fact  fact,flicking  flicking,game  game,game  game,seeing  seeing,highlights</t>
  </si>
  <si>
    <t>amazonプライム,100万曲以上の楽曲と  100万曲以上の楽曲と,数百のプレイリストが聴き放題  数百のプレイリストが聴き放題,prime  prime,music  music,プライムミュージック  プライムミュージック,amazon  amazon,アマゾン  アマゾン,amazonプライム  amazonプライム,聴き放題  聴き放題,primemusic</t>
  </si>
  <si>
    <t>happy,amazon  amazon,prime  prime,arsenal</t>
  </si>
  <si>
    <t>apnelson1,var  var,work  work,amazon  amazon,prime</t>
  </si>
  <si>
    <t>tried,stadiumfx  stadiumfx,feature  feature,amazon  amazon,prime  prime,arsenal  arsenal,vs  vs,brighton  brighton,game  game,thought  thought,accidently</t>
  </si>
  <si>
    <t>tonight,first  first,chance  chance,watch  watch,premier  premier,league  league,amazon  amazon,prime  prime,really  really,surprised  surprised,putting</t>
  </si>
  <si>
    <t>fact,amazon  amazon,prime  prime,football  football,m  m,watching  watching,arsenal  arsenal,tells  tells,lot</t>
  </si>
  <si>
    <t>amazon,prime  prime,sports  sports,waddle</t>
  </si>
  <si>
    <t>kaz_naka52872,amazon  amazon,prime良いの  prime良いの,友だちが良いと勧めてくるんだよ  友だちが良いと勧めてくるんだよ,あ  あ,時間なかったらリプ不要です</t>
  </si>
  <si>
    <t>unpopular,opinion  opinion,amazon  amazon,prime  prime,thing  thing,wank  wank,hate  hate,fact  fact,game  game,over  over,minute</t>
  </si>
  <si>
    <t>rt,stubbysokratis  stubbysokratis,stream  stream,premier  premier,league  league,game  game,amazon  amazon,prime  prime,yesterday  yesterday,sick</t>
  </si>
  <si>
    <t>amazon,prime  prime,charge  charge,card  card,year  year,subscription  subscription,asked</t>
  </si>
  <si>
    <t>imagine,having  having,sky  sky,bt  bt,still  still,being  being,watch  watch,football  football,cos  cos,amazon  amazon,prime</t>
  </si>
  <si>
    <t>joshhbyrne,imagine  imagine,paying  paying,amazon  amazon,prime  prime,support  support,west  west,ham  ham,re  re,paying  paying,watch</t>
  </si>
  <si>
    <t>rt,parquepodcast  parquepodcast,nuevo  nuevo,capítulo  capítulo,de  de,temporada  temporada,alta  alta,el  el,último  último,de  de,la</t>
  </si>
  <si>
    <t>1886_blog,m  m,actually  actually,delighted  delighted,amazon  amazon,prime  prime,steam  steam,worse  worse,pirate  pirate,sites</t>
  </si>
  <si>
    <t>amazon,prime  prime,footy  footy,decent  decent,uno</t>
  </si>
  <si>
    <t>vikingsseason6,back  back,amazon  amazon,prime</t>
  </si>
  <si>
    <t>amazon,prime  prime,vid  vid,really  really,good  good,coverage</t>
  </si>
  <si>
    <t>amazon,prime  prime,top  top,draw  draw,scrap  scrap,sky  sky,bt  bt,put  put,game</t>
  </si>
  <si>
    <t>rt,twosyncofficial  twosyncofficial,football  football,games  games,please  please,amazon  amazon,prime  prime,m</t>
  </si>
  <si>
    <t>amazon,prime  prime,commentators  commentators,fucking  fucking,annoying</t>
  </si>
  <si>
    <t>amazon,prime  prime,showing  showing,sheffield  sheffield,newcastle  newcastle,game  game,mid  mid,game  game,interested</t>
  </si>
  <si>
    <t>achrisevans,great  great,re  re,drawing  drawing,attention  attention,retained  retained,primitive  primitive,reflexes  reflexes,therapy  therapy,please  please,watch</t>
  </si>
  <si>
    <t>nathazette,done  done,30  30,day  day,free  free,trial  trial,amazon  amazon,prime</t>
  </si>
  <si>
    <t>ldotogam,fair  fair,enough  enough,lol  lol,know  know,amazon  amazon,prime  prime,awhile  awhile,ago  ago,missed  missed,point</t>
  </si>
  <si>
    <t>never,going  going,shopping  shopping,again  again,using  using,amazon  amazon,prime  prime,everything</t>
  </si>
  <si>
    <t>amazon,prime  prime,caealho  caealho,quero  quero,minha  minha,netflix  netflix,de  de,volta</t>
  </si>
  <si>
    <t>indiesung,amigakkk  amigakkk,o  o,amazon  amazon,prime  prime,foi  foi,por  por,bin  bin,e  e,netflix  netflix,é</t>
  </si>
  <si>
    <t>amazon,prime  prime,shite</t>
  </si>
  <si>
    <t>amazon,prime  prime,cutting  cutting,edge  edge,shame  shame,haven't  haven't,won  won,game  game,colour  colour,television  television,invented</t>
  </si>
  <si>
    <t>find,out  out,daughter  daughter,amazon  amazon,prime  prime,didn  didn,t  t,tell  tell,livefootball</t>
  </si>
  <si>
    <t>find,out  out,one  one,tree  tree,hill  hill,amazon  amazon,prime</t>
  </si>
  <si>
    <t>largely,fan  fan,amazon  amazon,prime  prime,god  god,nice  nice,hear  hear,likes  likes,tyldesley  tyldesley,champion  champion,live</t>
  </si>
  <si>
    <t>amazon,prime  prime,music  music,をダウンロードする方法  をダウンロードする方法,オフライン再生でパケット量を節約  オフライン再生でパケット量を節約,amazon</t>
  </si>
  <si>
    <t>garylineker,amazon  amazon,prime  prime,s  s,new  new,feature  feature,amazon  amazon,ve  ve,broadcasting  broadcasting,sport  sport,grand</t>
  </si>
  <si>
    <t>xaro68,mein  mein,kind  kind,wird  wird,bald  bald,12  12,ich  ich,bin  bin,einfach  einfach,vollends  vollends,entwöhnt</t>
  </si>
  <si>
    <t>amazon,prime  prime,football  football,coverage  coverage,never  never,heard  heard,anyone  anyone,biased  biased,chris  chris,waddle  waddle,life</t>
  </si>
  <si>
    <t>amazon,prime  prime,soy  soy,woke  woke,y  y,cool  cool,tengan  tengan,good  good,omens  omens,yo  yo,chido</t>
  </si>
  <si>
    <t>rt,paddypower  paddypower,amazon  amazon,announced  announced,prime  prime,customers  customers,charged  charged,extra  extra,1  1,99  99,premium</t>
  </si>
  <si>
    <t>dont,forgot  forgot,today</t>
  </si>
  <si>
    <t>rt,mjhowleyct  mjhowleyct,pgourevitch  pgourevitch,amazon  amazon,prime  prime,show  show,report  report,graphically  graphically,depicts  depicts,everything  everything,story</t>
  </si>
  <si>
    <t>2,weeks  bt,halo  halo,broadband  broadband,installed  installed,2  weeks,ago  ago,promised  promised,over  over,100mbps  100mbps,last</t>
  </si>
  <si>
    <t>amazon,prime  prime,start  start,showing  showing,epl  epl,games  games,top</t>
  </si>
  <si>
    <t>iv,paid  paid,amazon  amazon,prime  prime,shit  shit,amazonuk  amazonuk,arsenal  arsenal,don  don,t  t,win  win,want</t>
  </si>
  <si>
    <t>amazon,prime  prime,definitely  definitely,worth  worth,money</t>
  </si>
  <si>
    <t>kacey,musgraves  musgraves,absolutely  absolutely,stunning  stunning,human  human,christmas  christmas,show  show,amazon  amazon,prime  prime,one  one,beautiful</t>
  </si>
  <si>
    <t>samjoshphillips,amazon  amazon,prime  prime,stadium  stadium,fx</t>
  </si>
  <si>
    <t>love,coverage  coverage,amazon  amazon,prime  prime,far  far,behind  behind,real  real,time</t>
  </si>
  <si>
    <t>nathazette,amazon  amazon,prime  prime,use  use,uk  uk,vpn</t>
  </si>
  <si>
    <t>rt,ritterames  ritterames,highly  highly,recommend  recommend,new  new,book  book,amp  amp,series  series,cozy  cozy,mystery  mystery,corner</t>
  </si>
  <si>
    <t>bruh,witnessed  witnessed,amazon  amazon,prime  prime,package  package,delivered  delivered,delivery  delivery,guy  guy,legit  legit,knocked  knocked,wall</t>
  </si>
  <si>
    <t>anyone,s  s,amazon  amazon,prime  prime,football  football,8  8,minutes  minutes,behind</t>
  </si>
  <si>
    <t>nathazette,amazon  amazon,prime  prime,nerd</t>
  </si>
  <si>
    <t>oram_andy,monies  monies,worth  worth,amazon  amazon,prime</t>
  </si>
  <si>
    <t>really,hope  hope,amazon  amazon,prime  prime,rights  rights,show  show,single  single,premier  premier,league  league,going  going,future</t>
  </si>
  <si>
    <t>amazon,prime  prime,done  done,brilliant  brilliant,here  here,commentators  commentators,brilliant  brilliant,punditry  punditry,bt  bt,sport  sport,shit</t>
  </si>
  <si>
    <t>took,out  out,amazon  amazon,prime  prime,free  free,trial  trial,watch  watch,game  game,tonight  tonight,wish  wish,hadn't</t>
  </si>
  <si>
    <t>watched,report  report,amazon  amazon,prime  prime,chilling  chilling,see  see,history</t>
  </si>
  <si>
    <t>amazon,prime  prime,s  s,staggered  staggered,kick  kick,times  times,turn  turn,premier  premier,league  league,even  even,more</t>
  </si>
  <si>
    <t>nowstreaming,new  new,version  version,vanity  vanity,fair  fair,starring  starring,kellan  kellan,lutz  lutz,amazon  amazon,prime</t>
  </si>
  <si>
    <t>amazon,prime  prime,seemed  seemed,good  good,true  true,knew  knew,catch  catch,cue  cue,alan  alan,pardew</t>
  </si>
  <si>
    <t>arsenal,worst  worst,team  team,play  play,football  football,history  history,game  game,amazon  amazon,prime  prime,narrative  narrative,afc</t>
  </si>
  <si>
    <t>best,thing  thing,half  half,football  football,amazon  amazon,prime  prime,commentator  commentator,s  s,quip  quip,bread  bread,afcvbha</t>
  </si>
  <si>
    <t>os,heróis  heróis,corruptos  corruptos,estão  estão,voltando  voltando,confira  confira,o  o,primeiro  primeiro,trailer  trailer,da  da,segunda</t>
  </si>
  <si>
    <t>doorbell,finally  finally,rings  rings,amazon  amazon,prime  prime,truck  truck,out</t>
  </si>
  <si>
    <t>one,best  best,shows  shows,out  out,feel  feel,lot  lot,ppl  ppl,missin  missin,out  out,cuz  cuz,amazon</t>
  </si>
  <si>
    <t>big,fan  fan,footy  footy,being  being,amazon  amazon,prime</t>
  </si>
  <si>
    <t>briancartergas1,don  don,t  t,amazon  amazon,prime  prime,think  think,bit  bit,blessing  blessing,tough  tough,times  times,beloved</t>
  </si>
  <si>
    <t>samah21x,watching  watching,now  now,comedy  comedy,central  central,mean  mean,amazon  amazon,prime</t>
  </si>
  <si>
    <t>auggiewarren,siliconhbo  siliconhbo,really  really,oh  oh,awesome  awesome,thank  thank,letting  letting,now  now,watching  watching,through</t>
  </si>
  <si>
    <t>estábamos,hablando  hablando,de  de,una  una,serie  serie,llamada  llamada,modern  modern,love  love,y  y,mi  mi,hermana</t>
  </si>
  <si>
    <t>gente,o  o,amazon  amazon,prime  prime,só  só,tem  tem,filme  filme,legendado</t>
  </si>
  <si>
    <t>amazon,prime  prime,coverage  coverage,good  good,picture  picture,quality  quality,ridiculous</t>
  </si>
  <si>
    <t>sheffield,united  united,v  v,newcastle  newcastle,watch  watch,free  free,amazon  amazon,prime  prime,showcasing  showcasing,pl  pl,start</t>
  </si>
  <si>
    <t>roughly,1  1,3  3,population  population,amazon  amazon,prime  prime,membership</t>
  </si>
  <si>
    <t>rt,telefonicauk  telefonicauk,announced  announced,today  today,re  re,excited  excited,launch  launch,o2  o2,extras  extras,enables  enables,customers</t>
  </si>
  <si>
    <t>m,sure  sure,needs  needs,hear  hear,holiday  holiday,heart  heart,amazon  amazon,prime  prime,video</t>
  </si>
  <si>
    <t>anybody,need  need,amazon  amazon,prime  prime,music  music,mans  mans,don  don,t  t,comment</t>
  </si>
  <si>
    <t>alan,pardew  pardew,angling  angling,arsenal  arsenal,job  job,amazon  amazon,prime</t>
  </si>
  <si>
    <t>2,females  females,commentating  commentating,arsenal  arsenal,match  match,cancelling  cancelling,amazon  amazon,prime</t>
  </si>
  <si>
    <t>hellier,series  series,2  2,amazon  amazon,prime  prime,now  now,season  season,one  one,both  both,brilliant  brilliant,tv</t>
  </si>
  <si>
    <t>mint,being  being,watch  watch,game  game,amazon  amazon,prime  prime,d  d,even  even,better  better,watch  watch,without</t>
  </si>
  <si>
    <t>smart,tv  tv,amazon  amazon,prime  prime,t  t,see  see,live  live,premier  premier,league  league,option  option,anywhere</t>
  </si>
  <si>
    <t>fpl_jj,amazonhelp  amazonhelp,tried  tried,casting  casting,phone  phone,amazon  amazon,prime  prime,video  video,app  app,appreciate</t>
  </si>
  <si>
    <t>tenaka66,amazon  amazon,prime  prime,great</t>
  </si>
  <si>
    <t>alan,pardew  pardew,pundit  pundit,amazon  amazon,prime  prime,talking  talking,arsenals  arsenals,minerals</t>
  </si>
  <si>
    <t>apparently,put  put,stadium  stadium,atmosphere  atmosphere,setting  setting,amazon  amazon,prime  prime,arsenal  arsenal,home  home,s  s,same</t>
  </si>
  <si>
    <t>really,enjoyed  enjoyed,being  being,watch  watch,football  football,again  again,week  week,amazon  amazon,prime  prime,until  until,tonight</t>
  </si>
  <si>
    <t>amazon,prime  virginmedia,clicked  clicked,app  app,watch  watch,football  football,thinking  thinking,log  log,onto  onto,amazon  prime,account</t>
  </si>
  <si>
    <t>ifyouseejadey,amazon  amazon,prime  prime,30  30,day  day,free  free,trial</t>
  </si>
  <si>
    <t>therowedenator,amazon  amazon,prime</t>
  </si>
  <si>
    <t>ifyouseejadey,therowedenator  therowedenator,think  think,amazon  amazon,prime  prime,access  access,available  available,uk  uk,unless  unless,vpn</t>
  </si>
  <si>
    <t>eddierobson,prints  prints,amazon  amazon,prime  prime,account  account,details  details,screenshot  screenshot,stamps  stamps,pisses  pisses,tries  tries,burn</t>
  </si>
  <si>
    <t>t,believe  believe,watching  watching,toon  toon,batter  batter,farmers  farmers,amazon  amazon,prime</t>
  </si>
  <si>
    <t>rt,afcamden  afcamden,case  case,long  long,term  term,amazon  amazon,prime  prime,need  need,address  address,always  always,enjoyed</t>
  </si>
  <si>
    <t>hey,guys  guys,new  new,twitch  twitch,prime  prime,thing  thing,league  league,free  free,loots  loots,u  u,prime</t>
  </si>
  <si>
    <t>far,definitely  definitely,worth  worth,amazon  amazon,prime  prime,free  free,trial  trial,remember  remember,cancel  cancel,boxing  boxing,day</t>
  </si>
  <si>
    <t>rt,nacnudrium  nacnudrium,far  far,definitely  definitely,worth  worth,amazon  amazon,prime  prime,free  free,trial  trial,remember  remember,cancel</t>
  </si>
  <si>
    <t>loving,amazon  amazon,prime  prime,t  t,go  go,wrong  wrong,30  30,day  day,free  free,trial  trial,definitely</t>
  </si>
  <si>
    <t>bu,açıklamadan  açıklamadan,sonra  sonra,direkt  direkt,amazon  amazon,prime  prime,üyeliğimi  üyeliğimi,yenileyip  yenileyip,grand  grand,tour'a  tour'a,geri</t>
  </si>
  <si>
    <t>freddie,needs  needs,show  show,minerals  minerals,alan  alan,pardew  pardew,2019  2019,amazon  amazon,prime</t>
  </si>
  <si>
    <t>prime,cat  cat,territory  territory,amazon</t>
  </si>
  <si>
    <t>amazon,prime  prime,footy  footy,setup</t>
  </si>
  <si>
    <t>amazonhelp,everything  everything,updated  updated,latest  latest,versions  versions,happened  happened,last  last,night  night,stream  stream,deleted  deleted,app</t>
  </si>
  <si>
    <t>rt,twitchprime  twitchprime,turn  turn,amp  amp,set  set,enemies  enemies,ablaze  ablaze,playwarframe  playwarframe,ember  ember,sure  sure,adorn</t>
  </si>
  <si>
    <t>old,man  man,helped  helped,packing  packing,up  up,whole  whole,house  house,luton  luton,van  van,tonight  tonight,thought</t>
  </si>
  <si>
    <t>im,football  football,wifes  wifes,mad  mad,shes  shes,watching  watching,team  team,play  play,evening  evening,using  using,amazon</t>
  </si>
  <si>
    <t>paulrpowell1,amazon  amazon,prime  prime,video  video,pal</t>
  </si>
  <si>
    <t>amazon,prime  prime,photos  photos,free  free,15  15,amazon  amazon,credit  credit,first  first,time  time,users</t>
  </si>
  <si>
    <t>quando,non  non,puoi  puoi,resistere  resistere,alle  alle,super  super,offerte  offerte,di  di,amazon  amazon,amazon  amazon,amazonprime</t>
  </si>
  <si>
    <t>obrigado,amazonbr  amazonbr,primeira  primeira,compra  compra,realizada  realizada,com  com,vocês  vocês,não  não,vai  vai,chegar  chegar,na</t>
  </si>
  <si>
    <t>yep,s  s,possibility  possibility,amazon  amazon,prime  prime,go  go,up  up,slightly</t>
  </si>
  <si>
    <t>amazon,prime  prime,now  now,showing  showing,tv  tv,adverts  adverts,amazon  using,someone  someone,elses  elses,amazon  prime,account</t>
  </si>
  <si>
    <t>primevideoin,hi  hi,dont  dont,amazon  amazon,prime  prime,y  y,9  9,99  99,taken  taken,out  out,bank</t>
  </si>
  <si>
    <t>subscribing,amazon  amazon,prime  prime,eni  eni,aluko  aluko,pundit</t>
  </si>
  <si>
    <t>sure,feel  feel,amazon  amazon,prime's  prime's,ad  ad,breaks  breaks,football  football,coverage</t>
  </si>
  <si>
    <t>amazon,prime  prime,possible  possible,free  free,15  15,credit  credit,amazon  amazon,photo  photo,app  app,download  download,gt</t>
  </si>
  <si>
    <t>everton,violated  violated,amazon  amazon,prime</t>
  </si>
  <si>
    <t>kacey,musgraves  musgraves,christmas  christmas,show  show,amazon  amazon,prime</t>
  </si>
  <si>
    <t>free,trial  trial,amazon  amazon,prime  prime,im  im,watching  watching,shrek</t>
  </si>
  <si>
    <t>problem,isn  isn,t  t,s  s,amazon  amazon,prime</t>
  </si>
  <si>
    <t>go,amazon  amazon,prime  prime,see  see,tv  tv,icantbreathe</t>
  </si>
  <si>
    <t>adityarajkaul,givme  givme,ur  ur,amazon  amazon,prime  prime,id  id,paßßword</t>
  </si>
  <si>
    <t>pay,amazon  amazon,prime  prime,guarantees  guarantees,two  two,day  day,delivery  delivery,t  t,guaranteed  guaranteed,paying  paying,p</t>
  </si>
  <si>
    <t>rt,playdauntless  playdauntless,latest  latest,twitch  twitch,prime  prime,drop  drop,here  here,grab  grab,gold  gold,crush  crush,hammer</t>
  </si>
  <si>
    <t>latest,twitch  twitch,prime  prime,drop  drop,here  here,grab  grab,gold  gold,crush  crush,hammer  hammer,skin  skin,bonus</t>
  </si>
  <si>
    <t>amazon,prime  prime,possible  possible,free  free,15  15,credit  credit,amazon  amazon,photo  photo,app  app,download</t>
  </si>
  <si>
    <t>m,liking  liking,amazon  amazon,prime  prime,set  set,up</t>
  </si>
  <si>
    <t>try,amazon  amazon,prime  prime,30  30,day  day,free  free,trial</t>
  </si>
  <si>
    <t>rt,0bsidiansn0w  0bsidiansn0w,amazon  amazon,prime  prime,coverage  coverage,premier  premier,league  league,winning  winning,start  start,buffering  buffering,2019</t>
  </si>
  <si>
    <t>football,amazon  amazon,prime  prime,needs  needs,here  here,stay  stay,primevideosport  primevideosport,stand  stand,solidarity</t>
  </si>
  <si>
    <t>rt,leroyborrello  leroyborrello,football  football,amazon  amazon,prime  prime,needs  needs,here  here,stay  stay,primevideosport  primevideosport,stand  stand,solidarity</t>
  </si>
  <si>
    <t>even,before  rt,igtamil  igtamil,thalapathyvijay  thalapathyvijay,powers  powers,biggest  biggest,business  business,even  before,halfway  halfway,shooting  shooting,thalapathy64</t>
  </si>
  <si>
    <t>rt,asliceoflifeinb  asliceoflifeinb,watch  watch,asliceoflifein  asliceoflifein,tubi  tubi,totallyfree  totallyfree,available  available,amazon  amazon,prime</t>
  </si>
  <si>
    <t>steve,bruce  bruce,s  s,amazon  amazon,prime  prime,mags  mags,x</t>
  </si>
  <si>
    <t>Top Word Pairs in Tweet by Salience</t>
  </si>
  <si>
    <t>rt,daily_hotspur  daily_hotspur,manchester  manchester,united  united,denied  denied,amazon  prime,access  access,film  film,thfc's  thfc's,away  away,dressing</t>
  </si>
  <si>
    <t>gazstevens88,receive  receive,amazon  prime,offer  offer,signed  signed,up  up,received  received,email  email,code  code,zm  gazstevens88,thanks</t>
  </si>
  <si>
    <t>rt,hassan3579  hassan3579,amazon  prime,done  done,bits  bits,premier  premier,league  league,football  football,hope  hope,see  see,more</t>
  </si>
  <si>
    <t>prime,many  many,devices  devices,watch  watch,amazon  prime,same  same,time  football,commentating  commentating,amazon  prime,tyldesley  tyldesley,mowbray</t>
  </si>
  <si>
    <t>prime,many  many,devices  devices,watch  watch,amazon  prime,same  same,time  prime,football  football,turn  turn,commentary  commentary,amazon</t>
  </si>
  <si>
    <t>100percentcafc,amazon  prime,mate  prime,s  s,coverage  coverage,premier  premier,league  league,football  football,actually  actually,fucking  fucking,decent</t>
  </si>
  <si>
    <t>rt,fun88eng  fun88eng,everyone  everyone,watching  watching,amazon  prime,tonight  rt,oddsbible  oddsbible,chosen  chosen,stadium  stadium,noise  noise,amazon</t>
  </si>
  <si>
    <t>prime,stream  stream,still  still,3  3,minutes  minutes,behind  behind,wtf  bruh,tried  tried,doing  doing,30  30,free</t>
  </si>
  <si>
    <t>wish,amazon  prime,prime  prime,wrapped  wrapped,wouldn  wouldn,t  t,feel  feel,left  left,out  spotify,wrapped  wrapped,uses</t>
  </si>
  <si>
    <t>major,music  music,remix  remix,kakicchysmusic  wake,kakicchysmusic  kakicchysmusic,mp3  mp3,downloads  downloads,amazon  amazon,prime</t>
  </si>
  <si>
    <t>virginmedia,clicked  clicked,app  app,watch  watch,football  football,thinking  thinking,log  log,onto  onto,amazon  prime,account  virginmedia,hi</t>
  </si>
  <si>
    <t>prime,now  now,showing  showing,tv  tv,adverts  adverts,amazon  using,someone  someone,elses  elses,amazon  prime,account  account,still</t>
  </si>
  <si>
    <t>rt,igtamil  igtamil,thalapathyvijay  thalapathyvijay,powers  powers,biggest  biggest,business  business,even  before,halfway  halfway,shooting  shooting,thalapathy64  thalapathy64,primevideoin</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</si>
  <si>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</si>
  <si>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</si>
  <si>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</si>
  <si>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</si>
  <si>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</si>
  <si>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</si>
  <si>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</si>
  <si>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</si>
  <si>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</si>
  <si>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</si>
  <si>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</si>
  <si>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</si>
  <si>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</si>
  <si>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</si>
  <si>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</si>
  <si>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</si>
  <si>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</si>
  <si>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</si>
  <si>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</si>
  <si>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</si>
  <si>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</si>
  <si>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</si>
  <si>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</si>
  <si>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</si>
  <si>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G25</t>
  </si>
  <si>
    <t>G26</t>
  </si>
  <si>
    <t>G27</t>
  </si>
  <si>
    <t>G28</t>
  </si>
  <si>
    <t>G29</t>
  </si>
  <si>
    <t>G30</t>
  </si>
  <si>
    <t>G31</t>
  </si>
  <si>
    <t>G32</t>
  </si>
  <si>
    <t>G33</t>
  </si>
  <si>
    <t>G34</t>
  </si>
  <si>
    <t>G35</t>
  </si>
  <si>
    <t>G36</t>
  </si>
  <si>
    <t>G37</t>
  </si>
  <si>
    <t>G38</t>
  </si>
  <si>
    <t>G39</t>
  </si>
  <si>
    <t>G40</t>
  </si>
  <si>
    <t>G41</t>
  </si>
  <si>
    <t>G42</t>
  </si>
  <si>
    <t>G43</t>
  </si>
  <si>
    <t>G44</t>
  </si>
  <si>
    <t>G45</t>
  </si>
  <si>
    <t>G46</t>
  </si>
  <si>
    <t>G47</t>
  </si>
  <si>
    <t>G48</t>
  </si>
  <si>
    <t>G49</t>
  </si>
  <si>
    <t>G50</t>
  </si>
  <si>
    <t>G51</t>
  </si>
  <si>
    <t>G52</t>
  </si>
  <si>
    <t>G53</t>
  </si>
  <si>
    <t>G54</t>
  </si>
  <si>
    <t>G55</t>
  </si>
  <si>
    <t>G56</t>
  </si>
  <si>
    <t>G57</t>
  </si>
  <si>
    <t>G58</t>
  </si>
  <si>
    <t>G59</t>
  </si>
  <si>
    <t>G60</t>
  </si>
  <si>
    <t>G61</t>
  </si>
  <si>
    <t>G62</t>
  </si>
  <si>
    <t>G63</t>
  </si>
  <si>
    <t>G64</t>
  </si>
  <si>
    <t>G65</t>
  </si>
  <si>
    <t>G66</t>
  </si>
  <si>
    <t>G67</t>
  </si>
  <si>
    <t>G68</t>
  </si>
  <si>
    <t>G69</t>
  </si>
  <si>
    <t>G70</t>
  </si>
  <si>
    <t>G71</t>
  </si>
  <si>
    <t>G72</t>
  </si>
  <si>
    <t>G73</t>
  </si>
  <si>
    <t>G74</t>
  </si>
  <si>
    <t>G75</t>
  </si>
  <si>
    <t>G76</t>
  </si>
  <si>
    <t>G77</t>
  </si>
  <si>
    <t>G78</t>
  </si>
  <si>
    <t>G79</t>
  </si>
  <si>
    <t>G80</t>
  </si>
  <si>
    <t>G81</t>
  </si>
  <si>
    <t>G82</t>
  </si>
  <si>
    <t>G83</t>
  </si>
  <si>
    <t>G84</t>
  </si>
  <si>
    <t>G85</t>
  </si>
  <si>
    <t>G86</t>
  </si>
  <si>
    <t>G87</t>
  </si>
  <si>
    <t>G88</t>
  </si>
  <si>
    <t>G89</t>
  </si>
  <si>
    <t>G90</t>
  </si>
  <si>
    <t>G91</t>
  </si>
  <si>
    <t>G92</t>
  </si>
  <si>
    <t>G93</t>
  </si>
  <si>
    <t>G94</t>
  </si>
  <si>
    <t>G95</t>
  </si>
  <si>
    <t>G96</t>
  </si>
  <si>
    <t>G97</t>
  </si>
  <si>
    <t>G98</t>
  </si>
  <si>
    <t>G99</t>
  </si>
  <si>
    <t>G100</t>
  </si>
  <si>
    <t>G101</t>
  </si>
  <si>
    <t>G102</t>
  </si>
  <si>
    <t>G103</t>
  </si>
  <si>
    <t>G104</t>
  </si>
  <si>
    <t>G105</t>
  </si>
  <si>
    <t>G106</t>
  </si>
  <si>
    <t>G107</t>
  </si>
  <si>
    <t>G108</t>
  </si>
  <si>
    <t>G109</t>
  </si>
  <si>
    <t>G110</t>
  </si>
  <si>
    <t>G111</t>
  </si>
  <si>
    <t>G112</t>
  </si>
  <si>
    <t>G113</t>
  </si>
  <si>
    <t>G114</t>
  </si>
  <si>
    <t>G115</t>
  </si>
  <si>
    <t>G116</t>
  </si>
  <si>
    <t>G117</t>
  </si>
  <si>
    <t>G118</t>
  </si>
  <si>
    <t>G119</t>
  </si>
  <si>
    <t>G120</t>
  </si>
  <si>
    <t>G121</t>
  </si>
  <si>
    <t>G122</t>
  </si>
  <si>
    <t>G123</t>
  </si>
  <si>
    <t>G124</t>
  </si>
  <si>
    <t>G125</t>
  </si>
  <si>
    <t>G126</t>
  </si>
  <si>
    <t>G127</t>
  </si>
  <si>
    <t>G128</t>
  </si>
  <si>
    <t>G129</t>
  </si>
  <si>
    <t>G130</t>
  </si>
  <si>
    <t>G131</t>
  </si>
  <si>
    <t>G132</t>
  </si>
  <si>
    <t>G133</t>
  </si>
  <si>
    <t>G134</t>
  </si>
  <si>
    <t>G135</t>
  </si>
  <si>
    <t>G136</t>
  </si>
  <si>
    <t>G137</t>
  </si>
  <si>
    <t>G138</t>
  </si>
  <si>
    <t>G139</t>
  </si>
  <si>
    <t>G140</t>
  </si>
  <si>
    <t>G141</t>
  </si>
  <si>
    <t>G142</t>
  </si>
  <si>
    <t>G143</t>
  </si>
  <si>
    <t>G144</t>
  </si>
  <si>
    <t>G145</t>
  </si>
  <si>
    <t>G146</t>
  </si>
  <si>
    <t>G147</t>
  </si>
  <si>
    <t>G148</t>
  </si>
  <si>
    <t>G149</t>
  </si>
  <si>
    <t>G150</t>
  </si>
  <si>
    <t>G151</t>
  </si>
  <si>
    <t>G152</t>
  </si>
  <si>
    <t>G153</t>
  </si>
  <si>
    <t>G154</t>
  </si>
  <si>
    <t>G155</t>
  </si>
  <si>
    <t>G156</t>
  </si>
  <si>
    <t>G157</t>
  </si>
  <si>
    <t>G158</t>
  </si>
  <si>
    <t>G159</t>
  </si>
  <si>
    <t>G160</t>
  </si>
  <si>
    <t>G161</t>
  </si>
  <si>
    <t>G162</t>
  </si>
  <si>
    <t>G163</t>
  </si>
  <si>
    <t>G164</t>
  </si>
  <si>
    <t>G165</t>
  </si>
  <si>
    <t>G166</t>
  </si>
  <si>
    <t>G167</t>
  </si>
  <si>
    <t>G168</t>
  </si>
  <si>
    <t>G169</t>
  </si>
  <si>
    <t>G170</t>
  </si>
  <si>
    <t>G171</t>
  </si>
  <si>
    <t>G172</t>
  </si>
  <si>
    <t>G173</t>
  </si>
  <si>
    <t>G174</t>
  </si>
  <si>
    <t>G175</t>
  </si>
  <si>
    <t>G176</t>
  </si>
  <si>
    <t>G177</t>
  </si>
  <si>
    <t>G178</t>
  </si>
  <si>
    <t>G179</t>
  </si>
  <si>
    <t>G180</t>
  </si>
  <si>
    <t>G181</t>
  </si>
  <si>
    <t>G182</t>
  </si>
  <si>
    <t>G183</t>
  </si>
  <si>
    <t>G184</t>
  </si>
  <si>
    <t>G185</t>
  </si>
  <si>
    <t>G186</t>
  </si>
  <si>
    <t>G187</t>
  </si>
  <si>
    <t>G188</t>
  </si>
  <si>
    <t>G189</t>
  </si>
  <si>
    <t>G190</t>
  </si>
  <si>
    <t>G191</t>
  </si>
  <si>
    <t>G192</t>
  </si>
  <si>
    <t>G193</t>
  </si>
  <si>
    <t>G194</t>
  </si>
  <si>
    <t>G195</t>
  </si>
  <si>
    <t>G196</t>
  </si>
  <si>
    <t>G197</t>
  </si>
  <si>
    <t>G198</t>
  </si>
  <si>
    <t>G199</t>
  </si>
  <si>
    <t>G200</t>
  </si>
  <si>
    <t>G201</t>
  </si>
  <si>
    <t>G202</t>
  </si>
  <si>
    <t>G203</t>
  </si>
  <si>
    <t>G204</t>
  </si>
  <si>
    <t>G205</t>
  </si>
  <si>
    <t>G206</t>
  </si>
  <si>
    <t>G207</t>
  </si>
  <si>
    <t>G208</t>
  </si>
  <si>
    <t>G209</t>
  </si>
  <si>
    <t>G210</t>
  </si>
  <si>
    <t>G211</t>
  </si>
  <si>
    <t>G212</t>
  </si>
  <si>
    <t>G213</t>
  </si>
  <si>
    <t>G214</t>
  </si>
  <si>
    <t>G215</t>
  </si>
  <si>
    <t>G216</t>
  </si>
  <si>
    <t>G217</t>
  </si>
  <si>
    <t>G218</t>
  </si>
  <si>
    <t>G219</t>
  </si>
  <si>
    <t>G220</t>
  </si>
  <si>
    <t>G221</t>
  </si>
  <si>
    <t>G222</t>
  </si>
  <si>
    <t>G223</t>
  </si>
  <si>
    <t>G224</t>
  </si>
  <si>
    <t>G225</t>
  </si>
  <si>
    <t>G226</t>
  </si>
  <si>
    <t>G227</t>
  </si>
  <si>
    <t>0, 12, 96</t>
  </si>
  <si>
    <t>0, 136, 227</t>
  </si>
  <si>
    <t>0, 100, 50</t>
  </si>
  <si>
    <t>0, 176, 22</t>
  </si>
  <si>
    <t>191, 0, 0</t>
  </si>
  <si>
    <t>230, 120, 0</t>
  </si>
  <si>
    <t>255, 191, 0</t>
  </si>
  <si>
    <t>150, 200, 0</t>
  </si>
  <si>
    <t>200, 0, 120</t>
  </si>
  <si>
    <t>77, 0, 96</t>
  </si>
  <si>
    <t>91, 0, 191</t>
  </si>
  <si>
    <t>0, 98, 130</t>
  </si>
  <si>
    <t>26, 54, 255</t>
  </si>
  <si>
    <t>91, 189, 255</t>
  </si>
  <si>
    <t>28, 255, 141</t>
  </si>
  <si>
    <t>66, 255, 89</t>
  </si>
  <si>
    <t>255, 74, 74</t>
  </si>
  <si>
    <t>255, 179, 94</t>
  </si>
  <si>
    <t>255, 218, 106</t>
  </si>
  <si>
    <t>211, 255, 79</t>
  </si>
  <si>
    <t>255, 79, 185</t>
  </si>
  <si>
    <t>209, 26, 255</t>
  </si>
  <si>
    <t>160, 74, 255</t>
  </si>
  <si>
    <t>43, 202, 255</t>
  </si>
  <si>
    <t>213, 218, 255</t>
  </si>
  <si>
    <t>213, 238, 255</t>
  </si>
  <si>
    <t>213, 255, 234</t>
  </si>
  <si>
    <t>213, 255, 218</t>
  </si>
  <si>
    <t>255, 213, 213</t>
  </si>
  <si>
    <t>255, 235, 213</t>
  </si>
  <si>
    <t>255, 244, 213</t>
  </si>
  <si>
    <t>244, 255, 213</t>
  </si>
  <si>
    <t>255, 213, 238</t>
  </si>
  <si>
    <t>247, 213, 255</t>
  </si>
  <si>
    <t>233, 213, 255</t>
  </si>
  <si>
    <t>GraphSource░TwitterSearch▓GraphTerm░amazon prime▓LayoutAlgorithm░The graph was laid out using the Harel-Koren Fast Multiscale layout algorithm.▓GraphDirectedness░The graph is directed.▓GroupingDescription░The graph's vertices were grouped by cluster using the Clauset-Newman-Moore cluster algorithm.</t>
  </si>
  <si>
    <t>image</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</si>
  <si>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&lt;GroupUserSettings&gt;_x000D_
      &lt;setting name="ReadGroups" serializeAs="String"&gt;_x000D_
        &lt;value&gt;True&lt;/value&gt;_x000D_
      &lt;/setting&gt;_x000D_
      &lt;setting name="ReadVertexShapeFromGroups" serializeAs="String"&gt;_x000D_
        &lt;value&gt;False&lt;/value&gt;_x000D_
      &lt;/setting&gt;_x000D_
      &lt;setting name="ReadVertexColorFromGroups"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&lt;LayoutUserSettings&gt;_x000D_
      &lt;setting name="Layout" serializeAs="String"&gt;_x000D_
        &lt;value&gt;HarelKorenFastMultiscale&lt;/value&gt;_x000D_
      &lt;/setting&gt;_x000D_
      &lt;setting name="Margin" serializeAs="String"&gt;_x000D_
        &lt;value&gt;6&lt;/value&gt;_x000D_
      &lt;/setting&gt;_x000D_
      &lt;setting name="FruchtermanReingoldIterations" serializeAs="String"&gt;_x000D_
        &lt;value&gt;10&lt;/value&gt;_x000D_
      &lt;/setting&gt;_x000D_
      &lt;setting name="GroupRectanglePenWidth" serializeAs="String"&gt;_x000D_
        &lt;value&gt;1&lt;/value&gt;_x000D_
      &lt;/setting&gt;_x000D_
      &lt;setting name="BoxLayoutAlgorithm" serializeAs="String"&gt;_x000D_
        &lt;value&gt;Treemap&lt;/value&gt;_x000D_
      &lt;/setting&gt;_x000D_
      &lt;setting name="FruchtermanReingoldC" serializeAs="String"&gt;_x000D_
        &lt;value&gt;3&lt;/value&gt;_x000D_
      &lt;/setting&gt;_x000D_
      &lt;setting name="ImproveLayoutOfGroups" serializeAs="String"&gt;_x000D_
        &lt;value&gt;False&lt;/value&gt;_x000D_
      &lt;/setting&gt;_x000D_
      &lt;setting name="LayoutStyle" serializeAs="String"&gt;_x000D_
        &lt;value&gt;UseGroups&lt;/value&gt;_x000D_
      &lt;/setting&gt;_x000D_
      &lt;setting name="IntergroupEdgeStyle" serializeAs="String"&gt;_x000D_
        &lt;value&gt;Show&lt;/value&gt;_x000D_
      &lt;/setting&gt;_x000D_
    &lt;/LayoutUserSettings&gt;_x000D_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&lt;value&gt;InDegree, OutDegree, Degree, ClusteringCoefficient, BrandesFastCentralities, EigenvectorCentrality, PageRank, OverallMetrics, GroupMetrics, EdgeReciprocation, TopNBy, TwitterSearchNetworkTopItems, Words, ReciprocatedVertexPairRatio, EdgeCreation, TimeSeries&lt;/value&gt;_x000D_
      &lt;/setting&gt;_x000D_
    &lt;/GraphMetricUserSettings&gt;_x000D_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</si>
</sst>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20">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49" fontId="6" fillId="6" borderId="1" xfId="6" applyNumberFormat="1" applyAlignment="1">
      <alignment wrapText="1"/>
    </xf>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5" fillId="5" borderId="1" xfId="8" applyNumberFormat="1" applyAlignment="1"/>
    <xf numFmtId="49" fontId="5" fillId="4" borderId="1" xfId="5" applyNumberFormat="1" applyAlignment="1">
      <alignment wrapText="1"/>
    </xf>
    <xf numFmtId="1" fontId="5" fillId="4" borderId="1" xfId="5" quotePrefix="1" applyNumberFormat="1" applyAlignment="1"/>
    <xf numFmtId="0" fontId="0" fillId="5" borderId="12" xfId="4" applyNumberFormat="1" applyFont="1" applyBorder="1"/>
    <xf numFmtId="0" fontId="11" fillId="5" borderId="12" xfId="4" applyNumberFormat="1" applyFont="1" applyBorder="1"/>
    <xf numFmtId="49" fontId="6" fillId="6" borderId="12" xfId="6" applyNumberFormat="1" applyBorder="1"/>
    <xf numFmtId="0" fontId="0" fillId="3" borderId="12" xfId="7" applyNumberFormat="1" applyFont="1" applyBorder="1"/>
    <xf numFmtId="0" fontId="11" fillId="2" borderId="12" xfId="1" applyNumberFormat="1" applyFont="1" applyBorder="1"/>
    <xf numFmtId="0" fontId="5" fillId="2" borderId="12" xfId="1" applyNumberFormat="1" applyBorder="1"/>
    <xf numFmtId="1" fontId="5" fillId="4" borderId="12" xfId="5" applyNumberFormat="1" applyBorder="1"/>
    <xf numFmtId="167" fontId="5" fillId="4" borderId="12" xfId="5" applyNumberFormat="1" applyBorder="1"/>
    <xf numFmtId="0" fontId="0" fillId="0" borderId="0" xfId="0" applyFill="1" applyBorder="1" applyAlignment="1"/>
    <xf numFmtId="0" fontId="0" fillId="5" borderId="11" xfId="4" applyNumberFormat="1" applyFont="1" applyBorder="1"/>
    <xf numFmtId="0" fontId="11" fillId="5" borderId="11" xfId="4" applyNumberFormat="1" applyFont="1" applyBorder="1"/>
    <xf numFmtId="49" fontId="6" fillId="6" borderId="11" xfId="6" applyNumberFormat="1" applyBorder="1"/>
    <xf numFmtId="0" fontId="0" fillId="3" borderId="11" xfId="7" applyNumberFormat="1" applyFont="1" applyBorder="1"/>
    <xf numFmtId="0" fontId="11" fillId="2" borderId="11" xfId="1" applyNumberFormat="1" applyFont="1" applyBorder="1"/>
    <xf numFmtId="0" fontId="0" fillId="2" borderId="11" xfId="1" applyNumberFormat="1" applyFont="1" applyBorder="1"/>
    <xf numFmtId="1" fontId="5" fillId="4" borderId="11" xfId="5" applyNumberFormat="1" applyBorder="1"/>
    <xf numFmtId="167" fontId="5" fillId="4" borderId="11" xfId="5" applyNumberFormat="1" applyBorder="1"/>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74">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73"/>
      <tableStyleElement type="headerRow" dxfId="172"/>
    </tableStyle>
    <tableStyle name="NodeXL Table" pivot="0" count="1" xr9:uid="{00000000-0011-0000-FFFF-FFFF01000000}">
      <tableStyleElement type="headerRow" dxfId="17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CC8-4115-AE6B-23FBB7B16CE9}"/>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1132</c:v>
                </c:pt>
              </c:strCache>
            </c:strRef>
          </c:tx>
          <c:spPr>
            <a:solidFill>
              <a:schemeClr val="accent1"/>
            </a:solidFill>
          </c:spPr>
          <c:invertIfNegative val="0"/>
          <c:cat>
            <c:numRef>
              <c:f>'Overall Metrics'!$F$2:$F$45</c:f>
              <c:numCache>
                <c:formatCode>#,##0.00</c:formatCode>
                <c:ptCount val="44"/>
                <c:pt idx="0">
                  <c:v>0</c:v>
                </c:pt>
                <c:pt idx="1">
                  <c:v>1.2093023255813953</c:v>
                </c:pt>
                <c:pt idx="2">
                  <c:v>2.4186046511627906</c:v>
                </c:pt>
                <c:pt idx="3">
                  <c:v>3.6279069767441858</c:v>
                </c:pt>
                <c:pt idx="4">
                  <c:v>4.8372093023255811</c:v>
                </c:pt>
                <c:pt idx="5">
                  <c:v>6.0465116279069768</c:v>
                </c:pt>
                <c:pt idx="6">
                  <c:v>7.2558139534883725</c:v>
                </c:pt>
                <c:pt idx="7">
                  <c:v>8.4651162790697683</c:v>
                </c:pt>
                <c:pt idx="8">
                  <c:v>9.674418604651164</c:v>
                </c:pt>
                <c:pt idx="9">
                  <c:v>10.88372093023256</c:v>
                </c:pt>
                <c:pt idx="10">
                  <c:v>12.093023255813955</c:v>
                </c:pt>
                <c:pt idx="11">
                  <c:v>13.302325581395351</c:v>
                </c:pt>
                <c:pt idx="12">
                  <c:v>14.511627906976747</c:v>
                </c:pt>
                <c:pt idx="13">
                  <c:v>15.720930232558143</c:v>
                </c:pt>
                <c:pt idx="14">
                  <c:v>16.930232558139537</c:v>
                </c:pt>
                <c:pt idx="15">
                  <c:v>18.13953488372093</c:v>
                </c:pt>
                <c:pt idx="16">
                  <c:v>19.348837209302324</c:v>
                </c:pt>
                <c:pt idx="17">
                  <c:v>20.558139534883718</c:v>
                </c:pt>
                <c:pt idx="18">
                  <c:v>21.767441860465112</c:v>
                </c:pt>
                <c:pt idx="19">
                  <c:v>22.976744186046506</c:v>
                </c:pt>
                <c:pt idx="20">
                  <c:v>24.1860465116279</c:v>
                </c:pt>
                <c:pt idx="21">
                  <c:v>25.395348837209294</c:v>
                </c:pt>
                <c:pt idx="22">
                  <c:v>26.604651162790688</c:v>
                </c:pt>
                <c:pt idx="23">
                  <c:v>27.813953488372082</c:v>
                </c:pt>
                <c:pt idx="24">
                  <c:v>29.023255813953476</c:v>
                </c:pt>
                <c:pt idx="25">
                  <c:v>30.23255813953487</c:v>
                </c:pt>
                <c:pt idx="26">
                  <c:v>31.441860465116264</c:v>
                </c:pt>
                <c:pt idx="27">
                  <c:v>32.651162790697661</c:v>
                </c:pt>
                <c:pt idx="28">
                  <c:v>33.860465116279059</c:v>
                </c:pt>
                <c:pt idx="29">
                  <c:v>35.069767441860456</c:v>
                </c:pt>
                <c:pt idx="30">
                  <c:v>36.279069767441854</c:v>
                </c:pt>
                <c:pt idx="31">
                  <c:v>37.488372093023251</c:v>
                </c:pt>
                <c:pt idx="32">
                  <c:v>38.697674418604649</c:v>
                </c:pt>
                <c:pt idx="33">
                  <c:v>39.906976744186046</c:v>
                </c:pt>
                <c:pt idx="34">
                  <c:v>41.116279069767444</c:v>
                </c:pt>
                <c:pt idx="35">
                  <c:v>42.325581395348841</c:v>
                </c:pt>
                <c:pt idx="36">
                  <c:v>43.534883720930239</c:v>
                </c:pt>
                <c:pt idx="37">
                  <c:v>44.744186046511636</c:v>
                </c:pt>
                <c:pt idx="38">
                  <c:v>45.953488372093034</c:v>
                </c:pt>
                <c:pt idx="39">
                  <c:v>47.162790697674431</c:v>
                </c:pt>
                <c:pt idx="40">
                  <c:v>48.372093023255829</c:v>
                </c:pt>
                <c:pt idx="41">
                  <c:v>49.581395348837226</c:v>
                </c:pt>
                <c:pt idx="42">
                  <c:v>50.790697674418624</c:v>
                </c:pt>
                <c:pt idx="43">
                  <c:v>52</c:v>
                </c:pt>
              </c:numCache>
            </c:numRef>
          </c:cat>
          <c:val>
            <c:numRef>
              <c:f>'Overall Metrics'!$G$2:$G$45</c:f>
              <c:numCache>
                <c:formatCode>General</c:formatCode>
                <c:ptCount val="44"/>
                <c:pt idx="0">
                  <c:v>1132</c:v>
                </c:pt>
                <c:pt idx="1">
                  <c:v>45</c:v>
                </c:pt>
                <c:pt idx="2">
                  <c:v>14</c:v>
                </c:pt>
                <c:pt idx="3">
                  <c:v>15</c:v>
                </c:pt>
                <c:pt idx="4">
                  <c:v>11</c:v>
                </c:pt>
                <c:pt idx="5">
                  <c:v>0</c:v>
                </c:pt>
                <c:pt idx="6">
                  <c:v>0</c:v>
                </c:pt>
                <c:pt idx="7">
                  <c:v>0</c:v>
                </c:pt>
                <c:pt idx="8">
                  <c:v>1</c:v>
                </c:pt>
                <c:pt idx="9">
                  <c:v>2</c:v>
                </c:pt>
                <c:pt idx="10">
                  <c:v>1</c:v>
                </c:pt>
                <c:pt idx="11">
                  <c:v>1</c:v>
                </c:pt>
                <c:pt idx="12">
                  <c:v>1</c:v>
                </c:pt>
                <c:pt idx="13">
                  <c:v>1</c:v>
                </c:pt>
                <c:pt idx="14">
                  <c:v>1</c:v>
                </c:pt>
                <c:pt idx="15">
                  <c:v>0</c:v>
                </c:pt>
                <c:pt idx="16">
                  <c:v>0</c:v>
                </c:pt>
                <c:pt idx="17">
                  <c:v>0</c:v>
                </c:pt>
                <c:pt idx="18">
                  <c:v>1</c:v>
                </c:pt>
                <c:pt idx="19">
                  <c:v>1</c:v>
                </c:pt>
                <c:pt idx="20">
                  <c:v>0</c:v>
                </c:pt>
                <c:pt idx="21">
                  <c:v>0</c:v>
                </c:pt>
                <c:pt idx="22">
                  <c:v>0</c:v>
                </c:pt>
                <c:pt idx="23">
                  <c:v>1</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275E-4918-A8A5-66D89486D3DD}"/>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250</c:v>
                </c:pt>
              </c:strCache>
            </c:strRef>
          </c:tx>
          <c:spPr>
            <a:solidFill>
              <a:schemeClr val="accent1"/>
            </a:solidFill>
          </c:spPr>
          <c:invertIfNegative val="0"/>
          <c:cat>
            <c:numRef>
              <c:f>'Overall Metrics'!$H$2:$H$45</c:f>
              <c:numCache>
                <c:formatCode>#,##0.00</c:formatCode>
                <c:ptCount val="44"/>
                <c:pt idx="0">
                  <c:v>0</c:v>
                </c:pt>
                <c:pt idx="1">
                  <c:v>0.23255813953488372</c:v>
                </c:pt>
                <c:pt idx="2">
                  <c:v>0.46511627906976744</c:v>
                </c:pt>
                <c:pt idx="3">
                  <c:v>0.69767441860465118</c:v>
                </c:pt>
                <c:pt idx="4">
                  <c:v>0.93023255813953487</c:v>
                </c:pt>
                <c:pt idx="5">
                  <c:v>1.1627906976744187</c:v>
                </c:pt>
                <c:pt idx="6">
                  <c:v>1.3953488372093024</c:v>
                </c:pt>
                <c:pt idx="7">
                  <c:v>1.6279069767441861</c:v>
                </c:pt>
                <c:pt idx="8">
                  <c:v>1.8604651162790697</c:v>
                </c:pt>
                <c:pt idx="9">
                  <c:v>2.0930232558139537</c:v>
                </c:pt>
                <c:pt idx="10">
                  <c:v>2.3255813953488373</c:v>
                </c:pt>
                <c:pt idx="11">
                  <c:v>2.558139534883721</c:v>
                </c:pt>
                <c:pt idx="12">
                  <c:v>2.7906976744186047</c:v>
                </c:pt>
                <c:pt idx="13">
                  <c:v>3.0232558139534884</c:v>
                </c:pt>
                <c:pt idx="14">
                  <c:v>3.2558139534883721</c:v>
                </c:pt>
                <c:pt idx="15">
                  <c:v>3.4883720930232558</c:v>
                </c:pt>
                <c:pt idx="16">
                  <c:v>3.7209302325581395</c:v>
                </c:pt>
                <c:pt idx="17">
                  <c:v>3.9534883720930232</c:v>
                </c:pt>
                <c:pt idx="18">
                  <c:v>4.1860465116279073</c:v>
                </c:pt>
                <c:pt idx="19">
                  <c:v>4.4186046511627914</c:v>
                </c:pt>
                <c:pt idx="20">
                  <c:v>4.6511627906976756</c:v>
                </c:pt>
                <c:pt idx="21">
                  <c:v>4.8837209302325597</c:v>
                </c:pt>
                <c:pt idx="22">
                  <c:v>5.1162790697674438</c:v>
                </c:pt>
                <c:pt idx="23">
                  <c:v>5.348837209302328</c:v>
                </c:pt>
                <c:pt idx="24">
                  <c:v>5.5813953488372121</c:v>
                </c:pt>
                <c:pt idx="25">
                  <c:v>5.8139534883720962</c:v>
                </c:pt>
                <c:pt idx="26">
                  <c:v>6.0465116279069804</c:v>
                </c:pt>
                <c:pt idx="27">
                  <c:v>6.2790697674418645</c:v>
                </c:pt>
                <c:pt idx="28">
                  <c:v>6.5116279069767486</c:v>
                </c:pt>
                <c:pt idx="29">
                  <c:v>6.7441860465116328</c:v>
                </c:pt>
                <c:pt idx="30">
                  <c:v>6.9767441860465169</c:v>
                </c:pt>
                <c:pt idx="31">
                  <c:v>7.209302325581401</c:v>
                </c:pt>
                <c:pt idx="32">
                  <c:v>7.4418604651162852</c:v>
                </c:pt>
                <c:pt idx="33">
                  <c:v>7.6744186046511693</c:v>
                </c:pt>
                <c:pt idx="34">
                  <c:v>7.9069767441860535</c:v>
                </c:pt>
                <c:pt idx="35">
                  <c:v>8.1395348837209376</c:v>
                </c:pt>
                <c:pt idx="36">
                  <c:v>8.3720930232558217</c:v>
                </c:pt>
                <c:pt idx="37">
                  <c:v>8.6046511627907059</c:v>
                </c:pt>
                <c:pt idx="38">
                  <c:v>8.83720930232559</c:v>
                </c:pt>
                <c:pt idx="39">
                  <c:v>9.0697674418604741</c:v>
                </c:pt>
                <c:pt idx="40">
                  <c:v>9.3023255813953583</c:v>
                </c:pt>
                <c:pt idx="41">
                  <c:v>9.5348837209302424</c:v>
                </c:pt>
                <c:pt idx="42">
                  <c:v>9.7674418604651265</c:v>
                </c:pt>
                <c:pt idx="43">
                  <c:v>10</c:v>
                </c:pt>
              </c:numCache>
            </c:numRef>
          </c:cat>
          <c:val>
            <c:numRef>
              <c:f>'Overall Metrics'!$I$2:$I$45</c:f>
              <c:numCache>
                <c:formatCode>General</c:formatCode>
                <c:ptCount val="44"/>
                <c:pt idx="0">
                  <c:v>250</c:v>
                </c:pt>
                <c:pt idx="1">
                  <c:v>0</c:v>
                </c:pt>
                <c:pt idx="2">
                  <c:v>0</c:v>
                </c:pt>
                <c:pt idx="3">
                  <c:v>0</c:v>
                </c:pt>
                <c:pt idx="4">
                  <c:v>898</c:v>
                </c:pt>
                <c:pt idx="5">
                  <c:v>0</c:v>
                </c:pt>
                <c:pt idx="6">
                  <c:v>0</c:v>
                </c:pt>
                <c:pt idx="7">
                  <c:v>0</c:v>
                </c:pt>
                <c:pt idx="8">
                  <c:v>61</c:v>
                </c:pt>
                <c:pt idx="9">
                  <c:v>0</c:v>
                </c:pt>
                <c:pt idx="10">
                  <c:v>0</c:v>
                </c:pt>
                <c:pt idx="11">
                  <c:v>0</c:v>
                </c:pt>
                <c:pt idx="12">
                  <c:v>16</c:v>
                </c:pt>
                <c:pt idx="13">
                  <c:v>0</c:v>
                </c:pt>
                <c:pt idx="14">
                  <c:v>0</c:v>
                </c:pt>
                <c:pt idx="15">
                  <c:v>0</c:v>
                </c:pt>
                <c:pt idx="16">
                  <c:v>0</c:v>
                </c:pt>
                <c:pt idx="17">
                  <c:v>3</c:v>
                </c:pt>
                <c:pt idx="18">
                  <c:v>0</c:v>
                </c:pt>
                <c:pt idx="19">
                  <c:v>0</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0CE1-4587-973A-D07CBAC817B4}"/>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1198</c:v>
                </c:pt>
              </c:strCache>
            </c:strRef>
          </c:tx>
          <c:spPr>
            <a:solidFill>
              <a:schemeClr val="accent1"/>
            </a:solidFill>
          </c:spPr>
          <c:invertIfNegative val="0"/>
          <c:cat>
            <c:numRef>
              <c:f>'Overall Metrics'!$J$2:$J$45</c:f>
              <c:numCache>
                <c:formatCode>#,##0.00</c:formatCode>
                <c:ptCount val="44"/>
                <c:pt idx="0">
                  <c:v>0</c:v>
                </c:pt>
                <c:pt idx="1">
                  <c:v>61.674418604651166</c:v>
                </c:pt>
                <c:pt idx="2">
                  <c:v>123.34883720930233</c:v>
                </c:pt>
                <c:pt idx="3">
                  <c:v>185.02325581395348</c:v>
                </c:pt>
                <c:pt idx="4">
                  <c:v>246.69767441860466</c:v>
                </c:pt>
                <c:pt idx="5">
                  <c:v>308.37209302325584</c:v>
                </c:pt>
                <c:pt idx="6">
                  <c:v>370.04651162790702</c:v>
                </c:pt>
                <c:pt idx="7">
                  <c:v>431.7209302325582</c:v>
                </c:pt>
                <c:pt idx="8">
                  <c:v>493.39534883720938</c:v>
                </c:pt>
                <c:pt idx="9">
                  <c:v>555.06976744186056</c:v>
                </c:pt>
                <c:pt idx="10">
                  <c:v>616.74418604651169</c:v>
                </c:pt>
                <c:pt idx="11">
                  <c:v>678.41860465116281</c:v>
                </c:pt>
                <c:pt idx="12">
                  <c:v>740.09302325581393</c:v>
                </c:pt>
                <c:pt idx="13">
                  <c:v>801.76744186046506</c:v>
                </c:pt>
                <c:pt idx="14">
                  <c:v>863.44186046511618</c:v>
                </c:pt>
                <c:pt idx="15">
                  <c:v>925.1162790697673</c:v>
                </c:pt>
                <c:pt idx="16">
                  <c:v>986.79069767441842</c:v>
                </c:pt>
                <c:pt idx="17">
                  <c:v>1048.4651162790697</c:v>
                </c:pt>
                <c:pt idx="18">
                  <c:v>1110.1395348837209</c:v>
                </c:pt>
                <c:pt idx="19">
                  <c:v>1171.8139534883721</c:v>
                </c:pt>
                <c:pt idx="20">
                  <c:v>1233.4883720930234</c:v>
                </c:pt>
                <c:pt idx="21">
                  <c:v>1295.1627906976746</c:v>
                </c:pt>
                <c:pt idx="22">
                  <c:v>1356.8372093023258</c:v>
                </c:pt>
                <c:pt idx="23">
                  <c:v>1418.5116279069771</c:v>
                </c:pt>
                <c:pt idx="24">
                  <c:v>1480.1860465116283</c:v>
                </c:pt>
                <c:pt idx="25">
                  <c:v>1541.8604651162796</c:v>
                </c:pt>
                <c:pt idx="26">
                  <c:v>1603.5348837209308</c:v>
                </c:pt>
                <c:pt idx="27">
                  <c:v>1665.209302325582</c:v>
                </c:pt>
                <c:pt idx="28">
                  <c:v>1726.8837209302333</c:v>
                </c:pt>
                <c:pt idx="29">
                  <c:v>1788.5581395348845</c:v>
                </c:pt>
                <c:pt idx="30">
                  <c:v>1850.2325581395357</c:v>
                </c:pt>
                <c:pt idx="31">
                  <c:v>1911.906976744187</c:v>
                </c:pt>
                <c:pt idx="32">
                  <c:v>1973.5813953488382</c:v>
                </c:pt>
                <c:pt idx="33">
                  <c:v>2035.2558139534895</c:v>
                </c:pt>
                <c:pt idx="34">
                  <c:v>2096.9302325581407</c:v>
                </c:pt>
                <c:pt idx="35">
                  <c:v>2158.6046511627919</c:v>
                </c:pt>
                <c:pt idx="36">
                  <c:v>2220.2790697674432</c:v>
                </c:pt>
                <c:pt idx="37">
                  <c:v>2281.9534883720944</c:v>
                </c:pt>
                <c:pt idx="38">
                  <c:v>2343.6279069767456</c:v>
                </c:pt>
                <c:pt idx="39">
                  <c:v>2405.3023255813969</c:v>
                </c:pt>
                <c:pt idx="40">
                  <c:v>2466.9767441860481</c:v>
                </c:pt>
                <c:pt idx="41">
                  <c:v>2528.6511627906993</c:v>
                </c:pt>
                <c:pt idx="42">
                  <c:v>2590.3255813953506</c:v>
                </c:pt>
                <c:pt idx="43">
                  <c:v>2652</c:v>
                </c:pt>
              </c:numCache>
            </c:numRef>
          </c:cat>
          <c:val>
            <c:numRef>
              <c:f>'Overall Metrics'!$K$2:$K$45</c:f>
              <c:numCache>
                <c:formatCode>General</c:formatCode>
                <c:ptCount val="44"/>
                <c:pt idx="0">
                  <c:v>1198</c:v>
                </c:pt>
                <c:pt idx="1">
                  <c:v>9</c:v>
                </c:pt>
                <c:pt idx="2">
                  <c:v>6</c:v>
                </c:pt>
                <c:pt idx="3">
                  <c:v>4</c:v>
                </c:pt>
                <c:pt idx="4">
                  <c:v>1</c:v>
                </c:pt>
                <c:pt idx="5">
                  <c:v>0</c:v>
                </c:pt>
                <c:pt idx="6">
                  <c:v>0</c:v>
                </c:pt>
                <c:pt idx="7">
                  <c:v>0</c:v>
                </c:pt>
                <c:pt idx="8">
                  <c:v>1</c:v>
                </c:pt>
                <c:pt idx="9">
                  <c:v>0</c:v>
                </c:pt>
                <c:pt idx="10">
                  <c:v>1</c:v>
                </c:pt>
                <c:pt idx="11">
                  <c:v>0</c:v>
                </c:pt>
                <c:pt idx="12">
                  <c:v>3</c:v>
                </c:pt>
                <c:pt idx="13">
                  <c:v>1</c:v>
                </c:pt>
                <c:pt idx="14">
                  <c:v>0</c:v>
                </c:pt>
                <c:pt idx="15">
                  <c:v>0</c:v>
                </c:pt>
                <c:pt idx="16">
                  <c:v>0</c:v>
                </c:pt>
                <c:pt idx="17">
                  <c:v>0</c:v>
                </c:pt>
                <c:pt idx="18">
                  <c:v>1</c:v>
                </c:pt>
                <c:pt idx="19">
                  <c:v>0</c:v>
                </c:pt>
                <c:pt idx="20">
                  <c:v>1</c:v>
                </c:pt>
                <c:pt idx="21">
                  <c:v>0</c:v>
                </c:pt>
                <c:pt idx="22">
                  <c:v>0</c:v>
                </c:pt>
                <c:pt idx="23">
                  <c:v>0</c:v>
                </c:pt>
                <c:pt idx="24">
                  <c:v>0</c:v>
                </c:pt>
                <c:pt idx="25">
                  <c:v>1</c:v>
                </c:pt>
                <c:pt idx="26">
                  <c:v>1</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1E40-446A-9F87-5F3283DF8D54}"/>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580</c:v>
                </c:pt>
              </c:strCache>
            </c:strRef>
          </c:tx>
          <c:spPr>
            <a:solidFill>
              <a:schemeClr val="accent1"/>
            </a:solidFill>
          </c:spPr>
          <c:invertIfNegative val="0"/>
          <c:cat>
            <c:numRef>
              <c:f>'Overall Metrics'!$L$2:$L$45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Metrics'!$M$2:$M$45</c:f>
              <c:numCache>
                <c:formatCode>General</c:formatCode>
                <c:ptCount val="44"/>
                <c:pt idx="0">
                  <c:v>580</c:v>
                </c:pt>
                <c:pt idx="1">
                  <c:v>84</c:v>
                </c:pt>
                <c:pt idx="2">
                  <c:v>19</c:v>
                </c:pt>
                <c:pt idx="3">
                  <c:v>9</c:v>
                </c:pt>
                <c:pt idx="4">
                  <c:v>32</c:v>
                </c:pt>
                <c:pt idx="5">
                  <c:v>5</c:v>
                </c:pt>
                <c:pt idx="6">
                  <c:v>27</c:v>
                </c:pt>
                <c:pt idx="7">
                  <c:v>3</c:v>
                </c:pt>
                <c:pt idx="8">
                  <c:v>53</c:v>
                </c:pt>
                <c:pt idx="9">
                  <c:v>0</c:v>
                </c:pt>
                <c:pt idx="10">
                  <c:v>10</c:v>
                </c:pt>
                <c:pt idx="11">
                  <c:v>0</c:v>
                </c:pt>
                <c:pt idx="12">
                  <c:v>0</c:v>
                </c:pt>
                <c:pt idx="13">
                  <c:v>0</c:v>
                </c:pt>
                <c:pt idx="14">
                  <c:v>82</c:v>
                </c:pt>
                <c:pt idx="15">
                  <c:v>0</c:v>
                </c:pt>
                <c:pt idx="16">
                  <c:v>0</c:v>
                </c:pt>
                <c:pt idx="17">
                  <c:v>0</c:v>
                </c:pt>
                <c:pt idx="18">
                  <c:v>0</c:v>
                </c:pt>
                <c:pt idx="19">
                  <c:v>0</c:v>
                </c:pt>
                <c:pt idx="20">
                  <c:v>0</c:v>
                </c:pt>
                <c:pt idx="21">
                  <c:v>38</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288</c:v>
                </c:pt>
              </c:numCache>
            </c:numRef>
          </c:val>
          <c:extLst>
            <c:ext xmlns:c16="http://schemas.microsoft.com/office/drawing/2014/chart" uri="{C3380CC4-5D6E-409C-BE32-E72D297353CC}">
              <c16:uniqueId val="{00000000-A4A9-422E-BC9C-DF241FC5BAE9}"/>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1177</c:v>
                </c:pt>
              </c:strCache>
            </c:strRef>
          </c:tx>
          <c:spPr>
            <a:solidFill>
              <a:schemeClr val="accent1"/>
            </a:solidFill>
          </c:spPr>
          <c:invertIfNegative val="0"/>
          <c:cat>
            <c:numRef>
              <c:f>'Overall Metrics'!$N$2:$N$45</c:f>
              <c:numCache>
                <c:formatCode>#,##0.00</c:formatCode>
                <c:ptCount val="44"/>
                <c:pt idx="0">
                  <c:v>0</c:v>
                </c:pt>
                <c:pt idx="1">
                  <c:v>4.3765116279069764E-4</c:v>
                </c:pt>
                <c:pt idx="2">
                  <c:v>8.7530232558139529E-4</c:v>
                </c:pt>
                <c:pt idx="3">
                  <c:v>1.3129534883720929E-3</c:v>
                </c:pt>
                <c:pt idx="4">
                  <c:v>1.7506046511627906E-3</c:v>
                </c:pt>
                <c:pt idx="5">
                  <c:v>2.188255813953488E-3</c:v>
                </c:pt>
                <c:pt idx="6">
                  <c:v>2.6259069767441854E-3</c:v>
                </c:pt>
                <c:pt idx="7">
                  <c:v>3.0635581395348829E-3</c:v>
                </c:pt>
                <c:pt idx="8">
                  <c:v>3.5012093023255803E-3</c:v>
                </c:pt>
                <c:pt idx="9">
                  <c:v>3.9388604651162777E-3</c:v>
                </c:pt>
                <c:pt idx="10">
                  <c:v>4.3765116279069751E-3</c:v>
                </c:pt>
                <c:pt idx="11">
                  <c:v>4.8141627906976726E-3</c:v>
                </c:pt>
                <c:pt idx="12">
                  <c:v>5.25181395348837E-3</c:v>
                </c:pt>
                <c:pt idx="13">
                  <c:v>5.6894651162790674E-3</c:v>
                </c:pt>
                <c:pt idx="14">
                  <c:v>6.1271162790697649E-3</c:v>
                </c:pt>
                <c:pt idx="15">
                  <c:v>6.5647674418604623E-3</c:v>
                </c:pt>
                <c:pt idx="16">
                  <c:v>7.0024186046511597E-3</c:v>
                </c:pt>
                <c:pt idx="17">
                  <c:v>7.4400697674418571E-3</c:v>
                </c:pt>
                <c:pt idx="18">
                  <c:v>7.8777209302325554E-3</c:v>
                </c:pt>
                <c:pt idx="19">
                  <c:v>8.3153720930232537E-3</c:v>
                </c:pt>
                <c:pt idx="20">
                  <c:v>8.753023255813952E-3</c:v>
                </c:pt>
                <c:pt idx="21">
                  <c:v>9.1906744186046503E-3</c:v>
                </c:pt>
                <c:pt idx="22">
                  <c:v>9.6283255813953486E-3</c:v>
                </c:pt>
                <c:pt idx="23">
                  <c:v>1.0065976744186047E-2</c:v>
                </c:pt>
                <c:pt idx="24">
                  <c:v>1.0503627906976745E-2</c:v>
                </c:pt>
                <c:pt idx="25">
                  <c:v>1.0941279069767443E-2</c:v>
                </c:pt>
                <c:pt idx="26">
                  <c:v>1.1378930232558142E-2</c:v>
                </c:pt>
                <c:pt idx="27">
                  <c:v>1.181658139534884E-2</c:v>
                </c:pt>
                <c:pt idx="28">
                  <c:v>1.2254232558139538E-2</c:v>
                </c:pt>
                <c:pt idx="29">
                  <c:v>1.2691883720930237E-2</c:v>
                </c:pt>
                <c:pt idx="30">
                  <c:v>1.3129534883720935E-2</c:v>
                </c:pt>
                <c:pt idx="31">
                  <c:v>1.3567186046511633E-2</c:v>
                </c:pt>
                <c:pt idx="32">
                  <c:v>1.4004837209302332E-2</c:v>
                </c:pt>
                <c:pt idx="33">
                  <c:v>1.444248837209303E-2</c:v>
                </c:pt>
                <c:pt idx="34">
                  <c:v>1.4880139534883728E-2</c:v>
                </c:pt>
                <c:pt idx="35">
                  <c:v>1.5317790697674426E-2</c:v>
                </c:pt>
                <c:pt idx="36">
                  <c:v>1.5755441860465125E-2</c:v>
                </c:pt>
                <c:pt idx="37">
                  <c:v>1.6193093023255823E-2</c:v>
                </c:pt>
                <c:pt idx="38">
                  <c:v>1.6630744186046521E-2</c:v>
                </c:pt>
                <c:pt idx="39">
                  <c:v>1.706839534883722E-2</c:v>
                </c:pt>
                <c:pt idx="40">
                  <c:v>1.7506046511627918E-2</c:v>
                </c:pt>
                <c:pt idx="41">
                  <c:v>1.7943697674418616E-2</c:v>
                </c:pt>
                <c:pt idx="42">
                  <c:v>1.8381348837209315E-2</c:v>
                </c:pt>
                <c:pt idx="43">
                  <c:v>1.8818999999999999E-2</c:v>
                </c:pt>
              </c:numCache>
            </c:numRef>
          </c:cat>
          <c:val>
            <c:numRef>
              <c:f>'Overall Metrics'!$O$2:$O$45</c:f>
              <c:numCache>
                <c:formatCode>General</c:formatCode>
                <c:ptCount val="44"/>
                <c:pt idx="0">
                  <c:v>1177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53</c:v>
                </c:pt>
              </c:numCache>
            </c:numRef>
          </c:val>
          <c:extLst>
            <c:ext xmlns:c16="http://schemas.microsoft.com/office/drawing/2014/chart" uri="{C3380CC4-5D6E-409C-BE32-E72D297353CC}">
              <c16:uniqueId val="{00000000-787B-4743-8ADC-38850F6FE99F}"/>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1188</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Metrics'!$S$2:$S$45</c:f>
              <c:numCache>
                <c:formatCode>General</c:formatCode>
                <c:ptCount val="44"/>
                <c:pt idx="0">
                  <c:v>1188</c:v>
                </c:pt>
                <c:pt idx="1">
                  <c:v>0</c:v>
                </c:pt>
                <c:pt idx="2">
                  <c:v>3</c:v>
                </c:pt>
                <c:pt idx="3">
                  <c:v>0</c:v>
                </c:pt>
                <c:pt idx="4">
                  <c:v>0</c:v>
                </c:pt>
                <c:pt idx="5">
                  <c:v>0</c:v>
                </c:pt>
                <c:pt idx="6">
                  <c:v>0</c:v>
                </c:pt>
                <c:pt idx="7">
                  <c:v>2</c:v>
                </c:pt>
                <c:pt idx="8">
                  <c:v>0</c:v>
                </c:pt>
                <c:pt idx="9">
                  <c:v>0</c:v>
                </c:pt>
                <c:pt idx="10">
                  <c:v>2</c:v>
                </c:pt>
                <c:pt idx="11">
                  <c:v>0</c:v>
                </c:pt>
                <c:pt idx="12">
                  <c:v>0</c:v>
                </c:pt>
                <c:pt idx="13">
                  <c:v>0</c:v>
                </c:pt>
                <c:pt idx="14">
                  <c:v>4</c:v>
                </c:pt>
                <c:pt idx="15">
                  <c:v>0</c:v>
                </c:pt>
                <c:pt idx="16">
                  <c:v>0</c:v>
                </c:pt>
                <c:pt idx="17">
                  <c:v>0</c:v>
                </c:pt>
                <c:pt idx="18">
                  <c:v>0</c:v>
                </c:pt>
                <c:pt idx="19">
                  <c:v>0</c:v>
                </c:pt>
                <c:pt idx="20">
                  <c:v>0</c:v>
                </c:pt>
                <c:pt idx="21">
                  <c:v>26</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5</c:v>
                </c:pt>
              </c:numCache>
            </c:numRef>
          </c:val>
          <c:extLst>
            <c:ext xmlns:c16="http://schemas.microsoft.com/office/drawing/2014/chart" uri="{C3380CC4-5D6E-409C-BE32-E72D297353CC}">
              <c16:uniqueId val="{00000000-BD51-44C3-B6C8-BCCDAA1EAECC}"/>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1097</c:v>
                </c:pt>
              </c:strCache>
            </c:strRef>
          </c:tx>
          <c:spPr>
            <a:solidFill>
              <a:schemeClr val="accent1"/>
            </a:solidFill>
          </c:spPr>
          <c:invertIfNegative val="0"/>
          <c:cat>
            <c:numRef>
              <c:f>'Overall Metrics'!$R$2:$R$45</c:f>
              <c:numCache>
                <c:formatCode>#,##0.00</c:formatCode>
                <c:ptCount val="44"/>
                <c:pt idx="0">
                  <c:v>0</c:v>
                </c:pt>
                <c:pt idx="1">
                  <c:v>2.3255813953488372E-2</c:v>
                </c:pt>
                <c:pt idx="2">
                  <c:v>4.6511627906976744E-2</c:v>
                </c:pt>
                <c:pt idx="3">
                  <c:v>6.9767441860465115E-2</c:v>
                </c:pt>
                <c:pt idx="4">
                  <c:v>9.3023255813953487E-2</c:v>
                </c:pt>
                <c:pt idx="5">
                  <c:v>0.11627906976744186</c:v>
                </c:pt>
                <c:pt idx="6">
                  <c:v>0.13953488372093023</c:v>
                </c:pt>
                <c:pt idx="7">
                  <c:v>0.16279069767441862</c:v>
                </c:pt>
                <c:pt idx="8">
                  <c:v>0.18604651162790697</c:v>
                </c:pt>
                <c:pt idx="9">
                  <c:v>0.20930232558139533</c:v>
                </c:pt>
                <c:pt idx="10">
                  <c:v>0.23255813953488369</c:v>
                </c:pt>
                <c:pt idx="11">
                  <c:v>0.25581395348837205</c:v>
                </c:pt>
                <c:pt idx="12">
                  <c:v>0.27906976744186041</c:v>
                </c:pt>
                <c:pt idx="13">
                  <c:v>0.30232558139534876</c:v>
                </c:pt>
                <c:pt idx="14">
                  <c:v>0.32558139534883712</c:v>
                </c:pt>
                <c:pt idx="15">
                  <c:v>0.34883720930232548</c:v>
                </c:pt>
                <c:pt idx="16">
                  <c:v>0.37209302325581384</c:v>
                </c:pt>
                <c:pt idx="17">
                  <c:v>0.3953488372093022</c:v>
                </c:pt>
                <c:pt idx="18">
                  <c:v>0.41860465116279055</c:v>
                </c:pt>
                <c:pt idx="19">
                  <c:v>0.44186046511627891</c:v>
                </c:pt>
                <c:pt idx="20">
                  <c:v>0.46511627906976727</c:v>
                </c:pt>
                <c:pt idx="21">
                  <c:v>0.48837209302325563</c:v>
                </c:pt>
                <c:pt idx="22">
                  <c:v>0.51162790697674398</c:v>
                </c:pt>
                <c:pt idx="23">
                  <c:v>0.5348837209302324</c:v>
                </c:pt>
                <c:pt idx="24">
                  <c:v>0.55813953488372081</c:v>
                </c:pt>
                <c:pt idx="25">
                  <c:v>0.58139534883720922</c:v>
                </c:pt>
                <c:pt idx="26">
                  <c:v>0.60465116279069764</c:v>
                </c:pt>
                <c:pt idx="27">
                  <c:v>0.62790697674418605</c:v>
                </c:pt>
                <c:pt idx="28">
                  <c:v>0.65116279069767447</c:v>
                </c:pt>
                <c:pt idx="29">
                  <c:v>0.67441860465116288</c:v>
                </c:pt>
                <c:pt idx="30">
                  <c:v>0.69767441860465129</c:v>
                </c:pt>
                <c:pt idx="31">
                  <c:v>0.72093023255813971</c:v>
                </c:pt>
                <c:pt idx="32">
                  <c:v>0.74418604651162812</c:v>
                </c:pt>
                <c:pt idx="33">
                  <c:v>0.76744186046511653</c:v>
                </c:pt>
                <c:pt idx="34">
                  <c:v>0.79069767441860495</c:v>
                </c:pt>
                <c:pt idx="35">
                  <c:v>0.81395348837209336</c:v>
                </c:pt>
                <c:pt idx="36">
                  <c:v>0.83720930232558177</c:v>
                </c:pt>
                <c:pt idx="37">
                  <c:v>0.86046511627907019</c:v>
                </c:pt>
                <c:pt idx="38">
                  <c:v>0.8837209302325586</c:v>
                </c:pt>
                <c:pt idx="39">
                  <c:v>0.90697674418604701</c:v>
                </c:pt>
                <c:pt idx="40">
                  <c:v>0.93023255813953543</c:v>
                </c:pt>
                <c:pt idx="41">
                  <c:v>0.95348837209302384</c:v>
                </c:pt>
                <c:pt idx="42">
                  <c:v>0.97674418604651225</c:v>
                </c:pt>
                <c:pt idx="43">
                  <c:v>1</c:v>
                </c:pt>
              </c:numCache>
            </c:numRef>
          </c:cat>
          <c:val>
            <c:numRef>
              <c:f>'Overall Metrics'!$Q$2:$Q$45</c:f>
              <c:numCache>
                <c:formatCode>General</c:formatCode>
                <c:ptCount val="44"/>
                <c:pt idx="0">
                  <c:v>1097</c:v>
                </c:pt>
                <c:pt idx="1">
                  <c:v>80</c:v>
                </c:pt>
                <c:pt idx="2">
                  <c:v>18</c:v>
                </c:pt>
                <c:pt idx="3">
                  <c:v>14</c:v>
                </c:pt>
                <c:pt idx="4">
                  <c:v>6</c:v>
                </c:pt>
                <c:pt idx="5">
                  <c:v>1</c:v>
                </c:pt>
                <c:pt idx="6">
                  <c:v>2</c:v>
                </c:pt>
                <c:pt idx="7">
                  <c:v>2</c:v>
                </c:pt>
                <c:pt idx="8">
                  <c:v>1</c:v>
                </c:pt>
                <c:pt idx="9">
                  <c:v>0</c:v>
                </c:pt>
                <c:pt idx="10">
                  <c:v>2</c:v>
                </c:pt>
                <c:pt idx="11">
                  <c:v>1</c:v>
                </c:pt>
                <c:pt idx="12">
                  <c:v>1</c:v>
                </c:pt>
                <c:pt idx="13">
                  <c:v>0</c:v>
                </c:pt>
                <c:pt idx="14">
                  <c:v>0</c:v>
                </c:pt>
                <c:pt idx="15">
                  <c:v>0</c:v>
                </c:pt>
                <c:pt idx="16">
                  <c:v>0</c:v>
                </c:pt>
                <c:pt idx="17">
                  <c:v>1</c:v>
                </c:pt>
                <c:pt idx="18">
                  <c:v>0</c:v>
                </c:pt>
                <c:pt idx="19">
                  <c:v>1</c:v>
                </c:pt>
                <c:pt idx="20">
                  <c:v>0</c:v>
                </c:pt>
                <c:pt idx="21">
                  <c:v>0</c:v>
                </c:pt>
                <c:pt idx="22">
                  <c:v>1</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1</c:v>
                </c:pt>
              </c:numCache>
            </c:numRef>
          </c:val>
          <c:extLst>
            <c:ext xmlns:c16="http://schemas.microsoft.com/office/drawing/2014/chart" uri="{C3380CC4-5D6E-409C-BE32-E72D297353CC}">
              <c16:uniqueId val="{00000000-D8D6-4B4E-9E4A-0CD2204ED92D}"/>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F70-4DBA-A759-F100D9660C0C}"/>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Z1107" totalsRowShown="0" headerRowDxfId="170" dataDxfId="119">
  <autoFilter ref="A2:Z1107" xr:uid="{00000000-0009-0000-0100-000001000000}"/>
  <tableColumns count="26">
    <tableColumn id="1" xr3:uid="{00000000-0010-0000-0000-000001000000}" name="Vertex 1" dataDxfId="104" dataCellStyle="NodeXL Required"/>
    <tableColumn id="2" xr3:uid="{00000000-0010-0000-0000-000002000000}" name="Vertex 2" dataDxfId="102" dataCellStyle="NodeXL Required"/>
    <tableColumn id="3" xr3:uid="{00000000-0010-0000-0000-000003000000}" name="Color" dataDxfId="103" dataCellStyle="NodeXL Visual Property"/>
    <tableColumn id="4" xr3:uid="{00000000-0010-0000-0000-000004000000}" name="Width" dataDxfId="128" dataCellStyle="NodeXL Visual Property"/>
    <tableColumn id="11" xr3:uid="{00000000-0010-0000-0000-00000B000000}" name="Style" dataDxfId="127" dataCellStyle="NodeXL Visual Property"/>
    <tableColumn id="5" xr3:uid="{00000000-0010-0000-0000-000005000000}" name="Opacity" dataDxfId="126" dataCellStyle="NodeXL Visual Property"/>
    <tableColumn id="6" xr3:uid="{00000000-0010-0000-0000-000006000000}" name="Visibility" dataDxfId="125" dataCellStyle="NodeXL Visual Property"/>
    <tableColumn id="10" xr3:uid="{00000000-0010-0000-0000-00000A000000}" name="Label" dataDxfId="124" dataCellStyle="NodeXL Label"/>
    <tableColumn id="12" xr3:uid="{00000000-0010-0000-0000-00000C000000}" name="Label Text Color" dataDxfId="123" dataCellStyle="NodeXL Label"/>
    <tableColumn id="13" xr3:uid="{00000000-0010-0000-0000-00000D000000}" name="Label Font Size" dataDxfId="122" dataCellStyle="NodeXL Label"/>
    <tableColumn id="14" xr3:uid="{00000000-0010-0000-0000-00000E000000}" name="Reciprocated?" dataDxfId="67" dataCellStyle="NodeXL Graph Metric"/>
    <tableColumn id="7" xr3:uid="{00000000-0010-0000-0000-000007000000}" name="ID" dataDxfId="121" dataCellStyle="NodeXL Do Not Edit"/>
    <tableColumn id="9" xr3:uid="{00000000-0010-0000-0000-000009000000}" name="Dynamic Filter" dataDxfId="120" dataCellStyle="NodeXL Do Not Edit"/>
    <tableColumn id="8" xr3:uid="{00000000-0010-0000-0000-000008000000}" name="Add Your Own Columns Here" dataDxfId="101" dataCellStyle="NodeXL Other Column"/>
    <tableColumn id="15" xr3:uid="{232B5FBD-4BAF-4AFD-B9E1-A9D10B7E9DBE}" name="Relationship" dataDxfId="100" dataCellStyle="Normal"/>
    <tableColumn id="16" xr3:uid="{D24CD99A-558B-4444-B469-C69A7BE139C2}" name="Relationship Date (UTC)" dataDxfId="99" dataCellStyle="Normal"/>
    <tableColumn id="17" xr3:uid="{12C04242-3A2C-4887-9B82-FA4B7A1B2B86}" name="Tweet" dataDxfId="98" dataCellStyle="Normal"/>
    <tableColumn id="18" xr3:uid="{96F5106F-BBF6-4E10-9057-739C43C80D0E}" name="URLs in Tweet" dataDxfId="97" dataCellStyle="Normal"/>
    <tableColumn id="19" xr3:uid="{A9050D68-17A4-4774-B56A-4B26E826CD15}" name="Domains in Tweet" dataDxfId="96" dataCellStyle="Normal"/>
    <tableColumn id="20" xr3:uid="{258F9364-C5D4-4386-BD44-2D069FE0CC3A}" name="Hashtags in Tweet" dataDxfId="95" dataCellStyle="Normal"/>
    <tableColumn id="21" xr3:uid="{D478FA57-A46D-4921-A1DD-03F661FB0EBB}" name="Tweet Date (UTC)" dataDxfId="94" dataCellStyle="Normal"/>
    <tableColumn id="22" xr3:uid="{CF966466-445A-4059-9083-5D3776E3D540}" name="Twitter Page for Tweet" dataDxfId="93" dataCellStyle="Normal"/>
    <tableColumn id="23" xr3:uid="{5B0D611F-231E-44FC-92E6-E305996083C6}" name="Latitude" dataDxfId="92" dataCellStyle="Normal"/>
    <tableColumn id="24" xr3:uid="{BDF27A4F-3166-4490-A2E7-01B69F232552}" name="Longitude" dataDxfId="91" dataCellStyle="Normal"/>
    <tableColumn id="25" xr3:uid="{3B87B46E-EEAB-47B2-A443-BEC1DCCBCECD}" name="Imported ID" dataDxfId="90" dataCellStyle="Normal"/>
    <tableColumn id="26" xr3:uid="{A500712B-DCC3-4CEC-9616-8861F845F9CC}" name="In-Reply-To Tweet ID" dataDxfId="89"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29">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5CC03CA-3325-4CFA-A492-0754969CB9BD}" name="TwitterSearchNetworkTopItems_1" displayName="TwitterSearchNetworkTopItems_1" ref="A1:B11" totalsRowShown="0" headerRowDxfId="65" dataDxfId="66" dataCellStyle="Normal">
  <autoFilter ref="A1:B11" xr:uid="{1BF31674-D28D-4B0D-AC1A-15ECB607C846}"/>
  <tableColumns count="2">
    <tableColumn id="1" xr3:uid="{77003C85-42D2-4AEE-B781-0B2961269031}" name="Top URLs in Tweet in Entire Graph" dataDxfId="64" dataCellStyle="Normal"/>
    <tableColumn id="2" xr3:uid="{BFDC2DA7-13FA-4AC3-96DB-B7F116989C9B}" name="Entire Graph Count" dataDxfId="63" dataCellStyle="Normal"/>
  </tableColumns>
  <tableStyleInfo name="NodeXL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BEB8415-CB9B-4149-BBE9-69D6F8237C4B}" name="TwitterSearchNetworkTopItems_2" displayName="TwitterSearchNetworkTopItems_2" ref="A14:B24" totalsRowShown="0" headerRowDxfId="60" dataDxfId="61" dataCellStyle="Normal">
  <autoFilter ref="A14:B24" xr:uid="{7DE02F30-1634-4DD5-9E7B-454AF7822BFE}"/>
  <tableColumns count="2">
    <tableColumn id="1" xr3:uid="{43DA314D-919B-449A-B561-77453D12A009}" name="Top Domains in Tweet in Entire Graph" dataDxfId="59" dataCellStyle="Normal"/>
    <tableColumn id="2" xr3:uid="{8B00ADC2-2B9D-460F-BD56-4FD9778F78BB}" name="Entire Graph Count" dataDxfId="58" dataCellStyle="Normal"/>
  </tableColumns>
  <tableStyleInfo name="NodeXL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22AB732-1B52-4E5A-8284-4B2EAC8C7881}" name="TwitterSearchNetworkTopItems_3" displayName="TwitterSearchNetworkTopItems_3" ref="A27:B37" totalsRowShown="0" headerRowDxfId="55" dataDxfId="56" dataCellStyle="Normal">
  <autoFilter ref="A27:B37" xr:uid="{CD7F8DF0-3337-4D84-844E-6015155ABB2F}"/>
  <tableColumns count="2">
    <tableColumn id="1" xr3:uid="{61B2C821-F5F6-4ED8-BDA5-6D0C436A67AB}" name="Top Hashtags in Tweet in Entire Graph" dataDxfId="54" dataCellStyle="Normal"/>
    <tableColumn id="2" xr3:uid="{E1792058-36DA-4FB6-8041-34CFC6747F90}" name="Entire Graph Count" dataDxfId="53" dataCellStyle="Normal"/>
  </tableColumns>
  <tableStyleInfo name="NodeXL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E8CBCA3-2B29-41B8-B79A-8EF8970D19FE}" name="TwitterSearchNetworkTopItems_4" displayName="TwitterSearchNetworkTopItems_4" ref="A40:B50" totalsRowShown="0" headerRowDxfId="50" dataDxfId="51" dataCellStyle="Normal">
  <autoFilter ref="A40:B50" xr:uid="{BAA0860A-36B5-422C-A688-9B9FDC710A05}"/>
  <tableColumns count="2">
    <tableColumn id="1" xr3:uid="{2ECC0B72-44E3-41E5-A178-16C8E67A0C72}" name="Top Words in Tweet in Entire Graph" dataDxfId="49" dataCellStyle="Normal"/>
    <tableColumn id="2" xr3:uid="{716090CB-AE70-4268-90E7-F790F9719D20}" name="Entire Graph Count" dataDxfId="48" dataCellStyle="Normal"/>
  </tableColumns>
  <tableStyleInfo name="NodeXL Tab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D21BA78-8410-4597-9F55-72B7AA30249D}" name="TwitterSearchNetworkTopItems_5" displayName="TwitterSearchNetworkTopItems_5" ref="A53:B63" totalsRowShown="0" headerRowDxfId="45" dataDxfId="46" dataCellStyle="Normal">
  <autoFilter ref="A53:B63" xr:uid="{B5DBEF10-F395-480F-BF0B-2DDDA3788A12}"/>
  <tableColumns count="2">
    <tableColumn id="1" xr3:uid="{F93968BE-5A15-49BB-81F3-B341AAFE0C41}" name="Top Word Pairs in Tweet in Entire Graph" dataDxfId="44" dataCellStyle="Normal"/>
    <tableColumn id="2" xr3:uid="{C47DDDA1-D9DE-4D35-B969-F179B2064715}" name="Entire Graph Count" dataDxfId="43" dataCellStyle="Normal"/>
  </tableColumns>
  <tableStyleInfo name="NodeXL Tab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80ED68A-4205-4960-8BC6-EEAF1594583B}" name="TwitterSearchNetworkTopItems_6" displayName="TwitterSearchNetworkTopItems_6" ref="A66:B76" totalsRowShown="0" headerRowDxfId="40" dataDxfId="41" dataCellStyle="Normal">
  <autoFilter ref="A66:B76" xr:uid="{DBFF07E6-DD65-48F1-969C-48167F95368C}"/>
  <tableColumns count="2">
    <tableColumn id="1" xr3:uid="{039A9019-D8E4-48E9-A7F9-8C246A4D4B5F}" name="Top Replied-To in Entire Graph" dataDxfId="39" dataCellStyle="Normal"/>
    <tableColumn id="2" xr3:uid="{56DA003D-913B-4540-A6E5-19B072A4C6D1}" name="Entire Graph Count" dataDxfId="38" dataCellStyle="Normal"/>
  </tableColumns>
  <tableStyleInfo name="NodeXL Tab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8A77E47-FD39-405A-A3AA-F8ECB34A1EBF}" name="TwitterSearchNetworkTopItems_7" displayName="TwitterSearchNetworkTopItems_7" ref="A79:B89" totalsRowShown="0" headerRowDxfId="36" dataDxfId="37" dataCellStyle="Normal">
  <autoFilter ref="A79:B89" xr:uid="{B2C8A7DE-BDDE-4581-95BE-957A1BC18069}"/>
  <tableColumns count="2">
    <tableColumn id="1" xr3:uid="{D68B5FF1-42B2-46BC-AA19-F0112ABB4E50}" name="Top Mentioned in Entire Graph" dataDxfId="35" dataCellStyle="Normal"/>
    <tableColumn id="2" xr3:uid="{D89D6FCE-4020-41C5-8AF3-47E9AB5B57AE}" name="Entire Graph Count" dataDxfId="34" dataCellStyle="Normal"/>
  </tableColumns>
  <tableStyleInfo name="NodeXL Tab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85E158F-CA5B-4822-9A25-4E85839761E9}" name="TwitterSearchNetworkTopItems_8" displayName="TwitterSearchNetworkTopItems_8" ref="A92:B102" totalsRowShown="0" headerRowDxfId="30" dataDxfId="31" dataCellStyle="Normal">
  <autoFilter ref="A92:B102" xr:uid="{3957195E-0783-4C95-855E-0405718A7662}"/>
  <tableColumns count="2">
    <tableColumn id="1" xr3:uid="{0E29FFB2-38E1-476B-9A69-CD3531974BAF}" name="Top Tweeters in Entire Graph" dataDxfId="29" dataCellStyle="Normal"/>
    <tableColumn id="2" xr3:uid="{6AE9A2A2-9FCB-4AC2-BFBB-B179ADA64198}" name="Entire Graph Count" dataDxfId="28"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Z1232" totalsRowShown="0" headerRowDxfId="169" dataDxfId="105">
  <autoFilter ref="A2:AZ1232" xr:uid="{00000000-0009-0000-0100-000002000000}"/>
  <tableColumns count="52">
    <tableColumn id="1" xr3:uid="{00000000-0010-0000-0100-000001000000}" name="Vertex" dataDxfId="118" dataCellStyle="NodeXL Required"/>
    <tableColumn id="2" xr3:uid="{00000000-0010-0000-0100-000002000000}" name="Color" dataDxfId="117" dataCellStyle="NodeXL Visual Property"/>
    <tableColumn id="5" xr3:uid="{00000000-0010-0000-0100-000005000000}" name="Shape" dataDxfId="116" dataCellStyle="NodeXL Visual Property"/>
    <tableColumn id="6" xr3:uid="{00000000-0010-0000-0100-000006000000}" name="Size" dataDxfId="115" dataCellStyle="NodeXL Visual Property"/>
    <tableColumn id="4" xr3:uid="{00000000-0010-0000-0100-000004000000}" name="Opacity" dataDxfId="78" dataCellStyle="NodeXL Visual Property"/>
    <tableColumn id="7" xr3:uid="{00000000-0010-0000-0100-000007000000}" name="Image File" dataDxfId="76" dataCellStyle="NodeXL Visual Property"/>
    <tableColumn id="3" xr3:uid="{00000000-0010-0000-0100-000003000000}" name="Visibility" dataDxfId="77" dataCellStyle="NodeXL Visual Property"/>
    <tableColumn id="10" xr3:uid="{00000000-0010-0000-0100-00000A000000}" name="Label" dataDxfId="114" dataCellStyle="NodeXL Label"/>
    <tableColumn id="16" xr3:uid="{00000000-0010-0000-0100-000010000000}" name="Label Fill Color" dataDxfId="113" dataCellStyle="NodeXL Label"/>
    <tableColumn id="9" xr3:uid="{00000000-0010-0000-0100-000009000000}" name="Label Position" dataDxfId="72" dataCellStyle="NodeXL Label"/>
    <tableColumn id="8" xr3:uid="{00000000-0010-0000-0100-000008000000}" name="Tooltip" dataDxfId="70" dataCellStyle="NodeXL Label"/>
    <tableColumn id="18" xr3:uid="{00000000-0010-0000-0100-000012000000}" name="Layout Order" dataDxfId="71" dataCellStyle="NodeXL Layout"/>
    <tableColumn id="13" xr3:uid="{00000000-0010-0000-0100-00000D000000}" name="X" dataDxfId="112" dataCellStyle="NodeXL Layout"/>
    <tableColumn id="14" xr3:uid="{00000000-0010-0000-0100-00000E000000}" name="Y" dataDxfId="111" dataCellStyle="NodeXL Layout"/>
    <tableColumn id="12" xr3:uid="{00000000-0010-0000-0100-00000C000000}" name="Locked?" dataDxfId="110" dataCellStyle="NodeXL Layout"/>
    <tableColumn id="19" xr3:uid="{00000000-0010-0000-0100-000013000000}" name="Polar R" dataDxfId="109" dataCellStyle="NodeXL Layout"/>
    <tableColumn id="20" xr3:uid="{00000000-0010-0000-0100-000014000000}" name="Polar Angle" dataDxfId="108" dataCellStyle="NodeXL Layout"/>
    <tableColumn id="21" xr3:uid="{00000000-0010-0000-0100-000015000000}" name="Degree" dataDxfId="14" dataCellStyle="NodeXL Graph Metric"/>
    <tableColumn id="22" xr3:uid="{00000000-0010-0000-0100-000016000000}" name="In-Degree" dataDxfId="13" dataCellStyle="NodeXL Graph Metric"/>
    <tableColumn id="23" xr3:uid="{00000000-0010-0000-0100-000017000000}" name="Out-Degree" dataDxfId="10" dataCellStyle="NodeXL Graph Metric"/>
    <tableColumn id="24" xr3:uid="{00000000-0010-0000-0100-000018000000}" name="Betweenness Centrality" dataDxfId="9" dataCellStyle="NodeXL Graph Metric"/>
    <tableColumn id="25" xr3:uid="{00000000-0010-0000-0100-000019000000}" name="Closeness Centrality" dataDxfId="8" dataCellStyle="NodeXL Graph Metric"/>
    <tableColumn id="26" xr3:uid="{00000000-0010-0000-0100-00001A000000}" name="Eigenvector Centrality" dataDxfId="6" dataCellStyle="NodeXL Graph Metric"/>
    <tableColumn id="15" xr3:uid="{00000000-0010-0000-0100-00000F000000}" name="PageRank" dataDxfId="7" dataCellStyle="NodeXL Graph Metric"/>
    <tableColumn id="27" xr3:uid="{00000000-0010-0000-0100-00001B000000}" name="Clustering Coefficient" dataDxfId="11" dataCellStyle="NodeXL Graph Metric"/>
    <tableColumn id="29" xr3:uid="{00000000-0010-0000-0100-00001D000000}" name="Reciprocated Vertex Pair Ratio" dataDxfId="12" dataCellStyle="NodeXL Graph Metric"/>
    <tableColumn id="11" xr3:uid="{00000000-0010-0000-0100-00000B000000}" name="ID" dataDxfId="107" dataCellStyle="NodeXL Do Not Edit"/>
    <tableColumn id="28" xr3:uid="{00000000-0010-0000-0100-00001C000000}" name="Dynamic Filter" dataDxfId="106" dataCellStyle="NodeXL Do Not Edit"/>
    <tableColumn id="17" xr3:uid="{00000000-0010-0000-0100-000011000000}" name="Add Your Own Columns Here" dataDxfId="88" dataCellStyle="NodeXL Other Column"/>
    <tableColumn id="30" xr3:uid="{FD5B38BE-9AA8-4A25-ACD6-D47129FF3F01}" name="Followed" dataDxfId="87" dataCellStyle="Normal"/>
    <tableColumn id="31" xr3:uid="{8369CDD9-1165-4E16-97C3-1959E668DD12}" name="Followers" dataDxfId="86" dataCellStyle="Normal"/>
    <tableColumn id="32" xr3:uid="{845FF80A-CBA7-494A-A058-6F0E3D858BCC}" name="Tweets" dataDxfId="85" dataCellStyle="Normal"/>
    <tableColumn id="33" xr3:uid="{E12EDA3D-6940-40FA-92E4-61B06662E8FD}" name="Favorites" dataDxfId="84" dataCellStyle="Normal"/>
    <tableColumn id="34" xr3:uid="{1CAA175C-D997-42E2-B45F-87CC09DBB6CC}" name="Time Zone UTC Offset (Seconds)" dataDxfId="83" dataCellStyle="Normal"/>
    <tableColumn id="35" xr3:uid="{B95CE994-ECA7-4DD4-8786-F82C44966B0C}" name="Description" dataDxfId="82" dataCellStyle="Normal"/>
    <tableColumn id="36" xr3:uid="{C9448C46-BDB1-4411-B01B-8524A8F8D848}" name="Location" dataDxfId="81" dataCellStyle="Normal"/>
    <tableColumn id="37" xr3:uid="{149D6C56-962B-4C7C-8E09-32035CA53E2B}" name="Web" dataDxfId="80" dataCellStyle="Normal"/>
    <tableColumn id="38" xr3:uid="{1D3EC30A-1E35-45C4-BAB4-4A82C5A8EF86}" name="Time Zone" dataDxfId="79" dataCellStyle="Normal"/>
    <tableColumn id="39" xr3:uid="{D1148947-669B-40E6-A6A1-74CBAE9FD8CF}" name="Joined Twitter Date (UTC)" dataDxfId="75" dataCellStyle="Normal"/>
    <tableColumn id="40" xr3:uid="{1AF3B7C6-E381-4E88-A4E5-C27E4E52DDF3}" name="Custom Menu Item Text" dataDxfId="74" dataCellStyle="Normal"/>
    <tableColumn id="41" xr3:uid="{4B912B96-82AC-45FB-9D10-070603384017}" name="Custom Menu Item Action" dataDxfId="73" dataCellStyle="Normal"/>
    <tableColumn id="42" xr3:uid="{22945373-8D12-404C-A6C5-475160D25277}" name="Tweeted Search Term?" dataDxfId="25" dataCellStyle="Normal"/>
    <tableColumn id="43" xr3:uid="{2ADEA37A-32A5-45C1-BDE7-974359298589}" name="Top URLs in Tweet by Count" dataDxfId="24" dataCellStyle="NodeXL Graph Metric"/>
    <tableColumn id="44" xr3:uid="{08C16C00-7D3E-4E81-80D3-D95312E57BD4}" name="Top URLs in Tweet by Salience" dataDxfId="23" dataCellStyle="NodeXL Graph Metric"/>
    <tableColumn id="45" xr3:uid="{9C0A2D47-D769-4A00-879D-DFDCCB011F36}" name="Top Domains in Tweet by Count" dataDxfId="22" dataCellStyle="NodeXL Graph Metric"/>
    <tableColumn id="46" xr3:uid="{09B50D72-B3E6-4DAD-BD3C-092E83A96BD4}" name="Top Domains in Tweet by Salience" dataDxfId="21" dataCellStyle="NodeXL Graph Metric"/>
    <tableColumn id="47" xr3:uid="{554E6475-6267-49E1-8462-D2F51597EDAB}" name="Top Hashtags in Tweet by Count" dataDxfId="20" dataCellStyle="NodeXL Graph Metric"/>
    <tableColumn id="48" xr3:uid="{28038104-2DF6-4280-B669-3093ACD4FDA3}" name="Top Hashtags in Tweet by Salience" dataDxfId="19" dataCellStyle="NodeXL Graph Metric"/>
    <tableColumn id="49" xr3:uid="{3169BF3F-C702-414F-A759-B0F5621C6410}" name="Top Words in Tweet by Count" dataDxfId="18" dataCellStyle="NodeXL Graph Metric"/>
    <tableColumn id="50" xr3:uid="{623E464B-56AE-4749-8E03-C56CB0A8CD7E}" name="Top Words in Tweet by Salience" dataDxfId="17" dataCellStyle="NodeXL Graph Metric"/>
    <tableColumn id="51" xr3:uid="{7FA92118-E0E4-4F6F-B0AB-E8866472059B}" name="Top Word Pairs in Tweet by Count" dataDxfId="16" dataCellStyle="NodeXL Graph Metric"/>
    <tableColumn id="52" xr3:uid="{F23C1908-13A3-4F53-AFD6-1A6A9DBFFF7F}" name="Top Word Pairs in Tweet by Salience" dataDxfId="15" dataCellStyle="NodeXL Graph Metric"/>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AF229" totalsRowShown="0" headerRowDxfId="168">
  <autoFilter ref="A2:AF229" xr:uid="{00000000-0009-0000-0100-000004000000}"/>
  <tableColumns count="32">
    <tableColumn id="1" xr3:uid="{00000000-0010-0000-0200-000001000000}" name="Group" dataDxfId="5" dataCellStyle="NodeXL Required"/>
    <tableColumn id="2" xr3:uid="{00000000-0010-0000-0200-000002000000}" name="Vertex Color" dataDxfId="4" dataCellStyle="NodeXL Visual Property"/>
    <tableColumn id="3" xr3:uid="{00000000-0010-0000-0200-000003000000}" name="Vertex Shape" dataDxfId="3" dataCellStyle="NodeXL Visual Property"/>
    <tableColumn id="22" xr3:uid="{00000000-0010-0000-0200-000016000000}" name="Visibility" dataDxfId="167" dataCellStyle="NodeXL Visual Property"/>
    <tableColumn id="4" xr3:uid="{00000000-0010-0000-0200-000004000000}" name="Collapsed?" dataCellStyle="NodeXL Visual Property"/>
    <tableColumn id="18" xr3:uid="{00000000-0010-0000-0200-000012000000}" name="Label" dataDxfId="166"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65" dataCellStyle="NodeXL Do Not Edit"/>
    <tableColumn id="19" xr3:uid="{00000000-0010-0000-0200-000013000000}" name="Collapsed Properties" dataDxfId="164" dataCellStyle="NodeXL Do Not Edit"/>
    <tableColumn id="5" xr3:uid="{00000000-0010-0000-0200-000005000000}" name="Vertices" dataDxfId="163" dataCellStyle="NodeXL Graph Metric"/>
    <tableColumn id="7" xr3:uid="{00000000-0010-0000-0200-000007000000}" name="Unique Edges" dataDxfId="162" dataCellStyle="NodeXL Graph Metric"/>
    <tableColumn id="8" xr3:uid="{00000000-0010-0000-0200-000008000000}" name="Edges With Duplicates" dataDxfId="161" dataCellStyle="NodeXL Graph Metric"/>
    <tableColumn id="9" xr3:uid="{00000000-0010-0000-0200-000009000000}" name="Total Edges" dataDxfId="160" dataCellStyle="NodeXL Graph Metric"/>
    <tableColumn id="10" xr3:uid="{00000000-0010-0000-0200-00000A000000}" name="Self-Loops" dataDxfId="159" dataCellStyle="NodeXL Graph Metric"/>
    <tableColumn id="24" xr3:uid="{00000000-0010-0000-0200-000018000000}" name="Reciprocated Vertex Pair Ratio" dataDxfId="158" dataCellStyle="NodeXL Graph Metric"/>
    <tableColumn id="25" xr3:uid="{00000000-0010-0000-0200-000019000000}" name="Reciprocated Edge Ratio" dataDxfId="157" dataCellStyle="NodeXL Graph Metric"/>
    <tableColumn id="11" xr3:uid="{00000000-0010-0000-0200-00000B000000}" name="Connected Components" dataDxfId="156" dataCellStyle="NodeXL Graph Metric"/>
    <tableColumn id="12" xr3:uid="{00000000-0010-0000-0200-00000C000000}" name="Single-Vertex Connected Components" dataDxfId="155" dataCellStyle="NodeXL Graph Metric"/>
    <tableColumn id="13" xr3:uid="{00000000-0010-0000-0200-00000D000000}" name="Maximum Vertices in a Connected Component" dataDxfId="154" dataCellStyle="NodeXL Graph Metric"/>
    <tableColumn id="14" xr3:uid="{00000000-0010-0000-0200-00000E000000}" name="Maximum Edges in a Connected Component" dataDxfId="153" dataCellStyle="NodeXL Graph Metric"/>
    <tableColumn id="15" xr3:uid="{00000000-0010-0000-0200-00000F000000}" name="Maximum Geodesic Distance (Diameter)" dataDxfId="152" dataCellStyle="NodeXL Graph Metric"/>
    <tableColumn id="16" xr3:uid="{00000000-0010-0000-0200-000010000000}" name="Average Geodesic Distance" dataDxfId="151" dataCellStyle="NodeXL Graph Metric"/>
    <tableColumn id="17" xr3:uid="{00000000-0010-0000-0200-000011000000}" name="Graph Density" dataDxfId="62" dataCellStyle="NodeXL Graph Metric"/>
    <tableColumn id="23" xr3:uid="{CD56EE90-28F1-402D-98E3-D757B4C59EDF}" name="Top URLs in Tweet" dataDxfId="57" dataCellStyle="Normal"/>
    <tableColumn id="26" xr3:uid="{0920F110-8DC2-45FE-BD6B-F784FECED15F}" name="Top Domains in Tweet" dataDxfId="52" dataCellStyle="Normal"/>
    <tableColumn id="27" xr3:uid="{C430EE31-EF6B-48BE-AB7B-96621BC07B0B}" name="Top Hashtags in Tweet" dataDxfId="47" dataCellStyle="Normal"/>
    <tableColumn id="28" xr3:uid="{AC3F742A-52A1-4715-95E5-E508BC3C138E}" name="Top Words in Tweet" dataDxfId="42" dataCellStyle="Normal"/>
    <tableColumn id="29" xr3:uid="{199F5D9C-772E-4206-9316-992B8E21A167}" name="Top Word Pairs in Tweet" dataDxfId="33" dataCellStyle="Normal"/>
    <tableColumn id="30" xr3:uid="{D83A4C0C-59F1-4C1B-8697-A184D89AC7F2}" name="Top Replied-To in Tweet" dataDxfId="32" dataCellStyle="Normal"/>
    <tableColumn id="31" xr3:uid="{0BBDFA38-B762-42C3-8BF4-32592AAF3FCD}" name="Top Mentioned in Tweet" dataDxfId="27" dataCellStyle="Normal"/>
    <tableColumn id="32" xr3:uid="{C43B5BF2-A208-4072-8C2F-D859E9FF8207}" name="Top Tweeters" dataDxfId="26" dataCellStyle="Normal"/>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1231" totalsRowShown="0" headerRowDxfId="150" dataDxfId="149">
  <autoFilter ref="A1:C1231" xr:uid="{00000000-0009-0000-0100-000005000000}"/>
  <tableColumns count="3">
    <tableColumn id="1" xr3:uid="{00000000-0010-0000-0300-000001000000}" name="Group" dataDxfId="2" dataCellStyle="Normal"/>
    <tableColumn id="2" xr3:uid="{00000000-0010-0000-0300-000002000000}" name="Vertex" dataDxfId="1" dataCellStyle="Normal"/>
    <tableColumn id="3" xr3:uid="{00000000-0010-0000-0300-000003000000}" name="Vertex ID" dataDxfId="0"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69" dataCellStyle="NodeXL Graph Metric"/>
    <tableColumn id="2" xr3:uid="{00000000-0010-0000-0400-000002000000}" name="Value" dataDxfId="68"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48"/>
    <tableColumn id="2" xr3:uid="{00000000-0010-0000-0500-000002000000}" name="Degree Frequency" dataDxfId="147">
      <calculatedColumnFormula>COUNTIF(Vertices[Degree], "&gt;= " &amp; D2) - COUNTIF(Vertices[Degree], "&gt;=" &amp; D3)</calculatedColumnFormula>
    </tableColumn>
    <tableColumn id="3" xr3:uid="{00000000-0010-0000-0500-000003000000}" name="In-Degree Bin" dataDxfId="146"/>
    <tableColumn id="4" xr3:uid="{00000000-0010-0000-0500-000004000000}" name="In-Degree Frequency" dataDxfId="145">
      <calculatedColumnFormula>COUNTIF(Vertices[In-Degree], "&gt;= " &amp; F2) - COUNTIF(Vertices[In-Degree], "&gt;=" &amp; F3)</calculatedColumnFormula>
    </tableColumn>
    <tableColumn id="5" xr3:uid="{00000000-0010-0000-0500-000005000000}" name="Out-Degree Bin" dataDxfId="144"/>
    <tableColumn id="6" xr3:uid="{00000000-0010-0000-0500-000006000000}" name="Out-Degree Frequency" dataDxfId="143">
      <calculatedColumnFormula>COUNTIF(Vertices[Out-Degree], "&gt;= " &amp; H2) - COUNTIF(Vertices[Out-Degree], "&gt;=" &amp; H3)</calculatedColumnFormula>
    </tableColumn>
    <tableColumn id="7" xr3:uid="{00000000-0010-0000-0500-000007000000}" name="Betweenness Centrality Bin" dataDxfId="142"/>
    <tableColumn id="8" xr3:uid="{00000000-0010-0000-0500-000008000000}" name="Betweenness Centrality Frequency" dataDxfId="141">
      <calculatedColumnFormula>COUNTIF(Vertices[Betweenness Centrality], "&gt;= " &amp; J2) - COUNTIF(Vertices[Betweenness Centrality], "&gt;=" &amp; J3)</calculatedColumnFormula>
    </tableColumn>
    <tableColumn id="9" xr3:uid="{00000000-0010-0000-0500-000009000000}" name="Closeness Centrality Bin" dataDxfId="140"/>
    <tableColumn id="10" xr3:uid="{00000000-0010-0000-0500-00000A000000}" name="Closeness Centrality Frequency" dataDxfId="139">
      <calculatedColumnFormula>COUNTIF(Vertices[Closeness Centrality], "&gt;= " &amp; L2) - COUNTIF(Vertices[Closeness Centrality], "&gt;=" &amp; L3)</calculatedColumnFormula>
    </tableColumn>
    <tableColumn id="11" xr3:uid="{00000000-0010-0000-0500-00000B000000}" name="Eigenvector Centrality Bin" dataDxfId="138"/>
    <tableColumn id="12" xr3:uid="{00000000-0010-0000-0500-00000C000000}" name="Eigenvector Centrality Frequency" dataDxfId="137">
      <calculatedColumnFormula>COUNTIF(Vertices[Eigenvector Centrality], "&gt;= " &amp; N2) - COUNTIF(Vertices[Eigenvector Centrality], "&gt;=" &amp; N3)</calculatedColumnFormula>
    </tableColumn>
    <tableColumn id="18" xr3:uid="{00000000-0010-0000-0500-000012000000}" name="PageRank Bin" dataDxfId="136"/>
    <tableColumn id="17" xr3:uid="{00000000-0010-0000-0500-000011000000}" name="PageRank Frequency" dataDxfId="135">
      <calculatedColumnFormula>COUNTIF(Vertices[Eigenvector Centrality], "&gt;= " &amp; P2) - COUNTIF(Vertices[Eigenvector Centrality], "&gt;=" &amp; P3)</calculatedColumnFormula>
    </tableColumn>
    <tableColumn id="13" xr3:uid="{00000000-0010-0000-0500-00000D000000}" name="Clustering Coefficient Bin" dataDxfId="134"/>
    <tableColumn id="14" xr3:uid="{00000000-0010-0000-0500-00000E000000}" name="Clustering Coefficient Frequency" dataDxfId="133">
      <calculatedColumnFormula>COUNTIF(Vertices[Clustering Coefficient], "&gt;= " &amp; R2) - COUNTIF(Vertices[Clustering Coefficient], "&gt;=" &amp; R3)</calculatedColumnFormula>
    </tableColumn>
    <tableColumn id="15" xr3:uid="{00000000-0010-0000-0500-00000F000000}" name="Dynamic Filter Bin" dataDxfId="132"/>
    <tableColumn id="16" xr3:uid="{00000000-0010-0000-0500-000010000000}" name="Dynamic Filter Frequency" dataDxfId="131">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0" insertRow="1" totalsRowShown="0" dataCellStyle="NodeXL Graph Metric">
  <autoFilter ref="A29:B30"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30">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i/web/status/1202687084533825543" TargetMode="External"/><Relationship Id="rId671" Type="http://schemas.openxmlformats.org/officeDocument/2006/relationships/hyperlink" Target="https://twitter.com/"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1" Type="http://schemas.openxmlformats.org/officeDocument/2006/relationships/hyperlink" Target="https://twitter.com/nocontexthearn/status/1188547183299170305" TargetMode="External"/><Relationship Id="rId324" Type="http://schemas.openxmlformats.org/officeDocument/2006/relationships/hyperlink" Target="https://twitter.com/" TargetMode="External"/><Relationship Id="rId531" Type="http://schemas.openxmlformats.org/officeDocument/2006/relationships/hyperlink" Target="https://twitter.com/" TargetMode="External"/><Relationship Id="rId629" Type="http://schemas.openxmlformats.org/officeDocument/2006/relationships/hyperlink" Target="https://twitter.com/"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70" Type="http://schemas.openxmlformats.org/officeDocument/2006/relationships/hyperlink" Target="https://www.popsugar.com/family/video-delivery-man-discovering-snacks-outside-house-46975776?utm_medium=facebook&amp;utm_source=post&amp;utm_campaign=family&amp;fbclid=IwAR3rsM1pQZCjuIBPJnUwxaH5h9Yg2J-Xvq8hcPWV0EEJqZWlVT4t6A3lS-I" TargetMode="External"/><Relationship Id="rId836" Type="http://schemas.openxmlformats.org/officeDocument/2006/relationships/hyperlink" Target="https://twitter.com/" TargetMode="External"/><Relationship Id="rId1021" Type="http://schemas.openxmlformats.org/officeDocument/2006/relationships/hyperlink" Target="https://twitter.com/" TargetMode="External"/><Relationship Id="rId1119" Type="http://schemas.openxmlformats.org/officeDocument/2006/relationships/hyperlink" Target="https://twitter.com/" TargetMode="External"/><Relationship Id="rId268" Type="http://schemas.openxmlformats.org/officeDocument/2006/relationships/hyperlink" Target="https://twitter.com/i/web/status/1202695549364981760" TargetMode="External"/><Relationship Id="rId475" Type="http://schemas.openxmlformats.org/officeDocument/2006/relationships/hyperlink" Target="https://twitter.com/" TargetMode="External"/><Relationship Id="rId682"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32" Type="http://schemas.openxmlformats.org/officeDocument/2006/relationships/hyperlink" Target="https://spectrumnews1.com/ca/la-east/la-times-today/2019/12/05/group-of-friends-started-playing-dungeons---dragons--next-stop--amazon-prime" TargetMode="External"/><Relationship Id="rId128" Type="http://schemas.openxmlformats.org/officeDocument/2006/relationships/hyperlink" Target="https://tamil.news18.com/news/entertainment/cinema-amazon-prime-videoin-bags-thalapathy-64-digital-rights-msb-232167.html" TargetMode="External"/><Relationship Id="rId335" Type="http://schemas.openxmlformats.org/officeDocument/2006/relationships/hyperlink" Target="https://twitter.com/" TargetMode="External"/><Relationship Id="rId542" Type="http://schemas.openxmlformats.org/officeDocument/2006/relationships/hyperlink" Target="https://twitter.com/" TargetMode="External"/><Relationship Id="rId987" Type="http://schemas.openxmlformats.org/officeDocument/2006/relationships/hyperlink" Target="https://twitter.com/" TargetMode="External"/><Relationship Id="rId1172" Type="http://schemas.openxmlformats.org/officeDocument/2006/relationships/hyperlink" Target="https://twitter.com/" TargetMode="External"/><Relationship Id="rId181" Type="http://schemas.openxmlformats.org/officeDocument/2006/relationships/hyperlink" Target="https://www.amazon.co.uk/Freo-Busker-Band-Vol-1/dp/B07S1CXDP3" TargetMode="External"/><Relationship Id="rId402" Type="http://schemas.openxmlformats.org/officeDocument/2006/relationships/hyperlink" Target="https://twitter.com/" TargetMode="External"/><Relationship Id="rId847" Type="http://schemas.openxmlformats.org/officeDocument/2006/relationships/hyperlink" Target="https://twitter.com/" TargetMode="External"/><Relationship Id="rId1032" Type="http://schemas.openxmlformats.org/officeDocument/2006/relationships/hyperlink" Target="https://twitter.com/" TargetMode="External"/><Relationship Id="rId279" Type="http://schemas.openxmlformats.org/officeDocument/2006/relationships/hyperlink" Target="https://smarturl.it/FL1" TargetMode="External"/><Relationship Id="rId486" Type="http://schemas.openxmlformats.org/officeDocument/2006/relationships/hyperlink" Target="https://twitter.com/" TargetMode="External"/><Relationship Id="rId693"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43" Type="http://schemas.openxmlformats.org/officeDocument/2006/relationships/hyperlink" Target="https://twitter.com/i/web/status/1202683508101173252" TargetMode="External"/><Relationship Id="rId139" Type="http://schemas.openxmlformats.org/officeDocument/2006/relationships/hyperlink" Target="http://bit.ly/34Ss3aN" TargetMode="External"/><Relationship Id="rId346" Type="http://schemas.openxmlformats.org/officeDocument/2006/relationships/hyperlink" Target="https://twitter.com/" TargetMode="External"/><Relationship Id="rId553" Type="http://schemas.openxmlformats.org/officeDocument/2006/relationships/hyperlink" Target="https://twitter.com/"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1404" Type="http://schemas.openxmlformats.org/officeDocument/2006/relationships/hyperlink" Target="https://twitter.com/" TargetMode="External"/><Relationship Id="rId192" Type="http://schemas.openxmlformats.org/officeDocument/2006/relationships/hyperlink" Target="https://comicbook.com/gaming/2019/12/05/nintendo-switch-lite-amazon-prime-deal/" TargetMode="External"/><Relationship Id="rId206" Type="http://schemas.openxmlformats.org/officeDocument/2006/relationships/hyperlink" Target="https://youtu.be/gmfvwYlTDRw" TargetMode="External"/><Relationship Id="rId413" Type="http://schemas.openxmlformats.org/officeDocument/2006/relationships/hyperlink" Target="https://twitter.com/" TargetMode="External"/><Relationship Id="rId858" Type="http://schemas.openxmlformats.org/officeDocument/2006/relationships/hyperlink" Target="https://twitter.com/" TargetMode="External"/><Relationship Id="rId1043" Type="http://schemas.openxmlformats.org/officeDocument/2006/relationships/hyperlink" Target="https://twitter.com/" TargetMode="External"/><Relationship Id="rId497" Type="http://schemas.openxmlformats.org/officeDocument/2006/relationships/hyperlink" Target="https://twitter.com/" TargetMode="External"/><Relationship Id="rId620" Type="http://schemas.openxmlformats.org/officeDocument/2006/relationships/hyperlink" Target="https://twitter.com/"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357" Type="http://schemas.openxmlformats.org/officeDocument/2006/relationships/hyperlink" Target="https://twitter.com/" TargetMode="External"/><Relationship Id="rId1110" Type="http://schemas.openxmlformats.org/officeDocument/2006/relationships/hyperlink" Target="https://twitter.com/" TargetMode="External"/><Relationship Id="rId1194"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54" Type="http://schemas.openxmlformats.org/officeDocument/2006/relationships/hyperlink" Target="https://twitter.com/i/web/status/1202684136059801600" TargetMode="External"/><Relationship Id="rId217" Type="http://schemas.openxmlformats.org/officeDocument/2006/relationships/hyperlink" Target="https://twitter.com/i/web/status/1202692547912617989" TargetMode="External"/><Relationship Id="rId564" Type="http://schemas.openxmlformats.org/officeDocument/2006/relationships/hyperlink" Target="https://twitter.com/" TargetMode="External"/><Relationship Id="rId771" Type="http://schemas.openxmlformats.org/officeDocument/2006/relationships/hyperlink" Target="https://twitter.com/" TargetMode="External"/><Relationship Id="rId869" Type="http://schemas.openxmlformats.org/officeDocument/2006/relationships/hyperlink" Target="https://twitter.com/" TargetMode="External"/><Relationship Id="rId424" Type="http://schemas.openxmlformats.org/officeDocument/2006/relationships/hyperlink" Target="https://twitter.com/" TargetMode="External"/><Relationship Id="rId631" Type="http://schemas.openxmlformats.org/officeDocument/2006/relationships/hyperlink" Target="https://twitter.com/" TargetMode="External"/><Relationship Id="rId729" Type="http://schemas.openxmlformats.org/officeDocument/2006/relationships/hyperlink" Target="https://twitter.com/"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1359" Type="http://schemas.openxmlformats.org/officeDocument/2006/relationships/hyperlink" Target="https://twitter.com/" TargetMode="External"/><Relationship Id="rId270" Type="http://schemas.openxmlformats.org/officeDocument/2006/relationships/hyperlink" Target="https://twitter.com/primevideosport/status/1202692652052996096" TargetMode="External"/><Relationship Id="rId936" Type="http://schemas.openxmlformats.org/officeDocument/2006/relationships/hyperlink" Target="https://twitter.com/" TargetMode="External"/><Relationship Id="rId1121" Type="http://schemas.openxmlformats.org/officeDocument/2006/relationships/hyperlink" Target="https://twitter.com/" TargetMode="External"/><Relationship Id="rId1219" Type="http://schemas.openxmlformats.org/officeDocument/2006/relationships/hyperlink" Target="https://twitter.com/" TargetMode="External"/><Relationship Id="rId65" Type="http://schemas.openxmlformats.org/officeDocument/2006/relationships/hyperlink" Target="https://www.amazon.co.uk/gp/video/storefront/ref=atv_app_avd_vnt_plp_RFFUSVU?ie=UTF8&amp;plpId=RFFUSVU" TargetMode="External"/><Relationship Id="rId130" Type="http://schemas.openxmlformats.org/officeDocument/2006/relationships/hyperlink" Target="https://twitter.com/i/web/status/1202687771057541130" TargetMode="External"/><Relationship Id="rId368" Type="http://schemas.openxmlformats.org/officeDocument/2006/relationships/hyperlink" Target="https://twitter.com/" TargetMode="External"/><Relationship Id="rId575" Type="http://schemas.openxmlformats.org/officeDocument/2006/relationships/hyperlink" Target="https://twitter.com/" TargetMode="External"/><Relationship Id="rId782" Type="http://schemas.openxmlformats.org/officeDocument/2006/relationships/hyperlink" Target="https://twitter.com/" TargetMode="External"/><Relationship Id="rId1426" Type="http://schemas.openxmlformats.org/officeDocument/2006/relationships/hyperlink" Target="https://twitter.com/" TargetMode="External"/><Relationship Id="rId228" Type="http://schemas.openxmlformats.org/officeDocument/2006/relationships/hyperlink" Target="https://twitter.com/nocontexthearn/status/1188547183299170305" TargetMode="External"/><Relationship Id="rId435" Type="http://schemas.openxmlformats.org/officeDocument/2006/relationships/hyperlink" Target="https://twitter.com/" TargetMode="External"/><Relationship Id="rId642" Type="http://schemas.openxmlformats.org/officeDocument/2006/relationships/hyperlink" Target="https://twitter.com/"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81" Type="http://schemas.openxmlformats.org/officeDocument/2006/relationships/hyperlink" Target="https://twitter.com/i/web/status/1202696563941879808" TargetMode="External"/><Relationship Id="rId502" Type="http://schemas.openxmlformats.org/officeDocument/2006/relationships/hyperlink" Target="https://twitter.com/" TargetMode="External"/><Relationship Id="rId947" Type="http://schemas.openxmlformats.org/officeDocument/2006/relationships/hyperlink" Target="https://twitter.com/" TargetMode="External"/><Relationship Id="rId1132" Type="http://schemas.openxmlformats.org/officeDocument/2006/relationships/hyperlink" Target="https://twitter.com/" TargetMode="External"/><Relationship Id="rId76" Type="http://schemas.openxmlformats.org/officeDocument/2006/relationships/hyperlink" Target="https://librosyhumor.blogspot.com/2019/12/la-terrible-historia-de-los-vibradores.html" TargetMode="External"/><Relationship Id="rId141" Type="http://schemas.openxmlformats.org/officeDocument/2006/relationships/hyperlink" Target="https://twitter.com/nocontexthearn/status/1188547183299170305" TargetMode="External"/><Relationship Id="rId379" Type="http://schemas.openxmlformats.org/officeDocument/2006/relationships/hyperlink" Target="https://twitter.com/"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807" Type="http://schemas.openxmlformats.org/officeDocument/2006/relationships/hyperlink" Target="https://twitter.com/" TargetMode="External"/><Relationship Id="rId7" Type="http://schemas.openxmlformats.org/officeDocument/2006/relationships/hyperlink" Target="https://twitter.com/i/web/status/1202681875489275904" TargetMode="External"/><Relationship Id="rId239" Type="http://schemas.openxmlformats.org/officeDocument/2006/relationships/hyperlink" Target="https://twitter.com/i/web/status/1202684989395161089" TargetMode="External"/><Relationship Id="rId446" Type="http://schemas.openxmlformats.org/officeDocument/2006/relationships/hyperlink" Target="https://twitter.com/" TargetMode="External"/><Relationship Id="rId653" Type="http://schemas.openxmlformats.org/officeDocument/2006/relationships/hyperlink" Target="https://twitter.com/"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292" Type="http://schemas.openxmlformats.org/officeDocument/2006/relationships/hyperlink" Target="https://twitter.com/i/web/status/1202697032307216389" TargetMode="External"/><Relationship Id="rId306" Type="http://schemas.openxmlformats.org/officeDocument/2006/relationships/hyperlink" Target="https://twitter.com/i/web/status/1202697675092742159" TargetMode="External"/><Relationship Id="rId860" Type="http://schemas.openxmlformats.org/officeDocument/2006/relationships/hyperlink" Target="https://twitter.com/" TargetMode="External"/><Relationship Id="rId958" Type="http://schemas.openxmlformats.org/officeDocument/2006/relationships/hyperlink" Target="https://twitter.com/" TargetMode="External"/><Relationship Id="rId1143" Type="http://schemas.openxmlformats.org/officeDocument/2006/relationships/hyperlink" Target="https://twitter.com/" TargetMode="External"/><Relationship Id="rId87" Type="http://schemas.openxmlformats.org/officeDocument/2006/relationships/hyperlink" Target="https://twitter.com/animalkingdom/status/1202681256216940544" TargetMode="External"/><Relationship Id="rId513" Type="http://schemas.openxmlformats.org/officeDocument/2006/relationships/hyperlink" Target="https://twitter.com/" TargetMode="External"/><Relationship Id="rId597" Type="http://schemas.openxmlformats.org/officeDocument/2006/relationships/hyperlink" Target="https://twitter.com/" TargetMode="External"/><Relationship Id="rId720" Type="http://schemas.openxmlformats.org/officeDocument/2006/relationships/hyperlink" Target="https://twitter.com/" TargetMode="External"/><Relationship Id="rId818" Type="http://schemas.openxmlformats.org/officeDocument/2006/relationships/hyperlink" Target="https://twitter.com/" TargetMode="External"/><Relationship Id="rId1350" Type="http://schemas.openxmlformats.org/officeDocument/2006/relationships/hyperlink" Target="https://twitter.com/" TargetMode="External"/><Relationship Id="rId152" Type="http://schemas.openxmlformats.org/officeDocument/2006/relationships/hyperlink" Target="https://twitter.com/i/web/status/1202689115675906050" TargetMode="External"/><Relationship Id="rId457" Type="http://schemas.openxmlformats.org/officeDocument/2006/relationships/hyperlink" Target="https://twitter.com/" TargetMode="External"/><Relationship Id="rId1003" Type="http://schemas.openxmlformats.org/officeDocument/2006/relationships/hyperlink" Target="https://twitter.com/" TargetMode="External"/><Relationship Id="rId1087" Type="http://schemas.openxmlformats.org/officeDocument/2006/relationships/hyperlink" Target="https://twitter.com/" TargetMode="External"/><Relationship Id="rId1210" Type="http://schemas.openxmlformats.org/officeDocument/2006/relationships/hyperlink" Target="https://twitter.com/" TargetMode="External"/><Relationship Id="rId1294" Type="http://schemas.openxmlformats.org/officeDocument/2006/relationships/hyperlink" Target="https://twitter.com/" TargetMode="External"/><Relationship Id="rId1308" Type="http://schemas.openxmlformats.org/officeDocument/2006/relationships/hyperlink" Target="https://twitter.com/" TargetMode="External"/><Relationship Id="rId664" Type="http://schemas.openxmlformats.org/officeDocument/2006/relationships/hyperlink" Target="https://twitter.com/"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4" Type="http://schemas.openxmlformats.org/officeDocument/2006/relationships/hyperlink" Target="https://twitter.com/nocontexthearn/status/1188547183299170305" TargetMode="External"/><Relationship Id="rId317" Type="http://schemas.openxmlformats.org/officeDocument/2006/relationships/hyperlink" Target="https://twitter.com/i/web/status/1202688295253266432" TargetMode="External"/><Relationship Id="rId524" Type="http://schemas.openxmlformats.org/officeDocument/2006/relationships/hyperlink" Target="https://twitter.com/"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98" Type="http://schemas.openxmlformats.org/officeDocument/2006/relationships/hyperlink" Target="https://twitter.com/i/web/status/1202686384982675460" TargetMode="External"/><Relationship Id="rId163" Type="http://schemas.openxmlformats.org/officeDocument/2006/relationships/hyperlink" Target="https://twitter.com/nocontexthearn/status/1188547183299170305" TargetMode="External"/><Relationship Id="rId370" Type="http://schemas.openxmlformats.org/officeDocument/2006/relationships/hyperlink" Target="https://twitter.com/"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230" Type="http://schemas.openxmlformats.org/officeDocument/2006/relationships/hyperlink" Target="https://twitter.com/i/web/status/1202693145139400705" TargetMode="External"/><Relationship Id="rId468" Type="http://schemas.openxmlformats.org/officeDocument/2006/relationships/hyperlink" Target="https://twitter.com/" TargetMode="External"/><Relationship Id="rId675" Type="http://schemas.openxmlformats.org/officeDocument/2006/relationships/hyperlink" Target="https://twitter.com/"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1319" Type="http://schemas.openxmlformats.org/officeDocument/2006/relationships/hyperlink" Target="https://twitter.com/" TargetMode="External"/><Relationship Id="rId25" Type="http://schemas.openxmlformats.org/officeDocument/2006/relationships/hyperlink" Target="https://twitter.com/i/web/status/1202682933548634113" TargetMode="External"/><Relationship Id="rId328" Type="http://schemas.openxmlformats.org/officeDocument/2006/relationships/hyperlink" Target="https://twitter.com/" TargetMode="External"/><Relationship Id="rId535" Type="http://schemas.openxmlformats.org/officeDocument/2006/relationships/hyperlink" Target="https://twitter.com/"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174" Type="http://schemas.openxmlformats.org/officeDocument/2006/relationships/hyperlink" Target="https://twitter.com/i/web/status/1202690020567605248" TargetMode="External"/><Relationship Id="rId381" Type="http://schemas.openxmlformats.org/officeDocument/2006/relationships/hyperlink" Target="https://twitter.com/" TargetMode="External"/><Relationship Id="rId602" Type="http://schemas.openxmlformats.org/officeDocument/2006/relationships/hyperlink" Target="https://twitter.com/"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241" Type="http://schemas.openxmlformats.org/officeDocument/2006/relationships/hyperlink" Target="https://chord4me.info/music/amazon-prime-music" TargetMode="External"/><Relationship Id="rId479" Type="http://schemas.openxmlformats.org/officeDocument/2006/relationships/hyperlink" Target="https://twitter.com/" TargetMode="External"/><Relationship Id="rId686" Type="http://schemas.openxmlformats.org/officeDocument/2006/relationships/hyperlink" Target="https://twitter.com/" TargetMode="External"/><Relationship Id="rId893" Type="http://schemas.openxmlformats.org/officeDocument/2006/relationships/hyperlink" Target="https://twitter.com/" TargetMode="External"/><Relationship Id="rId907" Type="http://schemas.openxmlformats.org/officeDocument/2006/relationships/hyperlink" Target="https://twitter.com/" TargetMode="External"/><Relationship Id="rId36" Type="http://schemas.openxmlformats.org/officeDocument/2006/relationships/hyperlink" Target="https://twitter.com/i/web/status/1202683403872673792" TargetMode="External"/><Relationship Id="rId339" Type="http://schemas.openxmlformats.org/officeDocument/2006/relationships/hyperlink" Target="https://twitter.com/" TargetMode="External"/><Relationship Id="rId546" Type="http://schemas.openxmlformats.org/officeDocument/2006/relationships/hyperlink" Target="https://twitter.com/"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101" Type="http://schemas.openxmlformats.org/officeDocument/2006/relationships/hyperlink" Target="https://twitter.com/i/web/status/1202686578499497986" TargetMode="External"/><Relationship Id="rId185" Type="http://schemas.openxmlformats.org/officeDocument/2006/relationships/hyperlink" Target="https://twitter.com/i/web/status/1202690506070904832" TargetMode="External"/><Relationship Id="rId406" Type="http://schemas.openxmlformats.org/officeDocument/2006/relationships/hyperlink" Target="https://twitter.com/"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392" Type="http://schemas.openxmlformats.org/officeDocument/2006/relationships/hyperlink" Target="https://twitter.com/" TargetMode="External"/><Relationship Id="rId613" Type="http://schemas.openxmlformats.org/officeDocument/2006/relationships/hyperlink" Target="https://twitter.com/" TargetMode="External"/><Relationship Id="rId697" Type="http://schemas.openxmlformats.org/officeDocument/2006/relationships/hyperlink" Target="https://twitter.com/"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252" Type="http://schemas.openxmlformats.org/officeDocument/2006/relationships/hyperlink" Target="https://twitter.com/i/web/status/1202687464852348930" TargetMode="External"/><Relationship Id="rId1103" Type="http://schemas.openxmlformats.org/officeDocument/2006/relationships/hyperlink" Target="https://twitter.com/" TargetMode="External"/><Relationship Id="rId1187"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47" Type="http://schemas.openxmlformats.org/officeDocument/2006/relationships/hyperlink" Target="https://twitter.com/i/web/status/1202683665169432576" TargetMode="External"/><Relationship Id="rId112" Type="http://schemas.openxmlformats.org/officeDocument/2006/relationships/hyperlink" Target="https://twitter.com/i/web/status/1202686750159753233" TargetMode="External"/><Relationship Id="rId557" Type="http://schemas.openxmlformats.org/officeDocument/2006/relationships/hyperlink" Target="https://twitter.com/"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196" Type="http://schemas.openxmlformats.org/officeDocument/2006/relationships/hyperlink" Target="https://twitter.com/i/web/status/1202691421167374337" TargetMode="External"/><Relationship Id="rId417" Type="http://schemas.openxmlformats.org/officeDocument/2006/relationships/hyperlink" Target="https://twitter.com/" TargetMode="External"/><Relationship Id="rId624" Type="http://schemas.openxmlformats.org/officeDocument/2006/relationships/hyperlink" Target="https://twitter.com/"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263" Type="http://schemas.openxmlformats.org/officeDocument/2006/relationships/hyperlink" Target="https://twitter.com/i/web/status/1202695099257221121" TargetMode="External"/><Relationship Id="rId470" Type="http://schemas.openxmlformats.org/officeDocument/2006/relationships/hyperlink" Target="https://twitter.com/" TargetMode="External"/><Relationship Id="rId929"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58" Type="http://schemas.openxmlformats.org/officeDocument/2006/relationships/hyperlink" Target="https://twitter.com/i/web/status/1202684227344650240" TargetMode="External"/><Relationship Id="rId123" Type="http://schemas.openxmlformats.org/officeDocument/2006/relationships/hyperlink" Target="https://twitter.com/i/web/status/1202687404362076164" TargetMode="External"/><Relationship Id="rId330" Type="http://schemas.openxmlformats.org/officeDocument/2006/relationships/hyperlink" Target="https://twitter.com/" TargetMode="External"/><Relationship Id="rId568" Type="http://schemas.openxmlformats.org/officeDocument/2006/relationships/hyperlink" Target="https://twitter.com/"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1419" Type="http://schemas.openxmlformats.org/officeDocument/2006/relationships/hyperlink" Target="https://twitter.com/" TargetMode="External"/><Relationship Id="rId428" Type="http://schemas.openxmlformats.org/officeDocument/2006/relationships/hyperlink" Target="https://twitter.com/" TargetMode="External"/><Relationship Id="rId635" Type="http://schemas.openxmlformats.org/officeDocument/2006/relationships/hyperlink" Target="https://twitter.com/"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274" Type="http://schemas.openxmlformats.org/officeDocument/2006/relationships/hyperlink" Target="https://twitter.com/i/web/status/1202695850570502161" TargetMode="External"/><Relationship Id="rId481" Type="http://schemas.openxmlformats.org/officeDocument/2006/relationships/hyperlink" Target="https://twitter.com/" TargetMode="External"/><Relationship Id="rId702" Type="http://schemas.openxmlformats.org/officeDocument/2006/relationships/hyperlink" Target="https://twitter.com/"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69" Type="http://schemas.openxmlformats.org/officeDocument/2006/relationships/hyperlink" Target="https://twitter.com/i/web/status/1202684913914437632" TargetMode="External"/><Relationship Id="rId134" Type="http://schemas.openxmlformats.org/officeDocument/2006/relationships/hyperlink" Target="https://twitter.com/i/web/status/1202688050884759553" TargetMode="External"/><Relationship Id="rId579" Type="http://schemas.openxmlformats.org/officeDocument/2006/relationships/hyperlink" Target="https://twitter.com/"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341" Type="http://schemas.openxmlformats.org/officeDocument/2006/relationships/hyperlink" Target="https://twitter.com/" TargetMode="External"/><Relationship Id="rId439" Type="http://schemas.openxmlformats.org/officeDocument/2006/relationships/hyperlink" Target="https://twitter.com/" TargetMode="External"/><Relationship Id="rId646" Type="http://schemas.openxmlformats.org/officeDocument/2006/relationships/hyperlink" Target="https://twitter.com/"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201" Type="http://schemas.openxmlformats.org/officeDocument/2006/relationships/hyperlink" Target="https://www.nytimes.com/2019/11/30/business/amazon-baltimore.html?emc=rss&amp;partner=rss" TargetMode="External"/><Relationship Id="rId285" Type="http://schemas.openxmlformats.org/officeDocument/2006/relationships/hyperlink" Target="https://twitter.com/i/web/status/1202696741272915968" TargetMode="External"/><Relationship Id="rId506" Type="http://schemas.openxmlformats.org/officeDocument/2006/relationships/hyperlink" Target="https://twitter.com/"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492" Type="http://schemas.openxmlformats.org/officeDocument/2006/relationships/hyperlink" Target="https://twitter.com/" TargetMode="External"/><Relationship Id="rId713" Type="http://schemas.openxmlformats.org/officeDocument/2006/relationships/hyperlink" Target="https://twitter.com/" TargetMode="External"/><Relationship Id="rId797" Type="http://schemas.openxmlformats.org/officeDocument/2006/relationships/hyperlink" Target="https://twitter.com/"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45" Type="http://schemas.openxmlformats.org/officeDocument/2006/relationships/hyperlink" Target="https://ift.tt/388hZMZ" TargetMode="External"/><Relationship Id="rId352" Type="http://schemas.openxmlformats.org/officeDocument/2006/relationships/hyperlink" Target="https://twitter.com/" TargetMode="External"/><Relationship Id="rId1203" Type="http://schemas.openxmlformats.org/officeDocument/2006/relationships/hyperlink" Target="https://twitter.com/" TargetMode="External"/><Relationship Id="rId1287" Type="http://schemas.openxmlformats.org/officeDocument/2006/relationships/hyperlink" Target="https://twitter.com/" TargetMode="External"/><Relationship Id="rId1410" Type="http://schemas.openxmlformats.org/officeDocument/2006/relationships/hyperlink" Target="https://twitter.com/" TargetMode="External"/><Relationship Id="rId212" Type="http://schemas.openxmlformats.org/officeDocument/2006/relationships/hyperlink" Target="https://twitter.com/i/web/status/1202692168957251589" TargetMode="External"/><Relationship Id="rId657" Type="http://schemas.openxmlformats.org/officeDocument/2006/relationships/hyperlink" Target="https://twitter.com/" TargetMode="External"/><Relationship Id="rId864" Type="http://schemas.openxmlformats.org/officeDocument/2006/relationships/hyperlink" Target="https://twitter.com/" TargetMode="External"/><Relationship Id="rId296" Type="http://schemas.openxmlformats.org/officeDocument/2006/relationships/hyperlink" Target="https://twitter.com/i/web/status/1202684114446540800" TargetMode="External"/><Relationship Id="rId517" Type="http://schemas.openxmlformats.org/officeDocument/2006/relationships/hyperlink" Target="https://twitter.com/"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60" Type="http://schemas.openxmlformats.org/officeDocument/2006/relationships/hyperlink" Target="https://comicbook.com/gaming/2019/12/05/nintendo-switch-lite-amazon-prime-deal/" TargetMode="External"/><Relationship Id="rId156" Type="http://schemas.openxmlformats.org/officeDocument/2006/relationships/hyperlink" Target="https://twitter.com/i/web/status/1202689115675906050" TargetMode="External"/><Relationship Id="rId363" Type="http://schemas.openxmlformats.org/officeDocument/2006/relationships/hyperlink" Target="https://twitter.com/" TargetMode="External"/><Relationship Id="rId570" Type="http://schemas.openxmlformats.org/officeDocument/2006/relationships/hyperlink" Target="https://twitter.com/"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223" Type="http://schemas.openxmlformats.org/officeDocument/2006/relationships/hyperlink" Target="https://news.o2.co.uk/press-release/o2-launches-o2-extras-offering-memberships-to-amazon-prime-video-amazon-music-and-more/" TargetMode="External"/><Relationship Id="rId430" Type="http://schemas.openxmlformats.org/officeDocument/2006/relationships/hyperlink" Target="https://twitter.com/" TargetMode="External"/><Relationship Id="rId668" Type="http://schemas.openxmlformats.org/officeDocument/2006/relationships/hyperlink" Target="https://twitter.com/" TargetMode="External"/><Relationship Id="rId875" Type="http://schemas.openxmlformats.org/officeDocument/2006/relationships/hyperlink" Target="https://twitter.com/" TargetMode="External"/><Relationship Id="rId1060" Type="http://schemas.openxmlformats.org/officeDocument/2006/relationships/hyperlink" Target="https://twitter.com/" TargetMode="External"/><Relationship Id="rId1298" Type="http://schemas.openxmlformats.org/officeDocument/2006/relationships/hyperlink" Target="https://twitter.com/" TargetMode="External"/><Relationship Id="rId18" Type="http://schemas.openxmlformats.org/officeDocument/2006/relationships/hyperlink" Target="https://dannydealguru.com/2019/12/05/15-off-100-at-whole-foods-with-amazon-prime-ymmv/" TargetMode="External"/><Relationship Id="rId528" Type="http://schemas.openxmlformats.org/officeDocument/2006/relationships/hyperlink" Target="https://twitter.com/"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67" Type="http://schemas.openxmlformats.org/officeDocument/2006/relationships/hyperlink" Target="https://twitter.com/i/web/status/1202689552575598592" TargetMode="External"/><Relationship Id="rId374" Type="http://schemas.openxmlformats.org/officeDocument/2006/relationships/hyperlink" Target="https://twitter.com/" TargetMode="External"/><Relationship Id="rId581"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71" Type="http://schemas.openxmlformats.org/officeDocument/2006/relationships/hyperlink" Target="https://twitter.com/i/web/status/1202685107598848000" TargetMode="External"/><Relationship Id="rId234" Type="http://schemas.openxmlformats.org/officeDocument/2006/relationships/hyperlink" Target="https://twitter.com/i/web/status/1202693247170203660" TargetMode="External"/><Relationship Id="rId679" Type="http://schemas.openxmlformats.org/officeDocument/2006/relationships/hyperlink" Target="https://twitter.com/" TargetMode="External"/><Relationship Id="rId802" Type="http://schemas.openxmlformats.org/officeDocument/2006/relationships/hyperlink" Target="https://twitter.com/" TargetMode="External"/><Relationship Id="rId886" Type="http://schemas.openxmlformats.org/officeDocument/2006/relationships/hyperlink" Target="https://twitter.com/" TargetMode="External"/><Relationship Id="rId2" Type="http://schemas.openxmlformats.org/officeDocument/2006/relationships/hyperlink" Target="https://www.indiaglitz.com/thalapathy-64-streaming-rights-amazon-prime-video-for-record-prize-tamil-news-248975" TargetMode="External"/><Relationship Id="rId29" Type="http://schemas.openxmlformats.org/officeDocument/2006/relationships/hyperlink" Target="https://twitter.com/i/web/status/1202682971263815680" TargetMode="External"/><Relationship Id="rId441" Type="http://schemas.openxmlformats.org/officeDocument/2006/relationships/hyperlink" Target="https://twitter.com/" TargetMode="External"/><Relationship Id="rId539" Type="http://schemas.openxmlformats.org/officeDocument/2006/relationships/hyperlink" Target="https://twitter.com/"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78" Type="http://schemas.openxmlformats.org/officeDocument/2006/relationships/hyperlink" Target="https://twitter.com/i/web/status/1202690167489908742" TargetMode="External"/><Relationship Id="rId301" Type="http://schemas.openxmlformats.org/officeDocument/2006/relationships/hyperlink" Target="http://bit.ly/34Ss3aN"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82" Type="http://schemas.openxmlformats.org/officeDocument/2006/relationships/hyperlink" Target="https://twitter.com/i/web/status/1202685724384006149" TargetMode="External"/><Relationship Id="rId385" Type="http://schemas.openxmlformats.org/officeDocument/2006/relationships/hyperlink" Target="https://twitter.com/" TargetMode="External"/><Relationship Id="rId592" Type="http://schemas.openxmlformats.org/officeDocument/2006/relationships/hyperlink" Target="https://twitter.com/" TargetMode="External"/><Relationship Id="rId606" Type="http://schemas.openxmlformats.org/officeDocument/2006/relationships/hyperlink" Target="https://twitter.com/" TargetMode="External"/><Relationship Id="rId813" Type="http://schemas.openxmlformats.org/officeDocument/2006/relationships/hyperlink" Target="https://twitter.com/" TargetMode="External"/><Relationship Id="rId245" Type="http://schemas.openxmlformats.org/officeDocument/2006/relationships/hyperlink" Target="https://twitter.com/i/web/status/1202694158336626693" TargetMode="External"/><Relationship Id="rId452" Type="http://schemas.openxmlformats.org/officeDocument/2006/relationships/hyperlink" Target="https://twitter.com/" TargetMode="External"/><Relationship Id="rId897" Type="http://schemas.openxmlformats.org/officeDocument/2006/relationships/hyperlink" Target="https://twitter.com/" TargetMode="External"/><Relationship Id="rId1082" Type="http://schemas.openxmlformats.org/officeDocument/2006/relationships/hyperlink" Target="https://twitter.com/" TargetMode="External"/><Relationship Id="rId1303" Type="http://schemas.openxmlformats.org/officeDocument/2006/relationships/hyperlink" Target="https://twitter.com/" TargetMode="External"/><Relationship Id="rId105" Type="http://schemas.openxmlformats.org/officeDocument/2006/relationships/hyperlink" Target="https://twitter.com/i/web/status/1202686595784200193" TargetMode="External"/><Relationship Id="rId312" Type="http://schemas.openxmlformats.org/officeDocument/2006/relationships/hyperlink" Target="https://twitter.com/i/web/status/1202697847604498443"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93" Type="http://schemas.openxmlformats.org/officeDocument/2006/relationships/hyperlink" Target="https://ift.tt/388hZMZ" TargetMode="External"/><Relationship Id="rId189" Type="http://schemas.openxmlformats.org/officeDocument/2006/relationships/hyperlink" Target="https://twitter.com/nocontexthearn/status/1188547183299170305" TargetMode="External"/><Relationship Id="rId396" Type="http://schemas.openxmlformats.org/officeDocument/2006/relationships/hyperlink" Target="https://twitter.com/" TargetMode="External"/><Relationship Id="rId617" Type="http://schemas.openxmlformats.org/officeDocument/2006/relationships/hyperlink" Target="https://twitter.com/"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256" Type="http://schemas.openxmlformats.org/officeDocument/2006/relationships/hyperlink" Target="https://amzn.to/2DOONgg" TargetMode="External"/><Relationship Id="rId463" Type="http://schemas.openxmlformats.org/officeDocument/2006/relationships/hyperlink" Target="https://twitter.com/" TargetMode="External"/><Relationship Id="rId670" Type="http://schemas.openxmlformats.org/officeDocument/2006/relationships/hyperlink" Target="https://twitter.com/" TargetMode="External"/><Relationship Id="rId1093"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16" Type="http://schemas.openxmlformats.org/officeDocument/2006/relationships/hyperlink" Target="https://twitter.com/i/web/status/1202686917143343104" TargetMode="External"/><Relationship Id="rId323" Type="http://schemas.openxmlformats.org/officeDocument/2006/relationships/hyperlink" Target="https://twitter.com/" TargetMode="External"/><Relationship Id="rId530" Type="http://schemas.openxmlformats.org/officeDocument/2006/relationships/hyperlink" Target="https://twitter.com/"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 Type="http://schemas.openxmlformats.org/officeDocument/2006/relationships/hyperlink" Target="https://twitter.com/i/web/status/1202682644363919361" TargetMode="External"/><Relationship Id="rId628" Type="http://schemas.openxmlformats.org/officeDocument/2006/relationships/hyperlink" Target="https://twitter.com/"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267" Type="http://schemas.openxmlformats.org/officeDocument/2006/relationships/hyperlink" Target="https://twitter.com/nocontexthearn/status/1188547183299170305" TargetMode="External"/><Relationship Id="rId474"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27" Type="http://schemas.openxmlformats.org/officeDocument/2006/relationships/hyperlink" Target="https://twitter.com/i/web/status/1202687634356617216" TargetMode="External"/><Relationship Id="rId681" Type="http://schemas.openxmlformats.org/officeDocument/2006/relationships/hyperlink" Target="https://twitter.com/" TargetMode="External"/><Relationship Id="rId779" Type="http://schemas.openxmlformats.org/officeDocument/2006/relationships/hyperlink" Target="https://twitter.com/" TargetMode="External"/><Relationship Id="rId902" Type="http://schemas.openxmlformats.org/officeDocument/2006/relationships/hyperlink" Target="https://twitter.com/" TargetMode="External"/><Relationship Id="rId986" Type="http://schemas.openxmlformats.org/officeDocument/2006/relationships/hyperlink" Target="https://twitter.com/" TargetMode="External"/><Relationship Id="rId31" Type="http://schemas.openxmlformats.org/officeDocument/2006/relationships/hyperlink" Target="https://twitter.com/i/web/status/1202683045725265928" TargetMode="External"/><Relationship Id="rId334" Type="http://schemas.openxmlformats.org/officeDocument/2006/relationships/hyperlink" Target="https://twitter.com/" TargetMode="External"/><Relationship Id="rId541" Type="http://schemas.openxmlformats.org/officeDocument/2006/relationships/hyperlink" Target="https://twitter.com/" TargetMode="External"/><Relationship Id="rId639" Type="http://schemas.openxmlformats.org/officeDocument/2006/relationships/hyperlink" Target="https://twitter.com/" TargetMode="External"/><Relationship Id="rId1171" Type="http://schemas.openxmlformats.org/officeDocument/2006/relationships/hyperlink" Target="https://twitter.com/" TargetMode="External"/><Relationship Id="rId1269" Type="http://schemas.openxmlformats.org/officeDocument/2006/relationships/hyperlink" Target="https://twitter.com/" TargetMode="External"/><Relationship Id="rId180" Type="http://schemas.openxmlformats.org/officeDocument/2006/relationships/hyperlink" Target="https://www.cnet.com/how-to/ways-your-amazon-prime-subscription-can-make-you-healthy/" TargetMode="External"/><Relationship Id="rId278" Type="http://schemas.openxmlformats.org/officeDocument/2006/relationships/hyperlink" Target="https://twitter.com/nocontexthearn/status/1188547183299170305" TargetMode="External"/><Relationship Id="rId401" Type="http://schemas.openxmlformats.org/officeDocument/2006/relationships/hyperlink" Target="https://twitter.com/" TargetMode="External"/><Relationship Id="rId846" Type="http://schemas.openxmlformats.org/officeDocument/2006/relationships/hyperlink" Target="https://twitter.com/" TargetMode="External"/><Relationship Id="rId1031" Type="http://schemas.openxmlformats.org/officeDocument/2006/relationships/hyperlink" Target="https://twitter.com/" TargetMode="External"/><Relationship Id="rId1129" Type="http://schemas.openxmlformats.org/officeDocument/2006/relationships/hyperlink" Target="https://twitter.com/" TargetMode="External"/><Relationship Id="rId485" Type="http://schemas.openxmlformats.org/officeDocument/2006/relationships/hyperlink" Target="https://twitter.com/" TargetMode="External"/><Relationship Id="rId692" Type="http://schemas.openxmlformats.org/officeDocument/2006/relationships/hyperlink" Target="https://twitter.com/" TargetMode="External"/><Relationship Id="rId706" Type="http://schemas.openxmlformats.org/officeDocument/2006/relationships/hyperlink" Target="https://twitter.com/"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42" Type="http://schemas.openxmlformats.org/officeDocument/2006/relationships/hyperlink" Target="https://www.express.co.uk/sport/football/1213571/amazon-prime-football-not-working-how-many-devices-can-watch-amazon-prime-at-same-time" TargetMode="External"/><Relationship Id="rId138" Type="http://schemas.openxmlformats.org/officeDocument/2006/relationships/hyperlink" Target="https://twitter.com/i/web/status/1202688238969864193" TargetMode="External"/><Relationship Id="rId345" Type="http://schemas.openxmlformats.org/officeDocument/2006/relationships/hyperlink" Target="https://twitter.com/" TargetMode="External"/><Relationship Id="rId552" Type="http://schemas.openxmlformats.org/officeDocument/2006/relationships/hyperlink" Target="https://twitter.com/"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1403" Type="http://schemas.openxmlformats.org/officeDocument/2006/relationships/hyperlink" Target="https://twitter.com/" TargetMode="External"/><Relationship Id="rId191" Type="http://schemas.openxmlformats.org/officeDocument/2006/relationships/hyperlink" Target="https://twitter.com/i/web/status/1202690853740957712" TargetMode="External"/><Relationship Id="rId205" Type="http://schemas.openxmlformats.org/officeDocument/2006/relationships/hyperlink" Target="https://youtu.be/gmfvwYlTDRw" TargetMode="External"/><Relationship Id="rId412" Type="http://schemas.openxmlformats.org/officeDocument/2006/relationships/hyperlink" Target="https://twitter.com/"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289" Type="http://schemas.openxmlformats.org/officeDocument/2006/relationships/hyperlink" Target="https://twitter.com/i/web/status/1202696971108179968" TargetMode="External"/><Relationship Id="rId496"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53" Type="http://schemas.openxmlformats.org/officeDocument/2006/relationships/hyperlink" Target="https://twitter.com/nocontexthearn/status/1188547183299170305" TargetMode="External"/><Relationship Id="rId149" Type="http://schemas.openxmlformats.org/officeDocument/2006/relationships/hyperlink" Target="https://twitter.com/i/web/status/1202689070863831040" TargetMode="External"/><Relationship Id="rId356" Type="http://schemas.openxmlformats.org/officeDocument/2006/relationships/hyperlink" Target="https://twitter.com/" TargetMode="External"/><Relationship Id="rId563" Type="http://schemas.openxmlformats.org/officeDocument/2006/relationships/hyperlink" Target="https://twitter.com/"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216" Type="http://schemas.openxmlformats.org/officeDocument/2006/relationships/hyperlink" Target="https://buff.ly/2YmK5iU" TargetMode="External"/><Relationship Id="rId423" Type="http://schemas.openxmlformats.org/officeDocument/2006/relationships/hyperlink" Target="https://twitter.com/" TargetMode="External"/><Relationship Id="rId868" Type="http://schemas.openxmlformats.org/officeDocument/2006/relationships/hyperlink" Target="https://twitter.com/"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630" Type="http://schemas.openxmlformats.org/officeDocument/2006/relationships/hyperlink" Target="https://twitter.com/"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64" Type="http://schemas.openxmlformats.org/officeDocument/2006/relationships/hyperlink" Target="https://twitter.com/HQzonna/status/1202609575486279683" TargetMode="External"/><Relationship Id="rId367" Type="http://schemas.openxmlformats.org/officeDocument/2006/relationships/hyperlink" Target="https://twitter.com/" TargetMode="External"/><Relationship Id="rId574" Type="http://schemas.openxmlformats.org/officeDocument/2006/relationships/hyperlink" Target="https://twitter.com/" TargetMode="External"/><Relationship Id="rId1120" Type="http://schemas.openxmlformats.org/officeDocument/2006/relationships/hyperlink" Target="https://twitter.com/"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227" Type="http://schemas.openxmlformats.org/officeDocument/2006/relationships/hyperlink" Target="https://twitter.com/nocontexthearn/status/1188547183299170305" TargetMode="External"/><Relationship Id="rId781" Type="http://schemas.openxmlformats.org/officeDocument/2006/relationships/hyperlink" Target="https://twitter.com/" TargetMode="External"/><Relationship Id="rId879" Type="http://schemas.openxmlformats.org/officeDocument/2006/relationships/hyperlink" Target="https://twitter.com/" TargetMode="External"/><Relationship Id="rId434" Type="http://schemas.openxmlformats.org/officeDocument/2006/relationships/hyperlink" Target="https://twitter.com/" TargetMode="External"/><Relationship Id="rId641" Type="http://schemas.openxmlformats.org/officeDocument/2006/relationships/hyperlink" Target="https://twitter.com/" TargetMode="External"/><Relationship Id="rId739" Type="http://schemas.openxmlformats.org/officeDocument/2006/relationships/hyperlink" Target="https://twitter.com/"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280" Type="http://schemas.openxmlformats.org/officeDocument/2006/relationships/hyperlink" Target="https://twitter.com/i/web/status/1202696217974558720" TargetMode="External"/><Relationship Id="rId501" Type="http://schemas.openxmlformats.org/officeDocument/2006/relationships/hyperlink" Target="https://twitter.com/"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75" Type="http://schemas.openxmlformats.org/officeDocument/2006/relationships/hyperlink" Target="https://twitter.com/i/web/status/1202685286519627776" TargetMode="External"/><Relationship Id="rId140" Type="http://schemas.openxmlformats.org/officeDocument/2006/relationships/hyperlink" Target="https://spectrumnews1.com/ca/la-east/la-times-today/2019/12/05/group-of-friends-started-playing-dungeons---dragons--next-stop--amazon-prime" TargetMode="External"/><Relationship Id="rId378" Type="http://schemas.openxmlformats.org/officeDocument/2006/relationships/hyperlink" Target="https://twitter.com/" TargetMode="External"/><Relationship Id="rId585" Type="http://schemas.openxmlformats.org/officeDocument/2006/relationships/hyperlink" Target="https://twitter.com/" TargetMode="External"/><Relationship Id="rId792" Type="http://schemas.openxmlformats.org/officeDocument/2006/relationships/hyperlink" Target="https://twitter.com/" TargetMode="External"/><Relationship Id="rId806" Type="http://schemas.openxmlformats.org/officeDocument/2006/relationships/hyperlink" Target="https://twitter.com/" TargetMode="External"/><Relationship Id="rId6" Type="http://schemas.openxmlformats.org/officeDocument/2006/relationships/hyperlink" Target="https://twitter.com/i/web/status/1202681867943596032" TargetMode="External"/><Relationship Id="rId238" Type="http://schemas.openxmlformats.org/officeDocument/2006/relationships/hyperlink" Target="http://bit.ly/11EKuaF" TargetMode="External"/><Relationship Id="rId445" Type="http://schemas.openxmlformats.org/officeDocument/2006/relationships/hyperlink" Target="https://twitter.com/" TargetMode="External"/><Relationship Id="rId652" Type="http://schemas.openxmlformats.org/officeDocument/2006/relationships/hyperlink" Target="https://twitter.com/"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91" Type="http://schemas.openxmlformats.org/officeDocument/2006/relationships/hyperlink" Target="https://twitter.com/i/web/status/1202697032307216389" TargetMode="External"/><Relationship Id="rId305" Type="http://schemas.openxmlformats.org/officeDocument/2006/relationships/hyperlink" Target="https://ift.tt/36ac9cm" TargetMode="External"/><Relationship Id="rId512" Type="http://schemas.openxmlformats.org/officeDocument/2006/relationships/hyperlink" Target="https://twitter.com/" TargetMode="External"/><Relationship Id="rId957" Type="http://schemas.openxmlformats.org/officeDocument/2006/relationships/hyperlink" Target="https://twitter.com/" TargetMode="External"/><Relationship Id="rId1142" Type="http://schemas.openxmlformats.org/officeDocument/2006/relationships/hyperlink" Target="https://twitter.com/" TargetMode="External"/><Relationship Id="rId86" Type="http://schemas.openxmlformats.org/officeDocument/2006/relationships/hyperlink" Target="https://twitter.com/i/web/status/1202685895218008064" TargetMode="External"/><Relationship Id="rId151" Type="http://schemas.openxmlformats.org/officeDocument/2006/relationships/hyperlink" Target="https://twitter.com/i/web/status/1202689115675906050" TargetMode="External"/><Relationship Id="rId389" Type="http://schemas.openxmlformats.org/officeDocument/2006/relationships/hyperlink" Target="https://twitter.com/" TargetMode="External"/><Relationship Id="rId596" Type="http://schemas.openxmlformats.org/officeDocument/2006/relationships/hyperlink" Target="https://twitter.com/" TargetMode="External"/><Relationship Id="rId817" Type="http://schemas.openxmlformats.org/officeDocument/2006/relationships/hyperlink" Target="https://twitter.com/" TargetMode="External"/><Relationship Id="rId1002" Type="http://schemas.openxmlformats.org/officeDocument/2006/relationships/hyperlink" Target="https://twitter.com/" TargetMode="External"/><Relationship Id="rId249" Type="http://schemas.openxmlformats.org/officeDocument/2006/relationships/hyperlink" Target="https://twitter.com/i/web/status/1202694353606660096" TargetMode="External"/><Relationship Id="rId456" Type="http://schemas.openxmlformats.org/officeDocument/2006/relationships/hyperlink" Target="https://twitter.com/" TargetMode="External"/><Relationship Id="rId663" Type="http://schemas.openxmlformats.org/officeDocument/2006/relationships/hyperlink" Target="https://twitter.com/"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1307" Type="http://schemas.openxmlformats.org/officeDocument/2006/relationships/hyperlink" Target="https://twitter.com/" TargetMode="External"/><Relationship Id="rId13" Type="http://schemas.openxmlformats.org/officeDocument/2006/relationships/hyperlink" Target="https://watch.amazon.co.jp/detail?asin=B00GKE3GVU&amp;territory=JP&amp;ref_=share_ios_movie&amp;r=web" TargetMode="External"/><Relationship Id="rId109" Type="http://schemas.openxmlformats.org/officeDocument/2006/relationships/hyperlink" Target="http://urx.blue/CveH" TargetMode="External"/><Relationship Id="rId316" Type="http://schemas.openxmlformats.org/officeDocument/2006/relationships/hyperlink" Target="https://tamil.news18.com/news/entertainment/cinema-amazon-prime-videoin-bags-thalapathy-64-digital-rights-msb-232167.html" TargetMode="External"/><Relationship Id="rId523" Type="http://schemas.openxmlformats.org/officeDocument/2006/relationships/hyperlink" Target="https://twitter.com/"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97" Type="http://schemas.openxmlformats.org/officeDocument/2006/relationships/hyperlink" Target="https://twitter.com/i/web/status/1202686311607521283"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62" Type="http://schemas.openxmlformats.org/officeDocument/2006/relationships/hyperlink" Target="https://ift.tt/388hZMZ" TargetMode="External"/><Relationship Id="rId467" Type="http://schemas.openxmlformats.org/officeDocument/2006/relationships/hyperlink" Target="https://twitter.com/" TargetMode="External"/><Relationship Id="rId1097"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674" Type="http://schemas.openxmlformats.org/officeDocument/2006/relationships/hyperlink" Target="https://twitter.com/" TargetMode="External"/><Relationship Id="rId881" Type="http://schemas.openxmlformats.org/officeDocument/2006/relationships/hyperlink" Target="https://twitter.com/" TargetMode="External"/><Relationship Id="rId979" Type="http://schemas.openxmlformats.org/officeDocument/2006/relationships/hyperlink" Target="https://twitter.com/" TargetMode="External"/><Relationship Id="rId24" Type="http://schemas.openxmlformats.org/officeDocument/2006/relationships/hyperlink" Target="https://twitter.com/i/web/status/1202682933548634113" TargetMode="External"/><Relationship Id="rId327" Type="http://schemas.openxmlformats.org/officeDocument/2006/relationships/hyperlink" Target="https://twitter.com/" TargetMode="External"/><Relationship Id="rId534" Type="http://schemas.openxmlformats.org/officeDocument/2006/relationships/hyperlink" Target="https://twitter.com/" TargetMode="External"/><Relationship Id="rId741" Type="http://schemas.openxmlformats.org/officeDocument/2006/relationships/hyperlink" Target="https://twitter.com/" TargetMode="External"/><Relationship Id="rId839"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173" Type="http://schemas.openxmlformats.org/officeDocument/2006/relationships/hyperlink" Target="https://twitter.com/i/web/status/1202687374960078848" TargetMode="External"/><Relationship Id="rId380" Type="http://schemas.openxmlformats.org/officeDocument/2006/relationships/hyperlink" Target="https://twitter.com/" TargetMode="External"/><Relationship Id="rId601" Type="http://schemas.openxmlformats.org/officeDocument/2006/relationships/hyperlink" Target="https://twitter.com/"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240" Type="http://schemas.openxmlformats.org/officeDocument/2006/relationships/hyperlink" Target="https://twitter.com/i/web/status/1202693651933081600" TargetMode="External"/><Relationship Id="rId478" Type="http://schemas.openxmlformats.org/officeDocument/2006/relationships/hyperlink" Target="https://twitter.com/" TargetMode="External"/><Relationship Id="rId685" Type="http://schemas.openxmlformats.org/officeDocument/2006/relationships/hyperlink" Target="https://twitter.com/" TargetMode="External"/><Relationship Id="rId892"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35" Type="http://schemas.openxmlformats.org/officeDocument/2006/relationships/hyperlink" Target="https://twitter.com/i/web/status/1202683350667923458" TargetMode="External"/><Relationship Id="rId100" Type="http://schemas.openxmlformats.org/officeDocument/2006/relationships/hyperlink" Target="https://watch.amazon.co.jp/detail?asin=B01MR2OARV&amp;territory=JP&amp;ref_=share_ios_season&amp;r=web" TargetMode="External"/><Relationship Id="rId338" Type="http://schemas.openxmlformats.org/officeDocument/2006/relationships/hyperlink" Target="https://twitter.com/" TargetMode="External"/><Relationship Id="rId545" Type="http://schemas.openxmlformats.org/officeDocument/2006/relationships/hyperlink" Target="https://twitter.com/"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184" Type="http://schemas.openxmlformats.org/officeDocument/2006/relationships/hyperlink" Target="https://www.comingsoon.net/tv/trailers/1113316-first-teaser-for-amazon-primes-the-boys-season-2" TargetMode="External"/><Relationship Id="rId391" Type="http://schemas.openxmlformats.org/officeDocument/2006/relationships/hyperlink" Target="https://twitter.com/" TargetMode="External"/><Relationship Id="rId405" Type="http://schemas.openxmlformats.org/officeDocument/2006/relationships/hyperlink" Target="https://twitter.com/" TargetMode="External"/><Relationship Id="rId612" Type="http://schemas.openxmlformats.org/officeDocument/2006/relationships/hyperlink" Target="https://twitter.com/"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251" Type="http://schemas.openxmlformats.org/officeDocument/2006/relationships/hyperlink" Target="https://twitter.com/i/web/status/1202683172791734275" TargetMode="External"/><Relationship Id="rId489" Type="http://schemas.openxmlformats.org/officeDocument/2006/relationships/hyperlink" Target="https://twitter.com/" TargetMode="External"/><Relationship Id="rId696"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46" Type="http://schemas.openxmlformats.org/officeDocument/2006/relationships/hyperlink" Target="https://twitter.com/i/web/status/1202683649382125569" TargetMode="External"/><Relationship Id="rId349" Type="http://schemas.openxmlformats.org/officeDocument/2006/relationships/hyperlink" Target="https://twitter.com/" TargetMode="External"/><Relationship Id="rId556" Type="http://schemas.openxmlformats.org/officeDocument/2006/relationships/hyperlink" Target="https://twitter.com/"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1407" Type="http://schemas.openxmlformats.org/officeDocument/2006/relationships/hyperlink" Target="https://twitter.com/" TargetMode="External"/><Relationship Id="rId111" Type="http://schemas.openxmlformats.org/officeDocument/2006/relationships/hyperlink" Target="https://twitter.com/i/web/status/1202686745118158850" TargetMode="External"/><Relationship Id="rId195" Type="http://schemas.openxmlformats.org/officeDocument/2006/relationships/hyperlink" Target="https://www.youtube.com/watch?v=lBHmMlWga8g&amp;feature=emb_title" TargetMode="External"/><Relationship Id="rId209" Type="http://schemas.openxmlformats.org/officeDocument/2006/relationships/hyperlink" Target="http://dlvr.it/RKlCzY" TargetMode="External"/><Relationship Id="rId416" Type="http://schemas.openxmlformats.org/officeDocument/2006/relationships/hyperlink" Target="https://twitter.com/"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623" Type="http://schemas.openxmlformats.org/officeDocument/2006/relationships/hyperlink" Target="https://twitter.com/" TargetMode="External"/><Relationship Id="rId830" Type="http://schemas.openxmlformats.org/officeDocument/2006/relationships/hyperlink" Target="https://twitter.com/" TargetMode="External"/><Relationship Id="rId928" Type="http://schemas.openxmlformats.org/officeDocument/2006/relationships/hyperlink" Target="https://twitter.com/" TargetMode="External"/><Relationship Id="rId57" Type="http://schemas.openxmlformats.org/officeDocument/2006/relationships/hyperlink" Target="https://comicbook.com/gaming/2019/12/05/nintendo-switch-lite-amazon-prime-deal/" TargetMode="External"/><Relationship Id="rId262" Type="http://schemas.openxmlformats.org/officeDocument/2006/relationships/hyperlink" Target="https://twitter.com/i/web/status/1202693594957647872" TargetMode="External"/><Relationship Id="rId567" Type="http://schemas.openxmlformats.org/officeDocument/2006/relationships/hyperlink" Target="https://twitter.com/" TargetMode="External"/><Relationship Id="rId1113" Type="http://schemas.openxmlformats.org/officeDocument/2006/relationships/hyperlink" Target="https://twitter.com/" TargetMode="External"/><Relationship Id="rId1197" Type="http://schemas.openxmlformats.org/officeDocument/2006/relationships/hyperlink" Target="https://twitter.com/" TargetMode="External"/><Relationship Id="rId1320" Type="http://schemas.openxmlformats.org/officeDocument/2006/relationships/hyperlink" Target="https://twitter.com/" TargetMode="External"/><Relationship Id="rId1418" Type="http://schemas.openxmlformats.org/officeDocument/2006/relationships/hyperlink" Target="https://twitter.com/" TargetMode="External"/><Relationship Id="rId122" Type="http://schemas.openxmlformats.org/officeDocument/2006/relationships/hyperlink" Target="https://twitter.com/i/web/status/1202687340260364288"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427" Type="http://schemas.openxmlformats.org/officeDocument/2006/relationships/hyperlink" Target="https://twitter.com/" TargetMode="External"/><Relationship Id="rId634" Type="http://schemas.openxmlformats.org/officeDocument/2006/relationships/hyperlink" Target="https://twitter.com/"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273" Type="http://schemas.openxmlformats.org/officeDocument/2006/relationships/hyperlink" Target="https://twitter.com/i/web/status/1202695838025363456" TargetMode="External"/><Relationship Id="rId480" Type="http://schemas.openxmlformats.org/officeDocument/2006/relationships/hyperlink" Target="https://twitter.com/"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68" Type="http://schemas.openxmlformats.org/officeDocument/2006/relationships/hyperlink" Target="https://twitter.com/i/web/status/1202684833446682624" TargetMode="External"/><Relationship Id="rId133" Type="http://schemas.openxmlformats.org/officeDocument/2006/relationships/hyperlink" Target="https://twitter.com/expanseonprime/status/1202618884504850433" TargetMode="External"/><Relationship Id="rId340" Type="http://schemas.openxmlformats.org/officeDocument/2006/relationships/hyperlink" Target="https://twitter.com/" TargetMode="External"/><Relationship Id="rId578" Type="http://schemas.openxmlformats.org/officeDocument/2006/relationships/hyperlink" Target="https://twitter.com/"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1429" Type="http://schemas.openxmlformats.org/officeDocument/2006/relationships/table" Target="../tables/table1.xml"/><Relationship Id="rId200" Type="http://schemas.openxmlformats.org/officeDocument/2006/relationships/hyperlink" Target="https://twitter.com/i/web/status/1202690198062141441" TargetMode="External"/><Relationship Id="rId438" Type="http://schemas.openxmlformats.org/officeDocument/2006/relationships/hyperlink" Target="https://twitter.com/" TargetMode="External"/><Relationship Id="rId645" Type="http://schemas.openxmlformats.org/officeDocument/2006/relationships/hyperlink" Target="https://twitter.com/"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284" Type="http://schemas.openxmlformats.org/officeDocument/2006/relationships/hyperlink" Target="https://twitter.com/i/web/status/1202696631449206785" TargetMode="External"/><Relationship Id="rId491" Type="http://schemas.openxmlformats.org/officeDocument/2006/relationships/hyperlink" Target="https://twitter.com/" TargetMode="External"/><Relationship Id="rId505" Type="http://schemas.openxmlformats.org/officeDocument/2006/relationships/hyperlink" Target="https://twitter.com/" TargetMode="External"/><Relationship Id="rId712" Type="http://schemas.openxmlformats.org/officeDocument/2006/relationships/hyperlink" Target="https://twitter.com/"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79" Type="http://schemas.openxmlformats.org/officeDocument/2006/relationships/hyperlink" Target="https://twitter.com/i/web/status/1202685542669795328" TargetMode="External"/><Relationship Id="rId144" Type="http://schemas.openxmlformats.org/officeDocument/2006/relationships/hyperlink" Target="http://bit.ly/34Ss3aN" TargetMode="External"/><Relationship Id="rId589" Type="http://schemas.openxmlformats.org/officeDocument/2006/relationships/hyperlink" Target="https://twitter.com/" TargetMode="External"/><Relationship Id="rId796" Type="http://schemas.openxmlformats.org/officeDocument/2006/relationships/hyperlink" Target="https://twitter.com/" TargetMode="External"/><Relationship Id="rId1202" Type="http://schemas.openxmlformats.org/officeDocument/2006/relationships/hyperlink" Target="https://twitter.com/" TargetMode="External"/><Relationship Id="rId351" Type="http://schemas.openxmlformats.org/officeDocument/2006/relationships/hyperlink" Target="https://twitter.com/" TargetMode="External"/><Relationship Id="rId449" Type="http://schemas.openxmlformats.org/officeDocument/2006/relationships/hyperlink" Target="https://twitter.com/" TargetMode="External"/><Relationship Id="rId656" Type="http://schemas.openxmlformats.org/officeDocument/2006/relationships/hyperlink" Target="https://twitter.com/"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211" Type="http://schemas.openxmlformats.org/officeDocument/2006/relationships/hyperlink" Target="https://twitter.com/i/web/status/1202692150493712387" TargetMode="External"/><Relationship Id="rId295" Type="http://schemas.openxmlformats.org/officeDocument/2006/relationships/hyperlink" Target="https://twitter.com/i/web/status/1202691033529769985" TargetMode="External"/><Relationship Id="rId309" Type="http://schemas.openxmlformats.org/officeDocument/2006/relationships/hyperlink" Target="https://twitter.com/i/web/status/1202697731837480970" TargetMode="External"/><Relationship Id="rId516" Type="http://schemas.openxmlformats.org/officeDocument/2006/relationships/hyperlink" Target="https://twitter.com/" TargetMode="External"/><Relationship Id="rId1146"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5" Type="http://schemas.openxmlformats.org/officeDocument/2006/relationships/hyperlink" Target="https://twitter.com/i/web/status/1202689115675906050" TargetMode="External"/><Relationship Id="rId362" Type="http://schemas.openxmlformats.org/officeDocument/2006/relationships/hyperlink" Target="https://twitter.com/" TargetMode="External"/><Relationship Id="rId1213" Type="http://schemas.openxmlformats.org/officeDocument/2006/relationships/hyperlink" Target="https://twitter.com/" TargetMode="External"/><Relationship Id="rId1297" Type="http://schemas.openxmlformats.org/officeDocument/2006/relationships/hyperlink" Target="https://twitter.com/" TargetMode="External"/><Relationship Id="rId1420" Type="http://schemas.openxmlformats.org/officeDocument/2006/relationships/hyperlink" Target="https://twitter.com/" TargetMode="External"/><Relationship Id="rId222" Type="http://schemas.openxmlformats.org/officeDocument/2006/relationships/hyperlink" Target="https://twitter.com/i/web/status/1202686103318384647" TargetMode="External"/><Relationship Id="rId667" Type="http://schemas.openxmlformats.org/officeDocument/2006/relationships/hyperlink" Target="https://twitter.com/" TargetMode="External"/><Relationship Id="rId874" Type="http://schemas.openxmlformats.org/officeDocument/2006/relationships/hyperlink" Target="https://twitter.com/" TargetMode="External"/><Relationship Id="rId17" Type="http://schemas.openxmlformats.org/officeDocument/2006/relationships/hyperlink" Target="https://twitter.com/i/web/status/1202682397269078016" TargetMode="External"/><Relationship Id="rId527" Type="http://schemas.openxmlformats.org/officeDocument/2006/relationships/hyperlink" Target="https://twitter.com/"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70" Type="http://schemas.openxmlformats.org/officeDocument/2006/relationships/hyperlink" Target="https://twitter.com/i/web/status/1202684960320212992" TargetMode="External"/><Relationship Id="rId166" Type="http://schemas.openxmlformats.org/officeDocument/2006/relationships/hyperlink" Target="https://twitter.com/nocontexthearn/status/1188547183299170305" TargetMode="External"/><Relationship Id="rId373" Type="http://schemas.openxmlformats.org/officeDocument/2006/relationships/hyperlink" Target="https://twitter.com/" TargetMode="External"/><Relationship Id="rId580" Type="http://schemas.openxmlformats.org/officeDocument/2006/relationships/hyperlink" Target="https://twitter.com/"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 Type="http://schemas.openxmlformats.org/officeDocument/2006/relationships/hyperlink" Target="https://twitter.com/i/web/status/1202681663060201472" TargetMode="External"/><Relationship Id="rId233" Type="http://schemas.openxmlformats.org/officeDocument/2006/relationships/hyperlink" Target="https://twitter.com/i/web/status/1202693241897988107" TargetMode="External"/><Relationship Id="rId440" Type="http://schemas.openxmlformats.org/officeDocument/2006/relationships/hyperlink" Target="https://twitter.com/" TargetMode="External"/><Relationship Id="rId678" Type="http://schemas.openxmlformats.org/officeDocument/2006/relationships/hyperlink" Target="https://twitter.com/"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8" Type="http://schemas.openxmlformats.org/officeDocument/2006/relationships/hyperlink" Target="https://twitter.com/i/web/status/1202682971263815680" TargetMode="External"/><Relationship Id="rId300" Type="http://schemas.openxmlformats.org/officeDocument/2006/relationships/hyperlink" Target="http://bit.ly/34Ss3aN" TargetMode="External"/><Relationship Id="rId538" Type="http://schemas.openxmlformats.org/officeDocument/2006/relationships/hyperlink" Target="https://twitter.com/"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81" Type="http://schemas.openxmlformats.org/officeDocument/2006/relationships/hyperlink" Target="https://www.comingsoon.net/tv/trailers/1113316-first-teaser-for-amazon-primes-the-boys-season-2?utm_source=dlvr.it&amp;utm_medium=twitter&amp;utm_campaign=first-teaser-for-amazon-primes-the-boys-season-2" TargetMode="External"/><Relationship Id="rId177" Type="http://schemas.openxmlformats.org/officeDocument/2006/relationships/hyperlink" Target="https://twitter.com/i/web/status/1202690150310043648" TargetMode="External"/><Relationship Id="rId384" Type="http://schemas.openxmlformats.org/officeDocument/2006/relationships/hyperlink" Target="https://twitter.com/" TargetMode="External"/><Relationship Id="rId591" Type="http://schemas.openxmlformats.org/officeDocument/2006/relationships/hyperlink" Target="https://twitter.com/" TargetMode="External"/><Relationship Id="rId605" Type="http://schemas.openxmlformats.org/officeDocument/2006/relationships/hyperlink" Target="https://twitter.com/"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202" Type="http://schemas.openxmlformats.org/officeDocument/2006/relationships/hyperlink" Target="https://twitter.com/i/web/status/1202691865218338822" TargetMode="External"/><Relationship Id="rId244" Type="http://schemas.openxmlformats.org/officeDocument/2006/relationships/hyperlink" Target="https://twitter.com/i/web/status/1202694139038617603" TargetMode="External"/><Relationship Id="rId647" Type="http://schemas.openxmlformats.org/officeDocument/2006/relationships/hyperlink" Target="https://twitter.com/" TargetMode="External"/><Relationship Id="rId689" Type="http://schemas.openxmlformats.org/officeDocument/2006/relationships/hyperlink" Target="https://twitter.com/" TargetMode="External"/><Relationship Id="rId854" Type="http://schemas.openxmlformats.org/officeDocument/2006/relationships/hyperlink" Target="https://twitter.com/" TargetMode="External"/><Relationship Id="rId896" Type="http://schemas.openxmlformats.org/officeDocument/2006/relationships/hyperlink" Target="https://twitter.com/" TargetMode="External"/><Relationship Id="rId1081" Type="http://schemas.openxmlformats.org/officeDocument/2006/relationships/hyperlink" Target="https://twitter.com/" TargetMode="External"/><Relationship Id="rId1277" Type="http://schemas.openxmlformats.org/officeDocument/2006/relationships/hyperlink" Target="https://twitter.com/" TargetMode="External"/><Relationship Id="rId1302" Type="http://schemas.openxmlformats.org/officeDocument/2006/relationships/hyperlink" Target="https://twitter.com/" TargetMode="External"/><Relationship Id="rId39" Type="http://schemas.openxmlformats.org/officeDocument/2006/relationships/hyperlink" Target="https://www.express.co.uk/sport/football/1213609/Amazon-Prime-football-Who-is-commentating-on-Amazon-Prime-Tyldesley-Mowbray" TargetMode="External"/><Relationship Id="rId286" Type="http://schemas.openxmlformats.org/officeDocument/2006/relationships/hyperlink" Target="https://twitter.com/i/web/status/1202688006345412611" TargetMode="External"/><Relationship Id="rId451" Type="http://schemas.openxmlformats.org/officeDocument/2006/relationships/hyperlink" Target="https://twitter.com/" TargetMode="External"/><Relationship Id="rId493" Type="http://schemas.openxmlformats.org/officeDocument/2006/relationships/hyperlink" Target="https://twitter.com/" TargetMode="External"/><Relationship Id="rId507" Type="http://schemas.openxmlformats.org/officeDocument/2006/relationships/hyperlink" Target="https://twitter.com/" TargetMode="External"/><Relationship Id="rId549" Type="http://schemas.openxmlformats.org/officeDocument/2006/relationships/hyperlink" Target="https://twitter.com/" TargetMode="External"/><Relationship Id="rId714" Type="http://schemas.openxmlformats.org/officeDocument/2006/relationships/hyperlink" Target="https://twitter.com/" TargetMode="External"/><Relationship Id="rId756"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179" Type="http://schemas.openxmlformats.org/officeDocument/2006/relationships/hyperlink" Target="https://twitter.com/" TargetMode="External"/><Relationship Id="rId1344" Type="http://schemas.openxmlformats.org/officeDocument/2006/relationships/hyperlink" Target="https://twitter.com/" TargetMode="External"/><Relationship Id="rId1386" Type="http://schemas.openxmlformats.org/officeDocument/2006/relationships/hyperlink" Target="https://twitter.com/" TargetMode="External"/><Relationship Id="rId50" Type="http://schemas.openxmlformats.org/officeDocument/2006/relationships/hyperlink" Target="https://twitter.com/nocontexthearn/status/1188547183299170305" TargetMode="External"/><Relationship Id="rId104" Type="http://schemas.openxmlformats.org/officeDocument/2006/relationships/hyperlink" Target="https://twitter.com/i/web/status/1202686580319817728" TargetMode="External"/><Relationship Id="rId146" Type="http://schemas.openxmlformats.org/officeDocument/2006/relationships/hyperlink" Target="https://twitter.com/i/web/status/1202688892245295106" TargetMode="External"/><Relationship Id="rId188" Type="http://schemas.openxmlformats.org/officeDocument/2006/relationships/hyperlink" Target="http://dlvr.it/RKlCFC" TargetMode="External"/><Relationship Id="rId311" Type="http://schemas.openxmlformats.org/officeDocument/2006/relationships/hyperlink" Target="https://twitter.com/i/web/status/1202697821704638466" TargetMode="External"/><Relationship Id="rId353" Type="http://schemas.openxmlformats.org/officeDocument/2006/relationships/hyperlink" Target="https://twitter.com/" TargetMode="External"/><Relationship Id="rId395" Type="http://schemas.openxmlformats.org/officeDocument/2006/relationships/hyperlink" Target="https://twitter.com/" TargetMode="External"/><Relationship Id="rId409" Type="http://schemas.openxmlformats.org/officeDocument/2006/relationships/hyperlink" Target="https://twitter.com/" TargetMode="External"/><Relationship Id="rId560" Type="http://schemas.openxmlformats.org/officeDocument/2006/relationships/hyperlink" Target="https://twitter.com/" TargetMode="External"/><Relationship Id="rId798" Type="http://schemas.openxmlformats.org/officeDocument/2006/relationships/hyperlink" Target="https://twitter.com/"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190" Type="http://schemas.openxmlformats.org/officeDocument/2006/relationships/hyperlink" Target="https://twitter.com/" TargetMode="External"/><Relationship Id="rId1204" Type="http://schemas.openxmlformats.org/officeDocument/2006/relationships/hyperlink" Target="https://twitter.com/" TargetMode="External"/><Relationship Id="rId1246" Type="http://schemas.openxmlformats.org/officeDocument/2006/relationships/hyperlink" Target="https://twitter.com/" TargetMode="External"/><Relationship Id="rId1411" Type="http://schemas.openxmlformats.org/officeDocument/2006/relationships/hyperlink" Target="https://twitter.com/" TargetMode="External"/><Relationship Id="rId92" Type="http://schemas.openxmlformats.org/officeDocument/2006/relationships/hyperlink" Target="http://dlvr.it/RKl96n" TargetMode="External"/><Relationship Id="rId213" Type="http://schemas.openxmlformats.org/officeDocument/2006/relationships/hyperlink" Target="https://twitter.com/i/web/status/1202692168957251589" TargetMode="External"/><Relationship Id="rId420" Type="http://schemas.openxmlformats.org/officeDocument/2006/relationships/hyperlink" Target="https://twitter.com/" TargetMode="External"/><Relationship Id="rId616" Type="http://schemas.openxmlformats.org/officeDocument/2006/relationships/hyperlink" Target="https://twitter.com/" TargetMode="External"/><Relationship Id="rId658" Type="http://schemas.openxmlformats.org/officeDocument/2006/relationships/hyperlink" Target="https://twitter.com/" TargetMode="External"/><Relationship Id="rId823" Type="http://schemas.openxmlformats.org/officeDocument/2006/relationships/hyperlink" Target="https://twitter.com/" TargetMode="External"/><Relationship Id="rId865" Type="http://schemas.openxmlformats.org/officeDocument/2006/relationships/hyperlink" Target="https://twitter.com/"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255" Type="http://schemas.openxmlformats.org/officeDocument/2006/relationships/hyperlink" Target="https://twitter.com/i/web/status/1202694132738641920" TargetMode="External"/><Relationship Id="rId297" Type="http://schemas.openxmlformats.org/officeDocument/2006/relationships/hyperlink" Target="https://twitter.com/i/web/status/1202697202575069184" TargetMode="External"/><Relationship Id="rId462" Type="http://schemas.openxmlformats.org/officeDocument/2006/relationships/hyperlink" Target="https://twitter.com/" TargetMode="External"/><Relationship Id="rId518" Type="http://schemas.openxmlformats.org/officeDocument/2006/relationships/hyperlink" Target="https://twitter.com/"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092" Type="http://schemas.openxmlformats.org/officeDocument/2006/relationships/hyperlink" Target="https://twitter.com/" TargetMode="External"/><Relationship Id="rId1106" Type="http://schemas.openxmlformats.org/officeDocument/2006/relationships/hyperlink" Target="https://twitter.com/" TargetMode="External"/><Relationship Id="rId1148" Type="http://schemas.openxmlformats.org/officeDocument/2006/relationships/hyperlink" Target="https://twitter.com/" TargetMode="External"/><Relationship Id="rId1313" Type="http://schemas.openxmlformats.org/officeDocument/2006/relationships/hyperlink" Target="https://twitter.com/" TargetMode="External"/><Relationship Id="rId1355" Type="http://schemas.openxmlformats.org/officeDocument/2006/relationships/hyperlink" Target="https://twitter.com/" TargetMode="External"/><Relationship Id="rId1397" Type="http://schemas.openxmlformats.org/officeDocument/2006/relationships/hyperlink" Target="https://twitter.com/" TargetMode="External"/><Relationship Id="rId115" Type="http://schemas.openxmlformats.org/officeDocument/2006/relationships/hyperlink" Target="https://twitter.com/nocontexthearn/status/1188547183299170305" TargetMode="External"/><Relationship Id="rId157" Type="http://schemas.openxmlformats.org/officeDocument/2006/relationships/hyperlink" Target="https://twitter.com/i/web/status/1202689115675906050" TargetMode="External"/><Relationship Id="rId322" Type="http://schemas.openxmlformats.org/officeDocument/2006/relationships/hyperlink" Target="https://twitter.com/" TargetMode="External"/><Relationship Id="rId364" Type="http://schemas.openxmlformats.org/officeDocument/2006/relationships/hyperlink" Target="https://twitter.com/"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61" Type="http://schemas.openxmlformats.org/officeDocument/2006/relationships/hyperlink" Target="https://comicbook.com/gaming/2019/12/05/nintendo-switch-lite-amazon-prime-deal/" TargetMode="External"/><Relationship Id="rId199" Type="http://schemas.openxmlformats.org/officeDocument/2006/relationships/hyperlink" Target="https://twitter.com/i/web/status/1202691719856377856" TargetMode="External"/><Relationship Id="rId571" Type="http://schemas.openxmlformats.org/officeDocument/2006/relationships/hyperlink" Target="https://twitter.com/" TargetMode="External"/><Relationship Id="rId627" Type="http://schemas.openxmlformats.org/officeDocument/2006/relationships/hyperlink" Target="https://twitter.com/" TargetMode="External"/><Relationship Id="rId669" Type="http://schemas.openxmlformats.org/officeDocument/2006/relationships/hyperlink" Target="https://twitter.com/" TargetMode="External"/><Relationship Id="rId834" Type="http://schemas.openxmlformats.org/officeDocument/2006/relationships/hyperlink" Target="https://twitter.com/" TargetMode="External"/><Relationship Id="rId876" Type="http://schemas.openxmlformats.org/officeDocument/2006/relationships/hyperlink" Target="https://twitter.com/" TargetMode="External"/><Relationship Id="rId1257" Type="http://schemas.openxmlformats.org/officeDocument/2006/relationships/hyperlink" Target="https://twitter.com/" TargetMode="External"/><Relationship Id="rId1299" Type="http://schemas.openxmlformats.org/officeDocument/2006/relationships/hyperlink" Target="https://twitter.com/" TargetMode="External"/><Relationship Id="rId19" Type="http://schemas.openxmlformats.org/officeDocument/2006/relationships/hyperlink" Target="https://twitter.com/nocontexthearn/status/1188547183299170305" TargetMode="External"/><Relationship Id="rId224" Type="http://schemas.openxmlformats.org/officeDocument/2006/relationships/hyperlink" Target="https://news.o2.co.uk/press-release/o2-launches-o2-extras-offering-memberships-to-amazon-prime-video-amazon-music-and-more/" TargetMode="External"/><Relationship Id="rId266" Type="http://schemas.openxmlformats.org/officeDocument/2006/relationships/hyperlink" Target="https://www.indiaglitz.com/thalapathy-64-streaming-rights-amazon-prime-video-for-record-prize-tamil-news-248975" TargetMode="External"/><Relationship Id="rId431" Type="http://schemas.openxmlformats.org/officeDocument/2006/relationships/hyperlink" Target="https://twitter.com/" TargetMode="External"/><Relationship Id="rId473" Type="http://schemas.openxmlformats.org/officeDocument/2006/relationships/hyperlink" Target="https://twitter.com/" TargetMode="External"/><Relationship Id="rId529" Type="http://schemas.openxmlformats.org/officeDocument/2006/relationships/hyperlink" Target="https://twitter.com/" TargetMode="External"/><Relationship Id="rId680" Type="http://schemas.openxmlformats.org/officeDocument/2006/relationships/hyperlink" Target="https://twitter.com/" TargetMode="External"/><Relationship Id="rId736" Type="http://schemas.openxmlformats.org/officeDocument/2006/relationships/hyperlink" Target="https://twitter.com/" TargetMode="External"/><Relationship Id="rId901" Type="http://schemas.openxmlformats.org/officeDocument/2006/relationships/hyperlink" Target="https://twitter.com/" TargetMode="External"/><Relationship Id="rId1061" Type="http://schemas.openxmlformats.org/officeDocument/2006/relationships/hyperlink" Target="https://twitter.com/" TargetMode="External"/><Relationship Id="rId1117" Type="http://schemas.openxmlformats.org/officeDocument/2006/relationships/hyperlink" Target="https://twitter.com/" TargetMode="External"/><Relationship Id="rId1159" Type="http://schemas.openxmlformats.org/officeDocument/2006/relationships/hyperlink" Target="https://twitter.com/" TargetMode="External"/><Relationship Id="rId1324" Type="http://schemas.openxmlformats.org/officeDocument/2006/relationships/hyperlink" Target="https://twitter.com/" TargetMode="External"/><Relationship Id="rId1366" Type="http://schemas.openxmlformats.org/officeDocument/2006/relationships/hyperlink" Target="https://twitter.com/" TargetMode="External"/><Relationship Id="rId30" Type="http://schemas.openxmlformats.org/officeDocument/2006/relationships/hyperlink" Target="https://twitter.com/nocontexthearn/status/1188547183299170305" TargetMode="External"/><Relationship Id="rId126" Type="http://schemas.openxmlformats.org/officeDocument/2006/relationships/hyperlink" Target="https://twitter.com/i/web/status/1202687514873647106" TargetMode="External"/><Relationship Id="rId168" Type="http://schemas.openxmlformats.org/officeDocument/2006/relationships/hyperlink" Target="https://www.indiaglitz.com/thalapathy-64-streaming-rights-amazon-prime-video-for-record-prize-tamil-news-248975" TargetMode="External"/><Relationship Id="rId333" Type="http://schemas.openxmlformats.org/officeDocument/2006/relationships/hyperlink" Target="https://twitter.com/" TargetMode="External"/><Relationship Id="rId540" Type="http://schemas.openxmlformats.org/officeDocument/2006/relationships/hyperlink" Target="https://twitter.com/" TargetMode="External"/><Relationship Id="rId778" Type="http://schemas.openxmlformats.org/officeDocument/2006/relationships/hyperlink" Target="https://twitter.com/" TargetMode="External"/><Relationship Id="rId943" Type="http://schemas.openxmlformats.org/officeDocument/2006/relationships/hyperlink" Target="https://twitter.com/" TargetMode="External"/><Relationship Id="rId985" Type="http://schemas.openxmlformats.org/officeDocument/2006/relationships/hyperlink" Target="https://twitter.com/" TargetMode="External"/><Relationship Id="rId1019" Type="http://schemas.openxmlformats.org/officeDocument/2006/relationships/hyperlink" Target="https://twitter.com/" TargetMode="External"/><Relationship Id="rId1170" Type="http://schemas.openxmlformats.org/officeDocument/2006/relationships/hyperlink" Target="https://twitter.com/" TargetMode="External"/><Relationship Id="rId72" Type="http://schemas.openxmlformats.org/officeDocument/2006/relationships/hyperlink" Target="https://comicbook.com/gaming/2019/12/05/nintendo-switch-lite-amazon-prime-deal/" TargetMode="External"/><Relationship Id="rId375" Type="http://schemas.openxmlformats.org/officeDocument/2006/relationships/hyperlink" Target="https://twitter.com/" TargetMode="External"/><Relationship Id="rId582" Type="http://schemas.openxmlformats.org/officeDocument/2006/relationships/hyperlink" Target="https://twitter.com/" TargetMode="External"/><Relationship Id="rId638" Type="http://schemas.openxmlformats.org/officeDocument/2006/relationships/hyperlink" Target="https://twitter.com/" TargetMode="External"/><Relationship Id="rId803" Type="http://schemas.openxmlformats.org/officeDocument/2006/relationships/hyperlink" Target="https://twitter.com/" TargetMode="External"/><Relationship Id="rId845" Type="http://schemas.openxmlformats.org/officeDocument/2006/relationships/hyperlink" Target="https://twitter.com/" TargetMode="External"/><Relationship Id="rId1030" Type="http://schemas.openxmlformats.org/officeDocument/2006/relationships/hyperlink" Target="https://twitter.com/" TargetMode="External"/><Relationship Id="rId1226" Type="http://schemas.openxmlformats.org/officeDocument/2006/relationships/hyperlink" Target="https://twitter.com/" TargetMode="External"/><Relationship Id="rId1268" Type="http://schemas.openxmlformats.org/officeDocument/2006/relationships/hyperlink" Target="https://twitter.com/" TargetMode="External"/><Relationship Id="rId3" Type="http://schemas.openxmlformats.org/officeDocument/2006/relationships/hyperlink" Target="https://twitter.com/i/web/status/1202681806316810240" TargetMode="External"/><Relationship Id="rId235" Type="http://schemas.openxmlformats.org/officeDocument/2006/relationships/hyperlink" Target="https://twitter.com/_milesthompson/status/1202676544327573504" TargetMode="External"/><Relationship Id="rId277" Type="http://schemas.openxmlformats.org/officeDocument/2006/relationships/hyperlink" Target="https://twitter.com/i/web/status/1202696097551880194" TargetMode="External"/><Relationship Id="rId400" Type="http://schemas.openxmlformats.org/officeDocument/2006/relationships/hyperlink" Target="https://twitter.com/" TargetMode="External"/><Relationship Id="rId442" Type="http://schemas.openxmlformats.org/officeDocument/2006/relationships/hyperlink" Target="https://twitter.com/" TargetMode="External"/><Relationship Id="rId484" Type="http://schemas.openxmlformats.org/officeDocument/2006/relationships/hyperlink" Target="https://twitter.com/" TargetMode="External"/><Relationship Id="rId705" Type="http://schemas.openxmlformats.org/officeDocument/2006/relationships/hyperlink" Target="https://twitter.com/" TargetMode="External"/><Relationship Id="rId887" Type="http://schemas.openxmlformats.org/officeDocument/2006/relationships/hyperlink" Target="https://twitter.com/" TargetMode="External"/><Relationship Id="rId1072" Type="http://schemas.openxmlformats.org/officeDocument/2006/relationships/hyperlink" Target="https://twitter.com/"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37" Type="http://schemas.openxmlformats.org/officeDocument/2006/relationships/hyperlink" Target="https://twitter.com/i/web/status/1202688111488241669" TargetMode="External"/><Relationship Id="rId302" Type="http://schemas.openxmlformats.org/officeDocument/2006/relationships/hyperlink" Target="https://twitter.com/i/web/status/1202694659161636869" TargetMode="External"/><Relationship Id="rId344" Type="http://schemas.openxmlformats.org/officeDocument/2006/relationships/hyperlink" Target="https://twitter.com/" TargetMode="External"/><Relationship Id="rId691" Type="http://schemas.openxmlformats.org/officeDocument/2006/relationships/hyperlink" Target="https://twitter.com/" TargetMode="External"/><Relationship Id="rId747" Type="http://schemas.openxmlformats.org/officeDocument/2006/relationships/hyperlink" Target="https://twitter.com/" TargetMode="External"/><Relationship Id="rId789" Type="http://schemas.openxmlformats.org/officeDocument/2006/relationships/hyperlink" Target="https://twitter.com/" TargetMode="External"/><Relationship Id="rId912" Type="http://schemas.openxmlformats.org/officeDocument/2006/relationships/hyperlink" Target="https://twitter.com/" TargetMode="External"/><Relationship Id="rId954" Type="http://schemas.openxmlformats.org/officeDocument/2006/relationships/hyperlink" Target="https://twitter.com/" TargetMode="External"/><Relationship Id="rId996" Type="http://schemas.openxmlformats.org/officeDocument/2006/relationships/hyperlink" Target="https://twitter.com/" TargetMode="External"/><Relationship Id="rId1377" Type="http://schemas.openxmlformats.org/officeDocument/2006/relationships/hyperlink" Target="https://twitter.com/" TargetMode="External"/><Relationship Id="rId41" Type="http://schemas.openxmlformats.org/officeDocument/2006/relationships/hyperlink" Target="https://www.express.co.uk/sport/football/1213604/amazon-prime-football-how-to-turn-off-commentary-on-amazon-prime" TargetMode="External"/><Relationship Id="rId83" Type="http://schemas.openxmlformats.org/officeDocument/2006/relationships/hyperlink" Target="https://youtu.be/9T5Oi4X0HxM" TargetMode="External"/><Relationship Id="rId179" Type="http://schemas.openxmlformats.org/officeDocument/2006/relationships/hyperlink" Target="https://www.indiaglitz.com/thalapathy-64-streaming-rights-amazon-prime-video-for-record-prize-tamil-news-248975" TargetMode="External"/><Relationship Id="rId386" Type="http://schemas.openxmlformats.org/officeDocument/2006/relationships/hyperlink" Target="https://twitter.com/" TargetMode="External"/><Relationship Id="rId551" Type="http://schemas.openxmlformats.org/officeDocument/2006/relationships/hyperlink" Target="https://twitter.com/" TargetMode="External"/><Relationship Id="rId593" Type="http://schemas.openxmlformats.org/officeDocument/2006/relationships/hyperlink" Target="https://twitter.com/" TargetMode="External"/><Relationship Id="rId607" Type="http://schemas.openxmlformats.org/officeDocument/2006/relationships/hyperlink" Target="https://twitter.com/" TargetMode="External"/><Relationship Id="rId649" Type="http://schemas.openxmlformats.org/officeDocument/2006/relationships/hyperlink" Target="https://twitter.com/" TargetMode="External"/><Relationship Id="rId814" Type="http://schemas.openxmlformats.org/officeDocument/2006/relationships/hyperlink" Target="https://twitter.com/"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37" Type="http://schemas.openxmlformats.org/officeDocument/2006/relationships/hyperlink" Target="https://twitter.com/" TargetMode="External"/><Relationship Id="rId1279" Type="http://schemas.openxmlformats.org/officeDocument/2006/relationships/hyperlink" Target="https://twitter.com/" TargetMode="External"/><Relationship Id="rId1402" Type="http://schemas.openxmlformats.org/officeDocument/2006/relationships/hyperlink" Target="https://twitter.com/" TargetMode="External"/><Relationship Id="rId190" Type="http://schemas.openxmlformats.org/officeDocument/2006/relationships/hyperlink" Target="https://twitter.com/nocontexthearn/status/1188547183299170305" TargetMode="External"/><Relationship Id="rId204" Type="http://schemas.openxmlformats.org/officeDocument/2006/relationships/hyperlink" Target="https://youtu.be/gmfvwYlTDRw" TargetMode="External"/><Relationship Id="rId246" Type="http://schemas.openxmlformats.org/officeDocument/2006/relationships/hyperlink" Target="https://www.comingsoon.net/tv/trailers/1113316-first-teaser-for-amazon-primes-the-boys-season-2" TargetMode="External"/><Relationship Id="rId288" Type="http://schemas.openxmlformats.org/officeDocument/2006/relationships/hyperlink" Target="https://www.facebook.com/100000986588842/posts/2706106726098854/" TargetMode="External"/><Relationship Id="rId411" Type="http://schemas.openxmlformats.org/officeDocument/2006/relationships/hyperlink" Target="https://twitter.com/" TargetMode="External"/><Relationship Id="rId453" Type="http://schemas.openxmlformats.org/officeDocument/2006/relationships/hyperlink" Target="https://twitter.com/" TargetMode="External"/><Relationship Id="rId509" Type="http://schemas.openxmlformats.org/officeDocument/2006/relationships/hyperlink" Target="https://twitter.com/" TargetMode="External"/><Relationship Id="rId660" Type="http://schemas.openxmlformats.org/officeDocument/2006/relationships/hyperlink" Target="https://twitter.com/" TargetMode="External"/><Relationship Id="rId898" Type="http://schemas.openxmlformats.org/officeDocument/2006/relationships/hyperlink" Target="https://twitter.com/" TargetMode="External"/><Relationship Id="rId1041" Type="http://schemas.openxmlformats.org/officeDocument/2006/relationships/hyperlink" Target="https://twitter.com/" TargetMode="External"/><Relationship Id="rId1083" Type="http://schemas.openxmlformats.org/officeDocument/2006/relationships/hyperlink" Target="https://twitter.com/" TargetMode="External"/><Relationship Id="rId1139" Type="http://schemas.openxmlformats.org/officeDocument/2006/relationships/hyperlink" Target="https://twitter.com/" TargetMode="External"/><Relationship Id="rId1290" Type="http://schemas.openxmlformats.org/officeDocument/2006/relationships/hyperlink" Target="https://twitter.com/" TargetMode="External"/><Relationship Id="rId1304" Type="http://schemas.openxmlformats.org/officeDocument/2006/relationships/hyperlink" Target="https://twitter.com/" TargetMode="External"/><Relationship Id="rId1346" Type="http://schemas.openxmlformats.org/officeDocument/2006/relationships/hyperlink" Target="https://twitter.com/" TargetMode="External"/><Relationship Id="rId106" Type="http://schemas.openxmlformats.org/officeDocument/2006/relationships/hyperlink" Target="https://twitter.com/flowerhunni/status/1202360549541056513" TargetMode="External"/><Relationship Id="rId313" Type="http://schemas.openxmlformats.org/officeDocument/2006/relationships/hyperlink" Target="https://twitter.com/i/web/status/1202688024624189448" TargetMode="External"/><Relationship Id="rId495" Type="http://schemas.openxmlformats.org/officeDocument/2006/relationships/hyperlink" Target="https://twitter.com/" TargetMode="External"/><Relationship Id="rId716" Type="http://schemas.openxmlformats.org/officeDocument/2006/relationships/hyperlink" Target="https://twitter.com/" TargetMode="External"/><Relationship Id="rId758" Type="http://schemas.openxmlformats.org/officeDocument/2006/relationships/hyperlink" Target="https://twitter.com/" TargetMode="External"/><Relationship Id="rId923"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0" Type="http://schemas.openxmlformats.org/officeDocument/2006/relationships/hyperlink" Target="https://twitter.com/nocontexthearn/status/1188547183299170305" TargetMode="External"/><Relationship Id="rId52" Type="http://schemas.openxmlformats.org/officeDocument/2006/relationships/hyperlink" Target="https://comicbook.com/gaming/2019/12/05/nintendo-switch-lite-amazon-prime-deal/" TargetMode="External"/><Relationship Id="rId94" Type="http://schemas.openxmlformats.org/officeDocument/2006/relationships/hyperlink" Target="https://twitter.com/danikukulski/status/1202684488444235777" TargetMode="External"/><Relationship Id="rId148" Type="http://schemas.openxmlformats.org/officeDocument/2006/relationships/hyperlink" Target="https://buff.ly/2YmK5iU" TargetMode="External"/><Relationship Id="rId355" Type="http://schemas.openxmlformats.org/officeDocument/2006/relationships/hyperlink" Target="https://twitter.com/" TargetMode="External"/><Relationship Id="rId397" Type="http://schemas.openxmlformats.org/officeDocument/2006/relationships/hyperlink" Target="https://twitter.com/" TargetMode="External"/><Relationship Id="rId520" Type="http://schemas.openxmlformats.org/officeDocument/2006/relationships/hyperlink" Target="https://twitter.com/" TargetMode="External"/><Relationship Id="rId562" Type="http://schemas.openxmlformats.org/officeDocument/2006/relationships/hyperlink" Target="https://twitter.com/" TargetMode="External"/><Relationship Id="rId618" Type="http://schemas.openxmlformats.org/officeDocument/2006/relationships/hyperlink" Target="https://twitter.com/" TargetMode="External"/><Relationship Id="rId825" Type="http://schemas.openxmlformats.org/officeDocument/2006/relationships/hyperlink" Target="https://twitter.com/" TargetMode="External"/><Relationship Id="rId1192" Type="http://schemas.openxmlformats.org/officeDocument/2006/relationships/hyperlink" Target="https://twitter.com/" TargetMode="External"/><Relationship Id="rId1206" Type="http://schemas.openxmlformats.org/officeDocument/2006/relationships/hyperlink" Target="https://twitter.com/" TargetMode="External"/><Relationship Id="rId1248" Type="http://schemas.openxmlformats.org/officeDocument/2006/relationships/hyperlink" Target="https://twitter.com/" TargetMode="External"/><Relationship Id="rId1413" Type="http://schemas.openxmlformats.org/officeDocument/2006/relationships/hyperlink" Target="https://twitter.com/" TargetMode="External"/><Relationship Id="rId215" Type="http://schemas.openxmlformats.org/officeDocument/2006/relationships/hyperlink" Target="https://twitter.com/i/web/status/1202692308015206405" TargetMode="External"/><Relationship Id="rId257" Type="http://schemas.openxmlformats.org/officeDocument/2006/relationships/hyperlink" Target="https://twitter.com/i/web/status/1202694653771948034" TargetMode="External"/><Relationship Id="rId422" Type="http://schemas.openxmlformats.org/officeDocument/2006/relationships/hyperlink" Target="https://twitter.com/" TargetMode="External"/><Relationship Id="rId464" Type="http://schemas.openxmlformats.org/officeDocument/2006/relationships/hyperlink" Target="https://twitter.com/" TargetMode="External"/><Relationship Id="rId867" Type="http://schemas.openxmlformats.org/officeDocument/2006/relationships/hyperlink" Target="https://twitter.com/" TargetMode="External"/><Relationship Id="rId1010" Type="http://schemas.openxmlformats.org/officeDocument/2006/relationships/hyperlink" Target="https://twitter.com/" TargetMode="External"/><Relationship Id="rId1052" Type="http://schemas.openxmlformats.org/officeDocument/2006/relationships/hyperlink" Target="https://twitter.com/" TargetMode="External"/><Relationship Id="rId1094"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299" Type="http://schemas.openxmlformats.org/officeDocument/2006/relationships/hyperlink" Target="https://twitter.com/i/web/status/1202697322662154251"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63" Type="http://schemas.openxmlformats.org/officeDocument/2006/relationships/hyperlink" Target="https://twitter.com/i/web/status/1202683964475035648" TargetMode="External"/><Relationship Id="rId159" Type="http://schemas.openxmlformats.org/officeDocument/2006/relationships/hyperlink" Target="https://twitter.com/i/web/status/1202689115675906050" TargetMode="External"/><Relationship Id="rId366" Type="http://schemas.openxmlformats.org/officeDocument/2006/relationships/hyperlink" Target="https://twitter.com/" TargetMode="External"/><Relationship Id="rId573" Type="http://schemas.openxmlformats.org/officeDocument/2006/relationships/hyperlink" Target="https://twitter.com/" TargetMode="External"/><Relationship Id="rId780" Type="http://schemas.openxmlformats.org/officeDocument/2006/relationships/hyperlink" Target="https://twitter.com/"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226" Type="http://schemas.openxmlformats.org/officeDocument/2006/relationships/hyperlink" Target="https://twitter.com/i/web/status/1202692914725474326" TargetMode="External"/><Relationship Id="rId433" Type="http://schemas.openxmlformats.org/officeDocument/2006/relationships/hyperlink" Target="https://twitter.com/"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640" Type="http://schemas.openxmlformats.org/officeDocument/2006/relationships/hyperlink" Target="https://twitter.com/"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74" Type="http://schemas.openxmlformats.org/officeDocument/2006/relationships/hyperlink" Target="https://twitter.com/i/web/status/1202685237593067520" TargetMode="External"/><Relationship Id="rId377" Type="http://schemas.openxmlformats.org/officeDocument/2006/relationships/hyperlink" Target="https://twitter.com/" TargetMode="External"/><Relationship Id="rId500" Type="http://schemas.openxmlformats.org/officeDocument/2006/relationships/hyperlink" Target="https://twitter.com/" TargetMode="External"/><Relationship Id="rId584" Type="http://schemas.openxmlformats.org/officeDocument/2006/relationships/hyperlink" Target="https://twitter.com/"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5" Type="http://schemas.openxmlformats.org/officeDocument/2006/relationships/hyperlink" Target="https://twitter.com/i/web/status/1202681860419149824" TargetMode="External"/><Relationship Id="rId237" Type="http://schemas.openxmlformats.org/officeDocument/2006/relationships/hyperlink" Target="http://bit.ly/11EKuaF" TargetMode="External"/><Relationship Id="rId791" Type="http://schemas.openxmlformats.org/officeDocument/2006/relationships/hyperlink" Target="https://twitter.com/" TargetMode="External"/><Relationship Id="rId889" Type="http://schemas.openxmlformats.org/officeDocument/2006/relationships/hyperlink" Target="https://twitter.com/" TargetMode="External"/><Relationship Id="rId1074" Type="http://schemas.openxmlformats.org/officeDocument/2006/relationships/hyperlink" Target="https://twitter.com/" TargetMode="External"/><Relationship Id="rId444" Type="http://schemas.openxmlformats.org/officeDocument/2006/relationships/hyperlink" Target="https://twitter.com/" TargetMode="External"/><Relationship Id="rId651" Type="http://schemas.openxmlformats.org/officeDocument/2006/relationships/hyperlink" Target="https://twitter.com/" TargetMode="External"/><Relationship Id="rId749" Type="http://schemas.openxmlformats.org/officeDocument/2006/relationships/hyperlink" Target="https://twitter.com/" TargetMode="External"/><Relationship Id="rId1281" Type="http://schemas.openxmlformats.org/officeDocument/2006/relationships/hyperlink" Target="https://twitter.com/" TargetMode="External"/><Relationship Id="rId1379" Type="http://schemas.openxmlformats.org/officeDocument/2006/relationships/hyperlink" Target="https://twitter.com/" TargetMode="External"/><Relationship Id="rId290" Type="http://schemas.openxmlformats.org/officeDocument/2006/relationships/hyperlink" Target="https://twitter.com/i/web/status/1202691517258878978" TargetMode="External"/><Relationship Id="rId304" Type="http://schemas.openxmlformats.org/officeDocument/2006/relationships/hyperlink" Target="https://twitter.com/sputnik_TR/status/1202546840043962369" TargetMode="External"/><Relationship Id="rId388" Type="http://schemas.openxmlformats.org/officeDocument/2006/relationships/hyperlink" Target="https://twitter.com/" TargetMode="External"/><Relationship Id="rId511" Type="http://schemas.openxmlformats.org/officeDocument/2006/relationships/hyperlink" Target="https://twitter.com/" TargetMode="External"/><Relationship Id="rId609" Type="http://schemas.openxmlformats.org/officeDocument/2006/relationships/hyperlink" Target="https://twitter.com/" TargetMode="External"/><Relationship Id="rId956" Type="http://schemas.openxmlformats.org/officeDocument/2006/relationships/hyperlink" Target="https://twitter.com/" TargetMode="External"/><Relationship Id="rId1141" Type="http://schemas.openxmlformats.org/officeDocument/2006/relationships/hyperlink" Target="https://twitter.com/" TargetMode="External"/><Relationship Id="rId1239" Type="http://schemas.openxmlformats.org/officeDocument/2006/relationships/hyperlink" Target="https://twitter.com/" TargetMode="External"/><Relationship Id="rId85" Type="http://schemas.openxmlformats.org/officeDocument/2006/relationships/hyperlink" Target="https://twitter.com/i/web/status/1202685859784511492" TargetMode="External"/><Relationship Id="rId150" Type="http://schemas.openxmlformats.org/officeDocument/2006/relationships/hyperlink" Target="https://twitter.com/i/web/status/1202689115675906050" TargetMode="External"/><Relationship Id="rId595" Type="http://schemas.openxmlformats.org/officeDocument/2006/relationships/hyperlink" Target="https://twitter.com/" TargetMode="External"/><Relationship Id="rId816" Type="http://schemas.openxmlformats.org/officeDocument/2006/relationships/hyperlink" Target="https://twitter.com/" TargetMode="External"/><Relationship Id="rId1001" Type="http://schemas.openxmlformats.org/officeDocument/2006/relationships/hyperlink" Target="https://twitter.com/" TargetMode="External"/><Relationship Id="rId248" Type="http://schemas.openxmlformats.org/officeDocument/2006/relationships/hyperlink" Target="https://www.vogue.co.uk/arts-and-lifestyle/article/best-films-on-amazon-prime?utm_medium=Social&amp;utm_source=Twitter" TargetMode="External"/><Relationship Id="rId455" Type="http://schemas.openxmlformats.org/officeDocument/2006/relationships/hyperlink" Target="https://twitter.com/" TargetMode="External"/><Relationship Id="rId662" Type="http://schemas.openxmlformats.org/officeDocument/2006/relationships/hyperlink" Target="https://twitter.com/"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1306" Type="http://schemas.openxmlformats.org/officeDocument/2006/relationships/hyperlink" Target="https://twitter.com/" TargetMode="External"/><Relationship Id="rId12" Type="http://schemas.openxmlformats.org/officeDocument/2006/relationships/hyperlink" Target="https://twitter.com/i/web/status/1202682076203536390" TargetMode="External"/><Relationship Id="rId108" Type="http://schemas.openxmlformats.org/officeDocument/2006/relationships/hyperlink" Target="https://twitter.com/nocontexthearn/status/1188547183299170305" TargetMode="External"/><Relationship Id="rId315" Type="http://schemas.openxmlformats.org/officeDocument/2006/relationships/hyperlink" Target="https://twitter.com/dondekojo/status/1202691646200135680" TargetMode="External"/><Relationship Id="rId522" Type="http://schemas.openxmlformats.org/officeDocument/2006/relationships/hyperlink" Target="https://twitter.com/"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96" Type="http://schemas.openxmlformats.org/officeDocument/2006/relationships/hyperlink" Target="https://twitter.com/i/web/status/1202683998310453248" TargetMode="External"/><Relationship Id="rId161" Type="http://schemas.openxmlformats.org/officeDocument/2006/relationships/hyperlink" Target="https://ift.tt/388hZMZ" TargetMode="External"/><Relationship Id="rId399" Type="http://schemas.openxmlformats.org/officeDocument/2006/relationships/hyperlink" Target="https://twitter.com/"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259" Type="http://schemas.openxmlformats.org/officeDocument/2006/relationships/hyperlink" Target="https://twitter.com/i/web/status/1202694694972612614" TargetMode="External"/><Relationship Id="rId466" Type="http://schemas.openxmlformats.org/officeDocument/2006/relationships/hyperlink" Target="https://twitter.com/" TargetMode="External"/><Relationship Id="rId673" Type="http://schemas.openxmlformats.org/officeDocument/2006/relationships/hyperlink" Target="https://twitter.com/"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1317" Type="http://schemas.openxmlformats.org/officeDocument/2006/relationships/hyperlink" Target="https://twitter.com/" TargetMode="External"/><Relationship Id="rId23" Type="http://schemas.openxmlformats.org/officeDocument/2006/relationships/hyperlink" Target="https://twitter.com/i/web/status/1202682933548634113" TargetMode="External"/><Relationship Id="rId119" Type="http://schemas.openxmlformats.org/officeDocument/2006/relationships/hyperlink" Target="https://www.indiaglitz.com/thalapathy-64-streaming-rights-amazon-prime-video-for-record-prize-tamil-news-248975" TargetMode="External"/><Relationship Id="rId326" Type="http://schemas.openxmlformats.org/officeDocument/2006/relationships/hyperlink" Target="https://twitter.com/" TargetMode="External"/><Relationship Id="rId533" Type="http://schemas.openxmlformats.org/officeDocument/2006/relationships/hyperlink" Target="https://twitter.com/" TargetMode="External"/><Relationship Id="rId978" Type="http://schemas.openxmlformats.org/officeDocument/2006/relationships/hyperlink" Target="https://twitter.com/"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740" Type="http://schemas.openxmlformats.org/officeDocument/2006/relationships/hyperlink" Target="https://twitter.com/" TargetMode="External"/><Relationship Id="rId838" Type="http://schemas.openxmlformats.org/officeDocument/2006/relationships/hyperlink" Target="https://twitter.com/" TargetMode="External"/><Relationship Id="rId1023" Type="http://schemas.openxmlformats.org/officeDocument/2006/relationships/hyperlink" Target="https://twitter.com/" TargetMode="External"/><Relationship Id="rId172" Type="http://schemas.openxmlformats.org/officeDocument/2006/relationships/hyperlink" Target="https://bit.ly/383ZR6M" TargetMode="External"/><Relationship Id="rId477" Type="http://schemas.openxmlformats.org/officeDocument/2006/relationships/hyperlink" Target="https://twitter.com/" TargetMode="External"/><Relationship Id="rId600" Type="http://schemas.openxmlformats.org/officeDocument/2006/relationships/hyperlink" Target="https://twitter.com/" TargetMode="External"/><Relationship Id="rId684" Type="http://schemas.openxmlformats.org/officeDocument/2006/relationships/hyperlink" Target="https://twitter.com/" TargetMode="External"/><Relationship Id="rId1230" Type="http://schemas.openxmlformats.org/officeDocument/2006/relationships/hyperlink" Target="https://twitter.com/" TargetMode="External"/><Relationship Id="rId1328" Type="http://schemas.openxmlformats.org/officeDocument/2006/relationships/hyperlink" Target="https://twitter.com/" TargetMode="External"/><Relationship Id="rId337" Type="http://schemas.openxmlformats.org/officeDocument/2006/relationships/hyperlink" Target="https://twitter.com/" TargetMode="External"/><Relationship Id="rId891" Type="http://schemas.openxmlformats.org/officeDocument/2006/relationships/hyperlink" Target="https://twitter.com/" TargetMode="External"/><Relationship Id="rId905" Type="http://schemas.openxmlformats.org/officeDocument/2006/relationships/hyperlink" Target="https://twitter.com/" TargetMode="External"/><Relationship Id="rId989" Type="http://schemas.openxmlformats.org/officeDocument/2006/relationships/hyperlink" Target="https://twitter.com/" TargetMode="External"/><Relationship Id="rId34" Type="http://schemas.openxmlformats.org/officeDocument/2006/relationships/hyperlink" Target="https://twitter.com/i/web/status/1202683323530858502" TargetMode="External"/><Relationship Id="rId544" Type="http://schemas.openxmlformats.org/officeDocument/2006/relationships/hyperlink" Target="https://twitter.com/"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83" Type="http://schemas.openxmlformats.org/officeDocument/2006/relationships/hyperlink" Target="https://twitter.com/i/web/status/1202690478594019328" TargetMode="External"/><Relationship Id="rId390" Type="http://schemas.openxmlformats.org/officeDocument/2006/relationships/hyperlink" Target="https://twitter.com/" TargetMode="External"/><Relationship Id="rId404" Type="http://schemas.openxmlformats.org/officeDocument/2006/relationships/hyperlink" Target="https://twitter.com/" TargetMode="External"/><Relationship Id="rId611" Type="http://schemas.openxmlformats.org/officeDocument/2006/relationships/hyperlink" Target="https://twitter.com/"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250" Type="http://schemas.openxmlformats.org/officeDocument/2006/relationships/hyperlink" Target="http://dlvr.it/RKlF2g" TargetMode="External"/><Relationship Id="rId488" Type="http://schemas.openxmlformats.org/officeDocument/2006/relationships/hyperlink" Target="https://twitter.com/" TargetMode="External"/><Relationship Id="rId695"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45" Type="http://schemas.openxmlformats.org/officeDocument/2006/relationships/hyperlink" Target="https://twitter.com/i/web/status/1202683639881965569" TargetMode="External"/><Relationship Id="rId110" Type="http://schemas.openxmlformats.org/officeDocument/2006/relationships/hyperlink" Target="https://twitter.com/i/web/status/1202686739342487552" TargetMode="External"/><Relationship Id="rId348" Type="http://schemas.openxmlformats.org/officeDocument/2006/relationships/hyperlink" Target="https://twitter.com/" TargetMode="External"/><Relationship Id="rId555" Type="http://schemas.openxmlformats.org/officeDocument/2006/relationships/hyperlink" Target="https://twitter.com/"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1406" Type="http://schemas.openxmlformats.org/officeDocument/2006/relationships/hyperlink" Target="https://twitter.com/" TargetMode="External"/><Relationship Id="rId194" Type="http://schemas.openxmlformats.org/officeDocument/2006/relationships/hyperlink" Target="https://twitch.amazon.com/prime/loot/tft2?ref_=SM_TTS2_P1_CRWN" TargetMode="External"/><Relationship Id="rId208" Type="http://schemas.openxmlformats.org/officeDocument/2006/relationships/hyperlink" Target="http://nzn.me/a148353" TargetMode="External"/><Relationship Id="rId415" Type="http://schemas.openxmlformats.org/officeDocument/2006/relationships/hyperlink" Target="https://twitter.com/" TargetMode="External"/><Relationship Id="rId622" Type="http://schemas.openxmlformats.org/officeDocument/2006/relationships/hyperlink" Target="https://twitter.com/"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261" Type="http://schemas.openxmlformats.org/officeDocument/2006/relationships/hyperlink" Target="https://twitter.com/nocontexthearn/status/1188547183299170305" TargetMode="External"/><Relationship Id="rId499" Type="http://schemas.openxmlformats.org/officeDocument/2006/relationships/hyperlink" Target="https://twitter.com/" TargetMode="External"/><Relationship Id="rId927" Type="http://schemas.openxmlformats.org/officeDocument/2006/relationships/hyperlink" Target="https://twitter.com/" TargetMode="External"/><Relationship Id="rId1112" Type="http://schemas.openxmlformats.org/officeDocument/2006/relationships/hyperlink" Target="https://twitter.com/" TargetMode="External"/><Relationship Id="rId56" Type="http://schemas.openxmlformats.org/officeDocument/2006/relationships/hyperlink" Target="https://twitter.com/i/web/status/1202684136059801600" TargetMode="External"/><Relationship Id="rId359" Type="http://schemas.openxmlformats.org/officeDocument/2006/relationships/hyperlink" Target="https://twitter.com/" TargetMode="External"/><Relationship Id="rId566" Type="http://schemas.openxmlformats.org/officeDocument/2006/relationships/hyperlink" Target="https://twitter.com/"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1417" Type="http://schemas.openxmlformats.org/officeDocument/2006/relationships/hyperlink" Target="https://twitter.com/" TargetMode="External"/><Relationship Id="rId121" Type="http://schemas.openxmlformats.org/officeDocument/2006/relationships/hyperlink" Target="https://twitter.com/i/web/status/1202687241203539968" TargetMode="External"/><Relationship Id="rId219" Type="http://schemas.openxmlformats.org/officeDocument/2006/relationships/hyperlink" Target="https://twitter.com/i/web/status/1202692723372937222" TargetMode="External"/><Relationship Id="rId426" Type="http://schemas.openxmlformats.org/officeDocument/2006/relationships/hyperlink" Target="https://twitter.com/" TargetMode="External"/><Relationship Id="rId633" Type="http://schemas.openxmlformats.org/officeDocument/2006/relationships/hyperlink" Target="https://twitter.com/"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67" Type="http://schemas.openxmlformats.org/officeDocument/2006/relationships/hyperlink" Target="https://twitter.com/i/web/status/1202684720967872514" TargetMode="External"/><Relationship Id="rId272" Type="http://schemas.openxmlformats.org/officeDocument/2006/relationships/hyperlink" Target="https://twitter.com/i/web/status/1202695810565234688" TargetMode="External"/><Relationship Id="rId577" Type="http://schemas.openxmlformats.org/officeDocument/2006/relationships/hyperlink" Target="https://twitter.com/" TargetMode="External"/><Relationship Id="rId700" Type="http://schemas.openxmlformats.org/officeDocument/2006/relationships/hyperlink" Target="https://twitter.com/"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vmlDrawing" Target="../drawings/vmlDrawing1.vml"/><Relationship Id="rId132" Type="http://schemas.openxmlformats.org/officeDocument/2006/relationships/hyperlink" Target="https://twitter.com/i/web/status/1202687845925867527"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437" Type="http://schemas.openxmlformats.org/officeDocument/2006/relationships/hyperlink" Target="https://twitter.com/" TargetMode="External"/><Relationship Id="rId644" Type="http://schemas.openxmlformats.org/officeDocument/2006/relationships/hyperlink" Target="https://twitter.com/"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283" Type="http://schemas.openxmlformats.org/officeDocument/2006/relationships/hyperlink" Target="https://twitter.com/i/web/status/1202696631449206785" TargetMode="External"/><Relationship Id="rId490" Type="http://schemas.openxmlformats.org/officeDocument/2006/relationships/hyperlink" Target="https://twitter.com/" TargetMode="External"/><Relationship Id="rId504" Type="http://schemas.openxmlformats.org/officeDocument/2006/relationships/hyperlink" Target="https://twitter.com/" TargetMode="External"/><Relationship Id="rId711" Type="http://schemas.openxmlformats.org/officeDocument/2006/relationships/hyperlink" Target="https://twitter.com/" TargetMode="External"/><Relationship Id="rId949"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78" Type="http://schemas.openxmlformats.org/officeDocument/2006/relationships/hyperlink" Target="https://twitter.com/nocontexthearn/status/1188547183299170305" TargetMode="External"/><Relationship Id="rId143" Type="http://schemas.openxmlformats.org/officeDocument/2006/relationships/hyperlink" Target="https://acessocultural.com.br/2019/12/confira-as-series-que-chegam-ao-amazon-prime-video-brasil-neste-mes/" TargetMode="External"/><Relationship Id="rId350" Type="http://schemas.openxmlformats.org/officeDocument/2006/relationships/hyperlink" Target="https://twitter.com/" TargetMode="External"/><Relationship Id="rId588" Type="http://schemas.openxmlformats.org/officeDocument/2006/relationships/hyperlink" Target="https://twitter.com/" TargetMode="External"/><Relationship Id="rId795" Type="http://schemas.openxmlformats.org/officeDocument/2006/relationships/hyperlink" Target="https://twitter.com/" TargetMode="External"/><Relationship Id="rId809" Type="http://schemas.openxmlformats.org/officeDocument/2006/relationships/hyperlink" Target="https://twitter.com/" TargetMode="External"/><Relationship Id="rId1201" Type="http://schemas.openxmlformats.org/officeDocument/2006/relationships/hyperlink" Target="https://twitter.com/" TargetMode="External"/><Relationship Id="rId9" Type="http://schemas.openxmlformats.org/officeDocument/2006/relationships/hyperlink" Target="https://twitter.com/Aitorgmz_/status/1202678687365242880" TargetMode="External"/><Relationship Id="rId210" Type="http://schemas.openxmlformats.org/officeDocument/2006/relationships/hyperlink" Target="https://twitter.com/i/web/status/1202692150493712387" TargetMode="External"/><Relationship Id="rId448" Type="http://schemas.openxmlformats.org/officeDocument/2006/relationships/hyperlink" Target="https://twitter.com/" TargetMode="External"/><Relationship Id="rId655" Type="http://schemas.openxmlformats.org/officeDocument/2006/relationships/hyperlink" Target="https://twitter.com/"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294" Type="http://schemas.openxmlformats.org/officeDocument/2006/relationships/hyperlink" Target="https://twitter.com/i/web/status/1202691882213658659" TargetMode="External"/><Relationship Id="rId308" Type="http://schemas.openxmlformats.org/officeDocument/2006/relationships/hyperlink" Target="https://twitter.com/i/web/status/1202697711063093268" TargetMode="External"/><Relationship Id="rId515" Type="http://schemas.openxmlformats.org/officeDocument/2006/relationships/hyperlink" Target="https://twitter.com/"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89" Type="http://schemas.openxmlformats.org/officeDocument/2006/relationships/hyperlink" Target="https://twitter.com/nocontexthearn/status/1188547183299170305" TargetMode="External"/><Relationship Id="rId154" Type="http://schemas.openxmlformats.org/officeDocument/2006/relationships/hyperlink" Target="https://twitter.com/i/web/status/1202689115675906050" TargetMode="External"/><Relationship Id="rId361" Type="http://schemas.openxmlformats.org/officeDocument/2006/relationships/hyperlink" Target="https://twitter.com/" TargetMode="External"/><Relationship Id="rId599" Type="http://schemas.openxmlformats.org/officeDocument/2006/relationships/hyperlink" Target="https://twitter.com/"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459" Type="http://schemas.openxmlformats.org/officeDocument/2006/relationships/hyperlink" Target="https://twitter.com/" TargetMode="External"/><Relationship Id="rId666" Type="http://schemas.openxmlformats.org/officeDocument/2006/relationships/hyperlink" Target="https://twitter.com/"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16" Type="http://schemas.openxmlformats.org/officeDocument/2006/relationships/hyperlink" Target="https://twitter.com/nocontexthearn/status/1188547183299170305" TargetMode="External"/><Relationship Id="rId221" Type="http://schemas.openxmlformats.org/officeDocument/2006/relationships/hyperlink" Target="https://twitter.com/nocontexthearn/status/1188547183299170305" TargetMode="External"/><Relationship Id="rId319" Type="http://schemas.openxmlformats.org/officeDocument/2006/relationships/hyperlink" Target="https://ift.tt/2ORUjF8" TargetMode="External"/><Relationship Id="rId526" Type="http://schemas.openxmlformats.org/officeDocument/2006/relationships/hyperlink" Target="https://twitter.com/"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65" Type="http://schemas.openxmlformats.org/officeDocument/2006/relationships/hyperlink" Target="https://twitter.com/i/web/status/1202689348258406403" TargetMode="External"/><Relationship Id="rId372" Type="http://schemas.openxmlformats.org/officeDocument/2006/relationships/hyperlink" Target="https://twitter.com/" TargetMode="External"/><Relationship Id="rId677"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comments" Target="../comments1.xml"/><Relationship Id="rId232" Type="http://schemas.openxmlformats.org/officeDocument/2006/relationships/hyperlink" Target="https://twitter.com/i/web/status/1202693194397429760" TargetMode="External"/><Relationship Id="rId884" Type="http://schemas.openxmlformats.org/officeDocument/2006/relationships/hyperlink" Target="https://twitter.com/" TargetMode="External"/><Relationship Id="rId27" Type="http://schemas.openxmlformats.org/officeDocument/2006/relationships/hyperlink" Target="https://twitter.com/i/web/status/1202682971263815680" TargetMode="External"/><Relationship Id="rId537" Type="http://schemas.openxmlformats.org/officeDocument/2006/relationships/hyperlink" Target="https://twitter.com/"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80" Type="http://schemas.openxmlformats.org/officeDocument/2006/relationships/hyperlink" Target="https://twitter.com/i/web/status/1202685542669795328" TargetMode="External"/><Relationship Id="rId176" Type="http://schemas.openxmlformats.org/officeDocument/2006/relationships/hyperlink" Target="https://twitter.com/i/web/status/1202690074091147264" TargetMode="External"/><Relationship Id="rId383" Type="http://schemas.openxmlformats.org/officeDocument/2006/relationships/hyperlink" Target="https://twitter.com/" TargetMode="External"/><Relationship Id="rId590" Type="http://schemas.openxmlformats.org/officeDocument/2006/relationships/hyperlink" Target="https://twitter.com/" TargetMode="External"/><Relationship Id="rId604" Type="http://schemas.openxmlformats.org/officeDocument/2006/relationships/hyperlink" Target="https://twitter.com/"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243" Type="http://schemas.openxmlformats.org/officeDocument/2006/relationships/hyperlink" Target="https://twitter.com/i/web/status/1202693904652476416" TargetMode="External"/><Relationship Id="rId450" Type="http://schemas.openxmlformats.org/officeDocument/2006/relationships/hyperlink" Target="https://twitter.com/" TargetMode="External"/><Relationship Id="rId688" Type="http://schemas.openxmlformats.org/officeDocument/2006/relationships/hyperlink" Target="https://twitter.com/" TargetMode="External"/><Relationship Id="rId895" Type="http://schemas.openxmlformats.org/officeDocument/2006/relationships/hyperlink" Target="https://twitter.com/" TargetMode="External"/><Relationship Id="rId909" Type="http://schemas.openxmlformats.org/officeDocument/2006/relationships/hyperlink" Target="https://twitter.com/" TargetMode="External"/><Relationship Id="rId1080" Type="http://schemas.openxmlformats.org/officeDocument/2006/relationships/hyperlink" Target="https://twitter.com/" TargetMode="External"/><Relationship Id="rId1301" Type="http://schemas.openxmlformats.org/officeDocument/2006/relationships/hyperlink" Target="https://twitter.com/" TargetMode="External"/><Relationship Id="rId38" Type="http://schemas.openxmlformats.org/officeDocument/2006/relationships/hyperlink" Target="https://www.express.co.uk/sport/football/1213604/amazon-prime-football-how-to-turn-off-commentary-on-amazon-prime" TargetMode="External"/><Relationship Id="rId103" Type="http://schemas.openxmlformats.org/officeDocument/2006/relationships/hyperlink" Target="https://twitter.com/i/web/status/1202686580319817728" TargetMode="External"/><Relationship Id="rId310" Type="http://schemas.openxmlformats.org/officeDocument/2006/relationships/hyperlink" Target="http://dlvr.it/RKlH43" TargetMode="External"/><Relationship Id="rId548" Type="http://schemas.openxmlformats.org/officeDocument/2006/relationships/hyperlink" Target="https://twitter.com/"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91" Type="http://schemas.openxmlformats.org/officeDocument/2006/relationships/hyperlink" Target="https://twitter.com/nocontexthearn/status/1188547183299170305" TargetMode="External"/><Relationship Id="rId187" Type="http://schemas.openxmlformats.org/officeDocument/2006/relationships/hyperlink" Target="https://twitter.com/BlairLindsay5/status/1202684992440197122" TargetMode="External"/><Relationship Id="rId394" Type="http://schemas.openxmlformats.org/officeDocument/2006/relationships/hyperlink" Target="https://twitter.com/" TargetMode="External"/><Relationship Id="rId408" Type="http://schemas.openxmlformats.org/officeDocument/2006/relationships/hyperlink" Target="https://twitter.com/" TargetMode="External"/><Relationship Id="rId615" Type="http://schemas.openxmlformats.org/officeDocument/2006/relationships/hyperlink" Target="https://twitter.com/"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254" Type="http://schemas.openxmlformats.org/officeDocument/2006/relationships/hyperlink" Target="https://twitter.com/i/web/status/1202694450725761024" TargetMode="External"/><Relationship Id="rId699" Type="http://schemas.openxmlformats.org/officeDocument/2006/relationships/hyperlink" Target="https://twitter.com/" TargetMode="External"/><Relationship Id="rId1091"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49" Type="http://schemas.openxmlformats.org/officeDocument/2006/relationships/hyperlink" Target="https://ift.tt/36bfF5V" TargetMode="External"/><Relationship Id="rId114" Type="http://schemas.openxmlformats.org/officeDocument/2006/relationships/hyperlink" Target="https://www.playhitmusic.it/2019/12/first-teaser-for-amazon-primes-the-boys-season-2-released/" TargetMode="External"/><Relationship Id="rId461" Type="http://schemas.openxmlformats.org/officeDocument/2006/relationships/hyperlink" Target="https://twitter.com/" TargetMode="External"/><Relationship Id="rId559" Type="http://schemas.openxmlformats.org/officeDocument/2006/relationships/hyperlink" Target="https://twitter.com/"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198" Type="http://schemas.openxmlformats.org/officeDocument/2006/relationships/hyperlink" Target="https://twitter.com/i/web/status/1202687887457869825" TargetMode="External"/><Relationship Id="rId321" Type="http://schemas.openxmlformats.org/officeDocument/2006/relationships/hyperlink" Target="https://twitter.com/i/web/status/1202698102353694725" TargetMode="External"/><Relationship Id="rId419" Type="http://schemas.openxmlformats.org/officeDocument/2006/relationships/hyperlink" Target="https://twitter.com/" TargetMode="External"/><Relationship Id="rId626" Type="http://schemas.openxmlformats.org/officeDocument/2006/relationships/hyperlink" Target="https://twitter.com/"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265" Type="http://schemas.openxmlformats.org/officeDocument/2006/relationships/hyperlink" Target="https://twitter.com/i/web/status/1202695263334387714" TargetMode="External"/><Relationship Id="rId472"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25" Type="http://schemas.openxmlformats.org/officeDocument/2006/relationships/hyperlink" Target="https://twitter.com/i/web/status/1202687422431186950" TargetMode="External"/><Relationship Id="rId332" Type="http://schemas.openxmlformats.org/officeDocument/2006/relationships/hyperlink" Target="https://twitter.com/"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637" Type="http://schemas.openxmlformats.org/officeDocument/2006/relationships/hyperlink" Target="https://twitter.com/"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276" Type="http://schemas.openxmlformats.org/officeDocument/2006/relationships/hyperlink" Target="https://twitter.com/i/web/status/1202696030397091861" TargetMode="External"/><Relationship Id="rId483" Type="http://schemas.openxmlformats.org/officeDocument/2006/relationships/hyperlink" Target="https://twitter.com/" TargetMode="External"/><Relationship Id="rId690" Type="http://schemas.openxmlformats.org/officeDocument/2006/relationships/hyperlink" Target="https://twitter.com/" TargetMode="External"/><Relationship Id="rId704" Type="http://schemas.openxmlformats.org/officeDocument/2006/relationships/hyperlink" Target="https://twitter.com/"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40" Type="http://schemas.openxmlformats.org/officeDocument/2006/relationships/hyperlink" Target="https://www.express.co.uk/sport/football/1213571/amazon-prime-football-not-working-how-many-devices-can-watch-amazon-prime-at-same-time" TargetMode="External"/><Relationship Id="rId136" Type="http://schemas.openxmlformats.org/officeDocument/2006/relationships/hyperlink" Target="https://twitter.com/i/web/status/1202688072455864320" TargetMode="External"/><Relationship Id="rId343" Type="http://schemas.openxmlformats.org/officeDocument/2006/relationships/hyperlink" Target="https://twitter.com/" TargetMode="External"/><Relationship Id="rId550" Type="http://schemas.openxmlformats.org/officeDocument/2006/relationships/hyperlink" Target="https://twitter.com/"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1401" Type="http://schemas.openxmlformats.org/officeDocument/2006/relationships/hyperlink" Target="https://twitter.com/" TargetMode="External"/><Relationship Id="rId203" Type="http://schemas.openxmlformats.org/officeDocument/2006/relationships/hyperlink" Target="https://youtu.be/gmfvwYlTDRw" TargetMode="External"/><Relationship Id="rId648" Type="http://schemas.openxmlformats.org/officeDocument/2006/relationships/hyperlink" Target="https://twitter.com/"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287" Type="http://schemas.openxmlformats.org/officeDocument/2006/relationships/hyperlink" Target="https://twitter.com/i/web/status/1202696759836848128" TargetMode="External"/><Relationship Id="rId410" Type="http://schemas.openxmlformats.org/officeDocument/2006/relationships/hyperlink" Target="https://twitter.com/" TargetMode="External"/><Relationship Id="rId494" Type="http://schemas.openxmlformats.org/officeDocument/2006/relationships/hyperlink" Target="https://twitter.com/" TargetMode="External"/><Relationship Id="rId508" Type="http://schemas.openxmlformats.org/officeDocument/2006/relationships/hyperlink" Target="https://twitter.com/"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47" Type="http://schemas.openxmlformats.org/officeDocument/2006/relationships/hyperlink" Target="https://twitter.com/i/web/status/1202688962470526977" TargetMode="External"/><Relationship Id="rId354" Type="http://schemas.openxmlformats.org/officeDocument/2006/relationships/hyperlink" Target="https://twitter.com/" TargetMode="External"/><Relationship Id="rId799" Type="http://schemas.openxmlformats.org/officeDocument/2006/relationships/hyperlink" Target="https://twitter.com/" TargetMode="External"/><Relationship Id="rId1191" Type="http://schemas.openxmlformats.org/officeDocument/2006/relationships/hyperlink" Target="https://twitter.com/" TargetMode="External"/><Relationship Id="rId1205" Type="http://schemas.openxmlformats.org/officeDocument/2006/relationships/hyperlink" Target="https://twitter.com/" TargetMode="External"/><Relationship Id="rId51" Type="http://schemas.openxmlformats.org/officeDocument/2006/relationships/hyperlink" Target="https://comicbook.com/gaming/2019/12/05/nintendo-switch-lite-amazon-prime-deal/" TargetMode="External"/><Relationship Id="rId561" Type="http://schemas.openxmlformats.org/officeDocument/2006/relationships/hyperlink" Target="https://twitter.com/" TargetMode="External"/><Relationship Id="rId659" Type="http://schemas.openxmlformats.org/officeDocument/2006/relationships/hyperlink" Target="https://twitter.com/"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12" Type="http://schemas.openxmlformats.org/officeDocument/2006/relationships/hyperlink" Target="https://twitter.com/" TargetMode="External"/><Relationship Id="rId214" Type="http://schemas.openxmlformats.org/officeDocument/2006/relationships/hyperlink" Target="https://www.myunidays.com/partners/amazon/view" TargetMode="External"/><Relationship Id="rId298" Type="http://schemas.openxmlformats.org/officeDocument/2006/relationships/hyperlink" Target="https://twitter.com/i/web/status/1202689668669726720" TargetMode="External"/><Relationship Id="rId421" Type="http://schemas.openxmlformats.org/officeDocument/2006/relationships/hyperlink" Target="https://twitter.com/" TargetMode="External"/><Relationship Id="rId519" Type="http://schemas.openxmlformats.org/officeDocument/2006/relationships/hyperlink" Target="https://twitter.com/" TargetMode="External"/><Relationship Id="rId1051" Type="http://schemas.openxmlformats.org/officeDocument/2006/relationships/hyperlink" Target="https://twitter.com/"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158" Type="http://schemas.openxmlformats.org/officeDocument/2006/relationships/hyperlink" Target="https://twitter.com/i/web/status/1202689115675906050"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62" Type="http://schemas.openxmlformats.org/officeDocument/2006/relationships/hyperlink" Target="https://twitter.com/i/web/status/1202684506186096640" TargetMode="External"/><Relationship Id="rId365" Type="http://schemas.openxmlformats.org/officeDocument/2006/relationships/hyperlink" Target="https://twitter.com/" TargetMode="External"/><Relationship Id="rId572" Type="http://schemas.openxmlformats.org/officeDocument/2006/relationships/hyperlink" Target="https://twitter.com/"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225" Type="http://schemas.openxmlformats.org/officeDocument/2006/relationships/hyperlink" Target="https://news.o2.co.uk/press-release/o2-launches-o2-extras-offering-memberships-to-amazon-prime-video-amazon-music-and-more/" TargetMode="External"/><Relationship Id="rId432" Type="http://schemas.openxmlformats.org/officeDocument/2006/relationships/hyperlink" Target="https://twitter.com/"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73" Type="http://schemas.openxmlformats.org/officeDocument/2006/relationships/hyperlink" Target="https://comicbook.com/gaming/2019/12/05/nintendo-switch-lite-amazon-prime-deal/" TargetMode="External"/><Relationship Id="rId169" Type="http://schemas.openxmlformats.org/officeDocument/2006/relationships/hyperlink" Target="https://twitter.com/i/web/status/1202689699703341057" TargetMode="External"/><Relationship Id="rId376" Type="http://schemas.openxmlformats.org/officeDocument/2006/relationships/hyperlink" Target="https://twitter.com/" TargetMode="External"/><Relationship Id="rId583" Type="http://schemas.openxmlformats.org/officeDocument/2006/relationships/hyperlink" Target="https://twitter.com/" TargetMode="External"/><Relationship Id="rId790" Type="http://schemas.openxmlformats.org/officeDocument/2006/relationships/hyperlink" Target="https://twitter.com/"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4" Type="http://schemas.openxmlformats.org/officeDocument/2006/relationships/hyperlink" Target="https://twitter.com/i/web/status/1202681812222455808" TargetMode="External"/><Relationship Id="rId236" Type="http://schemas.openxmlformats.org/officeDocument/2006/relationships/hyperlink" Target="https://twitter.com/nocontexthearn/status/1188547183299170305" TargetMode="External"/><Relationship Id="rId443" Type="http://schemas.openxmlformats.org/officeDocument/2006/relationships/hyperlink" Target="https://twitter.com/" TargetMode="External"/><Relationship Id="rId650" Type="http://schemas.openxmlformats.org/officeDocument/2006/relationships/hyperlink" Target="https://twitter.com/" TargetMode="External"/><Relationship Id="rId888" Type="http://schemas.openxmlformats.org/officeDocument/2006/relationships/hyperlink" Target="https://twitter.com/"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303" Type="http://schemas.openxmlformats.org/officeDocument/2006/relationships/hyperlink" Target="https://twitter.com/i/web/status/1202696793101873152"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140" Type="http://schemas.openxmlformats.org/officeDocument/2006/relationships/hyperlink" Target="https://twitter.com/" TargetMode="External"/><Relationship Id="rId1378" Type="http://schemas.openxmlformats.org/officeDocument/2006/relationships/hyperlink" Target="https://twitter.com/" TargetMode="External"/><Relationship Id="rId84" Type="http://schemas.openxmlformats.org/officeDocument/2006/relationships/hyperlink" Target="https://twitter.com/primevideosport/status/1201282327931846656" TargetMode="External"/><Relationship Id="rId387" Type="http://schemas.openxmlformats.org/officeDocument/2006/relationships/hyperlink" Target="https://twitter.com/" TargetMode="External"/><Relationship Id="rId510" Type="http://schemas.openxmlformats.org/officeDocument/2006/relationships/hyperlink" Target="https://twitter.com/" TargetMode="External"/><Relationship Id="rId594" Type="http://schemas.openxmlformats.org/officeDocument/2006/relationships/hyperlink" Target="https://twitter.com/" TargetMode="External"/><Relationship Id="rId608" Type="http://schemas.openxmlformats.org/officeDocument/2006/relationships/hyperlink" Target="https://twitter.com/"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247" Type="http://schemas.openxmlformats.org/officeDocument/2006/relationships/hyperlink" Target="https://www.comingsoon.net/tv/trailers/1113316-first-teaser-for-amazon-primes-the-boys-season-2" TargetMode="External"/><Relationship Id="rId899" Type="http://schemas.openxmlformats.org/officeDocument/2006/relationships/hyperlink" Target="https://twitter.com/" TargetMode="External"/><Relationship Id="rId1000" Type="http://schemas.openxmlformats.org/officeDocument/2006/relationships/hyperlink" Target="https://twitter.com/" TargetMode="External"/><Relationship Id="rId1084" Type="http://schemas.openxmlformats.org/officeDocument/2006/relationships/hyperlink" Target="https://twitter.com/" TargetMode="External"/><Relationship Id="rId1305" Type="http://schemas.openxmlformats.org/officeDocument/2006/relationships/hyperlink" Target="https://twitter.com/" TargetMode="External"/><Relationship Id="rId107" Type="http://schemas.openxmlformats.org/officeDocument/2006/relationships/hyperlink" Target="https://twitter.com/flowerhunni/status/1202360549541056513" TargetMode="External"/><Relationship Id="rId454" Type="http://schemas.openxmlformats.org/officeDocument/2006/relationships/hyperlink" Target="https://twitter.com/" TargetMode="External"/><Relationship Id="rId661" Type="http://schemas.openxmlformats.org/officeDocument/2006/relationships/hyperlink" Target="https://twitter.com/"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1" Type="http://schemas.openxmlformats.org/officeDocument/2006/relationships/hyperlink" Target="https://twitter.com/nocontexthearn/status/1188547183299170305" TargetMode="External"/><Relationship Id="rId314" Type="http://schemas.openxmlformats.org/officeDocument/2006/relationships/hyperlink" Target="https://twitter.com/i/web/status/1202681957018198016" TargetMode="External"/><Relationship Id="rId398" Type="http://schemas.openxmlformats.org/officeDocument/2006/relationships/hyperlink" Target="https://twitter.com/" TargetMode="External"/><Relationship Id="rId521" Type="http://schemas.openxmlformats.org/officeDocument/2006/relationships/hyperlink" Target="https://twitter.com/" TargetMode="External"/><Relationship Id="rId619" Type="http://schemas.openxmlformats.org/officeDocument/2006/relationships/hyperlink" Target="https://twitter.com/"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95" Type="http://schemas.openxmlformats.org/officeDocument/2006/relationships/hyperlink" Target="https://twitter.com/i/web/status/1202683998310453248" TargetMode="External"/><Relationship Id="rId160" Type="http://schemas.openxmlformats.org/officeDocument/2006/relationships/hyperlink" Target="https://twitter.com/nocontexthearn/status/1188547183299170305"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258" Type="http://schemas.openxmlformats.org/officeDocument/2006/relationships/hyperlink" Target="https://twitter.com/i/web/status/1202694656372461584" TargetMode="External"/><Relationship Id="rId465" Type="http://schemas.openxmlformats.org/officeDocument/2006/relationships/hyperlink" Target="https://twitter.com/" TargetMode="External"/><Relationship Id="rId672" Type="http://schemas.openxmlformats.org/officeDocument/2006/relationships/hyperlink" Target="https://twitter.com/" TargetMode="External"/><Relationship Id="rId1095" Type="http://schemas.openxmlformats.org/officeDocument/2006/relationships/hyperlink" Target="https://twitter.com/" TargetMode="External"/><Relationship Id="rId1316" Type="http://schemas.openxmlformats.org/officeDocument/2006/relationships/hyperlink" Target="https://twitter.com/" TargetMode="External"/><Relationship Id="rId22" Type="http://schemas.openxmlformats.org/officeDocument/2006/relationships/hyperlink" Target="https://twitter.com/i/web/status/1202682872349544456" TargetMode="External"/><Relationship Id="rId118" Type="http://schemas.openxmlformats.org/officeDocument/2006/relationships/hyperlink" Target="https://twitter.com/i/web/status/1202687084533825543" TargetMode="External"/><Relationship Id="rId325" Type="http://schemas.openxmlformats.org/officeDocument/2006/relationships/hyperlink" Target="https://twitter.com/" TargetMode="External"/><Relationship Id="rId532" Type="http://schemas.openxmlformats.org/officeDocument/2006/relationships/hyperlink" Target="https://twitter.com/" TargetMode="External"/><Relationship Id="rId977" Type="http://schemas.openxmlformats.org/officeDocument/2006/relationships/hyperlink" Target="https://twitter.com/" TargetMode="External"/><Relationship Id="rId1162" Type="http://schemas.openxmlformats.org/officeDocument/2006/relationships/hyperlink" Target="https://twitter.com/" TargetMode="External"/><Relationship Id="rId171" Type="http://schemas.openxmlformats.org/officeDocument/2006/relationships/hyperlink" Target="https://twitter.com/i/web/status/1202689822172884992" TargetMode="External"/><Relationship Id="rId837" Type="http://schemas.openxmlformats.org/officeDocument/2006/relationships/hyperlink" Target="https://twitter.com/" TargetMode="External"/><Relationship Id="rId1022" Type="http://schemas.openxmlformats.org/officeDocument/2006/relationships/hyperlink" Target="https://twitter.com/" TargetMode="External"/><Relationship Id="rId269" Type="http://schemas.openxmlformats.org/officeDocument/2006/relationships/hyperlink" Target="https://twitter.com/i/web/status/1202695593333837827" TargetMode="External"/><Relationship Id="rId476" Type="http://schemas.openxmlformats.org/officeDocument/2006/relationships/hyperlink" Target="https://twitter.com/" TargetMode="External"/><Relationship Id="rId683" Type="http://schemas.openxmlformats.org/officeDocument/2006/relationships/hyperlink" Target="https://twitter.com/" TargetMode="External"/><Relationship Id="rId890"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33" Type="http://schemas.openxmlformats.org/officeDocument/2006/relationships/hyperlink" Target="https://twitter.com/maariyubs/status/1202593507434811392" TargetMode="External"/><Relationship Id="rId129" Type="http://schemas.openxmlformats.org/officeDocument/2006/relationships/hyperlink" Target="https://twitter.com/nocontexthearn/status/1188547183299170305" TargetMode="External"/><Relationship Id="rId336" Type="http://schemas.openxmlformats.org/officeDocument/2006/relationships/hyperlink" Target="https://twitter.com/" TargetMode="External"/><Relationship Id="rId543" Type="http://schemas.openxmlformats.org/officeDocument/2006/relationships/hyperlink" Target="https://twitter.com/"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182" Type="http://schemas.openxmlformats.org/officeDocument/2006/relationships/hyperlink" Target="https://www.popsugar.com/family/video-delivery-man-discovering-snacks-outside-house-46975776?utm_campaign=desktop_share&amp;utm_medium=facebook&amp;utm_source=moms" TargetMode="External"/><Relationship Id="rId403" Type="http://schemas.openxmlformats.org/officeDocument/2006/relationships/hyperlink" Target="https://twitter.com/"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487" Type="http://schemas.openxmlformats.org/officeDocument/2006/relationships/hyperlink" Target="https://twitter.com/" TargetMode="External"/><Relationship Id="rId610" Type="http://schemas.openxmlformats.org/officeDocument/2006/relationships/hyperlink" Target="https://twitter.com/" TargetMode="External"/><Relationship Id="rId694" Type="http://schemas.openxmlformats.org/officeDocument/2006/relationships/hyperlink" Target="https://twitter.com/"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347" Type="http://schemas.openxmlformats.org/officeDocument/2006/relationships/hyperlink" Target="https://twitter.com/" TargetMode="External"/><Relationship Id="rId999" Type="http://schemas.openxmlformats.org/officeDocument/2006/relationships/hyperlink" Target="https://twitter.com/" TargetMode="External"/><Relationship Id="rId1100" Type="http://schemas.openxmlformats.org/officeDocument/2006/relationships/hyperlink" Target="https://twitter.com/" TargetMode="External"/><Relationship Id="rId1184" Type="http://schemas.openxmlformats.org/officeDocument/2006/relationships/hyperlink" Target="https://twitter.com/" TargetMode="External"/><Relationship Id="rId1405" Type="http://schemas.openxmlformats.org/officeDocument/2006/relationships/hyperlink" Target="https://twitter.com/" TargetMode="External"/><Relationship Id="rId44" Type="http://schemas.openxmlformats.org/officeDocument/2006/relationships/hyperlink" Target="http://twib.in/l/qjp8qnq8pxoy" TargetMode="External"/><Relationship Id="rId554" Type="http://schemas.openxmlformats.org/officeDocument/2006/relationships/hyperlink" Target="https://twitter.com/" TargetMode="External"/><Relationship Id="rId761" Type="http://schemas.openxmlformats.org/officeDocument/2006/relationships/hyperlink" Target="https://twitter.com/" TargetMode="External"/><Relationship Id="rId859" Type="http://schemas.openxmlformats.org/officeDocument/2006/relationships/hyperlink" Target="https://twitter.com/" TargetMode="External"/><Relationship Id="rId1391" Type="http://schemas.openxmlformats.org/officeDocument/2006/relationships/hyperlink" Target="https://twitter.com/" TargetMode="External"/><Relationship Id="rId193" Type="http://schemas.openxmlformats.org/officeDocument/2006/relationships/hyperlink" Target="https://twitch.amazon.com/prime/loot/lol2?ref_=SM_LOLS2_P1_IGP" TargetMode="External"/><Relationship Id="rId207" Type="http://schemas.openxmlformats.org/officeDocument/2006/relationships/hyperlink" Target="https://youtu.be/gmfvwYlTDRw" TargetMode="External"/><Relationship Id="rId414" Type="http://schemas.openxmlformats.org/officeDocument/2006/relationships/hyperlink" Target="https://twitter.com/" TargetMode="External"/><Relationship Id="rId498" Type="http://schemas.openxmlformats.org/officeDocument/2006/relationships/hyperlink" Target="https://twitter.com/" TargetMode="External"/><Relationship Id="rId621" Type="http://schemas.openxmlformats.org/officeDocument/2006/relationships/hyperlink" Target="https://twitter.com/"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1349" Type="http://schemas.openxmlformats.org/officeDocument/2006/relationships/hyperlink" Target="https://twitter.com/" TargetMode="External"/><Relationship Id="rId260" Type="http://schemas.openxmlformats.org/officeDocument/2006/relationships/hyperlink" Target="https://twitter.com/i/web/status/1202689116728639489"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111" Type="http://schemas.openxmlformats.org/officeDocument/2006/relationships/hyperlink" Target="https://twitter.com/" TargetMode="External"/><Relationship Id="rId55" Type="http://schemas.openxmlformats.org/officeDocument/2006/relationships/hyperlink" Target="https://twitter.com/i/web/status/1202684136059801600" TargetMode="External"/><Relationship Id="rId120" Type="http://schemas.openxmlformats.org/officeDocument/2006/relationships/hyperlink" Target="https://www.comingsoon.net/tv/trailers/1113316-first-teaser-for-amazon-primes-the-boys-season-2" TargetMode="External"/><Relationship Id="rId358" Type="http://schemas.openxmlformats.org/officeDocument/2006/relationships/hyperlink" Target="https://twitter.com/" TargetMode="External"/><Relationship Id="rId565" Type="http://schemas.openxmlformats.org/officeDocument/2006/relationships/hyperlink" Target="https://twitter.com/"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218" Type="http://schemas.openxmlformats.org/officeDocument/2006/relationships/hyperlink" Target="https://twitter.com/i/web/status/1202692620188880898" TargetMode="External"/><Relationship Id="rId425" Type="http://schemas.openxmlformats.org/officeDocument/2006/relationships/hyperlink" Target="https://twitter.com/" TargetMode="External"/><Relationship Id="rId632" Type="http://schemas.openxmlformats.org/officeDocument/2006/relationships/hyperlink" Target="https://twitter.com/"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71" Type="http://schemas.openxmlformats.org/officeDocument/2006/relationships/hyperlink" Target="https://otona-life.com/2019/12/06/24612/"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66" Type="http://schemas.openxmlformats.org/officeDocument/2006/relationships/hyperlink" Target="https://buff.ly/2YmK5iU" TargetMode="External"/><Relationship Id="rId131" Type="http://schemas.openxmlformats.org/officeDocument/2006/relationships/hyperlink" Target="https://tamil.news18.com/news/entertainment/cinema-amazon-prime-videoin-bags-thalapathy-64-digital-rights-msb-232167.html" TargetMode="External"/><Relationship Id="rId369" Type="http://schemas.openxmlformats.org/officeDocument/2006/relationships/hyperlink" Target="https://twitter.com/" TargetMode="External"/><Relationship Id="rId576" Type="http://schemas.openxmlformats.org/officeDocument/2006/relationships/hyperlink" Target="https://twitter.com/"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1427" Type="http://schemas.openxmlformats.org/officeDocument/2006/relationships/printerSettings" Target="../printerSettings/printerSettings1.bin"/><Relationship Id="rId229" Type="http://schemas.openxmlformats.org/officeDocument/2006/relationships/hyperlink" Target="https://twitter.com/primevideosport/status/1202692652052996096" TargetMode="External"/><Relationship Id="rId436" Type="http://schemas.openxmlformats.org/officeDocument/2006/relationships/hyperlink" Target="https://twitter.com/" TargetMode="External"/><Relationship Id="rId643" Type="http://schemas.openxmlformats.org/officeDocument/2006/relationships/hyperlink" Target="https://twitter.com/"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850" Type="http://schemas.openxmlformats.org/officeDocument/2006/relationships/hyperlink" Target="https://twitter.com/" TargetMode="External"/><Relationship Id="rId948" Type="http://schemas.openxmlformats.org/officeDocument/2006/relationships/hyperlink" Target="https://twitter.com/" TargetMode="External"/><Relationship Id="rId1133" Type="http://schemas.openxmlformats.org/officeDocument/2006/relationships/hyperlink" Target="https://twitter.com/" TargetMode="External"/><Relationship Id="rId77" Type="http://schemas.openxmlformats.org/officeDocument/2006/relationships/hyperlink" Target="https://www.comingsoon.net/tv/trailers/1113316-first-teaser-for-amazon-primes-the-boys-season-2" TargetMode="External"/><Relationship Id="rId282" Type="http://schemas.openxmlformats.org/officeDocument/2006/relationships/hyperlink" Target="https://twitter.com/discussingfilm/status/1202693406289518592" TargetMode="External"/><Relationship Id="rId503" Type="http://schemas.openxmlformats.org/officeDocument/2006/relationships/hyperlink" Target="https://twitter.com/" TargetMode="External"/><Relationship Id="rId587" Type="http://schemas.openxmlformats.org/officeDocument/2006/relationships/hyperlink" Target="https://twitter.com/" TargetMode="External"/><Relationship Id="rId710" Type="http://schemas.openxmlformats.org/officeDocument/2006/relationships/hyperlink" Target="https://twitter.com/" TargetMode="External"/><Relationship Id="rId808" Type="http://schemas.openxmlformats.org/officeDocument/2006/relationships/hyperlink" Target="https://twitter.com/" TargetMode="External"/><Relationship Id="rId1340" Type="http://schemas.openxmlformats.org/officeDocument/2006/relationships/hyperlink" Target="https://twitter.com/" TargetMode="External"/><Relationship Id="rId8" Type="http://schemas.openxmlformats.org/officeDocument/2006/relationships/hyperlink" Target="https://twitch.amazon.com/tp" TargetMode="External"/><Relationship Id="rId142" Type="http://schemas.openxmlformats.org/officeDocument/2006/relationships/hyperlink" Target="https://twitter.com/frankoceanhafiz/status/1202382282469920771" TargetMode="External"/><Relationship Id="rId447" Type="http://schemas.openxmlformats.org/officeDocument/2006/relationships/hyperlink" Target="https://twitter.com/"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1200" Type="http://schemas.openxmlformats.org/officeDocument/2006/relationships/hyperlink" Target="https://twitter.com/" TargetMode="External"/><Relationship Id="rId654" Type="http://schemas.openxmlformats.org/officeDocument/2006/relationships/hyperlink" Target="https://twitter.com/"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293" Type="http://schemas.openxmlformats.org/officeDocument/2006/relationships/hyperlink" Target="https://www.popsugar.com/family/video-delivery-man-discovering-snacks-outside-house-46975776?utm_campaign=mobile_share&amp;utm_medium=twitter&amp;utm_source=popsugar" TargetMode="External"/><Relationship Id="rId307" Type="http://schemas.openxmlformats.org/officeDocument/2006/relationships/hyperlink" Target="https://twitter.com/i/web/status/1202697676028043264" TargetMode="External"/><Relationship Id="rId514" Type="http://schemas.openxmlformats.org/officeDocument/2006/relationships/hyperlink" Target="https://twitter.com/"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88" Type="http://schemas.openxmlformats.org/officeDocument/2006/relationships/hyperlink" Target="https://twitter.com/i/web/status/1202685948959567873" TargetMode="External"/><Relationship Id="rId153" Type="http://schemas.openxmlformats.org/officeDocument/2006/relationships/hyperlink" Target="https://twitter.com/i/web/status/1202689115675906050" TargetMode="External"/><Relationship Id="rId360" Type="http://schemas.openxmlformats.org/officeDocument/2006/relationships/hyperlink" Target="https://twitter.com/" TargetMode="External"/><Relationship Id="rId598" Type="http://schemas.openxmlformats.org/officeDocument/2006/relationships/hyperlink" Target="https://twitter.com/"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220" Type="http://schemas.openxmlformats.org/officeDocument/2006/relationships/hyperlink" Target="https://www.adslzone.net/2019/12/05/premio-prime-navidad-amazon-2019/" TargetMode="External"/><Relationship Id="rId458" Type="http://schemas.openxmlformats.org/officeDocument/2006/relationships/hyperlink" Target="https://twitter.com/" TargetMode="External"/><Relationship Id="rId665" Type="http://schemas.openxmlformats.org/officeDocument/2006/relationships/hyperlink" Target="https://twitter.com/"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1309" Type="http://schemas.openxmlformats.org/officeDocument/2006/relationships/hyperlink" Target="https://twitter.com/" TargetMode="External"/><Relationship Id="rId15" Type="http://schemas.openxmlformats.org/officeDocument/2006/relationships/hyperlink" Target="https://twitter.com/i/web/status/1202682276087304193" TargetMode="External"/><Relationship Id="rId318" Type="http://schemas.openxmlformats.org/officeDocument/2006/relationships/hyperlink" Target="https://twitter.com/i/web/status/1202698176014225408" TargetMode="External"/><Relationship Id="rId525" Type="http://schemas.openxmlformats.org/officeDocument/2006/relationships/hyperlink" Target="https://twitter.com/"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99" Type="http://schemas.openxmlformats.org/officeDocument/2006/relationships/hyperlink" Target="https://twitter.com/i/web/status/1202686449981804549" TargetMode="External"/><Relationship Id="rId164" Type="http://schemas.openxmlformats.org/officeDocument/2006/relationships/hyperlink" Target="http://bit.ly/34Ss3aN" TargetMode="External"/><Relationship Id="rId371" Type="http://schemas.openxmlformats.org/officeDocument/2006/relationships/hyperlink" Target="https://twitter.com/"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469" Type="http://schemas.openxmlformats.org/officeDocument/2006/relationships/hyperlink" Target="https://twitter.com/" TargetMode="External"/><Relationship Id="rId676" Type="http://schemas.openxmlformats.org/officeDocument/2006/relationships/hyperlink" Target="https://twitter.com/"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6" Type="http://schemas.openxmlformats.org/officeDocument/2006/relationships/hyperlink" Target="https://twitter.com/i/web/status/1202682933691211776" TargetMode="External"/><Relationship Id="rId231" Type="http://schemas.openxmlformats.org/officeDocument/2006/relationships/hyperlink" Target="https://twitter.com/i/web/status/1202693175174975493" TargetMode="External"/><Relationship Id="rId329" Type="http://schemas.openxmlformats.org/officeDocument/2006/relationships/hyperlink" Target="https://twitter.com/" TargetMode="External"/><Relationship Id="rId536" Type="http://schemas.openxmlformats.org/officeDocument/2006/relationships/hyperlink" Target="https://twitter.com/"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175" Type="http://schemas.openxmlformats.org/officeDocument/2006/relationships/hyperlink" Target="http://bit.ly/34Ss3aN"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382" Type="http://schemas.openxmlformats.org/officeDocument/2006/relationships/hyperlink" Target="https://twitter.com/" TargetMode="External"/><Relationship Id="rId603" Type="http://schemas.openxmlformats.org/officeDocument/2006/relationships/hyperlink" Target="https://twitter.com/" TargetMode="External"/><Relationship Id="rId687" Type="http://schemas.openxmlformats.org/officeDocument/2006/relationships/hyperlink" Target="https://twitter.com/"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242" Type="http://schemas.openxmlformats.org/officeDocument/2006/relationships/hyperlink" Target="https://twitter.com/i/web/status/1202693860436185088"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1300" Type="http://schemas.openxmlformats.org/officeDocument/2006/relationships/hyperlink" Target="https://twitter.com/" TargetMode="External"/><Relationship Id="rId37" Type="http://schemas.openxmlformats.org/officeDocument/2006/relationships/hyperlink" Target="https://twitter.com/flowerhunni/status/1202360549541056513" TargetMode="External"/><Relationship Id="rId102" Type="http://schemas.openxmlformats.org/officeDocument/2006/relationships/hyperlink" Target="https://twitter.com/i/web/status/1202686580319817728" TargetMode="External"/><Relationship Id="rId547" Type="http://schemas.openxmlformats.org/officeDocument/2006/relationships/hyperlink" Target="https://twitter.com/"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90" Type="http://schemas.openxmlformats.org/officeDocument/2006/relationships/hyperlink" Target="https://twitter.com/i/web/status/1202683739567996928" TargetMode="External"/><Relationship Id="rId186" Type="http://schemas.openxmlformats.org/officeDocument/2006/relationships/hyperlink" Target="https://twitter.com/i/web/status/1202690558172508160" TargetMode="External"/><Relationship Id="rId393" Type="http://schemas.openxmlformats.org/officeDocument/2006/relationships/hyperlink" Target="https://twitter.com/" TargetMode="External"/><Relationship Id="rId407" Type="http://schemas.openxmlformats.org/officeDocument/2006/relationships/hyperlink" Target="https://twitter.com/" TargetMode="External"/><Relationship Id="rId614" Type="http://schemas.openxmlformats.org/officeDocument/2006/relationships/hyperlink" Target="https://twitter.com/"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253" Type="http://schemas.openxmlformats.org/officeDocument/2006/relationships/hyperlink" Target="https://twitter.com/i/web/status/1202690524236406784" TargetMode="External"/><Relationship Id="rId460" Type="http://schemas.openxmlformats.org/officeDocument/2006/relationships/hyperlink" Target="https://twitter.com/" TargetMode="External"/><Relationship Id="rId698" Type="http://schemas.openxmlformats.org/officeDocument/2006/relationships/hyperlink" Target="https://twitter.com/" TargetMode="External"/><Relationship Id="rId919" Type="http://schemas.openxmlformats.org/officeDocument/2006/relationships/hyperlink" Target="https://twitter.com/" TargetMode="External"/><Relationship Id="rId1090"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48" Type="http://schemas.openxmlformats.org/officeDocument/2006/relationships/hyperlink" Target="https://twitter.com/i/web/status/1202683678259892233" TargetMode="External"/><Relationship Id="rId113" Type="http://schemas.openxmlformats.org/officeDocument/2006/relationships/hyperlink" Target="https://buff.ly/2YmK5iU" TargetMode="External"/><Relationship Id="rId320" Type="http://schemas.openxmlformats.org/officeDocument/2006/relationships/hyperlink" Target="https://targetoffers.wordpress.com/2019/12/05/try-amazon-prime-30-day-free-trial/" TargetMode="External"/><Relationship Id="rId558" Type="http://schemas.openxmlformats.org/officeDocument/2006/relationships/hyperlink" Target="https://twitter.com/"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1409" Type="http://schemas.openxmlformats.org/officeDocument/2006/relationships/hyperlink" Target="https://twitter.com/" TargetMode="External"/><Relationship Id="rId197" Type="http://schemas.openxmlformats.org/officeDocument/2006/relationships/hyperlink" Target="https://twitter.com/i/web/status/1202687887457869825" TargetMode="External"/><Relationship Id="rId418" Type="http://schemas.openxmlformats.org/officeDocument/2006/relationships/hyperlink" Target="https://twitter.com/" TargetMode="External"/><Relationship Id="rId625" Type="http://schemas.openxmlformats.org/officeDocument/2006/relationships/hyperlink" Target="https://twitter.com/"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264" Type="http://schemas.openxmlformats.org/officeDocument/2006/relationships/hyperlink" Target="https://twitter.com/i/web/status/1202695230237151232" TargetMode="External"/><Relationship Id="rId471"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59" Type="http://schemas.openxmlformats.org/officeDocument/2006/relationships/hyperlink" Target="https://twitter.com/i/web/status/1202684258969640961" TargetMode="External"/><Relationship Id="rId124" Type="http://schemas.openxmlformats.org/officeDocument/2006/relationships/hyperlink" Target="https://twitter.com/i/web/status/1202687412364820480" TargetMode="External"/><Relationship Id="rId569" Type="http://schemas.openxmlformats.org/officeDocument/2006/relationships/hyperlink" Target="https://twitter.com/"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331" Type="http://schemas.openxmlformats.org/officeDocument/2006/relationships/hyperlink" Target="https://twitter.com/" TargetMode="External"/><Relationship Id="rId429" Type="http://schemas.openxmlformats.org/officeDocument/2006/relationships/hyperlink" Target="https://twitter.com/" TargetMode="External"/><Relationship Id="rId636" Type="http://schemas.openxmlformats.org/officeDocument/2006/relationships/hyperlink" Target="https://twitter.com/"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275" Type="http://schemas.openxmlformats.org/officeDocument/2006/relationships/hyperlink" Target="https://twitch.amazon.com/prime/loot/lol2?ref_=SM_LOLS2_P1_CRWN" TargetMode="External"/><Relationship Id="rId482" Type="http://schemas.openxmlformats.org/officeDocument/2006/relationships/hyperlink" Target="https://twitter.com/" TargetMode="External"/><Relationship Id="rId703" Type="http://schemas.openxmlformats.org/officeDocument/2006/relationships/hyperlink" Target="https://twitter.com/"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35" Type="http://schemas.openxmlformats.org/officeDocument/2006/relationships/hyperlink" Target="https://twitter.com/i/web/status/1202688072455864320" TargetMode="External"/><Relationship Id="rId342" Type="http://schemas.openxmlformats.org/officeDocument/2006/relationships/hyperlink" Target="https://twitter.com/"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1400"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522" Type="http://schemas.openxmlformats.org/officeDocument/2006/relationships/hyperlink" Target="http://pbs.twimg.com/profile_images/852944164765519872/axjZvXog_normal.jpg" TargetMode="External"/><Relationship Id="rId1827" Type="http://schemas.openxmlformats.org/officeDocument/2006/relationships/hyperlink" Target="https://twitter.com/archietheleper" TargetMode="External"/><Relationship Id="rId21" Type="http://schemas.openxmlformats.org/officeDocument/2006/relationships/hyperlink" Target="https://t.co/eeO63xnSuP" TargetMode="External"/><Relationship Id="rId2089" Type="http://schemas.openxmlformats.org/officeDocument/2006/relationships/hyperlink" Target="https://twitter.com/yoyi1701" TargetMode="External"/><Relationship Id="rId170" Type="http://schemas.openxmlformats.org/officeDocument/2006/relationships/hyperlink" Target="https://t.co/UX7x0WEnOG" TargetMode="External"/><Relationship Id="rId2296" Type="http://schemas.openxmlformats.org/officeDocument/2006/relationships/hyperlink" Target="https://twitter.com/joemorgante" TargetMode="External"/><Relationship Id="rId268" Type="http://schemas.openxmlformats.org/officeDocument/2006/relationships/hyperlink" Target="https://t.co/YTdzg6tVHJ" TargetMode="External"/><Relationship Id="rId475" Type="http://schemas.openxmlformats.org/officeDocument/2006/relationships/hyperlink" Target="http://t.co/0DIFuE7aQ0" TargetMode="External"/><Relationship Id="rId682" Type="http://schemas.openxmlformats.org/officeDocument/2006/relationships/hyperlink" Target="http://pbs.twimg.com/profile_images/1061606940772589569/aH6Dbs-Q_normal.jpg" TargetMode="External"/><Relationship Id="rId2156" Type="http://schemas.openxmlformats.org/officeDocument/2006/relationships/hyperlink" Target="https://twitter.com/jayden_walls21" TargetMode="External"/><Relationship Id="rId2363" Type="http://schemas.openxmlformats.org/officeDocument/2006/relationships/hyperlink" Target="https://twitter.com/gallagherlad95" TargetMode="External"/><Relationship Id="rId2570" Type="http://schemas.openxmlformats.org/officeDocument/2006/relationships/hyperlink" Target="https://twitter.com/farothiel" TargetMode="External"/><Relationship Id="rId128" Type="http://schemas.openxmlformats.org/officeDocument/2006/relationships/hyperlink" Target="https://t.co/gvDpYddVQ8" TargetMode="External"/><Relationship Id="rId335" Type="http://schemas.openxmlformats.org/officeDocument/2006/relationships/hyperlink" Target="https://t.co/9DBHEv0Yyc" TargetMode="External"/><Relationship Id="rId542" Type="http://schemas.openxmlformats.org/officeDocument/2006/relationships/hyperlink" Target="http://pbs.twimg.com/profile_images/1199225310664941568/yMllq54n_normal.jpg" TargetMode="External"/><Relationship Id="rId987" Type="http://schemas.openxmlformats.org/officeDocument/2006/relationships/hyperlink" Target="http://pbs.twimg.com/profile_images/1050420238846550016/v_g0LSOj_normal.jpg" TargetMode="External"/><Relationship Id="rId1172" Type="http://schemas.openxmlformats.org/officeDocument/2006/relationships/hyperlink" Target="http://pbs.twimg.com/profile_images/1192541299573956608/7130f9_m_normal.jpg" TargetMode="External"/><Relationship Id="rId2016" Type="http://schemas.openxmlformats.org/officeDocument/2006/relationships/hyperlink" Target="https://twitter.com/premd_23" TargetMode="External"/><Relationship Id="rId2223" Type="http://schemas.openxmlformats.org/officeDocument/2006/relationships/hyperlink" Target="https://twitter.com/manof3ijao" TargetMode="External"/><Relationship Id="rId2430" Type="http://schemas.openxmlformats.org/officeDocument/2006/relationships/hyperlink" Target="https://twitter.com/julietteexoxo" TargetMode="External"/><Relationship Id="rId2668" Type="http://schemas.openxmlformats.org/officeDocument/2006/relationships/hyperlink" Target="https://twitter.com/houssbad" TargetMode="External"/><Relationship Id="rId2875" Type="http://schemas.openxmlformats.org/officeDocument/2006/relationships/hyperlink" Target="https://twitter.com/sdmcgregor" TargetMode="External"/><Relationship Id="rId402" Type="http://schemas.openxmlformats.org/officeDocument/2006/relationships/hyperlink" Target="https://t.co/I3CUi54iqe" TargetMode="External"/><Relationship Id="rId847" Type="http://schemas.openxmlformats.org/officeDocument/2006/relationships/hyperlink" Target="http://pbs.twimg.com/profile_images/1168663056206848006/vZrmb6tx_normal.jpg" TargetMode="External"/><Relationship Id="rId1032" Type="http://schemas.openxmlformats.org/officeDocument/2006/relationships/hyperlink" Target="http://pbs.twimg.com/profile_images/951467028572852224/rn-3zqjP_normal.jpg" TargetMode="External"/><Relationship Id="rId1477" Type="http://schemas.openxmlformats.org/officeDocument/2006/relationships/hyperlink" Target="http://pbs.twimg.com/profile_images/1140272065821499392/ry1VxYR2_normal.jpg" TargetMode="External"/><Relationship Id="rId1684" Type="http://schemas.openxmlformats.org/officeDocument/2006/relationships/hyperlink" Target="http://pbs.twimg.com/profile_images/1101429260387008517/YFDCkmjU_normal.png" TargetMode="External"/><Relationship Id="rId1891" Type="http://schemas.openxmlformats.org/officeDocument/2006/relationships/hyperlink" Target="https://twitter.com/romanesymezyc" TargetMode="External"/><Relationship Id="rId2528" Type="http://schemas.openxmlformats.org/officeDocument/2006/relationships/hyperlink" Target="https://twitter.com/spaceghost9000" TargetMode="External"/><Relationship Id="rId2735" Type="http://schemas.openxmlformats.org/officeDocument/2006/relationships/hyperlink" Target="https://twitter.com/miss_eviem" TargetMode="External"/><Relationship Id="rId2942" Type="http://schemas.openxmlformats.org/officeDocument/2006/relationships/hyperlink" Target="https://twitter.com/freebieradar" TargetMode="External"/><Relationship Id="rId707" Type="http://schemas.openxmlformats.org/officeDocument/2006/relationships/hyperlink" Target="http://pbs.twimg.com/profile_images/806220210239926272/1YQ70tXT_normal.jpg" TargetMode="External"/><Relationship Id="rId914" Type="http://schemas.openxmlformats.org/officeDocument/2006/relationships/hyperlink" Target="http://pbs.twimg.com/profile_images/817961873437900800/kMBAIxWM_normal.jpg" TargetMode="External"/><Relationship Id="rId1337" Type="http://schemas.openxmlformats.org/officeDocument/2006/relationships/hyperlink" Target="http://pbs.twimg.com/profile_images/1197715438844682240/XXLDkjmP_normal.jpg" TargetMode="External"/><Relationship Id="rId1544" Type="http://schemas.openxmlformats.org/officeDocument/2006/relationships/hyperlink" Target="http://pbs.twimg.com/profile_images/1133096998524137480/S4Ogs8L6_normal.png" TargetMode="External"/><Relationship Id="rId1751" Type="http://schemas.openxmlformats.org/officeDocument/2006/relationships/hyperlink" Target="https://twitter.com/samjones_8" TargetMode="External"/><Relationship Id="rId1989" Type="http://schemas.openxmlformats.org/officeDocument/2006/relationships/hyperlink" Target="https://twitter.com/_naoesofutebol" TargetMode="External"/><Relationship Id="rId2802" Type="http://schemas.openxmlformats.org/officeDocument/2006/relationships/hyperlink" Target="https://twitter.com/adamstott18" TargetMode="External"/><Relationship Id="rId43" Type="http://schemas.openxmlformats.org/officeDocument/2006/relationships/hyperlink" Target="https://t.co/qk5DQEcBpe" TargetMode="External"/><Relationship Id="rId1404" Type="http://schemas.openxmlformats.org/officeDocument/2006/relationships/hyperlink" Target="http://pbs.twimg.com/profile_images/1201785685126070273/t-W_9ACM_normal.jpg" TargetMode="External"/><Relationship Id="rId1611" Type="http://schemas.openxmlformats.org/officeDocument/2006/relationships/hyperlink" Target="http://pbs.twimg.com/profile_images/2842471769/6b9acdb3e8b1df2854106be2ad841178_normal.png" TargetMode="External"/><Relationship Id="rId1849" Type="http://schemas.openxmlformats.org/officeDocument/2006/relationships/hyperlink" Target="https://twitter.com/acl_josh" TargetMode="External"/><Relationship Id="rId192" Type="http://schemas.openxmlformats.org/officeDocument/2006/relationships/hyperlink" Target="https://t.co/km1DYV2vkA" TargetMode="External"/><Relationship Id="rId1709" Type="http://schemas.openxmlformats.org/officeDocument/2006/relationships/hyperlink" Target="http://pbs.twimg.com/profile_images/737047183954960386/3POspQUl_normal.jpg" TargetMode="External"/><Relationship Id="rId1916" Type="http://schemas.openxmlformats.org/officeDocument/2006/relationships/hyperlink" Target="https://twitter.com/branh96" TargetMode="External"/><Relationship Id="rId497" Type="http://schemas.openxmlformats.org/officeDocument/2006/relationships/hyperlink" Target="http://t.co/BiePy4NO5b" TargetMode="External"/><Relationship Id="rId2080" Type="http://schemas.openxmlformats.org/officeDocument/2006/relationships/hyperlink" Target="https://twitter.com/lukewil27186899" TargetMode="External"/><Relationship Id="rId2178" Type="http://schemas.openxmlformats.org/officeDocument/2006/relationships/hyperlink" Target="https://twitter.com/salesagency_com" TargetMode="External"/><Relationship Id="rId2385" Type="http://schemas.openxmlformats.org/officeDocument/2006/relationships/hyperlink" Target="https://twitter.com/biglez67" TargetMode="External"/><Relationship Id="rId357" Type="http://schemas.openxmlformats.org/officeDocument/2006/relationships/hyperlink" Target="https://t.co/cvgwz8EIF5" TargetMode="External"/><Relationship Id="rId1194" Type="http://schemas.openxmlformats.org/officeDocument/2006/relationships/hyperlink" Target="http://pbs.twimg.com/profile_images/1175716104007802880/Nr0-_6b8_normal.jpg" TargetMode="External"/><Relationship Id="rId2038" Type="http://schemas.openxmlformats.org/officeDocument/2006/relationships/hyperlink" Target="https://twitter.com/frankofarrell" TargetMode="External"/><Relationship Id="rId2592" Type="http://schemas.openxmlformats.org/officeDocument/2006/relationships/hyperlink" Target="https://twitter.com/bettingvillage" TargetMode="External"/><Relationship Id="rId2897" Type="http://schemas.openxmlformats.org/officeDocument/2006/relationships/hyperlink" Target="https://twitter.com/strangeryan1234" TargetMode="External"/><Relationship Id="rId217" Type="http://schemas.openxmlformats.org/officeDocument/2006/relationships/hyperlink" Target="https://t.co/N4k4PhypIR" TargetMode="External"/><Relationship Id="rId564" Type="http://schemas.openxmlformats.org/officeDocument/2006/relationships/hyperlink" Target="http://pbs.twimg.com/profile_images/1188803850796449798/NOzyL-pX_normal.jpg" TargetMode="External"/><Relationship Id="rId771" Type="http://schemas.openxmlformats.org/officeDocument/2006/relationships/hyperlink" Target="http://pbs.twimg.com/profile_images/1193620794640748544/y5LZBMbL_normal.jpg" TargetMode="External"/><Relationship Id="rId869" Type="http://schemas.openxmlformats.org/officeDocument/2006/relationships/hyperlink" Target="http://pbs.twimg.com/profile_images/1061011496283660288/wbDxBGE9_normal.jpg" TargetMode="External"/><Relationship Id="rId1499" Type="http://schemas.openxmlformats.org/officeDocument/2006/relationships/hyperlink" Target="http://pbs.twimg.com/profile_images/932277826514051074/f238gJd__normal.jpg" TargetMode="External"/><Relationship Id="rId2245" Type="http://schemas.openxmlformats.org/officeDocument/2006/relationships/hyperlink" Target="https://twitter.com/skyebac0n" TargetMode="External"/><Relationship Id="rId2452" Type="http://schemas.openxmlformats.org/officeDocument/2006/relationships/hyperlink" Target="https://twitter.com/mozza180" TargetMode="External"/><Relationship Id="rId424" Type="http://schemas.openxmlformats.org/officeDocument/2006/relationships/hyperlink" Target="https://t.co/y3QWNo4bfp" TargetMode="External"/><Relationship Id="rId631" Type="http://schemas.openxmlformats.org/officeDocument/2006/relationships/hyperlink" Target="http://pbs.twimg.com/profile_images/1196872094124068864/NLHdy-XM_normal.jpg" TargetMode="External"/><Relationship Id="rId729" Type="http://schemas.openxmlformats.org/officeDocument/2006/relationships/hyperlink" Target="http://pbs.twimg.com/profile_images/1202203233147588608/PJ3ClJYs_normal.jpg" TargetMode="External"/><Relationship Id="rId1054" Type="http://schemas.openxmlformats.org/officeDocument/2006/relationships/hyperlink" Target="http://pbs.twimg.com/profile_images/1180914890912882688/7NvegZkn_normal.jpg" TargetMode="External"/><Relationship Id="rId1261" Type="http://schemas.openxmlformats.org/officeDocument/2006/relationships/hyperlink" Target="http://pbs.twimg.com/profile_images/991418531857223686/Li2KWblJ_normal.jpg" TargetMode="External"/><Relationship Id="rId1359" Type="http://schemas.openxmlformats.org/officeDocument/2006/relationships/hyperlink" Target="http://pbs.twimg.com/profile_images/1202549342290268160/-wpYmX3__normal.jpg" TargetMode="External"/><Relationship Id="rId2105" Type="http://schemas.openxmlformats.org/officeDocument/2006/relationships/hyperlink" Target="https://twitter.com/dotvd" TargetMode="External"/><Relationship Id="rId2312" Type="http://schemas.openxmlformats.org/officeDocument/2006/relationships/hyperlink" Target="https://twitter.com/rivershouts" TargetMode="External"/><Relationship Id="rId2757" Type="http://schemas.openxmlformats.org/officeDocument/2006/relationships/hyperlink" Target="https://twitter.com/kyarter_" TargetMode="External"/><Relationship Id="rId2964" Type="http://schemas.openxmlformats.org/officeDocument/2006/relationships/hyperlink" Target="https://twitter.com/artselgado" TargetMode="External"/><Relationship Id="rId936" Type="http://schemas.openxmlformats.org/officeDocument/2006/relationships/hyperlink" Target="http://pbs.twimg.com/profile_images/1201236407899099141/SuyBhmP2_normal.jpg" TargetMode="External"/><Relationship Id="rId1121" Type="http://schemas.openxmlformats.org/officeDocument/2006/relationships/hyperlink" Target="http://pbs.twimg.com/profile_images/1195722260545490944/sS6N-CYX_normal.jpg" TargetMode="External"/><Relationship Id="rId1219" Type="http://schemas.openxmlformats.org/officeDocument/2006/relationships/hyperlink" Target="http://pbs.twimg.com/profile_images/1202131659027623937/3yhrYCjX_normal.jpg" TargetMode="External"/><Relationship Id="rId1566" Type="http://schemas.openxmlformats.org/officeDocument/2006/relationships/hyperlink" Target="http://pbs.twimg.com/profile_images/1102203529312251906/KvwDoWY0_normal.jpg" TargetMode="External"/><Relationship Id="rId1773" Type="http://schemas.openxmlformats.org/officeDocument/2006/relationships/hyperlink" Target="https://twitter.com/willthegooner" TargetMode="External"/><Relationship Id="rId1980" Type="http://schemas.openxmlformats.org/officeDocument/2006/relationships/hyperlink" Target="https://twitter.com/shaunptron" TargetMode="External"/><Relationship Id="rId2617" Type="http://schemas.openxmlformats.org/officeDocument/2006/relationships/hyperlink" Target="https://twitter.com/zacharycfc" TargetMode="External"/><Relationship Id="rId2824" Type="http://schemas.openxmlformats.org/officeDocument/2006/relationships/hyperlink" Target="https://twitter.com/mjhowleyct" TargetMode="External"/><Relationship Id="rId65" Type="http://schemas.openxmlformats.org/officeDocument/2006/relationships/hyperlink" Target="https://t.co/qCIgZlzx6G" TargetMode="External"/><Relationship Id="rId1426" Type="http://schemas.openxmlformats.org/officeDocument/2006/relationships/hyperlink" Target="http://pbs.twimg.com/profile_images/1130220268696137728/Cm0S5qt8_normal.png" TargetMode="External"/><Relationship Id="rId1633" Type="http://schemas.openxmlformats.org/officeDocument/2006/relationships/hyperlink" Target="http://pbs.twimg.com/profile_images/1187979233294983169/lTjSMbcl_normal.jpg" TargetMode="External"/><Relationship Id="rId1840" Type="http://schemas.openxmlformats.org/officeDocument/2006/relationships/hyperlink" Target="https://twitter.com/hero_taylor9" TargetMode="External"/><Relationship Id="rId1700" Type="http://schemas.openxmlformats.org/officeDocument/2006/relationships/hyperlink" Target="http://pbs.twimg.com/profile_images/1185406633465266176/NQRz28hs_normal.jpg" TargetMode="External"/><Relationship Id="rId1938" Type="http://schemas.openxmlformats.org/officeDocument/2006/relationships/hyperlink" Target="https://twitter.com/andrewflincoln" TargetMode="External"/><Relationship Id="rId281" Type="http://schemas.openxmlformats.org/officeDocument/2006/relationships/hyperlink" Target="https://t.co/ws7S8nuaYl" TargetMode="External"/><Relationship Id="rId141" Type="http://schemas.openxmlformats.org/officeDocument/2006/relationships/hyperlink" Target="https://t.co/2rZTfRpb6T" TargetMode="External"/><Relationship Id="rId379" Type="http://schemas.openxmlformats.org/officeDocument/2006/relationships/hyperlink" Target="https://t.co/azo2RFLH0Z" TargetMode="External"/><Relationship Id="rId586" Type="http://schemas.openxmlformats.org/officeDocument/2006/relationships/hyperlink" Target="http://pbs.twimg.com/profile_images/1094367456137760770/vgOxQIrL_normal.jpg" TargetMode="External"/><Relationship Id="rId793" Type="http://schemas.openxmlformats.org/officeDocument/2006/relationships/hyperlink" Target="http://pbs.twimg.com/profile_images/1199989465894334465/wzxPOyQz_normal.jpg" TargetMode="External"/><Relationship Id="rId2267" Type="http://schemas.openxmlformats.org/officeDocument/2006/relationships/hyperlink" Target="https://twitter.com/timsrunworld" TargetMode="External"/><Relationship Id="rId2474" Type="http://schemas.openxmlformats.org/officeDocument/2006/relationships/hyperlink" Target="https://twitter.com/maskedvixen27" TargetMode="External"/><Relationship Id="rId2681" Type="http://schemas.openxmlformats.org/officeDocument/2006/relationships/hyperlink" Target="https://twitter.com/andy_murray" TargetMode="External"/><Relationship Id="rId7" Type="http://schemas.openxmlformats.org/officeDocument/2006/relationships/hyperlink" Target="https://t.co/ixCUkEigcX" TargetMode="External"/><Relationship Id="rId239" Type="http://schemas.openxmlformats.org/officeDocument/2006/relationships/hyperlink" Target="https://t.co/nQbyjdZUIa" TargetMode="External"/><Relationship Id="rId446" Type="http://schemas.openxmlformats.org/officeDocument/2006/relationships/hyperlink" Target="https://t.co/13Ac0CZtCP" TargetMode="External"/><Relationship Id="rId653" Type="http://schemas.openxmlformats.org/officeDocument/2006/relationships/hyperlink" Target="http://pbs.twimg.com/profile_images/835015611310747649/Ijl-0t_9_normal.jpg" TargetMode="External"/><Relationship Id="rId1076" Type="http://schemas.openxmlformats.org/officeDocument/2006/relationships/hyperlink" Target="http://pbs.twimg.com/profile_images/896032048590094336/3PhDf75-_normal.jpg" TargetMode="External"/><Relationship Id="rId1283" Type="http://schemas.openxmlformats.org/officeDocument/2006/relationships/hyperlink" Target="http://pbs.twimg.com/profile_images/1201231249970532352/0qE-OcqP_normal.jpg" TargetMode="External"/><Relationship Id="rId1490" Type="http://schemas.openxmlformats.org/officeDocument/2006/relationships/hyperlink" Target="http://pbs.twimg.com/profile_images/1030103778010251265/iFjQNdew_normal.jpg" TargetMode="External"/><Relationship Id="rId2127" Type="http://schemas.openxmlformats.org/officeDocument/2006/relationships/hyperlink" Target="https://twitter.com/diphilswanton" TargetMode="External"/><Relationship Id="rId2334" Type="http://schemas.openxmlformats.org/officeDocument/2006/relationships/hyperlink" Target="https://twitter.com/webbedbat" TargetMode="External"/><Relationship Id="rId2779" Type="http://schemas.openxmlformats.org/officeDocument/2006/relationships/hyperlink" Target="https://twitter.com/joshbirks97_" TargetMode="External"/><Relationship Id="rId306" Type="http://schemas.openxmlformats.org/officeDocument/2006/relationships/hyperlink" Target="https://t.co/5QZO4kiavE" TargetMode="External"/><Relationship Id="rId860" Type="http://schemas.openxmlformats.org/officeDocument/2006/relationships/hyperlink" Target="http://pbs.twimg.com/profile_images/1166848690545467399/GGSe2v9s_normal.jpg" TargetMode="External"/><Relationship Id="rId958" Type="http://schemas.openxmlformats.org/officeDocument/2006/relationships/hyperlink" Target="http://pbs.twimg.com/profile_images/856319435111530496/uIv8Hvi__normal.jpg" TargetMode="External"/><Relationship Id="rId1143" Type="http://schemas.openxmlformats.org/officeDocument/2006/relationships/hyperlink" Target="http://pbs.twimg.com/profile_images/1010782613013979141/tmeXGi19_normal.jpg" TargetMode="External"/><Relationship Id="rId1588" Type="http://schemas.openxmlformats.org/officeDocument/2006/relationships/hyperlink" Target="http://pbs.twimg.com/profile_images/964533060942299136/XCPfJNxf_normal.jpg" TargetMode="External"/><Relationship Id="rId1795" Type="http://schemas.openxmlformats.org/officeDocument/2006/relationships/hyperlink" Target="https://twitter.com/ugatto" TargetMode="External"/><Relationship Id="rId2541" Type="http://schemas.openxmlformats.org/officeDocument/2006/relationships/hyperlink" Target="https://twitter.com/directvchile" TargetMode="External"/><Relationship Id="rId2639" Type="http://schemas.openxmlformats.org/officeDocument/2006/relationships/hyperlink" Target="https://twitter.com/iancpirvine3" TargetMode="External"/><Relationship Id="rId2846" Type="http://schemas.openxmlformats.org/officeDocument/2006/relationships/hyperlink" Target="https://twitter.com/jurgenklopplfc_" TargetMode="External"/><Relationship Id="rId87" Type="http://schemas.openxmlformats.org/officeDocument/2006/relationships/hyperlink" Target="https://t.co/CZqklLGCJx" TargetMode="External"/><Relationship Id="rId513" Type="http://schemas.openxmlformats.org/officeDocument/2006/relationships/hyperlink" Target="http://pbs.twimg.com/profile_images/1126237910104145927/LRPaM0HS_normal.jpg" TargetMode="External"/><Relationship Id="rId720" Type="http://schemas.openxmlformats.org/officeDocument/2006/relationships/hyperlink" Target="http://pbs.twimg.com/profile_images/1150687617777897472/hN7qq8C4_normal.jpg" TargetMode="External"/><Relationship Id="rId818" Type="http://schemas.openxmlformats.org/officeDocument/2006/relationships/hyperlink" Target="http://pbs.twimg.com/profile_images/1045635183402078208/oZjhxlxz_normal.jpg" TargetMode="External"/><Relationship Id="rId1350" Type="http://schemas.openxmlformats.org/officeDocument/2006/relationships/hyperlink" Target="http://pbs.twimg.com/profile_images/1190752924747673606/sEJeNA-a_normal.jpg" TargetMode="External"/><Relationship Id="rId1448" Type="http://schemas.openxmlformats.org/officeDocument/2006/relationships/hyperlink" Target="http://pbs.twimg.com/profile_images/1202692027865059330/IIbwWfZU_normal.jpg" TargetMode="External"/><Relationship Id="rId1655" Type="http://schemas.openxmlformats.org/officeDocument/2006/relationships/hyperlink" Target="http://pbs.twimg.com/profile_images/2954647440/a941bf68ef87ebdf585e80cd47886b46_normal.jpeg" TargetMode="External"/><Relationship Id="rId2401" Type="http://schemas.openxmlformats.org/officeDocument/2006/relationships/hyperlink" Target="https://twitter.com/luk3______" TargetMode="External"/><Relationship Id="rId2706" Type="http://schemas.openxmlformats.org/officeDocument/2006/relationships/hyperlink" Target="https://twitter.com/ricaldo15" TargetMode="External"/><Relationship Id="rId1003" Type="http://schemas.openxmlformats.org/officeDocument/2006/relationships/hyperlink" Target="http://pbs.twimg.com/profile_images/831024522279018496/xEa2f2X1_normal.jpg" TargetMode="External"/><Relationship Id="rId1210" Type="http://schemas.openxmlformats.org/officeDocument/2006/relationships/hyperlink" Target="http://pbs.twimg.com/profile_images/1202690999165865986/W8J-HPn2_normal.jpg" TargetMode="External"/><Relationship Id="rId1308" Type="http://schemas.openxmlformats.org/officeDocument/2006/relationships/hyperlink" Target="http://pbs.twimg.com/profile_images/1117800662400679937/O66bnXE2_normal.jpg" TargetMode="External"/><Relationship Id="rId1862" Type="http://schemas.openxmlformats.org/officeDocument/2006/relationships/hyperlink" Target="https://twitter.com/deccoppinger" TargetMode="External"/><Relationship Id="rId2913" Type="http://schemas.openxmlformats.org/officeDocument/2006/relationships/hyperlink" Target="https://twitter.com/hine_fayex" TargetMode="External"/><Relationship Id="rId1515" Type="http://schemas.openxmlformats.org/officeDocument/2006/relationships/hyperlink" Target="http://pbs.twimg.com/profile_images/1200466125018062850/acE6knz2_normal.jpg" TargetMode="External"/><Relationship Id="rId1722" Type="http://schemas.openxmlformats.org/officeDocument/2006/relationships/hyperlink" Target="http://pbs.twimg.com/profile_images/1088912404002426881/SRFlHjxj_normal.jpg" TargetMode="External"/><Relationship Id="rId14" Type="http://schemas.openxmlformats.org/officeDocument/2006/relationships/hyperlink" Target="https://t.co/ipw0107CnM" TargetMode="External"/><Relationship Id="rId2191" Type="http://schemas.openxmlformats.org/officeDocument/2006/relationships/hyperlink" Target="https://twitter.com/jackalfie23" TargetMode="External"/><Relationship Id="rId163" Type="http://schemas.openxmlformats.org/officeDocument/2006/relationships/hyperlink" Target="https://t.co/A2l0lMhwPy" TargetMode="External"/><Relationship Id="rId370" Type="http://schemas.openxmlformats.org/officeDocument/2006/relationships/hyperlink" Target="https://t.co/0WiNwt5hky" TargetMode="External"/><Relationship Id="rId2051" Type="http://schemas.openxmlformats.org/officeDocument/2006/relationships/hyperlink" Target="https://twitter.com/andyvermaut" TargetMode="External"/><Relationship Id="rId2289" Type="http://schemas.openxmlformats.org/officeDocument/2006/relationships/hyperlink" Target="https://twitter.com/oddsbible" TargetMode="External"/><Relationship Id="rId2496" Type="http://schemas.openxmlformats.org/officeDocument/2006/relationships/hyperlink" Target="https://twitter.com/alexward777" TargetMode="External"/><Relationship Id="rId230" Type="http://schemas.openxmlformats.org/officeDocument/2006/relationships/hyperlink" Target="https://t.co/VLlFet9Jwv" TargetMode="External"/><Relationship Id="rId468" Type="http://schemas.openxmlformats.org/officeDocument/2006/relationships/hyperlink" Target="https://t.co/srU6IliWV9" TargetMode="External"/><Relationship Id="rId675" Type="http://schemas.openxmlformats.org/officeDocument/2006/relationships/hyperlink" Target="http://pbs.twimg.com/profile_images/1145702874510503938/VCpfcm63_normal.jpg" TargetMode="External"/><Relationship Id="rId882" Type="http://schemas.openxmlformats.org/officeDocument/2006/relationships/hyperlink" Target="http://pbs.twimg.com/profile_images/1158853574140538881/RoanXIkl_normal.jpg" TargetMode="External"/><Relationship Id="rId1098" Type="http://schemas.openxmlformats.org/officeDocument/2006/relationships/hyperlink" Target="http://pbs.twimg.com/profile_images/1159449588677455873/ZEVnVpIV_normal.jpg" TargetMode="External"/><Relationship Id="rId2149" Type="http://schemas.openxmlformats.org/officeDocument/2006/relationships/hyperlink" Target="https://twitter.com/hollllewood" TargetMode="External"/><Relationship Id="rId2356" Type="http://schemas.openxmlformats.org/officeDocument/2006/relationships/hyperlink" Target="https://twitter.com/velvetcrowe" TargetMode="External"/><Relationship Id="rId2563" Type="http://schemas.openxmlformats.org/officeDocument/2006/relationships/hyperlink" Target="https://twitter.com/shaqomari" TargetMode="External"/><Relationship Id="rId2770" Type="http://schemas.openxmlformats.org/officeDocument/2006/relationships/hyperlink" Target="https://twitter.com/og_thugglyfe" TargetMode="External"/><Relationship Id="rId328" Type="http://schemas.openxmlformats.org/officeDocument/2006/relationships/hyperlink" Target="https://t.co/J6sAkf5wVt" TargetMode="External"/><Relationship Id="rId535" Type="http://schemas.openxmlformats.org/officeDocument/2006/relationships/hyperlink" Target="http://pbs.twimg.com/profile_images/1201547299773657088/4RCeyxw1_normal.jpg" TargetMode="External"/><Relationship Id="rId742" Type="http://schemas.openxmlformats.org/officeDocument/2006/relationships/hyperlink" Target="http://pbs.twimg.com/profile_images/1175784774692233217/vaZIJk-z_normal.jpg" TargetMode="External"/><Relationship Id="rId1165" Type="http://schemas.openxmlformats.org/officeDocument/2006/relationships/hyperlink" Target="http://pbs.twimg.com/profile_images/616686634893975552/aqgMLdCO_normal.png" TargetMode="External"/><Relationship Id="rId1372" Type="http://schemas.openxmlformats.org/officeDocument/2006/relationships/hyperlink" Target="http://pbs.twimg.com/profile_images/1161721564443922433/dJFTNV3n_normal.jpg" TargetMode="External"/><Relationship Id="rId2009" Type="http://schemas.openxmlformats.org/officeDocument/2006/relationships/hyperlink" Target="https://twitter.com/arnoldjaardvark" TargetMode="External"/><Relationship Id="rId2216" Type="http://schemas.openxmlformats.org/officeDocument/2006/relationships/hyperlink" Target="https://twitter.com/lord_shade" TargetMode="External"/><Relationship Id="rId2423" Type="http://schemas.openxmlformats.org/officeDocument/2006/relationships/hyperlink" Target="https://twitter.com/jonnyparry98" TargetMode="External"/><Relationship Id="rId2630" Type="http://schemas.openxmlformats.org/officeDocument/2006/relationships/hyperlink" Target="https://twitter.com/oibrndzy" TargetMode="External"/><Relationship Id="rId2868" Type="http://schemas.openxmlformats.org/officeDocument/2006/relationships/hyperlink" Target="https://twitter.com/_rollsroy" TargetMode="External"/><Relationship Id="rId602" Type="http://schemas.openxmlformats.org/officeDocument/2006/relationships/hyperlink" Target="http://pbs.twimg.com/profile_images/1025322556486823936/jaKVarZv_normal.jpg" TargetMode="External"/><Relationship Id="rId1025" Type="http://schemas.openxmlformats.org/officeDocument/2006/relationships/hyperlink" Target="http://pbs.twimg.com/profile_images/1020054427514916864/793iAnnO_normal.jpg" TargetMode="External"/><Relationship Id="rId1232" Type="http://schemas.openxmlformats.org/officeDocument/2006/relationships/hyperlink" Target="http://pbs.twimg.com/profile_images/443977936018739201/4bkkSjCx_normal.jpeg" TargetMode="External"/><Relationship Id="rId1677" Type="http://schemas.openxmlformats.org/officeDocument/2006/relationships/hyperlink" Target="http://pbs.twimg.com/profile_images/1198731420128165889/feH26sOL_normal.jpg" TargetMode="External"/><Relationship Id="rId1884" Type="http://schemas.openxmlformats.org/officeDocument/2006/relationships/hyperlink" Target="https://twitter.com/so8sick" TargetMode="External"/><Relationship Id="rId2728" Type="http://schemas.openxmlformats.org/officeDocument/2006/relationships/hyperlink" Target="https://twitter.com/matt" TargetMode="External"/><Relationship Id="rId2935" Type="http://schemas.openxmlformats.org/officeDocument/2006/relationships/hyperlink" Target="https://twitter.com/raheemdickson" TargetMode="External"/><Relationship Id="rId907" Type="http://schemas.openxmlformats.org/officeDocument/2006/relationships/hyperlink" Target="http://pbs.twimg.com/profile_images/898120367453032448/dw84uVnD_normal.jpg" TargetMode="External"/><Relationship Id="rId1537" Type="http://schemas.openxmlformats.org/officeDocument/2006/relationships/hyperlink" Target="http://pbs.twimg.com/profile_images/1186174878732427265/jxVE-iIC_normal.jpg" TargetMode="External"/><Relationship Id="rId1744" Type="http://schemas.openxmlformats.org/officeDocument/2006/relationships/hyperlink" Target="https://twitter.com/charlieofkns19d" TargetMode="External"/><Relationship Id="rId1951" Type="http://schemas.openxmlformats.org/officeDocument/2006/relationships/hyperlink" Target="https://twitter.com/asunaviii" TargetMode="External"/><Relationship Id="rId36" Type="http://schemas.openxmlformats.org/officeDocument/2006/relationships/hyperlink" Target="https://t.co/FHuaQQ4Qjj" TargetMode="External"/><Relationship Id="rId1604" Type="http://schemas.openxmlformats.org/officeDocument/2006/relationships/hyperlink" Target="http://pbs.twimg.com/profile_images/1165069815859621888/7vKrUgvw_normal.jpg" TargetMode="External"/><Relationship Id="rId185" Type="http://schemas.openxmlformats.org/officeDocument/2006/relationships/hyperlink" Target="https://t.co/sTAo0kn2pN" TargetMode="External"/><Relationship Id="rId1811" Type="http://schemas.openxmlformats.org/officeDocument/2006/relationships/hyperlink" Target="https://twitter.com/danielbarnes999" TargetMode="External"/><Relationship Id="rId1909" Type="http://schemas.openxmlformats.org/officeDocument/2006/relationships/hyperlink" Target="https://twitter.com/tebzico73efc" TargetMode="External"/><Relationship Id="rId392" Type="http://schemas.openxmlformats.org/officeDocument/2006/relationships/hyperlink" Target="https://t.co/UWIaYk28v8" TargetMode="External"/><Relationship Id="rId697" Type="http://schemas.openxmlformats.org/officeDocument/2006/relationships/hyperlink" Target="http://pbs.twimg.com/profile_images/1170407334239232001/O0jvrfJE_normal.jpg" TargetMode="External"/><Relationship Id="rId2073" Type="http://schemas.openxmlformats.org/officeDocument/2006/relationships/hyperlink" Target="https://twitter.com/filletdabitchx" TargetMode="External"/><Relationship Id="rId2280" Type="http://schemas.openxmlformats.org/officeDocument/2006/relationships/hyperlink" Target="https://twitter.com/batmxrvel" TargetMode="External"/><Relationship Id="rId2378" Type="http://schemas.openxmlformats.org/officeDocument/2006/relationships/hyperlink" Target="https://twitter.com/joannemkellys" TargetMode="External"/><Relationship Id="rId252" Type="http://schemas.openxmlformats.org/officeDocument/2006/relationships/hyperlink" Target="https://t.co/w9R22xLgFE" TargetMode="External"/><Relationship Id="rId1187" Type="http://schemas.openxmlformats.org/officeDocument/2006/relationships/hyperlink" Target="http://pbs.twimg.com/profile_images/1192217117254246400/5cvxc0BC_normal.jpg" TargetMode="External"/><Relationship Id="rId2140" Type="http://schemas.openxmlformats.org/officeDocument/2006/relationships/hyperlink" Target="https://twitter.com/pplasocial" TargetMode="External"/><Relationship Id="rId2585" Type="http://schemas.openxmlformats.org/officeDocument/2006/relationships/hyperlink" Target="https://twitter.com/tomoe_hotaru45" TargetMode="External"/><Relationship Id="rId2792" Type="http://schemas.openxmlformats.org/officeDocument/2006/relationships/hyperlink" Target="https://twitter.com/jamesvg10" TargetMode="External"/><Relationship Id="rId112" Type="http://schemas.openxmlformats.org/officeDocument/2006/relationships/hyperlink" Target="https://t.co/QGjojTohl3" TargetMode="External"/><Relationship Id="rId557" Type="http://schemas.openxmlformats.org/officeDocument/2006/relationships/hyperlink" Target="http://pbs.twimg.com/profile_images/1159267316665860097/mkxq7QYt_normal.jpg" TargetMode="External"/><Relationship Id="rId764" Type="http://schemas.openxmlformats.org/officeDocument/2006/relationships/hyperlink" Target="http://pbs.twimg.com/profile_images/3469563247/a342d845d60c5b4ba43f1c166f02776e_normal.jpeg" TargetMode="External"/><Relationship Id="rId971" Type="http://schemas.openxmlformats.org/officeDocument/2006/relationships/hyperlink" Target="http://pbs.twimg.com/profile_images/779130135819583488/Q_-eWojz_normal.jpg" TargetMode="External"/><Relationship Id="rId1394" Type="http://schemas.openxmlformats.org/officeDocument/2006/relationships/hyperlink" Target="http://abs.twimg.com/sticky/default_profile_images/default_profile_normal.png" TargetMode="External"/><Relationship Id="rId1699" Type="http://schemas.openxmlformats.org/officeDocument/2006/relationships/hyperlink" Target="http://pbs.twimg.com/profile_images/909382222775554049/9D4DEJXJ_normal.jpg" TargetMode="External"/><Relationship Id="rId2000" Type="http://schemas.openxmlformats.org/officeDocument/2006/relationships/hyperlink" Target="https://twitter.com/kyallbrowne" TargetMode="External"/><Relationship Id="rId2238" Type="http://schemas.openxmlformats.org/officeDocument/2006/relationships/hyperlink" Target="https://twitter.com/twrdtw" TargetMode="External"/><Relationship Id="rId2445" Type="http://schemas.openxmlformats.org/officeDocument/2006/relationships/hyperlink" Target="https://twitter.com/jonnyarsenal" TargetMode="External"/><Relationship Id="rId2652" Type="http://schemas.openxmlformats.org/officeDocument/2006/relationships/hyperlink" Target="https://twitter.com/jufranco83" TargetMode="External"/><Relationship Id="rId417" Type="http://schemas.openxmlformats.org/officeDocument/2006/relationships/hyperlink" Target="http://t.co/xg7O3T1W9Z" TargetMode="External"/><Relationship Id="rId624" Type="http://schemas.openxmlformats.org/officeDocument/2006/relationships/hyperlink" Target="http://pbs.twimg.com/profile_images/1192914371095224320/v00UMREE_normal.jpg" TargetMode="External"/><Relationship Id="rId831" Type="http://schemas.openxmlformats.org/officeDocument/2006/relationships/hyperlink" Target="http://pbs.twimg.com/profile_images/1196087909587341312/NOr01jWj_normal.jpg" TargetMode="External"/><Relationship Id="rId1047" Type="http://schemas.openxmlformats.org/officeDocument/2006/relationships/hyperlink" Target="http://pbs.twimg.com/profile_images/1130872907767459847/5GSQqbqt_normal.png" TargetMode="External"/><Relationship Id="rId1254" Type="http://schemas.openxmlformats.org/officeDocument/2006/relationships/hyperlink" Target="http://pbs.twimg.com/profile_images/1202339689363116034/o_aAECky_normal.jpg" TargetMode="External"/><Relationship Id="rId1461" Type="http://schemas.openxmlformats.org/officeDocument/2006/relationships/hyperlink" Target="http://pbs.twimg.com/profile_images/502754985260482560/6LjKbeYy_normal.jpeg" TargetMode="External"/><Relationship Id="rId2305" Type="http://schemas.openxmlformats.org/officeDocument/2006/relationships/hyperlink" Target="https://twitter.com/abnegat96846258" TargetMode="External"/><Relationship Id="rId2512" Type="http://schemas.openxmlformats.org/officeDocument/2006/relationships/hyperlink" Target="https://twitter.com/jaguarldy" TargetMode="External"/><Relationship Id="rId2957" Type="http://schemas.openxmlformats.org/officeDocument/2006/relationships/hyperlink" Target="https://twitter.com/singh_liverbird" TargetMode="External"/><Relationship Id="rId929" Type="http://schemas.openxmlformats.org/officeDocument/2006/relationships/hyperlink" Target="http://pbs.twimg.com/profile_images/1188844635877203968/4f4o0R7z_normal.jpg" TargetMode="External"/><Relationship Id="rId1114" Type="http://schemas.openxmlformats.org/officeDocument/2006/relationships/hyperlink" Target="http://pbs.twimg.com/profile_images/1202674776642211840/sG4GdhoI_normal.jpg" TargetMode="External"/><Relationship Id="rId1321" Type="http://schemas.openxmlformats.org/officeDocument/2006/relationships/hyperlink" Target="http://pbs.twimg.com/profile_images/1200912655113961474/tR4Eid7e_normal.jpg" TargetMode="External"/><Relationship Id="rId1559" Type="http://schemas.openxmlformats.org/officeDocument/2006/relationships/hyperlink" Target="http://pbs.twimg.com/profile_images/1109791019481120769/QjswNXrx_normal.png" TargetMode="External"/><Relationship Id="rId1766" Type="http://schemas.openxmlformats.org/officeDocument/2006/relationships/hyperlink" Target="https://twitter.com/amazon" TargetMode="External"/><Relationship Id="rId1973" Type="http://schemas.openxmlformats.org/officeDocument/2006/relationships/hyperlink" Target="https://twitter.com/fpleyewatch" TargetMode="External"/><Relationship Id="rId2817" Type="http://schemas.openxmlformats.org/officeDocument/2006/relationships/hyperlink" Target="https://twitter.com/charliejay1" TargetMode="External"/><Relationship Id="rId58" Type="http://schemas.openxmlformats.org/officeDocument/2006/relationships/hyperlink" Target="https://t.co/g7rxl0XoMI" TargetMode="External"/><Relationship Id="rId1419" Type="http://schemas.openxmlformats.org/officeDocument/2006/relationships/hyperlink" Target="http://pbs.twimg.com/profile_images/1202474314164887553/WGeovGS8_normal.jpg" TargetMode="External"/><Relationship Id="rId1626" Type="http://schemas.openxmlformats.org/officeDocument/2006/relationships/hyperlink" Target="http://pbs.twimg.com/profile_images/1166324294604996611/-HIvneoC_normal.jpg" TargetMode="External"/><Relationship Id="rId1833" Type="http://schemas.openxmlformats.org/officeDocument/2006/relationships/hyperlink" Target="https://twitter.com/virginmedia" TargetMode="External"/><Relationship Id="rId1900" Type="http://schemas.openxmlformats.org/officeDocument/2006/relationships/hyperlink" Target="https://twitter.com/tomdickinson23" TargetMode="External"/><Relationship Id="rId2095" Type="http://schemas.openxmlformats.org/officeDocument/2006/relationships/hyperlink" Target="https://twitter.com/johndoherty173" TargetMode="External"/><Relationship Id="rId274" Type="http://schemas.openxmlformats.org/officeDocument/2006/relationships/hyperlink" Target="https://t.co/NYc0oCMc2L" TargetMode="External"/><Relationship Id="rId481" Type="http://schemas.openxmlformats.org/officeDocument/2006/relationships/hyperlink" Target="https://t.co/Xl6wc71jsL" TargetMode="External"/><Relationship Id="rId2162" Type="http://schemas.openxmlformats.org/officeDocument/2006/relationships/hyperlink" Target="https://twitter.com/gummibierchentv" TargetMode="External"/><Relationship Id="rId134" Type="http://schemas.openxmlformats.org/officeDocument/2006/relationships/hyperlink" Target="https://t.co/33L6XRLIXC" TargetMode="External"/><Relationship Id="rId579" Type="http://schemas.openxmlformats.org/officeDocument/2006/relationships/hyperlink" Target="http://pbs.twimg.com/profile_images/1201834550541848576/xfIo1CtY_normal.jpg" TargetMode="External"/><Relationship Id="rId786" Type="http://schemas.openxmlformats.org/officeDocument/2006/relationships/hyperlink" Target="http://pbs.twimg.com/profile_images/1147410131191128064/zc2L620d_normal.jpg" TargetMode="External"/><Relationship Id="rId993" Type="http://schemas.openxmlformats.org/officeDocument/2006/relationships/hyperlink" Target="http://pbs.twimg.com/profile_images/1200659652607987712/Q4I9YLmV_normal.jpg" TargetMode="External"/><Relationship Id="rId2467" Type="http://schemas.openxmlformats.org/officeDocument/2006/relationships/hyperlink" Target="https://twitter.com/weirdscribe" TargetMode="External"/><Relationship Id="rId2674" Type="http://schemas.openxmlformats.org/officeDocument/2006/relationships/hyperlink" Target="https://twitter.com/rower71" TargetMode="External"/><Relationship Id="rId341" Type="http://schemas.openxmlformats.org/officeDocument/2006/relationships/hyperlink" Target="https://t.co/luUGXenV0k" TargetMode="External"/><Relationship Id="rId439" Type="http://schemas.openxmlformats.org/officeDocument/2006/relationships/hyperlink" Target="https://t.co/KTNdTpgYZI" TargetMode="External"/><Relationship Id="rId646" Type="http://schemas.openxmlformats.org/officeDocument/2006/relationships/hyperlink" Target="http://pbs.twimg.com/profile_images/1093849423652814854/QjvWYfd5_normal.jpg" TargetMode="External"/><Relationship Id="rId1069" Type="http://schemas.openxmlformats.org/officeDocument/2006/relationships/hyperlink" Target="http://pbs.twimg.com/profile_images/1173701053130387457/WfPci2Za_normal.jpg" TargetMode="External"/><Relationship Id="rId1276" Type="http://schemas.openxmlformats.org/officeDocument/2006/relationships/hyperlink" Target="http://pbs.twimg.com/profile_images/926822334773653505/C1QObiyZ_normal.jpg" TargetMode="External"/><Relationship Id="rId1483" Type="http://schemas.openxmlformats.org/officeDocument/2006/relationships/hyperlink" Target="http://pbs.twimg.com/profile_images/1160611626925658113/41SC74l6_normal.jpg" TargetMode="External"/><Relationship Id="rId2022" Type="http://schemas.openxmlformats.org/officeDocument/2006/relationships/hyperlink" Target="https://twitter.com/afcpadraig" TargetMode="External"/><Relationship Id="rId2327" Type="http://schemas.openxmlformats.org/officeDocument/2006/relationships/hyperlink" Target="https://twitter.com/kiddarkens09" TargetMode="External"/><Relationship Id="rId2881" Type="http://schemas.openxmlformats.org/officeDocument/2006/relationships/hyperlink" Target="https://twitter.com/thegoonerafc" TargetMode="External"/><Relationship Id="rId201" Type="http://schemas.openxmlformats.org/officeDocument/2006/relationships/hyperlink" Target="https://t.co/DMoKUVk9wS" TargetMode="External"/><Relationship Id="rId506" Type="http://schemas.openxmlformats.org/officeDocument/2006/relationships/hyperlink" Target="https://t.co/UDyjYtmFmG" TargetMode="External"/><Relationship Id="rId853" Type="http://schemas.openxmlformats.org/officeDocument/2006/relationships/hyperlink" Target="http://pbs.twimg.com/profile_images/1145015760907132934/7IBUnu4C_normal.png" TargetMode="External"/><Relationship Id="rId1136" Type="http://schemas.openxmlformats.org/officeDocument/2006/relationships/hyperlink" Target="http://pbs.twimg.com/profile_images/1163581042952851457/OJzzuQGM_normal.jpg" TargetMode="External"/><Relationship Id="rId1690" Type="http://schemas.openxmlformats.org/officeDocument/2006/relationships/hyperlink" Target="http://pbs.twimg.com/profile_images/1026079245293039616/QGHezmIp_normal.jpg" TargetMode="External"/><Relationship Id="rId1788" Type="http://schemas.openxmlformats.org/officeDocument/2006/relationships/hyperlink" Target="https://twitter.com/fwmj" TargetMode="External"/><Relationship Id="rId1995" Type="http://schemas.openxmlformats.org/officeDocument/2006/relationships/hyperlink" Target="https://twitter.com/thatkarlyygirl" TargetMode="External"/><Relationship Id="rId2534" Type="http://schemas.openxmlformats.org/officeDocument/2006/relationships/hyperlink" Target="https://twitter.com/arisvalbazante" TargetMode="External"/><Relationship Id="rId2741" Type="http://schemas.openxmlformats.org/officeDocument/2006/relationships/hyperlink" Target="https://twitter.com/footballindexrc" TargetMode="External"/><Relationship Id="rId2839" Type="http://schemas.openxmlformats.org/officeDocument/2006/relationships/hyperlink" Target="https://twitter.com/scevex" TargetMode="External"/><Relationship Id="rId713" Type="http://schemas.openxmlformats.org/officeDocument/2006/relationships/hyperlink" Target="http://pbs.twimg.com/profile_images/1089957236221329409/rsMZ82D3_normal.jpg" TargetMode="External"/><Relationship Id="rId920" Type="http://schemas.openxmlformats.org/officeDocument/2006/relationships/hyperlink" Target="http://pbs.twimg.com/profile_images/1202243818378211331/OI20Vz9c_normal.jpg" TargetMode="External"/><Relationship Id="rId1343" Type="http://schemas.openxmlformats.org/officeDocument/2006/relationships/hyperlink" Target="http://pbs.twimg.com/profile_images/1201253674409975815/YQnZr1I5_normal.jpg" TargetMode="External"/><Relationship Id="rId1550" Type="http://schemas.openxmlformats.org/officeDocument/2006/relationships/hyperlink" Target="http://pbs.twimg.com/profile_images/1193108176645832704/Jl6VzIMk_normal.jpg" TargetMode="External"/><Relationship Id="rId1648" Type="http://schemas.openxmlformats.org/officeDocument/2006/relationships/hyperlink" Target="http://pbs.twimg.com/profile_images/1202178930062417921/IXqWofs2_normal.jpg" TargetMode="External"/><Relationship Id="rId2601" Type="http://schemas.openxmlformats.org/officeDocument/2006/relationships/hyperlink" Target="https://twitter.com/brewstin" TargetMode="External"/><Relationship Id="rId1203" Type="http://schemas.openxmlformats.org/officeDocument/2006/relationships/hyperlink" Target="http://pbs.twimg.com/profile_images/1046085388937424897/cd1KGB2D_normal.jpg" TargetMode="External"/><Relationship Id="rId1410" Type="http://schemas.openxmlformats.org/officeDocument/2006/relationships/hyperlink" Target="http://pbs.twimg.com/profile_images/1161962563288084480/u2LgVGH6_normal.jpg" TargetMode="External"/><Relationship Id="rId1508" Type="http://schemas.openxmlformats.org/officeDocument/2006/relationships/hyperlink" Target="http://pbs.twimg.com/profile_images/1059258123347738624/PsrCSl09_normal.jpg" TargetMode="External"/><Relationship Id="rId1855" Type="http://schemas.openxmlformats.org/officeDocument/2006/relationships/hyperlink" Target="https://twitter.com/xboxsupport" TargetMode="External"/><Relationship Id="rId2906" Type="http://schemas.openxmlformats.org/officeDocument/2006/relationships/hyperlink" Target="https://twitter.com/authorellie" TargetMode="External"/><Relationship Id="rId1715" Type="http://schemas.openxmlformats.org/officeDocument/2006/relationships/hyperlink" Target="http://pbs.twimg.com/profile_images/888100920097210368/zOCdmchx_normal.jpg" TargetMode="External"/><Relationship Id="rId1922" Type="http://schemas.openxmlformats.org/officeDocument/2006/relationships/hyperlink" Target="https://twitter.com/dancarruthers12" TargetMode="External"/><Relationship Id="rId296" Type="http://schemas.openxmlformats.org/officeDocument/2006/relationships/hyperlink" Target="https://t.co/Kgr3tk5zsk" TargetMode="External"/><Relationship Id="rId2184" Type="http://schemas.openxmlformats.org/officeDocument/2006/relationships/hyperlink" Target="https://twitter.com/joanfr300" TargetMode="External"/><Relationship Id="rId2391" Type="http://schemas.openxmlformats.org/officeDocument/2006/relationships/hyperlink" Target="https://twitter.com/shingoji" TargetMode="External"/><Relationship Id="rId156" Type="http://schemas.openxmlformats.org/officeDocument/2006/relationships/hyperlink" Target="https://t.co/rgoFdc6CTI" TargetMode="External"/><Relationship Id="rId363" Type="http://schemas.openxmlformats.org/officeDocument/2006/relationships/hyperlink" Target="https://t.co/EEyqNNqtSe" TargetMode="External"/><Relationship Id="rId570" Type="http://schemas.openxmlformats.org/officeDocument/2006/relationships/hyperlink" Target="http://pbs.twimg.com/profile_images/1171581672074043393/XNqsW9EE_normal.jpg" TargetMode="External"/><Relationship Id="rId2044" Type="http://schemas.openxmlformats.org/officeDocument/2006/relationships/hyperlink" Target="https://twitter.com/jamiebornagain" TargetMode="External"/><Relationship Id="rId2251" Type="http://schemas.openxmlformats.org/officeDocument/2006/relationships/hyperlink" Target="https://twitter.com/haskuuu" TargetMode="External"/><Relationship Id="rId2489" Type="http://schemas.openxmlformats.org/officeDocument/2006/relationships/hyperlink" Target="https://twitter.com/pouredinpa" TargetMode="External"/><Relationship Id="rId2696" Type="http://schemas.openxmlformats.org/officeDocument/2006/relationships/hyperlink" Target="https://twitter.com/geniussomerset" TargetMode="External"/><Relationship Id="rId223" Type="http://schemas.openxmlformats.org/officeDocument/2006/relationships/hyperlink" Target="https://t.co/gxxU4i1s8B" TargetMode="External"/><Relationship Id="rId430" Type="http://schemas.openxmlformats.org/officeDocument/2006/relationships/hyperlink" Target="https://t.co/3n1Dtm7oIB" TargetMode="External"/><Relationship Id="rId668" Type="http://schemas.openxmlformats.org/officeDocument/2006/relationships/hyperlink" Target="http://pbs.twimg.com/profile_images/868830271759679488/QGPegEqG_normal.jpg" TargetMode="External"/><Relationship Id="rId875" Type="http://schemas.openxmlformats.org/officeDocument/2006/relationships/hyperlink" Target="http://pbs.twimg.com/profile_images/1142041231083655168/R8iFI9GM_normal.jpg" TargetMode="External"/><Relationship Id="rId1060" Type="http://schemas.openxmlformats.org/officeDocument/2006/relationships/hyperlink" Target="http://pbs.twimg.com/profile_images/1156179090262646784/Uyy0-D_P_normal.jpg" TargetMode="External"/><Relationship Id="rId1298" Type="http://schemas.openxmlformats.org/officeDocument/2006/relationships/hyperlink" Target="http://pbs.twimg.com/profile_images/1199206004203896832/9El6THbi_normal.jpg" TargetMode="External"/><Relationship Id="rId2111" Type="http://schemas.openxmlformats.org/officeDocument/2006/relationships/hyperlink" Target="https://twitter.com/steveeecoombs" TargetMode="External"/><Relationship Id="rId2349" Type="http://schemas.openxmlformats.org/officeDocument/2006/relationships/hyperlink" Target="https://twitter.com/osindemark" TargetMode="External"/><Relationship Id="rId2556" Type="http://schemas.openxmlformats.org/officeDocument/2006/relationships/hyperlink" Target="https://twitter.com/olispazzo" TargetMode="External"/><Relationship Id="rId2763" Type="http://schemas.openxmlformats.org/officeDocument/2006/relationships/hyperlink" Target="https://twitter.com/__kingjr" TargetMode="External"/><Relationship Id="rId2970" Type="http://schemas.openxmlformats.org/officeDocument/2006/relationships/hyperlink" Target="https://twitter.com/ryan_rosee" TargetMode="External"/><Relationship Id="rId528" Type="http://schemas.openxmlformats.org/officeDocument/2006/relationships/hyperlink" Target="http://pbs.twimg.com/profile_images/2347975847/Bertica_Thanksgiving_2011_Pic_normal.jpg" TargetMode="External"/><Relationship Id="rId735" Type="http://schemas.openxmlformats.org/officeDocument/2006/relationships/hyperlink" Target="http://pbs.twimg.com/profile_images/900044287357747200/3y78dUZl_normal.jpg" TargetMode="External"/><Relationship Id="rId942" Type="http://schemas.openxmlformats.org/officeDocument/2006/relationships/hyperlink" Target="http://pbs.twimg.com/profile_images/1201185626516787200/T9BrDmC9_normal.jpg" TargetMode="External"/><Relationship Id="rId1158" Type="http://schemas.openxmlformats.org/officeDocument/2006/relationships/hyperlink" Target="http://pbs.twimg.com/profile_images/979322657652072448/KSWlJ6Ix_normal.jpg" TargetMode="External"/><Relationship Id="rId1365" Type="http://schemas.openxmlformats.org/officeDocument/2006/relationships/hyperlink" Target="http://pbs.twimg.com/profile_images/1148164122976116736/js4ykna0_normal.png" TargetMode="External"/><Relationship Id="rId1572" Type="http://schemas.openxmlformats.org/officeDocument/2006/relationships/hyperlink" Target="http://pbs.twimg.com/profile_images/1139579646671040512/dsTejssG_normal.jpg" TargetMode="External"/><Relationship Id="rId2209" Type="http://schemas.openxmlformats.org/officeDocument/2006/relationships/hyperlink" Target="https://twitter.com/ohmegalaw" TargetMode="External"/><Relationship Id="rId2416" Type="http://schemas.openxmlformats.org/officeDocument/2006/relationships/hyperlink" Target="https://twitter.com/sbk_animations" TargetMode="External"/><Relationship Id="rId2623" Type="http://schemas.openxmlformats.org/officeDocument/2006/relationships/hyperlink" Target="https://twitter.com/wolf1u2" TargetMode="External"/><Relationship Id="rId1018" Type="http://schemas.openxmlformats.org/officeDocument/2006/relationships/hyperlink" Target="http://pbs.twimg.com/profile_images/1128821627486113793/VC4fUs7B_normal.jpg" TargetMode="External"/><Relationship Id="rId1225" Type="http://schemas.openxmlformats.org/officeDocument/2006/relationships/hyperlink" Target="http://pbs.twimg.com/profile_images/1156872275502804992/vbSzsmRF_normal.jpg" TargetMode="External"/><Relationship Id="rId1432" Type="http://schemas.openxmlformats.org/officeDocument/2006/relationships/hyperlink" Target="http://pbs.twimg.com/profile_images/1183485319926161409/Q-QvUCae_normal.jpg" TargetMode="External"/><Relationship Id="rId1877" Type="http://schemas.openxmlformats.org/officeDocument/2006/relationships/hyperlink" Target="https://twitter.com/___lezzer___" TargetMode="External"/><Relationship Id="rId2830" Type="http://schemas.openxmlformats.org/officeDocument/2006/relationships/hyperlink" Target="https://twitter.com/elliegraceypie" TargetMode="External"/><Relationship Id="rId2928" Type="http://schemas.openxmlformats.org/officeDocument/2006/relationships/hyperlink" Target="https://twitter.com/ordnas69" TargetMode="External"/><Relationship Id="rId71" Type="http://schemas.openxmlformats.org/officeDocument/2006/relationships/hyperlink" Target="http://t.co/5IDDx8gn67" TargetMode="External"/><Relationship Id="rId802" Type="http://schemas.openxmlformats.org/officeDocument/2006/relationships/hyperlink" Target="http://pbs.twimg.com/profile_images/881262980838682625/aN3ssLj4_normal.jpg" TargetMode="External"/><Relationship Id="rId1737" Type="http://schemas.openxmlformats.org/officeDocument/2006/relationships/hyperlink" Target="http://pbs.twimg.com/profile_images/1174083690315440128/6QG50Wlq_normal.jpg" TargetMode="External"/><Relationship Id="rId1944" Type="http://schemas.openxmlformats.org/officeDocument/2006/relationships/hyperlink" Target="https://twitter.com/14obrien14" TargetMode="External"/><Relationship Id="rId29" Type="http://schemas.openxmlformats.org/officeDocument/2006/relationships/hyperlink" Target="https://t.co/eTksmynSH7" TargetMode="External"/><Relationship Id="rId178" Type="http://schemas.openxmlformats.org/officeDocument/2006/relationships/hyperlink" Target="https://t.co/uSqNIDKBaP" TargetMode="External"/><Relationship Id="rId1804" Type="http://schemas.openxmlformats.org/officeDocument/2006/relationships/hyperlink" Target="https://twitter.com/angieeeloove" TargetMode="External"/><Relationship Id="rId385" Type="http://schemas.openxmlformats.org/officeDocument/2006/relationships/hyperlink" Target="http://t.co/xQfUW12v" TargetMode="External"/><Relationship Id="rId592" Type="http://schemas.openxmlformats.org/officeDocument/2006/relationships/hyperlink" Target="http://pbs.twimg.com/profile_images/1201134650145615872/6O7QC-0O_normal.jpg" TargetMode="External"/><Relationship Id="rId2066" Type="http://schemas.openxmlformats.org/officeDocument/2006/relationships/hyperlink" Target="https://twitter.com/lukey_rich" TargetMode="External"/><Relationship Id="rId2273" Type="http://schemas.openxmlformats.org/officeDocument/2006/relationships/hyperlink" Target="https://twitter.com/alanshearer" TargetMode="External"/><Relationship Id="rId2480" Type="http://schemas.openxmlformats.org/officeDocument/2006/relationships/hyperlink" Target="https://twitter.com/rwlang711" TargetMode="External"/><Relationship Id="rId245" Type="http://schemas.openxmlformats.org/officeDocument/2006/relationships/hyperlink" Target="https://t.co/GpACESnCwp" TargetMode="External"/><Relationship Id="rId452" Type="http://schemas.openxmlformats.org/officeDocument/2006/relationships/hyperlink" Target="https://t.co/HVWSS3XGGa" TargetMode="External"/><Relationship Id="rId897" Type="http://schemas.openxmlformats.org/officeDocument/2006/relationships/hyperlink" Target="http://pbs.twimg.com/profile_images/949175357160280064/_1eavHdj_normal.jpg" TargetMode="External"/><Relationship Id="rId1082" Type="http://schemas.openxmlformats.org/officeDocument/2006/relationships/hyperlink" Target="http://pbs.twimg.com/profile_images/1199885882377035776/EUrDI5Fj_normal.jpg" TargetMode="External"/><Relationship Id="rId2133" Type="http://schemas.openxmlformats.org/officeDocument/2006/relationships/hyperlink" Target="https://twitter.com/indiestag" TargetMode="External"/><Relationship Id="rId2340" Type="http://schemas.openxmlformats.org/officeDocument/2006/relationships/hyperlink" Target="https://twitter.com/bastitis" TargetMode="External"/><Relationship Id="rId2578" Type="http://schemas.openxmlformats.org/officeDocument/2006/relationships/hyperlink" Target="https://twitter.com/mitsamemario" TargetMode="External"/><Relationship Id="rId2785" Type="http://schemas.openxmlformats.org/officeDocument/2006/relationships/hyperlink" Target="https://twitter.com/georgeunwin5" TargetMode="External"/><Relationship Id="rId105" Type="http://schemas.openxmlformats.org/officeDocument/2006/relationships/hyperlink" Target="https://t.co/eUzSwE2VLV" TargetMode="External"/><Relationship Id="rId312" Type="http://schemas.openxmlformats.org/officeDocument/2006/relationships/hyperlink" Target="http://t.co/8hEgLntRvJ" TargetMode="External"/><Relationship Id="rId757" Type="http://schemas.openxmlformats.org/officeDocument/2006/relationships/hyperlink" Target="http://pbs.twimg.com/profile_images/570270547243884546/64jRq1HV_normal.jpeg" TargetMode="External"/><Relationship Id="rId964" Type="http://schemas.openxmlformats.org/officeDocument/2006/relationships/hyperlink" Target="http://pbs.twimg.com/profile_images/745287535962767361/yytrQcA0_normal.jpg" TargetMode="External"/><Relationship Id="rId1387" Type="http://schemas.openxmlformats.org/officeDocument/2006/relationships/hyperlink" Target="http://pbs.twimg.com/profile_images/1161237468324225025/H_01MI_J_normal.jpg" TargetMode="External"/><Relationship Id="rId1594" Type="http://schemas.openxmlformats.org/officeDocument/2006/relationships/hyperlink" Target="http://pbs.twimg.com/profile_images/2842015477/74a79d25f97719ab8a098ad72d822687_normal.jpeg" TargetMode="External"/><Relationship Id="rId2200" Type="http://schemas.openxmlformats.org/officeDocument/2006/relationships/hyperlink" Target="https://twitter.com/wenylli" TargetMode="External"/><Relationship Id="rId2438" Type="http://schemas.openxmlformats.org/officeDocument/2006/relationships/hyperlink" Target="https://twitter.com/bdjima1" TargetMode="External"/><Relationship Id="rId2645" Type="http://schemas.openxmlformats.org/officeDocument/2006/relationships/hyperlink" Target="https://twitter.com/_amarelodeserto" TargetMode="External"/><Relationship Id="rId2852" Type="http://schemas.openxmlformats.org/officeDocument/2006/relationships/hyperlink" Target="https://twitter.com/mcreationsm1" TargetMode="External"/><Relationship Id="rId93" Type="http://schemas.openxmlformats.org/officeDocument/2006/relationships/hyperlink" Target="https://t.co/NtM9C4yUAS" TargetMode="External"/><Relationship Id="rId617" Type="http://schemas.openxmlformats.org/officeDocument/2006/relationships/hyperlink" Target="http://pbs.twimg.com/profile_images/1201417306775183360/FbWy2dOc_normal.jpg" TargetMode="External"/><Relationship Id="rId824" Type="http://schemas.openxmlformats.org/officeDocument/2006/relationships/hyperlink" Target="http://pbs.twimg.com/profile_images/1202651309473579008/gRPBklCS_normal.jpg" TargetMode="External"/><Relationship Id="rId1247" Type="http://schemas.openxmlformats.org/officeDocument/2006/relationships/hyperlink" Target="http://pbs.twimg.com/profile_images/1190997270541541377/o7c-a6ms_normal.jpg" TargetMode="External"/><Relationship Id="rId1454" Type="http://schemas.openxmlformats.org/officeDocument/2006/relationships/hyperlink" Target="http://pbs.twimg.com/profile_images/1200942053326282752/MUfIks6M_normal.jpg" TargetMode="External"/><Relationship Id="rId1661" Type="http://schemas.openxmlformats.org/officeDocument/2006/relationships/hyperlink" Target="http://pbs.twimg.com/profile_images/1170796115500969993/H-AzoZ8t_normal.jpg" TargetMode="External"/><Relationship Id="rId1899" Type="http://schemas.openxmlformats.org/officeDocument/2006/relationships/hyperlink" Target="https://twitter.com/weecoulter" TargetMode="External"/><Relationship Id="rId2505" Type="http://schemas.openxmlformats.org/officeDocument/2006/relationships/hyperlink" Target="https://twitter.com/chicagobears" TargetMode="External"/><Relationship Id="rId2712" Type="http://schemas.openxmlformats.org/officeDocument/2006/relationships/hyperlink" Target="https://twitter.com/hawkenschool" TargetMode="External"/><Relationship Id="rId1107" Type="http://schemas.openxmlformats.org/officeDocument/2006/relationships/hyperlink" Target="http://pbs.twimg.com/profile_images/1199470767257391104/KLI9cihu_normal.jpg" TargetMode="External"/><Relationship Id="rId1314" Type="http://schemas.openxmlformats.org/officeDocument/2006/relationships/hyperlink" Target="http://pbs.twimg.com/profile_images/1201258620874371073/wmFJBLTf_normal.jpg" TargetMode="External"/><Relationship Id="rId1521" Type="http://schemas.openxmlformats.org/officeDocument/2006/relationships/hyperlink" Target="http://pbs.twimg.com/profile_images/618823510584987649/nFyjhNiI_normal.jpg" TargetMode="External"/><Relationship Id="rId1759" Type="http://schemas.openxmlformats.org/officeDocument/2006/relationships/hyperlink" Target="https://twitter.com/boomyboomtime" TargetMode="External"/><Relationship Id="rId1966" Type="http://schemas.openxmlformats.org/officeDocument/2006/relationships/hyperlink" Target="https://twitter.com/putin_is_here" TargetMode="External"/><Relationship Id="rId1619" Type="http://schemas.openxmlformats.org/officeDocument/2006/relationships/hyperlink" Target="http://pbs.twimg.com/profile_images/1743319447/iainaitch.danbassMargate.bw_normal.jpg" TargetMode="External"/><Relationship Id="rId1826" Type="http://schemas.openxmlformats.org/officeDocument/2006/relationships/hyperlink" Target="https://twitter.com/moobeat" TargetMode="External"/><Relationship Id="rId20" Type="http://schemas.openxmlformats.org/officeDocument/2006/relationships/hyperlink" Target="https://t.co/n6p1R5JnS4" TargetMode="External"/><Relationship Id="rId2088" Type="http://schemas.openxmlformats.org/officeDocument/2006/relationships/hyperlink" Target="https://twitter.com/rockywhu" TargetMode="External"/><Relationship Id="rId2295" Type="http://schemas.openxmlformats.org/officeDocument/2006/relationships/hyperlink" Target="https://twitter.com/treisaato" TargetMode="External"/><Relationship Id="rId267" Type="http://schemas.openxmlformats.org/officeDocument/2006/relationships/hyperlink" Target="http://t.co/WdcBUY2zoQ" TargetMode="External"/><Relationship Id="rId474" Type="http://schemas.openxmlformats.org/officeDocument/2006/relationships/hyperlink" Target="https://t.co/qvcVyPocvJ" TargetMode="External"/><Relationship Id="rId2155" Type="http://schemas.openxmlformats.org/officeDocument/2006/relationships/hyperlink" Target="https://twitter.com/anyangu_vincent" TargetMode="External"/><Relationship Id="rId127" Type="http://schemas.openxmlformats.org/officeDocument/2006/relationships/hyperlink" Target="https://t.co/i8GCwdpzyL" TargetMode="External"/><Relationship Id="rId681" Type="http://schemas.openxmlformats.org/officeDocument/2006/relationships/hyperlink" Target="http://pbs.twimg.com/profile_images/1202674506080366592/vQyYtZ3G_normal.jpg" TargetMode="External"/><Relationship Id="rId779" Type="http://schemas.openxmlformats.org/officeDocument/2006/relationships/hyperlink" Target="http://pbs.twimg.com/profile_images/603538057883754499/bvzk2I89_normal.png" TargetMode="External"/><Relationship Id="rId986" Type="http://schemas.openxmlformats.org/officeDocument/2006/relationships/hyperlink" Target="http://pbs.twimg.com/profile_images/1201023212194320384/t8kK_3Bu_normal.jpg" TargetMode="External"/><Relationship Id="rId2362" Type="http://schemas.openxmlformats.org/officeDocument/2006/relationships/hyperlink" Target="https://twitter.com/andyhy88" TargetMode="External"/><Relationship Id="rId2667" Type="http://schemas.openxmlformats.org/officeDocument/2006/relationships/hyperlink" Target="https://twitter.com/scrambolegg" TargetMode="External"/><Relationship Id="rId334" Type="http://schemas.openxmlformats.org/officeDocument/2006/relationships/hyperlink" Target="https://t.co/ryc08LlPsI" TargetMode="External"/><Relationship Id="rId541" Type="http://schemas.openxmlformats.org/officeDocument/2006/relationships/hyperlink" Target="http://pbs.twimg.com/profile_images/1068325003794489346/B8eGn6Rq_normal.jpg" TargetMode="External"/><Relationship Id="rId639" Type="http://schemas.openxmlformats.org/officeDocument/2006/relationships/hyperlink" Target="http://pbs.twimg.com/profile_images/1115053122215448577/61gem0Sa_normal.jpg" TargetMode="External"/><Relationship Id="rId1171" Type="http://schemas.openxmlformats.org/officeDocument/2006/relationships/hyperlink" Target="http://pbs.twimg.com/profile_images/1198704697454014466/tpbuUbW__normal.jpg" TargetMode="External"/><Relationship Id="rId1269" Type="http://schemas.openxmlformats.org/officeDocument/2006/relationships/hyperlink" Target="http://pbs.twimg.com/profile_images/1023530781157810182/98lBl5WW_normal.jpg" TargetMode="External"/><Relationship Id="rId1476" Type="http://schemas.openxmlformats.org/officeDocument/2006/relationships/hyperlink" Target="http://pbs.twimg.com/profile_images/1193637985167781888/2D_tunqX_normal.jpg" TargetMode="External"/><Relationship Id="rId2015" Type="http://schemas.openxmlformats.org/officeDocument/2006/relationships/hyperlink" Target="https://twitter.com/tomkennaugh" TargetMode="External"/><Relationship Id="rId2222" Type="http://schemas.openxmlformats.org/officeDocument/2006/relationships/hyperlink" Target="https://twitter.com/irishsoxfan34" TargetMode="External"/><Relationship Id="rId2874" Type="http://schemas.openxmlformats.org/officeDocument/2006/relationships/hyperlink" Target="https://twitter.com/bbamillo" TargetMode="External"/><Relationship Id="rId401" Type="http://schemas.openxmlformats.org/officeDocument/2006/relationships/hyperlink" Target="http://t.co/i3M7nDPb0i" TargetMode="External"/><Relationship Id="rId846" Type="http://schemas.openxmlformats.org/officeDocument/2006/relationships/hyperlink" Target="http://pbs.twimg.com/profile_images/1100383998310789121/Ql6XGzq__normal.jpg" TargetMode="External"/><Relationship Id="rId1031" Type="http://schemas.openxmlformats.org/officeDocument/2006/relationships/hyperlink" Target="http://pbs.twimg.com/profile_images/1191701453645086720/fuR6tPmN_normal.jpg" TargetMode="External"/><Relationship Id="rId1129" Type="http://schemas.openxmlformats.org/officeDocument/2006/relationships/hyperlink" Target="http://pbs.twimg.com/profile_images/1126868659635478528/U81XiqfC_normal.jpg" TargetMode="External"/><Relationship Id="rId1683" Type="http://schemas.openxmlformats.org/officeDocument/2006/relationships/hyperlink" Target="http://pbs.twimg.com/profile_images/1150885065401995264/OfxMAQvL_normal.jpg" TargetMode="External"/><Relationship Id="rId1890" Type="http://schemas.openxmlformats.org/officeDocument/2006/relationships/hyperlink" Target="https://twitter.com/villanews_app" TargetMode="External"/><Relationship Id="rId1988" Type="http://schemas.openxmlformats.org/officeDocument/2006/relationships/hyperlink" Target="https://twitter.com/claalbuquerque" TargetMode="External"/><Relationship Id="rId2527" Type="http://schemas.openxmlformats.org/officeDocument/2006/relationships/hyperlink" Target="https://twitter.com/cassie_jaye" TargetMode="External"/><Relationship Id="rId2734" Type="http://schemas.openxmlformats.org/officeDocument/2006/relationships/hyperlink" Target="https://twitter.com/dan23_92" TargetMode="External"/><Relationship Id="rId2941" Type="http://schemas.openxmlformats.org/officeDocument/2006/relationships/hyperlink" Target="https://twitter.com/dineshreio" TargetMode="External"/><Relationship Id="rId706" Type="http://schemas.openxmlformats.org/officeDocument/2006/relationships/hyperlink" Target="http://pbs.twimg.com/profile_images/1037450039553978368/iuMg_L3Q_normal.jpg" TargetMode="External"/><Relationship Id="rId913" Type="http://schemas.openxmlformats.org/officeDocument/2006/relationships/hyperlink" Target="http://pbs.twimg.com/profile_images/1171200845658120192/RDR2829Z_normal.jpg" TargetMode="External"/><Relationship Id="rId1336" Type="http://schemas.openxmlformats.org/officeDocument/2006/relationships/hyperlink" Target="http://pbs.twimg.com/profile_images/856501846008975361/OiWGdzQK_normal.jpg" TargetMode="External"/><Relationship Id="rId1543" Type="http://schemas.openxmlformats.org/officeDocument/2006/relationships/hyperlink" Target="http://pbs.twimg.com/profile_images/996526800267333633/Dvcjj3Z8_normal.jpg" TargetMode="External"/><Relationship Id="rId1750" Type="http://schemas.openxmlformats.org/officeDocument/2006/relationships/hyperlink" Target="https://twitter.com/lutheproducer" TargetMode="External"/><Relationship Id="rId2801" Type="http://schemas.openxmlformats.org/officeDocument/2006/relationships/hyperlink" Target="https://twitter.com/markpetista" TargetMode="External"/><Relationship Id="rId42" Type="http://schemas.openxmlformats.org/officeDocument/2006/relationships/hyperlink" Target="https://t.co/luKdgOV9Go" TargetMode="External"/><Relationship Id="rId1403" Type="http://schemas.openxmlformats.org/officeDocument/2006/relationships/hyperlink" Target="http://pbs.twimg.com/profile_images/1194971267729969152/M6zLnRfz_normal.jpg" TargetMode="External"/><Relationship Id="rId1610" Type="http://schemas.openxmlformats.org/officeDocument/2006/relationships/hyperlink" Target="http://pbs.twimg.com/profile_images/1194367403695759361/zDr1TPSA_normal.jpg" TargetMode="External"/><Relationship Id="rId1848" Type="http://schemas.openxmlformats.org/officeDocument/2006/relationships/hyperlink" Target="https://twitter.com/skysports" TargetMode="External"/><Relationship Id="rId191" Type="http://schemas.openxmlformats.org/officeDocument/2006/relationships/hyperlink" Target="https://t.co/Q6pfhAMLpd" TargetMode="External"/><Relationship Id="rId1708" Type="http://schemas.openxmlformats.org/officeDocument/2006/relationships/hyperlink" Target="http://pbs.twimg.com/profile_images/1189653061607870469/PlTxS5ry_normal.jpg" TargetMode="External"/><Relationship Id="rId1915" Type="http://schemas.openxmlformats.org/officeDocument/2006/relationships/hyperlink" Target="https://twitter.com/doyoueveneven" TargetMode="External"/><Relationship Id="rId289" Type="http://schemas.openxmlformats.org/officeDocument/2006/relationships/hyperlink" Target="https://t.co/k2IjIokkrd" TargetMode="External"/><Relationship Id="rId496" Type="http://schemas.openxmlformats.org/officeDocument/2006/relationships/hyperlink" Target="https://t.co/SIUN8ZA4O2" TargetMode="External"/><Relationship Id="rId2177" Type="http://schemas.openxmlformats.org/officeDocument/2006/relationships/hyperlink" Target="https://twitter.com/cyoungie97" TargetMode="External"/><Relationship Id="rId2384" Type="http://schemas.openxmlformats.org/officeDocument/2006/relationships/hyperlink" Target="https://twitter.com/zac_hallam" TargetMode="External"/><Relationship Id="rId2591" Type="http://schemas.openxmlformats.org/officeDocument/2006/relationships/hyperlink" Target="https://twitter.com/rateyourtipster" TargetMode="External"/><Relationship Id="rId149" Type="http://schemas.openxmlformats.org/officeDocument/2006/relationships/hyperlink" Target="https://t.co/DD9YPqwm6E" TargetMode="External"/><Relationship Id="rId356" Type="http://schemas.openxmlformats.org/officeDocument/2006/relationships/hyperlink" Target="http://t.co/6JKRUMiBBK" TargetMode="External"/><Relationship Id="rId563" Type="http://schemas.openxmlformats.org/officeDocument/2006/relationships/hyperlink" Target="http://pbs.twimg.com/profile_images/904788386539556864/VhX9ltRq_normal.jpg" TargetMode="External"/><Relationship Id="rId770" Type="http://schemas.openxmlformats.org/officeDocument/2006/relationships/hyperlink" Target="http://pbs.twimg.com/profile_images/1100457927436128264/9AWqV6u3_normal.jpg" TargetMode="External"/><Relationship Id="rId1193" Type="http://schemas.openxmlformats.org/officeDocument/2006/relationships/hyperlink" Target="http://pbs.twimg.com/profile_images/1141448773052379137/vYl2igwa_normal.jpg" TargetMode="External"/><Relationship Id="rId2037" Type="http://schemas.openxmlformats.org/officeDocument/2006/relationships/hyperlink" Target="https://twitter.com/lindquist_lord" TargetMode="External"/><Relationship Id="rId2244" Type="http://schemas.openxmlformats.org/officeDocument/2006/relationships/hyperlink" Target="https://twitter.com/lewiscumming" TargetMode="External"/><Relationship Id="rId2451" Type="http://schemas.openxmlformats.org/officeDocument/2006/relationships/hyperlink" Target="https://twitter.com/bensaidskander3" TargetMode="External"/><Relationship Id="rId2689" Type="http://schemas.openxmlformats.org/officeDocument/2006/relationships/hyperlink" Target="https://twitter.com/daviidhaynes" TargetMode="External"/><Relationship Id="rId2896" Type="http://schemas.openxmlformats.org/officeDocument/2006/relationships/hyperlink" Target="https://twitter.com/gazstevens88" TargetMode="External"/><Relationship Id="rId216" Type="http://schemas.openxmlformats.org/officeDocument/2006/relationships/hyperlink" Target="https://t.co/gtKl28LrbD" TargetMode="External"/><Relationship Id="rId423" Type="http://schemas.openxmlformats.org/officeDocument/2006/relationships/hyperlink" Target="https://t.co/wi8XlTAmB4" TargetMode="External"/><Relationship Id="rId868" Type="http://schemas.openxmlformats.org/officeDocument/2006/relationships/hyperlink" Target="http://pbs.twimg.com/profile_images/999190538556354561/vNiNR6Le_normal.jpg" TargetMode="External"/><Relationship Id="rId1053" Type="http://schemas.openxmlformats.org/officeDocument/2006/relationships/hyperlink" Target="http://pbs.twimg.com/profile_images/1125545194789711872/leLAGl2b_normal.jpg" TargetMode="External"/><Relationship Id="rId1260" Type="http://schemas.openxmlformats.org/officeDocument/2006/relationships/hyperlink" Target="http://pbs.twimg.com/profile_images/1200179860473368577/xeIWZQAq_normal.jpg" TargetMode="External"/><Relationship Id="rId1498" Type="http://schemas.openxmlformats.org/officeDocument/2006/relationships/hyperlink" Target="http://pbs.twimg.com/profile_images/1023517950710632448/USzSUFU9_normal.jpg" TargetMode="External"/><Relationship Id="rId2104" Type="http://schemas.openxmlformats.org/officeDocument/2006/relationships/hyperlink" Target="https://twitter.com/johndavidflint" TargetMode="External"/><Relationship Id="rId2549" Type="http://schemas.openxmlformats.org/officeDocument/2006/relationships/hyperlink" Target="https://twitter.com/radarasher" TargetMode="External"/><Relationship Id="rId2756" Type="http://schemas.openxmlformats.org/officeDocument/2006/relationships/hyperlink" Target="https://twitter.com/ncp_amazon" TargetMode="External"/><Relationship Id="rId2963" Type="http://schemas.openxmlformats.org/officeDocument/2006/relationships/hyperlink" Target="https://twitter.com/whitewolfrena" TargetMode="External"/><Relationship Id="rId630" Type="http://schemas.openxmlformats.org/officeDocument/2006/relationships/hyperlink" Target="http://pbs.twimg.com/profile_images/1186296903450976266/JoEx3_PH_normal.jpg" TargetMode="External"/><Relationship Id="rId728" Type="http://schemas.openxmlformats.org/officeDocument/2006/relationships/hyperlink" Target="http://pbs.twimg.com/profile_images/1195266656680980480/b3rrWSl8_normal.jpg" TargetMode="External"/><Relationship Id="rId935" Type="http://schemas.openxmlformats.org/officeDocument/2006/relationships/hyperlink" Target="http://pbs.twimg.com/profile_images/892112663530090496/HF0BixjB_normal.jpg" TargetMode="External"/><Relationship Id="rId1358" Type="http://schemas.openxmlformats.org/officeDocument/2006/relationships/hyperlink" Target="http://pbs.twimg.com/profile_images/1153978448962105352/ehxkm1zh_normal.jpg" TargetMode="External"/><Relationship Id="rId1565" Type="http://schemas.openxmlformats.org/officeDocument/2006/relationships/hyperlink" Target="http://pbs.twimg.com/profile_images/654707630867222528/FKr6j8eF_normal.jpg" TargetMode="External"/><Relationship Id="rId1772" Type="http://schemas.openxmlformats.org/officeDocument/2006/relationships/hyperlink" Target="https://twitter.com/wildfirekristen" TargetMode="External"/><Relationship Id="rId2311" Type="http://schemas.openxmlformats.org/officeDocument/2006/relationships/hyperlink" Target="https://twitter.com/keithesque" TargetMode="External"/><Relationship Id="rId2409" Type="http://schemas.openxmlformats.org/officeDocument/2006/relationships/hyperlink" Target="https://twitter.com/daveyhernandez_" TargetMode="External"/><Relationship Id="rId2616" Type="http://schemas.openxmlformats.org/officeDocument/2006/relationships/hyperlink" Target="https://twitter.com/mikeonslow" TargetMode="External"/><Relationship Id="rId64" Type="http://schemas.openxmlformats.org/officeDocument/2006/relationships/hyperlink" Target="https://t.co/YIM4FH08Bf" TargetMode="External"/><Relationship Id="rId1120" Type="http://schemas.openxmlformats.org/officeDocument/2006/relationships/hyperlink" Target="http://pbs.twimg.com/profile_images/1177704237431525376/802KBytA_normal.jpg" TargetMode="External"/><Relationship Id="rId1218" Type="http://schemas.openxmlformats.org/officeDocument/2006/relationships/hyperlink" Target="http://pbs.twimg.com/profile_images/1038315315267084288/6EOB77jB_normal.jpg" TargetMode="External"/><Relationship Id="rId1425" Type="http://schemas.openxmlformats.org/officeDocument/2006/relationships/hyperlink" Target="http://pbs.twimg.com/profile_images/1186695387165483008/fRhumEjt_normal.jpg" TargetMode="External"/><Relationship Id="rId2823" Type="http://schemas.openxmlformats.org/officeDocument/2006/relationships/hyperlink" Target="https://twitter.com/pgourevitch" TargetMode="External"/><Relationship Id="rId1632" Type="http://schemas.openxmlformats.org/officeDocument/2006/relationships/hyperlink" Target="http://pbs.twimg.com/profile_images/1199807729054957569/zkaEdUZE_normal.jpg" TargetMode="External"/><Relationship Id="rId1937" Type="http://schemas.openxmlformats.org/officeDocument/2006/relationships/hyperlink" Target="https://twitter.com/amazonuk" TargetMode="External"/><Relationship Id="rId2199" Type="http://schemas.openxmlformats.org/officeDocument/2006/relationships/hyperlink" Target="https://twitter.com/geoffevans53" TargetMode="External"/><Relationship Id="rId280" Type="http://schemas.openxmlformats.org/officeDocument/2006/relationships/hyperlink" Target="https://t.co/8du2sC8zIx" TargetMode="External"/><Relationship Id="rId140" Type="http://schemas.openxmlformats.org/officeDocument/2006/relationships/hyperlink" Target="https://t.co/6pZJZYl30D" TargetMode="External"/><Relationship Id="rId378" Type="http://schemas.openxmlformats.org/officeDocument/2006/relationships/hyperlink" Target="https://t.co/iSZgY2YDwy" TargetMode="External"/><Relationship Id="rId585" Type="http://schemas.openxmlformats.org/officeDocument/2006/relationships/hyperlink" Target="http://pbs.twimg.com/profile_images/1002119733284663296/0OuKS6_S_normal.jpg" TargetMode="External"/><Relationship Id="rId792" Type="http://schemas.openxmlformats.org/officeDocument/2006/relationships/hyperlink" Target="http://pbs.twimg.com/profile_images/1201737457831698432/Aab6OD38_normal.jpg" TargetMode="External"/><Relationship Id="rId2059" Type="http://schemas.openxmlformats.org/officeDocument/2006/relationships/hyperlink" Target="https://twitter.com/isameseguermrtz" TargetMode="External"/><Relationship Id="rId2266" Type="http://schemas.openxmlformats.org/officeDocument/2006/relationships/hyperlink" Target="https://twitter.com/skidrowmarathon" TargetMode="External"/><Relationship Id="rId2473" Type="http://schemas.openxmlformats.org/officeDocument/2006/relationships/hyperlink" Target="https://twitter.com/mynewtweets79" TargetMode="External"/><Relationship Id="rId2680" Type="http://schemas.openxmlformats.org/officeDocument/2006/relationships/hyperlink" Target="https://twitter.com/itssaraahh_" TargetMode="External"/><Relationship Id="rId6" Type="http://schemas.openxmlformats.org/officeDocument/2006/relationships/hyperlink" Target="https://t.co/s2211ZEAMj" TargetMode="External"/><Relationship Id="rId238" Type="http://schemas.openxmlformats.org/officeDocument/2006/relationships/hyperlink" Target="https://t.co/0hLaEyIrlO" TargetMode="External"/><Relationship Id="rId445" Type="http://schemas.openxmlformats.org/officeDocument/2006/relationships/hyperlink" Target="https://t.co/f7fhGLSK5z" TargetMode="External"/><Relationship Id="rId652" Type="http://schemas.openxmlformats.org/officeDocument/2006/relationships/hyperlink" Target="http://pbs.twimg.com/profile_images/1200603379791224832/K_b6L2m3_normal.jpg" TargetMode="External"/><Relationship Id="rId1075" Type="http://schemas.openxmlformats.org/officeDocument/2006/relationships/hyperlink" Target="http://pbs.twimg.com/profile_images/1179740489370742789/oBYlDnbB_normal.jpg" TargetMode="External"/><Relationship Id="rId1282" Type="http://schemas.openxmlformats.org/officeDocument/2006/relationships/hyperlink" Target="http://pbs.twimg.com/profile_images/1108546839546986496/yK_fPpxy_normal.jpg" TargetMode="External"/><Relationship Id="rId2126" Type="http://schemas.openxmlformats.org/officeDocument/2006/relationships/hyperlink" Target="https://twitter.com/scottweller123" TargetMode="External"/><Relationship Id="rId2333" Type="http://schemas.openxmlformats.org/officeDocument/2006/relationships/hyperlink" Target="https://twitter.com/gamingethos" TargetMode="External"/><Relationship Id="rId2540" Type="http://schemas.openxmlformats.org/officeDocument/2006/relationships/hyperlink" Target="https://twitter.com/julianmagni" TargetMode="External"/><Relationship Id="rId2778" Type="http://schemas.openxmlformats.org/officeDocument/2006/relationships/hyperlink" Target="https://twitter.com/1886_blog" TargetMode="External"/><Relationship Id="rId305" Type="http://schemas.openxmlformats.org/officeDocument/2006/relationships/hyperlink" Target="https://t.co/dxd6Ris7bV" TargetMode="External"/><Relationship Id="rId512" Type="http://schemas.openxmlformats.org/officeDocument/2006/relationships/hyperlink" Target="http://pbs.twimg.com/profile_images/905322944573956100/BDvpDjVV_normal.jpg" TargetMode="External"/><Relationship Id="rId957" Type="http://schemas.openxmlformats.org/officeDocument/2006/relationships/hyperlink" Target="http://pbs.twimg.com/profile_images/1200788852354322432/D8ipdB6Z_normal.jpg" TargetMode="External"/><Relationship Id="rId1142" Type="http://schemas.openxmlformats.org/officeDocument/2006/relationships/hyperlink" Target="http://pbs.twimg.com/profile_images/1120711145835261953/OCm74jei_normal.jpg" TargetMode="External"/><Relationship Id="rId1587" Type="http://schemas.openxmlformats.org/officeDocument/2006/relationships/hyperlink" Target="http://pbs.twimg.com/profile_images/1188623479349923840/f4hUhppL_normal.jpg" TargetMode="External"/><Relationship Id="rId1794" Type="http://schemas.openxmlformats.org/officeDocument/2006/relationships/hyperlink" Target="https://twitter.com/mijjah_" TargetMode="External"/><Relationship Id="rId2400" Type="http://schemas.openxmlformats.org/officeDocument/2006/relationships/hyperlink" Target="https://twitter.com/liannesanderson" TargetMode="External"/><Relationship Id="rId2638" Type="http://schemas.openxmlformats.org/officeDocument/2006/relationships/hyperlink" Target="https://twitter.com/iancpirvine" TargetMode="External"/><Relationship Id="rId2845" Type="http://schemas.openxmlformats.org/officeDocument/2006/relationships/hyperlink" Target="https://twitter.com/ryan_murton" TargetMode="External"/><Relationship Id="rId86" Type="http://schemas.openxmlformats.org/officeDocument/2006/relationships/hyperlink" Target="https://t.co/bptPxJEmn5" TargetMode="External"/><Relationship Id="rId817" Type="http://schemas.openxmlformats.org/officeDocument/2006/relationships/hyperlink" Target="http://pbs.twimg.com/profile_images/578177975075627009/qtj0vO3k_normal.jpeg" TargetMode="External"/><Relationship Id="rId1002" Type="http://schemas.openxmlformats.org/officeDocument/2006/relationships/hyperlink" Target="http://pbs.twimg.com/profile_images/1189186577731207170/twbFoydf_normal.jpg" TargetMode="External"/><Relationship Id="rId1447" Type="http://schemas.openxmlformats.org/officeDocument/2006/relationships/hyperlink" Target="http://pbs.twimg.com/profile_images/1162059364548665344/U9JaaX7__normal.jpg" TargetMode="External"/><Relationship Id="rId1654" Type="http://schemas.openxmlformats.org/officeDocument/2006/relationships/hyperlink" Target="http://pbs.twimg.com/profile_images/3767987610/c67b7da914bc6887784830b9e09ac5d2_normal.jpeg" TargetMode="External"/><Relationship Id="rId1861" Type="http://schemas.openxmlformats.org/officeDocument/2006/relationships/hyperlink" Target="https://twitter.com/tikitakaconnor" TargetMode="External"/><Relationship Id="rId2705" Type="http://schemas.openxmlformats.org/officeDocument/2006/relationships/hyperlink" Target="https://twitter.com/lucahughes4" TargetMode="External"/><Relationship Id="rId2912" Type="http://schemas.openxmlformats.org/officeDocument/2006/relationships/hyperlink" Target="https://twitter.com/zamorasdream" TargetMode="External"/><Relationship Id="rId1307" Type="http://schemas.openxmlformats.org/officeDocument/2006/relationships/hyperlink" Target="http://pbs.twimg.com/profile_images/1199371146149453824/gmy1ocMY_normal.jpg" TargetMode="External"/><Relationship Id="rId1514" Type="http://schemas.openxmlformats.org/officeDocument/2006/relationships/hyperlink" Target="http://pbs.twimg.com/profile_images/1199453572217417728/Q8-Y_m6d_normal.jpg" TargetMode="External"/><Relationship Id="rId1721" Type="http://schemas.openxmlformats.org/officeDocument/2006/relationships/hyperlink" Target="http://pbs.twimg.com/profile_images/1123068818123841536/sHPKtlKO_normal.jpg" TargetMode="External"/><Relationship Id="rId1959" Type="http://schemas.openxmlformats.org/officeDocument/2006/relationships/hyperlink" Target="https://twitter.com/idalupin0" TargetMode="External"/><Relationship Id="rId13" Type="http://schemas.openxmlformats.org/officeDocument/2006/relationships/hyperlink" Target="https://t.co/NK4hIiUlZl" TargetMode="External"/><Relationship Id="rId1819" Type="http://schemas.openxmlformats.org/officeDocument/2006/relationships/hyperlink" Target="https://twitter.com/lilix3101" TargetMode="External"/><Relationship Id="rId2190" Type="http://schemas.openxmlformats.org/officeDocument/2006/relationships/hyperlink" Target="https://twitter.com/edmcaper" TargetMode="External"/><Relationship Id="rId2288" Type="http://schemas.openxmlformats.org/officeDocument/2006/relationships/hyperlink" Target="https://twitter.com/evitts7" TargetMode="External"/><Relationship Id="rId2495" Type="http://schemas.openxmlformats.org/officeDocument/2006/relationships/hyperlink" Target="https://twitter.com/pranaypancholi" TargetMode="External"/><Relationship Id="rId162" Type="http://schemas.openxmlformats.org/officeDocument/2006/relationships/hyperlink" Target="http://t.co/hNPTi4OqtT" TargetMode="External"/><Relationship Id="rId467" Type="http://schemas.openxmlformats.org/officeDocument/2006/relationships/hyperlink" Target="https://t.co/A3nmws3FKG" TargetMode="External"/><Relationship Id="rId1097" Type="http://schemas.openxmlformats.org/officeDocument/2006/relationships/hyperlink" Target="http://pbs.twimg.com/profile_images/931664812500807680/WNuQPJ1g_normal.jpg" TargetMode="External"/><Relationship Id="rId2050" Type="http://schemas.openxmlformats.org/officeDocument/2006/relationships/hyperlink" Target="https://twitter.com/_ihateevery0ne" TargetMode="External"/><Relationship Id="rId2148" Type="http://schemas.openxmlformats.org/officeDocument/2006/relationships/hyperlink" Target="https://twitter.com/chrismears1" TargetMode="External"/><Relationship Id="rId674" Type="http://schemas.openxmlformats.org/officeDocument/2006/relationships/hyperlink" Target="http://pbs.twimg.com/profile_images/1186043874684424198/IphZYWqw_normal.jpg" TargetMode="External"/><Relationship Id="rId881" Type="http://schemas.openxmlformats.org/officeDocument/2006/relationships/hyperlink" Target="http://pbs.twimg.com/profile_images/818026420165349376/DYQQCz_8_normal.jpg" TargetMode="External"/><Relationship Id="rId979" Type="http://schemas.openxmlformats.org/officeDocument/2006/relationships/hyperlink" Target="http://pbs.twimg.com/profile_images/1116226438049488896/UMRSN3Rj_normal.jpg" TargetMode="External"/><Relationship Id="rId2355" Type="http://schemas.openxmlformats.org/officeDocument/2006/relationships/hyperlink" Target="https://twitter.com/alisonplumey" TargetMode="External"/><Relationship Id="rId2562" Type="http://schemas.openxmlformats.org/officeDocument/2006/relationships/hyperlink" Target="https://twitter.com/cfcszn1" TargetMode="External"/><Relationship Id="rId327" Type="http://schemas.openxmlformats.org/officeDocument/2006/relationships/hyperlink" Target="https://t.co/MLtn3pzLaU" TargetMode="External"/><Relationship Id="rId534" Type="http://schemas.openxmlformats.org/officeDocument/2006/relationships/hyperlink" Target="http://pbs.twimg.com/profile_images/1181157739323691009/rtRLz5sv_normal.jpg" TargetMode="External"/><Relationship Id="rId741" Type="http://schemas.openxmlformats.org/officeDocument/2006/relationships/hyperlink" Target="http://pbs.twimg.com/profile_images/1191433029115363329/kERUGnUW_normal.jpg" TargetMode="External"/><Relationship Id="rId839" Type="http://schemas.openxmlformats.org/officeDocument/2006/relationships/hyperlink" Target="http://pbs.twimg.com/profile_images/789642285705269249/Ap2O1OBo_normal.jpg" TargetMode="External"/><Relationship Id="rId1164" Type="http://schemas.openxmlformats.org/officeDocument/2006/relationships/hyperlink" Target="http://pbs.twimg.com/profile_images/1156322943108112384/86ShqY-c_normal.jpg" TargetMode="External"/><Relationship Id="rId1371" Type="http://schemas.openxmlformats.org/officeDocument/2006/relationships/hyperlink" Target="http://pbs.twimg.com/profile_images/1201742989283999744/2IMb7du4_normal.png" TargetMode="External"/><Relationship Id="rId1469" Type="http://schemas.openxmlformats.org/officeDocument/2006/relationships/hyperlink" Target="http://pbs.twimg.com/profile_images/750815100563496960/Mm8R0TCb_normal.jpg" TargetMode="External"/><Relationship Id="rId2008" Type="http://schemas.openxmlformats.org/officeDocument/2006/relationships/hyperlink" Target="https://twitter.com/twitchprime" TargetMode="External"/><Relationship Id="rId2215" Type="http://schemas.openxmlformats.org/officeDocument/2006/relationships/hyperlink" Target="https://twitter.com/walke_mr" TargetMode="External"/><Relationship Id="rId2422" Type="http://schemas.openxmlformats.org/officeDocument/2006/relationships/hyperlink" Target="https://twitter.com/alucardfury" TargetMode="External"/><Relationship Id="rId2867" Type="http://schemas.openxmlformats.org/officeDocument/2006/relationships/hyperlink" Target="https://twitter.com/auggiewarren" TargetMode="External"/><Relationship Id="rId601" Type="http://schemas.openxmlformats.org/officeDocument/2006/relationships/hyperlink" Target="http://pbs.twimg.com/profile_images/1143824842652880896/LgAKH6Aa_normal.jpg" TargetMode="External"/><Relationship Id="rId1024" Type="http://schemas.openxmlformats.org/officeDocument/2006/relationships/hyperlink" Target="http://pbs.twimg.com/profile_images/1201984259822628864/hy1peh5H_normal.jpg" TargetMode="External"/><Relationship Id="rId1231" Type="http://schemas.openxmlformats.org/officeDocument/2006/relationships/hyperlink" Target="http://pbs.twimg.com/profile_images/765086966748708864/iKuGgupI_normal.jpg" TargetMode="External"/><Relationship Id="rId1676" Type="http://schemas.openxmlformats.org/officeDocument/2006/relationships/hyperlink" Target="http://pbs.twimg.com/profile_images/1155569037956378624/pz36kfuA_normal.png" TargetMode="External"/><Relationship Id="rId1883" Type="http://schemas.openxmlformats.org/officeDocument/2006/relationships/hyperlink" Target="https://twitter.com/hellsfire" TargetMode="External"/><Relationship Id="rId2727" Type="http://schemas.openxmlformats.org/officeDocument/2006/relationships/hyperlink" Target="https://twitter.com/rf9_dua_ynwa" TargetMode="External"/><Relationship Id="rId2934" Type="http://schemas.openxmlformats.org/officeDocument/2006/relationships/hyperlink" Target="https://twitter.com/charlietoulson5" TargetMode="External"/><Relationship Id="rId906" Type="http://schemas.openxmlformats.org/officeDocument/2006/relationships/hyperlink" Target="http://pbs.twimg.com/profile_images/871865125006958592/HJm6lHqa_normal.jpg" TargetMode="External"/><Relationship Id="rId1329" Type="http://schemas.openxmlformats.org/officeDocument/2006/relationships/hyperlink" Target="http://pbs.twimg.com/profile_images/1017133120162656256/BLUFRk_5_normal.jpg" TargetMode="External"/><Relationship Id="rId1536" Type="http://schemas.openxmlformats.org/officeDocument/2006/relationships/hyperlink" Target="http://pbs.twimg.com/profile_images/1165077065470660608/oF8fIVaB_normal.jpg" TargetMode="External"/><Relationship Id="rId1743" Type="http://schemas.openxmlformats.org/officeDocument/2006/relationships/hyperlink" Target="https://twitter.com/afcamden" TargetMode="External"/><Relationship Id="rId1950" Type="http://schemas.openxmlformats.org/officeDocument/2006/relationships/hyperlink" Target="https://twitter.com/adclark85" TargetMode="External"/><Relationship Id="rId35" Type="http://schemas.openxmlformats.org/officeDocument/2006/relationships/hyperlink" Target="https://t.co/tRcc6XkRFt" TargetMode="External"/><Relationship Id="rId1603" Type="http://schemas.openxmlformats.org/officeDocument/2006/relationships/hyperlink" Target="http://pbs.twimg.com/profile_images/1164806238766424064/SCoMSXfE_normal.jpg" TargetMode="External"/><Relationship Id="rId1810" Type="http://schemas.openxmlformats.org/officeDocument/2006/relationships/hyperlink" Target="https://twitter.com/ciphermandy" TargetMode="External"/><Relationship Id="rId184" Type="http://schemas.openxmlformats.org/officeDocument/2006/relationships/hyperlink" Target="https://t.co/eETQL3Xoi9" TargetMode="External"/><Relationship Id="rId391" Type="http://schemas.openxmlformats.org/officeDocument/2006/relationships/hyperlink" Target="https://t.co/7BFvo2bubk" TargetMode="External"/><Relationship Id="rId1908" Type="http://schemas.openxmlformats.org/officeDocument/2006/relationships/hyperlink" Target="https://twitter.com/vernonb48" TargetMode="External"/><Relationship Id="rId2072" Type="http://schemas.openxmlformats.org/officeDocument/2006/relationships/hyperlink" Target="https://twitter.com/kirstiereid5" TargetMode="External"/><Relationship Id="rId251" Type="http://schemas.openxmlformats.org/officeDocument/2006/relationships/hyperlink" Target="https://t.co/s83HbNo1B4" TargetMode="External"/><Relationship Id="rId489" Type="http://schemas.openxmlformats.org/officeDocument/2006/relationships/hyperlink" Target="https://t.co/WmCsBuTKwR" TargetMode="External"/><Relationship Id="rId696" Type="http://schemas.openxmlformats.org/officeDocument/2006/relationships/hyperlink" Target="http://pbs.twimg.com/profile_images/1162483294044381193/juDs2ead_normal.jpg" TargetMode="External"/><Relationship Id="rId2377" Type="http://schemas.openxmlformats.org/officeDocument/2006/relationships/hyperlink" Target="https://twitter.com/keyannaleshawn" TargetMode="External"/><Relationship Id="rId2584" Type="http://schemas.openxmlformats.org/officeDocument/2006/relationships/hyperlink" Target="https://twitter.com/jcgarciacortes" TargetMode="External"/><Relationship Id="rId2791" Type="http://schemas.openxmlformats.org/officeDocument/2006/relationships/hyperlink" Target="https://twitter.com/sassa885" TargetMode="External"/><Relationship Id="rId349" Type="http://schemas.openxmlformats.org/officeDocument/2006/relationships/hyperlink" Target="https://t.co/bUIYnetL0h" TargetMode="External"/><Relationship Id="rId556" Type="http://schemas.openxmlformats.org/officeDocument/2006/relationships/hyperlink" Target="http://pbs.twimg.com/profile_images/1194951637095321600/YwwEopSW_normal.jpg" TargetMode="External"/><Relationship Id="rId763" Type="http://schemas.openxmlformats.org/officeDocument/2006/relationships/hyperlink" Target="http://pbs.twimg.com/profile_images/1094901208794439680/blbsJL6__normal.jpg" TargetMode="External"/><Relationship Id="rId1186" Type="http://schemas.openxmlformats.org/officeDocument/2006/relationships/hyperlink" Target="http://pbs.twimg.com/profile_images/780633303472680960/2UxIJCuj_normal.jpg" TargetMode="External"/><Relationship Id="rId1393" Type="http://schemas.openxmlformats.org/officeDocument/2006/relationships/hyperlink" Target="http://pbs.twimg.com/profile_images/1173759338831216645/Yg07qwme_normal.jpg" TargetMode="External"/><Relationship Id="rId2237" Type="http://schemas.openxmlformats.org/officeDocument/2006/relationships/hyperlink" Target="https://twitter.com/blairerxse" TargetMode="External"/><Relationship Id="rId2444" Type="http://schemas.openxmlformats.org/officeDocument/2006/relationships/hyperlink" Target="https://twitter.com/dickster27" TargetMode="External"/><Relationship Id="rId2889" Type="http://schemas.openxmlformats.org/officeDocument/2006/relationships/hyperlink" Target="https://twitter.com/salemzorro" TargetMode="External"/><Relationship Id="rId111" Type="http://schemas.openxmlformats.org/officeDocument/2006/relationships/hyperlink" Target="https://t.co/wLIFVNgW1V" TargetMode="External"/><Relationship Id="rId209" Type="http://schemas.openxmlformats.org/officeDocument/2006/relationships/hyperlink" Target="https://t.co/30uX1vkoPv" TargetMode="External"/><Relationship Id="rId416" Type="http://schemas.openxmlformats.org/officeDocument/2006/relationships/hyperlink" Target="http://t.co/1yHPjoeRDK" TargetMode="External"/><Relationship Id="rId970" Type="http://schemas.openxmlformats.org/officeDocument/2006/relationships/hyperlink" Target="http://pbs.twimg.com/profile_images/1174442339655245825/VdHsoQPb_normal.jpg" TargetMode="External"/><Relationship Id="rId1046" Type="http://schemas.openxmlformats.org/officeDocument/2006/relationships/hyperlink" Target="http://pbs.twimg.com/profile_images/1201237395397652481/rBkhAPgv_normal.jpg" TargetMode="External"/><Relationship Id="rId1253" Type="http://schemas.openxmlformats.org/officeDocument/2006/relationships/hyperlink" Target="http://pbs.twimg.com/profile_images/1198391295070347264/mRtHs2H3_normal.jpg" TargetMode="External"/><Relationship Id="rId1698" Type="http://schemas.openxmlformats.org/officeDocument/2006/relationships/hyperlink" Target="http://pbs.twimg.com/profile_images/901909602396188673/NtQD7_v3_normal.jpg" TargetMode="External"/><Relationship Id="rId2651" Type="http://schemas.openxmlformats.org/officeDocument/2006/relationships/hyperlink" Target="https://twitter.com/causlos" TargetMode="External"/><Relationship Id="rId2749" Type="http://schemas.openxmlformats.org/officeDocument/2006/relationships/hyperlink" Target="https://twitter.com/abzldn_" TargetMode="External"/><Relationship Id="rId2956" Type="http://schemas.openxmlformats.org/officeDocument/2006/relationships/hyperlink" Target="https://twitter.com/n9ixth" TargetMode="External"/><Relationship Id="rId623" Type="http://schemas.openxmlformats.org/officeDocument/2006/relationships/hyperlink" Target="http://pbs.twimg.com/profile_images/1191112348318208000/kAcxn9y2_normal.jpg" TargetMode="External"/><Relationship Id="rId830" Type="http://schemas.openxmlformats.org/officeDocument/2006/relationships/hyperlink" Target="http://pbs.twimg.com/profile_images/1200182073291628544/uxs9LMCd_normal.jpg" TargetMode="External"/><Relationship Id="rId928" Type="http://schemas.openxmlformats.org/officeDocument/2006/relationships/hyperlink" Target="http://pbs.twimg.com/profile_images/1030188857646403584/3E7_NtqM_normal.jpg" TargetMode="External"/><Relationship Id="rId1460" Type="http://schemas.openxmlformats.org/officeDocument/2006/relationships/hyperlink" Target="http://pbs.twimg.com/profile_images/898411073832853504/vd-RY_8r_normal.jpg" TargetMode="External"/><Relationship Id="rId1558" Type="http://schemas.openxmlformats.org/officeDocument/2006/relationships/hyperlink" Target="http://pbs.twimg.com/profile_images/891392765384425477/NhNSx03N_normal.jpg" TargetMode="External"/><Relationship Id="rId1765" Type="http://schemas.openxmlformats.org/officeDocument/2006/relationships/hyperlink" Target="https://twitter.com/tonydennis10" TargetMode="External"/><Relationship Id="rId2304" Type="http://schemas.openxmlformats.org/officeDocument/2006/relationships/hyperlink" Target="https://twitter.com/dan19bv78" TargetMode="External"/><Relationship Id="rId2511" Type="http://schemas.openxmlformats.org/officeDocument/2006/relationships/hyperlink" Target="https://twitter.com/alwaysbehelpful" TargetMode="External"/><Relationship Id="rId2609" Type="http://schemas.openxmlformats.org/officeDocument/2006/relationships/hyperlink" Target="https://twitter.com/fionavalerielau" TargetMode="External"/><Relationship Id="rId57" Type="http://schemas.openxmlformats.org/officeDocument/2006/relationships/hyperlink" Target="https://t.co/qHXurVXSAA" TargetMode="External"/><Relationship Id="rId1113" Type="http://schemas.openxmlformats.org/officeDocument/2006/relationships/hyperlink" Target="http://pbs.twimg.com/profile_images/1159905800531222528/Hx6_IHvG_normal.jpg" TargetMode="External"/><Relationship Id="rId1320" Type="http://schemas.openxmlformats.org/officeDocument/2006/relationships/hyperlink" Target="http://pbs.twimg.com/profile_images/1200495690486562816/hGpJiqiy_normal.jpg" TargetMode="External"/><Relationship Id="rId1418" Type="http://schemas.openxmlformats.org/officeDocument/2006/relationships/hyperlink" Target="http://pbs.twimg.com/profile_images/1189985294717784065/eCeMBCJU_normal.jpg" TargetMode="External"/><Relationship Id="rId1972" Type="http://schemas.openxmlformats.org/officeDocument/2006/relationships/hyperlink" Target="https://twitter.com/joshgrainger13" TargetMode="External"/><Relationship Id="rId2816" Type="http://schemas.openxmlformats.org/officeDocument/2006/relationships/hyperlink" Target="https://twitter.com/el0bal" TargetMode="External"/><Relationship Id="rId1625" Type="http://schemas.openxmlformats.org/officeDocument/2006/relationships/hyperlink" Target="http://pbs.twimg.com/profile_images/1017398714586058754/VKqsxGmF_normal.jpg" TargetMode="External"/><Relationship Id="rId1832" Type="http://schemas.openxmlformats.org/officeDocument/2006/relationships/hyperlink" Target="https://twitter.com/actuallycal" TargetMode="External"/><Relationship Id="rId2094" Type="http://schemas.openxmlformats.org/officeDocument/2006/relationships/hyperlink" Target="https://twitter.com/whoknowscliff" TargetMode="External"/><Relationship Id="rId273" Type="http://schemas.openxmlformats.org/officeDocument/2006/relationships/hyperlink" Target="https://t.co/fmlN1JGxQE" TargetMode="External"/><Relationship Id="rId480" Type="http://schemas.openxmlformats.org/officeDocument/2006/relationships/hyperlink" Target="https://t.co/k08zb2LCzE" TargetMode="External"/><Relationship Id="rId2161" Type="http://schemas.openxmlformats.org/officeDocument/2006/relationships/hyperlink" Target="https://twitter.com/hoppenstedtfrau" TargetMode="External"/><Relationship Id="rId2399" Type="http://schemas.openxmlformats.org/officeDocument/2006/relationships/hyperlink" Target="https://twitter.com/eddigator1" TargetMode="External"/><Relationship Id="rId133" Type="http://schemas.openxmlformats.org/officeDocument/2006/relationships/hyperlink" Target="https://t.co/oCZN8Vs1rD" TargetMode="External"/><Relationship Id="rId340" Type="http://schemas.openxmlformats.org/officeDocument/2006/relationships/hyperlink" Target="https://t.co/kO3V2RwtjN" TargetMode="External"/><Relationship Id="rId578" Type="http://schemas.openxmlformats.org/officeDocument/2006/relationships/hyperlink" Target="http://pbs.twimg.com/profile_images/1190677948661207041/SdVCXvYe_normal.jpg" TargetMode="External"/><Relationship Id="rId785" Type="http://schemas.openxmlformats.org/officeDocument/2006/relationships/hyperlink" Target="http://pbs.twimg.com/profile_images/1070230086459289601/cCG6NFKz_normal.jpg" TargetMode="External"/><Relationship Id="rId992" Type="http://schemas.openxmlformats.org/officeDocument/2006/relationships/hyperlink" Target="http://pbs.twimg.com/profile_images/932743995951910912/5xc81Scu_normal.jpg" TargetMode="External"/><Relationship Id="rId2021" Type="http://schemas.openxmlformats.org/officeDocument/2006/relationships/hyperlink" Target="https://twitter.com/math_lfc" TargetMode="External"/><Relationship Id="rId2259" Type="http://schemas.openxmlformats.org/officeDocument/2006/relationships/hyperlink" Target="https://twitter.com/ffsbaiily" TargetMode="External"/><Relationship Id="rId2466" Type="http://schemas.openxmlformats.org/officeDocument/2006/relationships/hyperlink" Target="https://twitter.com/lolsni" TargetMode="External"/><Relationship Id="rId2673" Type="http://schemas.openxmlformats.org/officeDocument/2006/relationships/hyperlink" Target="https://twitter.com/goodmans_takes" TargetMode="External"/><Relationship Id="rId2880" Type="http://schemas.openxmlformats.org/officeDocument/2006/relationships/hyperlink" Target="https://twitter.com/x__jimbo" TargetMode="External"/><Relationship Id="rId200" Type="http://schemas.openxmlformats.org/officeDocument/2006/relationships/hyperlink" Target="https://t.co/A7ev4WnceE" TargetMode="External"/><Relationship Id="rId438" Type="http://schemas.openxmlformats.org/officeDocument/2006/relationships/hyperlink" Target="https://t.co/6R9klUDgIn" TargetMode="External"/><Relationship Id="rId645" Type="http://schemas.openxmlformats.org/officeDocument/2006/relationships/hyperlink" Target="http://pbs.twimg.com/profile_images/1087480309891956736/bRTDJnPu_normal.jpg" TargetMode="External"/><Relationship Id="rId852" Type="http://schemas.openxmlformats.org/officeDocument/2006/relationships/hyperlink" Target="http://pbs.twimg.com/profile_images/1045354802945740800/r-kbfrpr_normal.jpg" TargetMode="External"/><Relationship Id="rId1068" Type="http://schemas.openxmlformats.org/officeDocument/2006/relationships/hyperlink" Target="http://pbs.twimg.com/profile_images/1197251676329201664/SapZYdxv_normal.jpg" TargetMode="External"/><Relationship Id="rId1275" Type="http://schemas.openxmlformats.org/officeDocument/2006/relationships/hyperlink" Target="http://pbs.twimg.com/profile_images/1196487489139159040/aQF6Ztj-_normal.jpg" TargetMode="External"/><Relationship Id="rId1482" Type="http://schemas.openxmlformats.org/officeDocument/2006/relationships/hyperlink" Target="http://pbs.twimg.com/profile_images/3282419238/8ef323a2d29cdd03005e7d1c80d18bdd_normal.jpeg" TargetMode="External"/><Relationship Id="rId2119" Type="http://schemas.openxmlformats.org/officeDocument/2006/relationships/hyperlink" Target="https://twitter.com/ups" TargetMode="External"/><Relationship Id="rId2326" Type="http://schemas.openxmlformats.org/officeDocument/2006/relationships/hyperlink" Target="https://twitter.com/staysxventxen" TargetMode="External"/><Relationship Id="rId2533" Type="http://schemas.openxmlformats.org/officeDocument/2006/relationships/hyperlink" Target="https://twitter.com/faeron93" TargetMode="External"/><Relationship Id="rId2740" Type="http://schemas.openxmlformats.org/officeDocument/2006/relationships/hyperlink" Target="https://twitter.com/saregamaglobal" TargetMode="External"/><Relationship Id="rId505" Type="http://schemas.openxmlformats.org/officeDocument/2006/relationships/hyperlink" Target="https://t.co/RoIYYxoodA" TargetMode="External"/><Relationship Id="rId712" Type="http://schemas.openxmlformats.org/officeDocument/2006/relationships/hyperlink" Target="http://pbs.twimg.com/profile_images/778636472001921024/K4iJsffq_normal.jpg" TargetMode="External"/><Relationship Id="rId1135" Type="http://schemas.openxmlformats.org/officeDocument/2006/relationships/hyperlink" Target="http://pbs.twimg.com/profile_images/1173843031830589440/RDhlNtvt_normal.jpg" TargetMode="External"/><Relationship Id="rId1342" Type="http://schemas.openxmlformats.org/officeDocument/2006/relationships/hyperlink" Target="http://pbs.twimg.com/profile_images/926782644800622593/59DLdkvl_normal.jpg" TargetMode="External"/><Relationship Id="rId1787" Type="http://schemas.openxmlformats.org/officeDocument/2006/relationships/hyperlink" Target="https://twitter.com/will__watson19" TargetMode="External"/><Relationship Id="rId1994" Type="http://schemas.openxmlformats.org/officeDocument/2006/relationships/hyperlink" Target="https://twitter.com/gettysburg7" TargetMode="External"/><Relationship Id="rId2838" Type="http://schemas.openxmlformats.org/officeDocument/2006/relationships/hyperlink" Target="https://twitter.com/ritterames" TargetMode="External"/><Relationship Id="rId79" Type="http://schemas.openxmlformats.org/officeDocument/2006/relationships/hyperlink" Target="https://t.co/GKsjrlgJAC" TargetMode="External"/><Relationship Id="rId1202" Type="http://schemas.openxmlformats.org/officeDocument/2006/relationships/hyperlink" Target="http://pbs.twimg.com/profile_images/1064322415075848192/EIB6RY_O_normal.jpg" TargetMode="External"/><Relationship Id="rId1647" Type="http://schemas.openxmlformats.org/officeDocument/2006/relationships/hyperlink" Target="http://pbs.twimg.com/profile_images/1121437546590998532/iefesfKd_normal.jpg" TargetMode="External"/><Relationship Id="rId1854" Type="http://schemas.openxmlformats.org/officeDocument/2006/relationships/hyperlink" Target="https://twitter.com/nigel_forshaw" TargetMode="External"/><Relationship Id="rId2600" Type="http://schemas.openxmlformats.org/officeDocument/2006/relationships/hyperlink" Target="https://twitter.com/screenmix" TargetMode="External"/><Relationship Id="rId2905" Type="http://schemas.openxmlformats.org/officeDocument/2006/relationships/hyperlink" Target="https://twitter.com/sammcmullann" TargetMode="External"/><Relationship Id="rId1507" Type="http://schemas.openxmlformats.org/officeDocument/2006/relationships/hyperlink" Target="http://pbs.twimg.com/profile_images/1179425602882953218/PyDqN96b_normal.jpg" TargetMode="External"/><Relationship Id="rId1714" Type="http://schemas.openxmlformats.org/officeDocument/2006/relationships/hyperlink" Target="http://pbs.twimg.com/profile_images/3020526039/3ca0865cb1ff41f68f9afd9364271ab8_normal.jpeg" TargetMode="External"/><Relationship Id="rId295" Type="http://schemas.openxmlformats.org/officeDocument/2006/relationships/hyperlink" Target="https://t.co/MeNa6hSYYB" TargetMode="External"/><Relationship Id="rId1921" Type="http://schemas.openxmlformats.org/officeDocument/2006/relationships/hyperlink" Target="https://twitter.com/castawayscove" TargetMode="External"/><Relationship Id="rId2183" Type="http://schemas.openxmlformats.org/officeDocument/2006/relationships/hyperlink" Target="https://twitter.com/isaac27mcg" TargetMode="External"/><Relationship Id="rId2390" Type="http://schemas.openxmlformats.org/officeDocument/2006/relationships/hyperlink" Target="https://twitter.com/connornelson" TargetMode="External"/><Relationship Id="rId2488" Type="http://schemas.openxmlformats.org/officeDocument/2006/relationships/hyperlink" Target="https://twitter.com/gkvisual" TargetMode="External"/><Relationship Id="rId155" Type="http://schemas.openxmlformats.org/officeDocument/2006/relationships/hyperlink" Target="https://t.co/bvw0q1spRY" TargetMode="External"/><Relationship Id="rId362" Type="http://schemas.openxmlformats.org/officeDocument/2006/relationships/hyperlink" Target="https://t.co/SPNiW2DitX" TargetMode="External"/><Relationship Id="rId1297" Type="http://schemas.openxmlformats.org/officeDocument/2006/relationships/hyperlink" Target="http://pbs.twimg.com/profile_images/868531306451292160/4Y3T7H7g_normal.jpg" TargetMode="External"/><Relationship Id="rId2043" Type="http://schemas.openxmlformats.org/officeDocument/2006/relationships/hyperlink" Target="https://twitter.com/mrchrisfloyd" TargetMode="External"/><Relationship Id="rId2250" Type="http://schemas.openxmlformats.org/officeDocument/2006/relationships/hyperlink" Target="https://twitter.com/_valeriejade_" TargetMode="External"/><Relationship Id="rId2695" Type="http://schemas.openxmlformats.org/officeDocument/2006/relationships/hyperlink" Target="https://twitter.com/misssocacandy" TargetMode="External"/><Relationship Id="rId222" Type="http://schemas.openxmlformats.org/officeDocument/2006/relationships/hyperlink" Target="https://t.co/0M8HYWmrWM" TargetMode="External"/><Relationship Id="rId667" Type="http://schemas.openxmlformats.org/officeDocument/2006/relationships/hyperlink" Target="http://pbs.twimg.com/profile_images/1179430654095872001/KYIyoijJ_normal.jpg" TargetMode="External"/><Relationship Id="rId874" Type="http://schemas.openxmlformats.org/officeDocument/2006/relationships/hyperlink" Target="http://pbs.twimg.com/profile_images/1176733945054015488/x09_Ch86_normal.jpg" TargetMode="External"/><Relationship Id="rId2110" Type="http://schemas.openxmlformats.org/officeDocument/2006/relationships/hyperlink" Target="https://twitter.com/hermesparcels" TargetMode="External"/><Relationship Id="rId2348" Type="http://schemas.openxmlformats.org/officeDocument/2006/relationships/hyperlink" Target="https://twitter.com/houseofannie" TargetMode="External"/><Relationship Id="rId2555" Type="http://schemas.openxmlformats.org/officeDocument/2006/relationships/hyperlink" Target="https://twitter.com/19t0m97" TargetMode="External"/><Relationship Id="rId2762" Type="http://schemas.openxmlformats.org/officeDocument/2006/relationships/hyperlink" Target="https://twitter.com/tomfm_yt" TargetMode="External"/><Relationship Id="rId527" Type="http://schemas.openxmlformats.org/officeDocument/2006/relationships/hyperlink" Target="http://pbs.twimg.com/profile_images/742889002139713536/nU72o2Gy_normal.jpg" TargetMode="External"/><Relationship Id="rId734" Type="http://schemas.openxmlformats.org/officeDocument/2006/relationships/hyperlink" Target="http://pbs.twimg.com/profile_images/872966424188342272/KDpZNw5J_normal.jpg" TargetMode="External"/><Relationship Id="rId941" Type="http://schemas.openxmlformats.org/officeDocument/2006/relationships/hyperlink" Target="http://pbs.twimg.com/profile_images/1035129002833469440/tu0FO9de_normal.jpg" TargetMode="External"/><Relationship Id="rId1157" Type="http://schemas.openxmlformats.org/officeDocument/2006/relationships/hyperlink" Target="http://pbs.twimg.com/profile_images/1149060979503828992/tGVbV1ax_normal.jpg" TargetMode="External"/><Relationship Id="rId1364" Type="http://schemas.openxmlformats.org/officeDocument/2006/relationships/hyperlink" Target="http://pbs.twimg.com/profile_images/471911715420909569/29V-h-4i_normal.png" TargetMode="External"/><Relationship Id="rId1571" Type="http://schemas.openxmlformats.org/officeDocument/2006/relationships/hyperlink" Target="http://pbs.twimg.com/profile_images/1202676296607838208/l_3W-IGo_normal.jpg" TargetMode="External"/><Relationship Id="rId2208" Type="http://schemas.openxmlformats.org/officeDocument/2006/relationships/hyperlink" Target="https://twitter.com/shaneramirez20" TargetMode="External"/><Relationship Id="rId2415" Type="http://schemas.openxmlformats.org/officeDocument/2006/relationships/hyperlink" Target="https://twitter.com/nufc_dylan" TargetMode="External"/><Relationship Id="rId2622" Type="http://schemas.openxmlformats.org/officeDocument/2006/relationships/hyperlink" Target="https://twitter.com/kailaleftcoast" TargetMode="External"/><Relationship Id="rId70" Type="http://schemas.openxmlformats.org/officeDocument/2006/relationships/hyperlink" Target="https://t.co/KIHpvRYN1i" TargetMode="External"/><Relationship Id="rId801" Type="http://schemas.openxmlformats.org/officeDocument/2006/relationships/hyperlink" Target="http://pbs.twimg.com/profile_images/1194144564992344064/P5OaJddL_normal.jpg" TargetMode="External"/><Relationship Id="rId1017" Type="http://schemas.openxmlformats.org/officeDocument/2006/relationships/hyperlink" Target="http://pbs.twimg.com/profile_images/1078161699327430657/VFtbFsgU_normal.jpg" TargetMode="External"/><Relationship Id="rId1224" Type="http://schemas.openxmlformats.org/officeDocument/2006/relationships/hyperlink" Target="http://pbs.twimg.com/profile_images/1201505966707134469/E5kSaxoY_normal.jpg" TargetMode="External"/><Relationship Id="rId1431" Type="http://schemas.openxmlformats.org/officeDocument/2006/relationships/hyperlink" Target="http://pbs.twimg.com/profile_images/1117053829420408835/TtqEJmfT_normal.jpg" TargetMode="External"/><Relationship Id="rId1669" Type="http://schemas.openxmlformats.org/officeDocument/2006/relationships/hyperlink" Target="http://pbs.twimg.com/profile_images/1198374151657930752/R1yypDG8_normal.jpg" TargetMode="External"/><Relationship Id="rId1876" Type="http://schemas.openxmlformats.org/officeDocument/2006/relationships/hyperlink" Target="https://twitter.com/saulbz_" TargetMode="External"/><Relationship Id="rId2927" Type="http://schemas.openxmlformats.org/officeDocument/2006/relationships/hyperlink" Target="https://twitter.com/money_bux" TargetMode="External"/><Relationship Id="rId1529" Type="http://schemas.openxmlformats.org/officeDocument/2006/relationships/hyperlink" Target="http://pbs.twimg.com/profile_images/1181947908591149057/OMWxaOfh_normal.jpg" TargetMode="External"/><Relationship Id="rId1736" Type="http://schemas.openxmlformats.org/officeDocument/2006/relationships/hyperlink" Target="http://pbs.twimg.com/profile_images/1199423186489749509/gwvO_jE3_normal.jpg" TargetMode="External"/><Relationship Id="rId1943" Type="http://schemas.openxmlformats.org/officeDocument/2006/relationships/hyperlink" Target="https://twitter.com/netflix" TargetMode="External"/><Relationship Id="rId28" Type="http://schemas.openxmlformats.org/officeDocument/2006/relationships/hyperlink" Target="https://t.co/LDl7pAWF7K" TargetMode="External"/><Relationship Id="rId1803" Type="http://schemas.openxmlformats.org/officeDocument/2006/relationships/hyperlink" Target="https://twitter.com/gunnersteve" TargetMode="External"/><Relationship Id="rId177" Type="http://schemas.openxmlformats.org/officeDocument/2006/relationships/hyperlink" Target="https://t.co/UabzqTmMqi" TargetMode="External"/><Relationship Id="rId384" Type="http://schemas.openxmlformats.org/officeDocument/2006/relationships/hyperlink" Target="https://t.co/avbI9rUYvW" TargetMode="External"/><Relationship Id="rId591" Type="http://schemas.openxmlformats.org/officeDocument/2006/relationships/hyperlink" Target="http://pbs.twimg.com/profile_images/1002346521378152450/XrVc1imq_normal.jpg" TargetMode="External"/><Relationship Id="rId2065" Type="http://schemas.openxmlformats.org/officeDocument/2006/relationships/hyperlink" Target="https://twitter.com/citygent224" TargetMode="External"/><Relationship Id="rId2272" Type="http://schemas.openxmlformats.org/officeDocument/2006/relationships/hyperlink" Target="https://twitter.com/bradders4711" TargetMode="External"/><Relationship Id="rId244" Type="http://schemas.openxmlformats.org/officeDocument/2006/relationships/hyperlink" Target="https://t.co/tXPJscn3Rj" TargetMode="External"/><Relationship Id="rId689" Type="http://schemas.openxmlformats.org/officeDocument/2006/relationships/hyperlink" Target="http://pbs.twimg.com/profile_images/378800000386443605/c8c7203910209db750c8b8192f7f4552_normal.jpeg" TargetMode="External"/><Relationship Id="rId896" Type="http://schemas.openxmlformats.org/officeDocument/2006/relationships/hyperlink" Target="http://pbs.twimg.com/profile_images/625694967994949632/5W70mzfc_normal.jpg" TargetMode="External"/><Relationship Id="rId1081" Type="http://schemas.openxmlformats.org/officeDocument/2006/relationships/hyperlink" Target="http://pbs.twimg.com/profile_images/989966651176243200/S-sTi9nR_normal.jpg" TargetMode="External"/><Relationship Id="rId2577" Type="http://schemas.openxmlformats.org/officeDocument/2006/relationships/hyperlink" Target="https://twitter.com/edbdah" TargetMode="External"/><Relationship Id="rId2784" Type="http://schemas.openxmlformats.org/officeDocument/2006/relationships/hyperlink" Target="https://twitter.com/yeathatsme___" TargetMode="External"/><Relationship Id="rId451" Type="http://schemas.openxmlformats.org/officeDocument/2006/relationships/hyperlink" Target="https://t.co/GzUJgMTzvt" TargetMode="External"/><Relationship Id="rId549" Type="http://schemas.openxmlformats.org/officeDocument/2006/relationships/hyperlink" Target="http://pbs.twimg.com/profile_images/1147177637930033153/Jve-NVz6_normal.jpg" TargetMode="External"/><Relationship Id="rId756" Type="http://schemas.openxmlformats.org/officeDocument/2006/relationships/hyperlink" Target="http://pbs.twimg.com/profile_images/980243375851954177/HUmUQc5Q_normal.jpg" TargetMode="External"/><Relationship Id="rId1179" Type="http://schemas.openxmlformats.org/officeDocument/2006/relationships/hyperlink" Target="http://pbs.twimg.com/profile_images/1196811337709608961/1qLDgTLy_normal.jpg" TargetMode="External"/><Relationship Id="rId1386" Type="http://schemas.openxmlformats.org/officeDocument/2006/relationships/hyperlink" Target="http://pbs.twimg.com/profile_images/1143195849650049029/ofF-T_3t_normal.jpg" TargetMode="External"/><Relationship Id="rId1593" Type="http://schemas.openxmlformats.org/officeDocument/2006/relationships/hyperlink" Target="http://pbs.twimg.com/profile_images/453433288485781504/6DWyq4SV_normal.jpeg" TargetMode="External"/><Relationship Id="rId2132" Type="http://schemas.openxmlformats.org/officeDocument/2006/relationships/hyperlink" Target="https://twitter.com/absonalex" TargetMode="External"/><Relationship Id="rId2437" Type="http://schemas.openxmlformats.org/officeDocument/2006/relationships/hyperlink" Target="https://twitter.com/nathazette" TargetMode="External"/><Relationship Id="rId104" Type="http://schemas.openxmlformats.org/officeDocument/2006/relationships/hyperlink" Target="https://t.co/tNs93ZDwNH" TargetMode="External"/><Relationship Id="rId311" Type="http://schemas.openxmlformats.org/officeDocument/2006/relationships/hyperlink" Target="https://t.co/zVZIFdRa5U" TargetMode="External"/><Relationship Id="rId409" Type="http://schemas.openxmlformats.org/officeDocument/2006/relationships/hyperlink" Target="https://t.co/TDXQjXET5A" TargetMode="External"/><Relationship Id="rId963" Type="http://schemas.openxmlformats.org/officeDocument/2006/relationships/hyperlink" Target="http://pbs.twimg.com/profile_images/1179816048176091136/Wll4_Kk5_normal.jpg" TargetMode="External"/><Relationship Id="rId1039" Type="http://schemas.openxmlformats.org/officeDocument/2006/relationships/hyperlink" Target="http://pbs.twimg.com/profile_images/1199887449935077376/GAMAzFoU_normal.jpg" TargetMode="External"/><Relationship Id="rId1246" Type="http://schemas.openxmlformats.org/officeDocument/2006/relationships/hyperlink" Target="http://pbs.twimg.com/profile_images/1194368590058790914/F8ysVy9n_normal.jpg" TargetMode="External"/><Relationship Id="rId1898" Type="http://schemas.openxmlformats.org/officeDocument/2006/relationships/hyperlink" Target="https://twitter.com/marklees409" TargetMode="External"/><Relationship Id="rId2644" Type="http://schemas.openxmlformats.org/officeDocument/2006/relationships/hyperlink" Target="https://twitter.com/danielle_murph" TargetMode="External"/><Relationship Id="rId2851" Type="http://schemas.openxmlformats.org/officeDocument/2006/relationships/hyperlink" Target="https://twitter.com/nowstreamthis" TargetMode="External"/><Relationship Id="rId2949" Type="http://schemas.openxmlformats.org/officeDocument/2006/relationships/hyperlink" Target="https://twitter.com/tez_brooks" TargetMode="External"/><Relationship Id="rId92" Type="http://schemas.openxmlformats.org/officeDocument/2006/relationships/hyperlink" Target="http://t.co/GooK0g0LRM" TargetMode="External"/><Relationship Id="rId616" Type="http://schemas.openxmlformats.org/officeDocument/2006/relationships/hyperlink" Target="http://pbs.twimg.com/profile_images/1151235024332763137/MCYmuoxh_normal.jpg" TargetMode="External"/><Relationship Id="rId823" Type="http://schemas.openxmlformats.org/officeDocument/2006/relationships/hyperlink" Target="http://pbs.twimg.com/profile_images/1200516491243712513/nRXWTxL__normal.jpg" TargetMode="External"/><Relationship Id="rId1453" Type="http://schemas.openxmlformats.org/officeDocument/2006/relationships/hyperlink" Target="http://pbs.twimg.com/profile_images/1200619856892243969/dL3zub68_normal.jpg" TargetMode="External"/><Relationship Id="rId1660" Type="http://schemas.openxmlformats.org/officeDocument/2006/relationships/hyperlink" Target="http://pbs.twimg.com/profile_images/1005944422574456832/UHxKQM9d_normal.jpg" TargetMode="External"/><Relationship Id="rId1758" Type="http://schemas.openxmlformats.org/officeDocument/2006/relationships/hyperlink" Target="https://twitter.com/soybertica" TargetMode="External"/><Relationship Id="rId2504" Type="http://schemas.openxmlformats.org/officeDocument/2006/relationships/hyperlink" Target="https://twitter.com/yungzam95" TargetMode="External"/><Relationship Id="rId2711" Type="http://schemas.openxmlformats.org/officeDocument/2006/relationships/hyperlink" Target="https://twitter.com/rm6433" TargetMode="External"/><Relationship Id="rId2809" Type="http://schemas.openxmlformats.org/officeDocument/2006/relationships/hyperlink" Target="https://twitter.com/brunoberto16" TargetMode="External"/><Relationship Id="rId1106" Type="http://schemas.openxmlformats.org/officeDocument/2006/relationships/hyperlink" Target="http://pbs.twimg.com/profile_images/1192208982162726914/g6bIIJg0_normal.jpg" TargetMode="External"/><Relationship Id="rId1313" Type="http://schemas.openxmlformats.org/officeDocument/2006/relationships/hyperlink" Target="http://pbs.twimg.com/profile_images/1169595684955123714/1uIul6fF_normal.jpg" TargetMode="External"/><Relationship Id="rId1520" Type="http://schemas.openxmlformats.org/officeDocument/2006/relationships/hyperlink" Target="http://pbs.twimg.com/profile_images/1070830169408057344/3yRMi4Hi_normal.jpg" TargetMode="External"/><Relationship Id="rId1965" Type="http://schemas.openxmlformats.org/officeDocument/2006/relationships/hyperlink" Target="https://twitter.com/amazonhelp" TargetMode="External"/><Relationship Id="rId1618" Type="http://schemas.openxmlformats.org/officeDocument/2006/relationships/hyperlink" Target="http://pbs.twimg.com/profile_images/814291932402905092/YkrDS_Pa_normal.jpg" TargetMode="External"/><Relationship Id="rId1825" Type="http://schemas.openxmlformats.org/officeDocument/2006/relationships/hyperlink" Target="https://twitter.com/octiliery" TargetMode="External"/><Relationship Id="rId199" Type="http://schemas.openxmlformats.org/officeDocument/2006/relationships/hyperlink" Target="https://t.co/RJ1JDGpeyR" TargetMode="External"/><Relationship Id="rId2087" Type="http://schemas.openxmlformats.org/officeDocument/2006/relationships/hyperlink" Target="https://twitter.com/nilinho_whu" TargetMode="External"/><Relationship Id="rId2294" Type="http://schemas.openxmlformats.org/officeDocument/2006/relationships/hyperlink" Target="https://twitter.com/baylorjoe2009" TargetMode="External"/><Relationship Id="rId266" Type="http://schemas.openxmlformats.org/officeDocument/2006/relationships/hyperlink" Target="https://t.co/4qifpearV5" TargetMode="External"/><Relationship Id="rId473" Type="http://schemas.openxmlformats.org/officeDocument/2006/relationships/hyperlink" Target="https://t.co/s4i0hP2ONr" TargetMode="External"/><Relationship Id="rId680" Type="http://schemas.openxmlformats.org/officeDocument/2006/relationships/hyperlink" Target="http://pbs.twimg.com/profile_images/1202659307201974272/XOKZDbn2_normal.jpg" TargetMode="External"/><Relationship Id="rId2154" Type="http://schemas.openxmlformats.org/officeDocument/2006/relationships/hyperlink" Target="https://twitter.com/lfcnasir" TargetMode="External"/><Relationship Id="rId2361" Type="http://schemas.openxmlformats.org/officeDocument/2006/relationships/hyperlink" Target="https://twitter.com/viratking10" TargetMode="External"/><Relationship Id="rId2599" Type="http://schemas.openxmlformats.org/officeDocument/2006/relationships/hyperlink" Target="https://twitter.com/texctioner" TargetMode="External"/><Relationship Id="rId126" Type="http://schemas.openxmlformats.org/officeDocument/2006/relationships/hyperlink" Target="https://t.co/MIDwbuWHIC" TargetMode="External"/><Relationship Id="rId333" Type="http://schemas.openxmlformats.org/officeDocument/2006/relationships/hyperlink" Target="https://t.co/VGMUOllLDH" TargetMode="External"/><Relationship Id="rId540" Type="http://schemas.openxmlformats.org/officeDocument/2006/relationships/hyperlink" Target="http://pbs.twimg.com/profile_images/1175379143799791617/vEYYmCCo_normal.jpg" TargetMode="External"/><Relationship Id="rId778" Type="http://schemas.openxmlformats.org/officeDocument/2006/relationships/hyperlink" Target="http://pbs.twimg.com/profile_images/1177326955907014656/mX-b8IRl_normal.jpg" TargetMode="External"/><Relationship Id="rId985" Type="http://schemas.openxmlformats.org/officeDocument/2006/relationships/hyperlink" Target="http://pbs.twimg.com/profile_images/1150408467150249986/cBZpuZ-N_normal.jpg" TargetMode="External"/><Relationship Id="rId1170" Type="http://schemas.openxmlformats.org/officeDocument/2006/relationships/hyperlink" Target="http://pbs.twimg.com/profile_images/1169887859592978433/fXa6cqy-_normal.jpg" TargetMode="External"/><Relationship Id="rId2014" Type="http://schemas.openxmlformats.org/officeDocument/2006/relationships/hyperlink" Target="https://twitter.com/lord_frosty" TargetMode="External"/><Relationship Id="rId2221" Type="http://schemas.openxmlformats.org/officeDocument/2006/relationships/hyperlink" Target="https://twitter.com/garylineker" TargetMode="External"/><Relationship Id="rId2459" Type="http://schemas.openxmlformats.org/officeDocument/2006/relationships/hyperlink" Target="https://twitter.com/dcmfilm" TargetMode="External"/><Relationship Id="rId2666" Type="http://schemas.openxmlformats.org/officeDocument/2006/relationships/hyperlink" Target="https://twitter.com/alzaabi741" TargetMode="External"/><Relationship Id="rId2873" Type="http://schemas.openxmlformats.org/officeDocument/2006/relationships/hyperlink" Target="https://twitter.com/topstreamlinks1" TargetMode="External"/><Relationship Id="rId638" Type="http://schemas.openxmlformats.org/officeDocument/2006/relationships/hyperlink" Target="http://pbs.twimg.com/profile_images/3673623292/e3f2ea4feaad0c3a982ba0ef4cc93b2c_normal.jpeg" TargetMode="External"/><Relationship Id="rId845" Type="http://schemas.openxmlformats.org/officeDocument/2006/relationships/hyperlink" Target="http://pbs.twimg.com/profile_images/1160928565166247936/jcCOgni__normal.png" TargetMode="External"/><Relationship Id="rId1030" Type="http://schemas.openxmlformats.org/officeDocument/2006/relationships/hyperlink" Target="http://pbs.twimg.com/profile_images/1167116374822592513/8E2UFK9q_normal.jpg" TargetMode="External"/><Relationship Id="rId1268" Type="http://schemas.openxmlformats.org/officeDocument/2006/relationships/hyperlink" Target="http://pbs.twimg.com/profile_images/1169770243071315969/4RBlhKP2_normal.jpg" TargetMode="External"/><Relationship Id="rId1475" Type="http://schemas.openxmlformats.org/officeDocument/2006/relationships/hyperlink" Target="http://pbs.twimg.com/profile_images/1192893524959801347/7DkTMvY7_normal.jpg" TargetMode="External"/><Relationship Id="rId1682" Type="http://schemas.openxmlformats.org/officeDocument/2006/relationships/hyperlink" Target="http://pbs.twimg.com/profile_images/1199182700315320322/ZCP6aBac_normal.jpg" TargetMode="External"/><Relationship Id="rId2319" Type="http://schemas.openxmlformats.org/officeDocument/2006/relationships/hyperlink" Target="https://twitter.com/amazonkindle" TargetMode="External"/><Relationship Id="rId2526" Type="http://schemas.openxmlformats.org/officeDocument/2006/relationships/hyperlink" Target="https://twitter.com/stynn2" TargetMode="External"/><Relationship Id="rId2733" Type="http://schemas.openxmlformats.org/officeDocument/2006/relationships/hyperlink" Target="https://twitter.com/jordie_eldridge" TargetMode="External"/><Relationship Id="rId400" Type="http://schemas.openxmlformats.org/officeDocument/2006/relationships/hyperlink" Target="https://t.co/AgJvjlO3Ge" TargetMode="External"/><Relationship Id="rId705" Type="http://schemas.openxmlformats.org/officeDocument/2006/relationships/hyperlink" Target="http://pbs.twimg.com/profile_images/1046462856953294853/piRNXZla_normal.jpg" TargetMode="External"/><Relationship Id="rId1128" Type="http://schemas.openxmlformats.org/officeDocument/2006/relationships/hyperlink" Target="http://pbs.twimg.com/profile_images/1199148464690651139/ra2ZI9lp_normal.jpg" TargetMode="External"/><Relationship Id="rId1335" Type="http://schemas.openxmlformats.org/officeDocument/2006/relationships/hyperlink" Target="http://pbs.twimg.com/profile_images/1140242892088385536/0HqDQYo__normal.jpg" TargetMode="External"/><Relationship Id="rId1542" Type="http://schemas.openxmlformats.org/officeDocument/2006/relationships/hyperlink" Target="http://pbs.twimg.com/profile_images/1103735449594548224/sHx2LMcV_normal.jpg" TargetMode="External"/><Relationship Id="rId1987" Type="http://schemas.openxmlformats.org/officeDocument/2006/relationships/hyperlink" Target="https://twitter.com/leocarvalhonyc" TargetMode="External"/><Relationship Id="rId2940" Type="http://schemas.openxmlformats.org/officeDocument/2006/relationships/hyperlink" Target="https://twitter.com/amicusryelei" TargetMode="External"/><Relationship Id="rId912" Type="http://schemas.openxmlformats.org/officeDocument/2006/relationships/hyperlink" Target="http://pbs.twimg.com/profile_images/1193168112499200000/61tr6sVz_normal.jpg" TargetMode="External"/><Relationship Id="rId1847" Type="http://schemas.openxmlformats.org/officeDocument/2006/relationships/hyperlink" Target="https://twitter.com/btsport" TargetMode="External"/><Relationship Id="rId2800" Type="http://schemas.openxmlformats.org/officeDocument/2006/relationships/hyperlink" Target="https://twitter.com/indiesung" TargetMode="External"/><Relationship Id="rId41" Type="http://schemas.openxmlformats.org/officeDocument/2006/relationships/hyperlink" Target="https://t.co/yGlYtIIb2m" TargetMode="External"/><Relationship Id="rId1402" Type="http://schemas.openxmlformats.org/officeDocument/2006/relationships/hyperlink" Target="http://pbs.twimg.com/profile_images/1160524395166806016/5SRxJpEq_normal.jpg" TargetMode="External"/><Relationship Id="rId1707" Type="http://schemas.openxmlformats.org/officeDocument/2006/relationships/hyperlink" Target="http://pbs.twimg.com/profile_images/655428926332936192/tJUKFdLr_normal.jpg" TargetMode="External"/><Relationship Id="rId190" Type="http://schemas.openxmlformats.org/officeDocument/2006/relationships/hyperlink" Target="https://t.co/B0rptD1XF7" TargetMode="External"/><Relationship Id="rId288" Type="http://schemas.openxmlformats.org/officeDocument/2006/relationships/hyperlink" Target="https://t.co/bYXB5COHMb" TargetMode="External"/><Relationship Id="rId1914" Type="http://schemas.openxmlformats.org/officeDocument/2006/relationships/hyperlink" Target="https://twitter.com/tierneyloyal" TargetMode="External"/><Relationship Id="rId495" Type="http://schemas.openxmlformats.org/officeDocument/2006/relationships/hyperlink" Target="https://t.co/e0TYdYvlcr" TargetMode="External"/><Relationship Id="rId2176" Type="http://schemas.openxmlformats.org/officeDocument/2006/relationships/hyperlink" Target="https://twitter.com/emcarstaiirs" TargetMode="External"/><Relationship Id="rId2383" Type="http://schemas.openxmlformats.org/officeDocument/2006/relationships/hyperlink" Target="https://twitter.com/chrisabraham" TargetMode="External"/><Relationship Id="rId2590" Type="http://schemas.openxmlformats.org/officeDocument/2006/relationships/hyperlink" Target="https://twitter.com/seany_cfc" TargetMode="External"/><Relationship Id="rId148" Type="http://schemas.openxmlformats.org/officeDocument/2006/relationships/hyperlink" Target="https://t.co/pU7PlVfcb5" TargetMode="External"/><Relationship Id="rId355" Type="http://schemas.openxmlformats.org/officeDocument/2006/relationships/hyperlink" Target="http://t.co/jUidqXAoFS" TargetMode="External"/><Relationship Id="rId562" Type="http://schemas.openxmlformats.org/officeDocument/2006/relationships/hyperlink" Target="http://pbs.twimg.com/profile_images/1200371977673986048/KUBlnH_b_normal.jpg" TargetMode="External"/><Relationship Id="rId1192" Type="http://schemas.openxmlformats.org/officeDocument/2006/relationships/hyperlink" Target="http://pbs.twimg.com/profile_images/682688183855910913/tfmXrxRr_normal.jpg" TargetMode="External"/><Relationship Id="rId2036" Type="http://schemas.openxmlformats.org/officeDocument/2006/relationships/hyperlink" Target="https://twitter.com/mjh_wales" TargetMode="External"/><Relationship Id="rId2243" Type="http://schemas.openxmlformats.org/officeDocument/2006/relationships/hyperlink" Target="https://twitter.com/loyneto" TargetMode="External"/><Relationship Id="rId2450" Type="http://schemas.openxmlformats.org/officeDocument/2006/relationships/hyperlink" Target="https://twitter.com/liam__walters" TargetMode="External"/><Relationship Id="rId2688" Type="http://schemas.openxmlformats.org/officeDocument/2006/relationships/hyperlink" Target="https://twitter.com/mariajoseqt" TargetMode="External"/><Relationship Id="rId2895" Type="http://schemas.openxmlformats.org/officeDocument/2006/relationships/hyperlink" Target="https://twitter.com/scottbroadhead" TargetMode="External"/><Relationship Id="rId215" Type="http://schemas.openxmlformats.org/officeDocument/2006/relationships/hyperlink" Target="https://t.co/kDE1hgnGRj" TargetMode="External"/><Relationship Id="rId422" Type="http://schemas.openxmlformats.org/officeDocument/2006/relationships/hyperlink" Target="https://t.co/JxysWyig3L" TargetMode="External"/><Relationship Id="rId867" Type="http://schemas.openxmlformats.org/officeDocument/2006/relationships/hyperlink" Target="http://pbs.twimg.com/profile_images/1184889000814923776/QXvOyXZO_normal.jpg" TargetMode="External"/><Relationship Id="rId1052" Type="http://schemas.openxmlformats.org/officeDocument/2006/relationships/hyperlink" Target="http://pbs.twimg.com/profile_images/1200063411100553216/iqh3Sp0b_normal.jpg" TargetMode="External"/><Relationship Id="rId1497" Type="http://schemas.openxmlformats.org/officeDocument/2006/relationships/hyperlink" Target="http://pbs.twimg.com/profile_images/1187492901976268806/7tYuWuwy_normal.jpg" TargetMode="External"/><Relationship Id="rId2103" Type="http://schemas.openxmlformats.org/officeDocument/2006/relationships/hyperlink" Target="https://twitter.com/6arsenal1886" TargetMode="External"/><Relationship Id="rId2310" Type="http://schemas.openxmlformats.org/officeDocument/2006/relationships/hyperlink" Target="https://twitter.com/idetro" TargetMode="External"/><Relationship Id="rId2548" Type="http://schemas.openxmlformats.org/officeDocument/2006/relationships/hyperlink" Target="https://twitter.com/chomper_tc" TargetMode="External"/><Relationship Id="rId2755" Type="http://schemas.openxmlformats.org/officeDocument/2006/relationships/hyperlink" Target="https://twitter.com/ryanlewis79" TargetMode="External"/><Relationship Id="rId2962" Type="http://schemas.openxmlformats.org/officeDocument/2006/relationships/hyperlink" Target="https://twitter.com/lex_lootwhore" TargetMode="External"/><Relationship Id="rId727" Type="http://schemas.openxmlformats.org/officeDocument/2006/relationships/hyperlink" Target="http://pbs.twimg.com/profile_images/1036932995482038272/HR7TLxFS_normal.jpg" TargetMode="External"/><Relationship Id="rId934" Type="http://schemas.openxmlformats.org/officeDocument/2006/relationships/hyperlink" Target="http://pbs.twimg.com/profile_images/713659587421974528/GXHDKC_O_normal.jpg" TargetMode="External"/><Relationship Id="rId1357" Type="http://schemas.openxmlformats.org/officeDocument/2006/relationships/hyperlink" Target="http://pbs.twimg.com/profile_images/967072748370649088/z9-mMbmo_normal.jpg" TargetMode="External"/><Relationship Id="rId1564" Type="http://schemas.openxmlformats.org/officeDocument/2006/relationships/hyperlink" Target="http://abs.twimg.com/sticky/default_profile_images/default_profile_normal.png" TargetMode="External"/><Relationship Id="rId1771" Type="http://schemas.openxmlformats.org/officeDocument/2006/relationships/hyperlink" Target="https://twitter.com/kek2k12" TargetMode="External"/><Relationship Id="rId2408" Type="http://schemas.openxmlformats.org/officeDocument/2006/relationships/hyperlink" Target="https://twitter.com/dodgerjammyt" TargetMode="External"/><Relationship Id="rId2615" Type="http://schemas.openxmlformats.org/officeDocument/2006/relationships/hyperlink" Target="https://twitter.com/thehookahofpop" TargetMode="External"/><Relationship Id="rId2822" Type="http://schemas.openxmlformats.org/officeDocument/2006/relationships/hyperlink" Target="https://twitter.com/psychicwaugh" TargetMode="External"/><Relationship Id="rId63" Type="http://schemas.openxmlformats.org/officeDocument/2006/relationships/hyperlink" Target="https://t.co/pGE2qyWFVh" TargetMode="External"/><Relationship Id="rId1217" Type="http://schemas.openxmlformats.org/officeDocument/2006/relationships/hyperlink" Target="http://pbs.twimg.com/profile_images/941391435277811712/b_cBHiS2_normal.jpg" TargetMode="External"/><Relationship Id="rId1424" Type="http://schemas.openxmlformats.org/officeDocument/2006/relationships/hyperlink" Target="http://pbs.twimg.com/profile_images/648359257214177280/SmvxHKMC_normal.jpg" TargetMode="External"/><Relationship Id="rId1631" Type="http://schemas.openxmlformats.org/officeDocument/2006/relationships/hyperlink" Target="http://pbs.twimg.com/profile_images/1156458133377769474/LDME69wR_normal.jpg" TargetMode="External"/><Relationship Id="rId1869" Type="http://schemas.openxmlformats.org/officeDocument/2006/relationships/hyperlink" Target="https://twitter.com/gaggaboo" TargetMode="External"/><Relationship Id="rId1729" Type="http://schemas.openxmlformats.org/officeDocument/2006/relationships/hyperlink" Target="http://pbs.twimg.com/profile_images/1196796677270704128/gHw0DstA_normal.jpg" TargetMode="External"/><Relationship Id="rId1936" Type="http://schemas.openxmlformats.org/officeDocument/2006/relationships/hyperlink" Target="https://twitter.com/wholefoods" TargetMode="External"/><Relationship Id="rId2198" Type="http://schemas.openxmlformats.org/officeDocument/2006/relationships/hyperlink" Target="https://twitter.com/chrismoore1971" TargetMode="External"/><Relationship Id="rId377" Type="http://schemas.openxmlformats.org/officeDocument/2006/relationships/hyperlink" Target="https://t.co/QxIJfbqGBF" TargetMode="External"/><Relationship Id="rId584" Type="http://schemas.openxmlformats.org/officeDocument/2006/relationships/hyperlink" Target="http://pbs.twimg.com/profile_images/1249732098/to-the-beach_normal.jpg" TargetMode="External"/><Relationship Id="rId2058" Type="http://schemas.openxmlformats.org/officeDocument/2006/relationships/hyperlink" Target="https://twitter.com/mxsum98" TargetMode="External"/><Relationship Id="rId2265" Type="http://schemas.openxmlformats.org/officeDocument/2006/relationships/hyperlink" Target="https://twitter.com/runr_uk" TargetMode="External"/><Relationship Id="rId5" Type="http://schemas.openxmlformats.org/officeDocument/2006/relationships/hyperlink" Target="https://t.co/gSOO0kHwfw" TargetMode="External"/><Relationship Id="rId237" Type="http://schemas.openxmlformats.org/officeDocument/2006/relationships/hyperlink" Target="https://t.co/PZKQveKtK2" TargetMode="External"/><Relationship Id="rId791" Type="http://schemas.openxmlformats.org/officeDocument/2006/relationships/hyperlink" Target="http://pbs.twimg.com/profile_images/2215871803/13859_185615126702_746446702_3771560_3949848_n_normal.jpg" TargetMode="External"/><Relationship Id="rId889" Type="http://schemas.openxmlformats.org/officeDocument/2006/relationships/hyperlink" Target="http://pbs.twimg.com/profile_images/1197625230249861137/EyjVn8X1_normal.jpg" TargetMode="External"/><Relationship Id="rId1074" Type="http://schemas.openxmlformats.org/officeDocument/2006/relationships/hyperlink" Target="http://pbs.twimg.com/profile_images/1195346618448523264/kvYjlT_2_normal.jpg" TargetMode="External"/><Relationship Id="rId2472" Type="http://schemas.openxmlformats.org/officeDocument/2006/relationships/hyperlink" Target="https://twitter.com/sheffieldunited" TargetMode="External"/><Relationship Id="rId2777" Type="http://schemas.openxmlformats.org/officeDocument/2006/relationships/hyperlink" Target="https://twitter.com/anorrby" TargetMode="External"/><Relationship Id="rId444" Type="http://schemas.openxmlformats.org/officeDocument/2006/relationships/hyperlink" Target="https://t.co/9b6WE64Wk2" TargetMode="External"/><Relationship Id="rId651" Type="http://schemas.openxmlformats.org/officeDocument/2006/relationships/hyperlink" Target="http://pbs.twimg.com/profile_images/1067332816093016064/GkNEbL2w_normal.jpg" TargetMode="External"/><Relationship Id="rId749" Type="http://schemas.openxmlformats.org/officeDocument/2006/relationships/hyperlink" Target="http://pbs.twimg.com/profile_images/797871305563471872/1ErlW6oM_normal.jpg" TargetMode="External"/><Relationship Id="rId1281" Type="http://schemas.openxmlformats.org/officeDocument/2006/relationships/hyperlink" Target="http://pbs.twimg.com/profile_images/1090297463091724289/M_QSY2-g_normal.jpg" TargetMode="External"/><Relationship Id="rId1379" Type="http://schemas.openxmlformats.org/officeDocument/2006/relationships/hyperlink" Target="http://pbs.twimg.com/profile_images/683410589792735232/dB-S_wYz_normal.jpg" TargetMode="External"/><Relationship Id="rId1586" Type="http://schemas.openxmlformats.org/officeDocument/2006/relationships/hyperlink" Target="http://pbs.twimg.com/profile_images/464960388790894592/KuaQ-95x_normal.jpeg" TargetMode="External"/><Relationship Id="rId2125" Type="http://schemas.openxmlformats.org/officeDocument/2006/relationships/hyperlink" Target="https://twitter.com/matthewdking90" TargetMode="External"/><Relationship Id="rId2332" Type="http://schemas.openxmlformats.org/officeDocument/2006/relationships/hyperlink" Target="https://twitter.com/ketchupnosauce" TargetMode="External"/><Relationship Id="rId304" Type="http://schemas.openxmlformats.org/officeDocument/2006/relationships/hyperlink" Target="https://t.co/CPC1wgeCZf" TargetMode="External"/><Relationship Id="rId511" Type="http://schemas.openxmlformats.org/officeDocument/2006/relationships/hyperlink" Target="http://pbs.twimg.com/profile_images/1195482345148686336/gohq0qkq_normal.jpg" TargetMode="External"/><Relationship Id="rId609" Type="http://schemas.openxmlformats.org/officeDocument/2006/relationships/hyperlink" Target="http://pbs.twimg.com/profile_images/1164971111714631680/wgq145VZ_normal.jpg" TargetMode="External"/><Relationship Id="rId956" Type="http://schemas.openxmlformats.org/officeDocument/2006/relationships/hyperlink" Target="http://pbs.twimg.com/profile_images/605110422555860992/JFRWuMX7_normal.jpg" TargetMode="External"/><Relationship Id="rId1141" Type="http://schemas.openxmlformats.org/officeDocument/2006/relationships/hyperlink" Target="http://pbs.twimg.com/profile_images/1156859764200169473/-zyir9hj_normal.jpg" TargetMode="External"/><Relationship Id="rId1239" Type="http://schemas.openxmlformats.org/officeDocument/2006/relationships/hyperlink" Target="http://pbs.twimg.com/profile_images/1091951540057923585/l0HkbTNT_normal.jpg" TargetMode="External"/><Relationship Id="rId1793" Type="http://schemas.openxmlformats.org/officeDocument/2006/relationships/hyperlink" Target="https://twitter.com/adzzor" TargetMode="External"/><Relationship Id="rId2637" Type="http://schemas.openxmlformats.org/officeDocument/2006/relationships/hyperlink" Target="https://twitter.com/aswinsub143" TargetMode="External"/><Relationship Id="rId2844" Type="http://schemas.openxmlformats.org/officeDocument/2006/relationships/hyperlink" Target="https://twitter.com/oram_andy" TargetMode="External"/><Relationship Id="rId85" Type="http://schemas.openxmlformats.org/officeDocument/2006/relationships/hyperlink" Target="https://t.co/JVtxajPgKT" TargetMode="External"/><Relationship Id="rId816" Type="http://schemas.openxmlformats.org/officeDocument/2006/relationships/hyperlink" Target="http://pbs.twimg.com/profile_images/1184376125817942016/3oPUwDy8_normal.jpg" TargetMode="External"/><Relationship Id="rId1001" Type="http://schemas.openxmlformats.org/officeDocument/2006/relationships/hyperlink" Target="http://pbs.twimg.com/profile_images/795649488337731584/R498StQy_normal.jpg" TargetMode="External"/><Relationship Id="rId1446" Type="http://schemas.openxmlformats.org/officeDocument/2006/relationships/hyperlink" Target="http://pbs.twimg.com/profile_images/1180114692494315520/-P6ohe5i_normal.jpg" TargetMode="External"/><Relationship Id="rId1653" Type="http://schemas.openxmlformats.org/officeDocument/2006/relationships/hyperlink" Target="http://pbs.twimg.com/profile_images/1196242731703689217/FvkmUdo0_normal.jpg" TargetMode="External"/><Relationship Id="rId1860" Type="http://schemas.openxmlformats.org/officeDocument/2006/relationships/hyperlink" Target="https://twitter.com/jonesnjonesn" TargetMode="External"/><Relationship Id="rId2704" Type="http://schemas.openxmlformats.org/officeDocument/2006/relationships/hyperlink" Target="https://twitter.com/hoesaintshitz" TargetMode="External"/><Relationship Id="rId2911" Type="http://schemas.openxmlformats.org/officeDocument/2006/relationships/hyperlink" Target="https://twitter.com/nacnudrium" TargetMode="External"/><Relationship Id="rId1306" Type="http://schemas.openxmlformats.org/officeDocument/2006/relationships/hyperlink" Target="http://pbs.twimg.com/profile_images/503983437619802112/AV4jTNYL_normal.jpeg" TargetMode="External"/><Relationship Id="rId1513" Type="http://schemas.openxmlformats.org/officeDocument/2006/relationships/hyperlink" Target="http://pbs.twimg.com/profile_images/1191022784673132544/IO-T72Gj_normal.jpg" TargetMode="External"/><Relationship Id="rId1720" Type="http://schemas.openxmlformats.org/officeDocument/2006/relationships/hyperlink" Target="http://pbs.twimg.com/profile_images/1065544653628264448/rGSNHyuS_normal.jpg" TargetMode="External"/><Relationship Id="rId1958" Type="http://schemas.openxmlformats.org/officeDocument/2006/relationships/hyperlink" Target="https://twitter.com/yungcleofatra" TargetMode="External"/><Relationship Id="rId12" Type="http://schemas.openxmlformats.org/officeDocument/2006/relationships/hyperlink" Target="https://t.co/hCNpbaxBKU" TargetMode="External"/><Relationship Id="rId1818" Type="http://schemas.openxmlformats.org/officeDocument/2006/relationships/hyperlink" Target="https://twitter.com/therealh2ocoach" TargetMode="External"/><Relationship Id="rId161" Type="http://schemas.openxmlformats.org/officeDocument/2006/relationships/hyperlink" Target="https://t.co/DC2FMygUBK" TargetMode="External"/><Relationship Id="rId399" Type="http://schemas.openxmlformats.org/officeDocument/2006/relationships/hyperlink" Target="https://t.co/ihOX98cBHV" TargetMode="External"/><Relationship Id="rId2287" Type="http://schemas.openxmlformats.org/officeDocument/2006/relationships/hyperlink" Target="https://twitter.com/theboogalooguru" TargetMode="External"/><Relationship Id="rId2494" Type="http://schemas.openxmlformats.org/officeDocument/2006/relationships/hyperlink" Target="https://twitter.com/david_nice" TargetMode="External"/><Relationship Id="rId259" Type="http://schemas.openxmlformats.org/officeDocument/2006/relationships/hyperlink" Target="https://t.co/dOlpzhHJcS" TargetMode="External"/><Relationship Id="rId466" Type="http://schemas.openxmlformats.org/officeDocument/2006/relationships/hyperlink" Target="https://t.co/Qfnh0fTl5V" TargetMode="External"/><Relationship Id="rId673" Type="http://schemas.openxmlformats.org/officeDocument/2006/relationships/hyperlink" Target="http://abs.twimg.com/sticky/default_profile_images/default_profile_normal.png" TargetMode="External"/><Relationship Id="rId880" Type="http://schemas.openxmlformats.org/officeDocument/2006/relationships/hyperlink" Target="http://pbs.twimg.com/profile_images/962003033088552962/bioxvuTg_normal.jpg" TargetMode="External"/><Relationship Id="rId1096" Type="http://schemas.openxmlformats.org/officeDocument/2006/relationships/hyperlink" Target="http://pbs.twimg.com/profile_images/1199254039046840320/9f0R65Ef_normal.jpg" TargetMode="External"/><Relationship Id="rId2147" Type="http://schemas.openxmlformats.org/officeDocument/2006/relationships/hyperlink" Target="https://twitter.com/tg97221390" TargetMode="External"/><Relationship Id="rId2354" Type="http://schemas.openxmlformats.org/officeDocument/2006/relationships/hyperlink" Target="https://twitter.com/videogamedeals" TargetMode="External"/><Relationship Id="rId2561" Type="http://schemas.openxmlformats.org/officeDocument/2006/relationships/hyperlink" Target="https://twitter.com/shaybaycupcake" TargetMode="External"/><Relationship Id="rId2799" Type="http://schemas.openxmlformats.org/officeDocument/2006/relationships/hyperlink" Target="https://twitter.com/brxckf" TargetMode="External"/><Relationship Id="rId119" Type="http://schemas.openxmlformats.org/officeDocument/2006/relationships/hyperlink" Target="https://t.co/3WPwRb2Lec" TargetMode="External"/><Relationship Id="rId326" Type="http://schemas.openxmlformats.org/officeDocument/2006/relationships/hyperlink" Target="https://t.co/qRoTPQVkYH" TargetMode="External"/><Relationship Id="rId533" Type="http://schemas.openxmlformats.org/officeDocument/2006/relationships/hyperlink" Target="http://pbs.twimg.com/profile_images/886590799949045761/zbtPdFT1_normal.jpg" TargetMode="External"/><Relationship Id="rId978" Type="http://schemas.openxmlformats.org/officeDocument/2006/relationships/hyperlink" Target="http://pbs.twimg.com/profile_images/1133090007818878977/zkUynx9y_normal.jpg" TargetMode="External"/><Relationship Id="rId1163" Type="http://schemas.openxmlformats.org/officeDocument/2006/relationships/hyperlink" Target="http://pbs.twimg.com/profile_images/1183398124141891584/UmKJqCnc_normal.jpg" TargetMode="External"/><Relationship Id="rId1370" Type="http://schemas.openxmlformats.org/officeDocument/2006/relationships/hyperlink" Target="http://pbs.twimg.com/profile_images/980448175424200704/TXQp8nyg_normal.jpg" TargetMode="External"/><Relationship Id="rId2007" Type="http://schemas.openxmlformats.org/officeDocument/2006/relationships/hyperlink" Target="https://twitter.com/leagueoflegends" TargetMode="External"/><Relationship Id="rId2214" Type="http://schemas.openxmlformats.org/officeDocument/2006/relationships/hyperlink" Target="https://twitter.com/youngmono" TargetMode="External"/><Relationship Id="rId2659" Type="http://schemas.openxmlformats.org/officeDocument/2006/relationships/hyperlink" Target="https://twitter.com/assaries" TargetMode="External"/><Relationship Id="rId2866" Type="http://schemas.openxmlformats.org/officeDocument/2006/relationships/hyperlink" Target="https://twitter.com/siliconhbo" TargetMode="External"/><Relationship Id="rId740" Type="http://schemas.openxmlformats.org/officeDocument/2006/relationships/hyperlink" Target="http://pbs.twimg.com/profile_images/1156194958761779200/wq0r7I0y_normal.jpg" TargetMode="External"/><Relationship Id="rId838" Type="http://schemas.openxmlformats.org/officeDocument/2006/relationships/hyperlink" Target="http://pbs.twimg.com/profile_images/1183454110156238850/7HrCIjKw_normal.jpg" TargetMode="External"/><Relationship Id="rId1023" Type="http://schemas.openxmlformats.org/officeDocument/2006/relationships/hyperlink" Target="http://pbs.twimg.com/profile_images/820014105281101826/vO0EfUfG_normal.jpg" TargetMode="External"/><Relationship Id="rId1468" Type="http://schemas.openxmlformats.org/officeDocument/2006/relationships/hyperlink" Target="http://pbs.twimg.com/profile_images/1064778298411180032/u0bEOE9O_normal.jpg" TargetMode="External"/><Relationship Id="rId1675" Type="http://schemas.openxmlformats.org/officeDocument/2006/relationships/hyperlink" Target="http://pbs.twimg.com/profile_images/1200409518309597184/rS7I7rt8_normal.jpg" TargetMode="External"/><Relationship Id="rId1882" Type="http://schemas.openxmlformats.org/officeDocument/2006/relationships/hyperlink" Target="https://twitter.com/hhhhyunjinjin" TargetMode="External"/><Relationship Id="rId2421" Type="http://schemas.openxmlformats.org/officeDocument/2006/relationships/hyperlink" Target="https://twitter.com/cardas" TargetMode="External"/><Relationship Id="rId2519" Type="http://schemas.openxmlformats.org/officeDocument/2006/relationships/hyperlink" Target="https://twitter.com/shadoworld" TargetMode="External"/><Relationship Id="rId2726" Type="http://schemas.openxmlformats.org/officeDocument/2006/relationships/hyperlink" Target="https://twitter.com/caletvwlrh" TargetMode="External"/><Relationship Id="rId600" Type="http://schemas.openxmlformats.org/officeDocument/2006/relationships/hyperlink" Target="http://pbs.twimg.com/profile_images/1057475534894985216/IS1gXAdr_normal.jpg" TargetMode="External"/><Relationship Id="rId1230" Type="http://schemas.openxmlformats.org/officeDocument/2006/relationships/hyperlink" Target="http://pbs.twimg.com/profile_images/1196784290522173441/gPxrJ0ow_normal.jpg" TargetMode="External"/><Relationship Id="rId1328" Type="http://schemas.openxmlformats.org/officeDocument/2006/relationships/hyperlink" Target="http://pbs.twimg.com/profile_images/1155421726328729600/ZzX-A6Hz_normal.jpg" TargetMode="External"/><Relationship Id="rId1535" Type="http://schemas.openxmlformats.org/officeDocument/2006/relationships/hyperlink" Target="http://pbs.twimg.com/profile_images/719164866120953857/q9HtvIwn_normal.jpg" TargetMode="External"/><Relationship Id="rId2933" Type="http://schemas.openxmlformats.org/officeDocument/2006/relationships/hyperlink" Target="https://twitter.com/joe31099240" TargetMode="External"/><Relationship Id="rId905" Type="http://schemas.openxmlformats.org/officeDocument/2006/relationships/hyperlink" Target="http://pbs.twimg.com/profile_images/1180942927696158723/mGn67IL9_normal.jpg" TargetMode="External"/><Relationship Id="rId1742" Type="http://schemas.openxmlformats.org/officeDocument/2006/relationships/hyperlink" Target="https://twitter.com/rosickyjr" TargetMode="External"/><Relationship Id="rId34" Type="http://schemas.openxmlformats.org/officeDocument/2006/relationships/hyperlink" Target="https://t.co/wGrM0X31Ij" TargetMode="External"/><Relationship Id="rId1602" Type="http://schemas.openxmlformats.org/officeDocument/2006/relationships/hyperlink" Target="http://pbs.twimg.com/profile_images/1155888431731552261/QWzOnuA2_normal.jpg" TargetMode="External"/><Relationship Id="rId183" Type="http://schemas.openxmlformats.org/officeDocument/2006/relationships/hyperlink" Target="https://t.co/lhzTkz5TBA" TargetMode="External"/><Relationship Id="rId390" Type="http://schemas.openxmlformats.org/officeDocument/2006/relationships/hyperlink" Target="https://t.co/fKAp8acZjP" TargetMode="External"/><Relationship Id="rId1907" Type="http://schemas.openxmlformats.org/officeDocument/2006/relationships/hyperlink" Target="https://twitter.com/betangel" TargetMode="External"/><Relationship Id="rId2071" Type="http://schemas.openxmlformats.org/officeDocument/2006/relationships/hyperlink" Target="https://twitter.com/jack_rogers97" TargetMode="External"/><Relationship Id="rId250" Type="http://schemas.openxmlformats.org/officeDocument/2006/relationships/hyperlink" Target="http://t.co/Hq7hTYkOPg" TargetMode="External"/><Relationship Id="rId488" Type="http://schemas.openxmlformats.org/officeDocument/2006/relationships/hyperlink" Target="https://t.co/ugqdt7yBeV" TargetMode="External"/><Relationship Id="rId695" Type="http://schemas.openxmlformats.org/officeDocument/2006/relationships/hyperlink" Target="http://pbs.twimg.com/profile_images/1043675755790635008/tSzOlTOk_normal.jpg" TargetMode="External"/><Relationship Id="rId2169" Type="http://schemas.openxmlformats.org/officeDocument/2006/relationships/hyperlink" Target="https://twitter.com/iamchrisedward" TargetMode="External"/><Relationship Id="rId2376" Type="http://schemas.openxmlformats.org/officeDocument/2006/relationships/hyperlink" Target="https://twitter.com/palmtreesss" TargetMode="External"/><Relationship Id="rId2583" Type="http://schemas.openxmlformats.org/officeDocument/2006/relationships/hyperlink" Target="https://twitter.com/syko_squad10" TargetMode="External"/><Relationship Id="rId2790" Type="http://schemas.openxmlformats.org/officeDocument/2006/relationships/hyperlink" Target="https://twitter.com/nathan_dean1" TargetMode="External"/><Relationship Id="rId110" Type="http://schemas.openxmlformats.org/officeDocument/2006/relationships/hyperlink" Target="https://t.co/C6jYGDRRKc" TargetMode="External"/><Relationship Id="rId348" Type="http://schemas.openxmlformats.org/officeDocument/2006/relationships/hyperlink" Target="https://t.co/CurvoshUJY" TargetMode="External"/><Relationship Id="rId555" Type="http://schemas.openxmlformats.org/officeDocument/2006/relationships/hyperlink" Target="http://pbs.twimg.com/profile_images/1197964221830565888/LukLOKwY_normal.jpg" TargetMode="External"/><Relationship Id="rId762" Type="http://schemas.openxmlformats.org/officeDocument/2006/relationships/hyperlink" Target="http://pbs.twimg.com/profile_images/839992323752751106/7LsoVYyY_normal.jpg" TargetMode="External"/><Relationship Id="rId1185" Type="http://schemas.openxmlformats.org/officeDocument/2006/relationships/hyperlink" Target="http://pbs.twimg.com/profile_images/1193916134585720833/6tKmmJrX_normal.jpg" TargetMode="External"/><Relationship Id="rId1392" Type="http://schemas.openxmlformats.org/officeDocument/2006/relationships/hyperlink" Target="http://pbs.twimg.com/profile_images/1193543729786839040/NfucNI0P_normal.jpg" TargetMode="External"/><Relationship Id="rId2029" Type="http://schemas.openxmlformats.org/officeDocument/2006/relationships/hyperlink" Target="https://twitter.com/hechima10040" TargetMode="External"/><Relationship Id="rId2236" Type="http://schemas.openxmlformats.org/officeDocument/2006/relationships/hyperlink" Target="https://twitter.com/princesssb16" TargetMode="External"/><Relationship Id="rId2443" Type="http://schemas.openxmlformats.org/officeDocument/2006/relationships/hyperlink" Target="https://twitter.com/garyhiggz" TargetMode="External"/><Relationship Id="rId2650" Type="http://schemas.openxmlformats.org/officeDocument/2006/relationships/hyperlink" Target="https://twitter.com/svart_svan" TargetMode="External"/><Relationship Id="rId2888" Type="http://schemas.openxmlformats.org/officeDocument/2006/relationships/hyperlink" Target="https://twitter.com/morpheusfire" TargetMode="External"/><Relationship Id="rId208" Type="http://schemas.openxmlformats.org/officeDocument/2006/relationships/hyperlink" Target="http://t.co/OFWtlRrugO" TargetMode="External"/><Relationship Id="rId415" Type="http://schemas.openxmlformats.org/officeDocument/2006/relationships/hyperlink" Target="https://t.co/S0U1DehueY" TargetMode="External"/><Relationship Id="rId622" Type="http://schemas.openxmlformats.org/officeDocument/2006/relationships/hyperlink" Target="http://pbs.twimg.com/profile_images/975104963943849984/7qt0VOFh_normal.jpg" TargetMode="External"/><Relationship Id="rId1045" Type="http://schemas.openxmlformats.org/officeDocument/2006/relationships/hyperlink" Target="http://pbs.twimg.com/profile_images/1193696193995583488/vlxLdFHg_normal.jpg" TargetMode="External"/><Relationship Id="rId1252" Type="http://schemas.openxmlformats.org/officeDocument/2006/relationships/hyperlink" Target="http://pbs.twimg.com/profile_images/1200523278483382272/hyTKFLJ5_normal.jpg" TargetMode="External"/><Relationship Id="rId1697" Type="http://schemas.openxmlformats.org/officeDocument/2006/relationships/hyperlink" Target="http://pbs.twimg.com/profile_images/657471523339509760/KuEtEU_Y_normal.jpg" TargetMode="External"/><Relationship Id="rId2303" Type="http://schemas.openxmlformats.org/officeDocument/2006/relationships/hyperlink" Target="https://twitter.com/pixel51" TargetMode="External"/><Relationship Id="rId2510" Type="http://schemas.openxmlformats.org/officeDocument/2006/relationships/hyperlink" Target="https://twitter.com/gunnertwin" TargetMode="External"/><Relationship Id="rId2748" Type="http://schemas.openxmlformats.org/officeDocument/2006/relationships/hyperlink" Target="https://twitter.com/girrlscout" TargetMode="External"/><Relationship Id="rId2955" Type="http://schemas.openxmlformats.org/officeDocument/2006/relationships/hyperlink" Target="https://twitter.com/lwwwwww45" TargetMode="External"/><Relationship Id="rId927" Type="http://schemas.openxmlformats.org/officeDocument/2006/relationships/hyperlink" Target="http://pbs.twimg.com/profile_images/1200507102990602246/KiihO8gX_normal.jpg" TargetMode="External"/><Relationship Id="rId1112" Type="http://schemas.openxmlformats.org/officeDocument/2006/relationships/hyperlink" Target="http://pbs.twimg.com/profile_images/1188927527034769413/aBPkt35Z_normal.jpg" TargetMode="External"/><Relationship Id="rId1557" Type="http://schemas.openxmlformats.org/officeDocument/2006/relationships/hyperlink" Target="http://pbs.twimg.com/profile_images/1172810098223321090/9giGcN7s_normal.jpg" TargetMode="External"/><Relationship Id="rId1764" Type="http://schemas.openxmlformats.org/officeDocument/2006/relationships/hyperlink" Target="https://twitter.com/cockneycomic" TargetMode="External"/><Relationship Id="rId1971" Type="http://schemas.openxmlformats.org/officeDocument/2006/relationships/hyperlink" Target="https://twitter.com/lucasdkio" TargetMode="External"/><Relationship Id="rId2608" Type="http://schemas.openxmlformats.org/officeDocument/2006/relationships/hyperlink" Target="https://twitter.com/curleyyyyyy" TargetMode="External"/><Relationship Id="rId2815" Type="http://schemas.openxmlformats.org/officeDocument/2006/relationships/hyperlink" Target="https://twitter.com/jonatha82633211" TargetMode="External"/><Relationship Id="rId56" Type="http://schemas.openxmlformats.org/officeDocument/2006/relationships/hyperlink" Target="https://t.co/LtYa5mXQqh" TargetMode="External"/><Relationship Id="rId1417" Type="http://schemas.openxmlformats.org/officeDocument/2006/relationships/hyperlink" Target="http://pbs.twimg.com/profile_images/1192761981348073472/jEPNSVsf_normal.jpg" TargetMode="External"/><Relationship Id="rId1624" Type="http://schemas.openxmlformats.org/officeDocument/2006/relationships/hyperlink" Target="http://pbs.twimg.com/profile_images/1193304169362477058/ZOpj8Gyp_normal.jpg" TargetMode="External"/><Relationship Id="rId1831" Type="http://schemas.openxmlformats.org/officeDocument/2006/relationships/hyperlink" Target="https://twitter.com/larrrmmy" TargetMode="External"/><Relationship Id="rId1929" Type="http://schemas.openxmlformats.org/officeDocument/2006/relationships/hyperlink" Target="https://twitter.com/ryan_adams93" TargetMode="External"/><Relationship Id="rId2093" Type="http://schemas.openxmlformats.org/officeDocument/2006/relationships/hyperlink" Target="https://twitter.com/primevideobr" TargetMode="External"/><Relationship Id="rId2398" Type="http://schemas.openxmlformats.org/officeDocument/2006/relationships/hyperlink" Target="https://twitter.com/anishhl555" TargetMode="External"/><Relationship Id="rId272" Type="http://schemas.openxmlformats.org/officeDocument/2006/relationships/hyperlink" Target="https://t.co/j4qLsX9k0q" TargetMode="External"/><Relationship Id="rId577" Type="http://schemas.openxmlformats.org/officeDocument/2006/relationships/hyperlink" Target="http://pbs.twimg.com/profile_images/917725625657561088/DDMqAlCT_normal.jpg" TargetMode="External"/><Relationship Id="rId2160" Type="http://schemas.openxmlformats.org/officeDocument/2006/relationships/hyperlink" Target="https://twitter.com/kamelle1st" TargetMode="External"/><Relationship Id="rId2258" Type="http://schemas.openxmlformats.org/officeDocument/2006/relationships/hyperlink" Target="https://twitter.com/bakufuckr" TargetMode="External"/><Relationship Id="rId132" Type="http://schemas.openxmlformats.org/officeDocument/2006/relationships/hyperlink" Target="https://t.co/gLSat2370C" TargetMode="External"/><Relationship Id="rId784" Type="http://schemas.openxmlformats.org/officeDocument/2006/relationships/hyperlink" Target="http://pbs.twimg.com/profile_images/751077091274137603/mzXtFcRs_normal.jpg" TargetMode="External"/><Relationship Id="rId991" Type="http://schemas.openxmlformats.org/officeDocument/2006/relationships/hyperlink" Target="http://pbs.twimg.com/profile_images/779826874667196417/H4f7k8xg_normal.jpg" TargetMode="External"/><Relationship Id="rId1067" Type="http://schemas.openxmlformats.org/officeDocument/2006/relationships/hyperlink" Target="http://pbs.twimg.com/profile_images/1196989553040449536/2pHl8ARn_normal.jpg" TargetMode="External"/><Relationship Id="rId2020" Type="http://schemas.openxmlformats.org/officeDocument/2006/relationships/hyperlink" Target="https://twitter.com/drame_yakhya" TargetMode="External"/><Relationship Id="rId2465" Type="http://schemas.openxmlformats.org/officeDocument/2006/relationships/hyperlink" Target="https://twitter.com/miguelagranda" TargetMode="External"/><Relationship Id="rId2672" Type="http://schemas.openxmlformats.org/officeDocument/2006/relationships/hyperlink" Target="https://twitter.com/richardredman18" TargetMode="External"/><Relationship Id="rId437" Type="http://schemas.openxmlformats.org/officeDocument/2006/relationships/hyperlink" Target="https://t.co/7QHHSfwBrL" TargetMode="External"/><Relationship Id="rId644" Type="http://schemas.openxmlformats.org/officeDocument/2006/relationships/hyperlink" Target="http://pbs.twimg.com/profile_images/1201743230053666816/3ivzmruH_normal.jpg" TargetMode="External"/><Relationship Id="rId851" Type="http://schemas.openxmlformats.org/officeDocument/2006/relationships/hyperlink" Target="http://pbs.twimg.com/profile_images/1031928194771902464/nnXaPVST_normal.jpg" TargetMode="External"/><Relationship Id="rId1274" Type="http://schemas.openxmlformats.org/officeDocument/2006/relationships/hyperlink" Target="http://pbs.twimg.com/profile_images/1195677361162768384/e41ZhEVz_normal.jpg" TargetMode="External"/><Relationship Id="rId1481" Type="http://schemas.openxmlformats.org/officeDocument/2006/relationships/hyperlink" Target="http://pbs.twimg.com/profile_images/1148697972244459520/VRyR70GW_normal.jpg" TargetMode="External"/><Relationship Id="rId1579" Type="http://schemas.openxmlformats.org/officeDocument/2006/relationships/hyperlink" Target="http://pbs.twimg.com/profile_images/1158128899168952320/IpASdAyJ_normal.jpg" TargetMode="External"/><Relationship Id="rId2118" Type="http://schemas.openxmlformats.org/officeDocument/2006/relationships/hyperlink" Target="https://twitter.com/nelson_m_j" TargetMode="External"/><Relationship Id="rId2325" Type="http://schemas.openxmlformats.org/officeDocument/2006/relationships/hyperlink" Target="https://twitter.com/lligatos" TargetMode="External"/><Relationship Id="rId2532" Type="http://schemas.openxmlformats.org/officeDocument/2006/relationships/hyperlink" Target="https://twitter.com/seaofthieves" TargetMode="External"/><Relationship Id="rId504" Type="http://schemas.openxmlformats.org/officeDocument/2006/relationships/hyperlink" Target="https://t.co/TnyFCq2UAg" TargetMode="External"/><Relationship Id="rId711" Type="http://schemas.openxmlformats.org/officeDocument/2006/relationships/hyperlink" Target="http://pbs.twimg.com/profile_images/1197683751813287936/VSBpB6AM_normal.jpg" TargetMode="External"/><Relationship Id="rId949" Type="http://schemas.openxmlformats.org/officeDocument/2006/relationships/hyperlink" Target="http://pbs.twimg.com/profile_images/1163108247047483392/OD1Gtsgq_normal.jpg" TargetMode="External"/><Relationship Id="rId1134" Type="http://schemas.openxmlformats.org/officeDocument/2006/relationships/hyperlink" Target="http://pbs.twimg.com/profile_images/1160347184111464448/4SksAaAR_normal.jpg" TargetMode="External"/><Relationship Id="rId1341" Type="http://schemas.openxmlformats.org/officeDocument/2006/relationships/hyperlink" Target="http://pbs.twimg.com/profile_images/1176369582929567745/sGaGrcIs_normal.jpg" TargetMode="External"/><Relationship Id="rId1786" Type="http://schemas.openxmlformats.org/officeDocument/2006/relationships/hyperlink" Target="https://twitter.com/ashmeeeeeet" TargetMode="External"/><Relationship Id="rId1993" Type="http://schemas.openxmlformats.org/officeDocument/2006/relationships/hyperlink" Target="https://twitter.com/foxinthebox2010" TargetMode="External"/><Relationship Id="rId2837" Type="http://schemas.openxmlformats.org/officeDocument/2006/relationships/hyperlink" Target="https://twitter.com/chariss_walker" TargetMode="External"/><Relationship Id="rId78" Type="http://schemas.openxmlformats.org/officeDocument/2006/relationships/hyperlink" Target="http://lorykimbyul.blogspot.com.es/" TargetMode="External"/><Relationship Id="rId809" Type="http://schemas.openxmlformats.org/officeDocument/2006/relationships/hyperlink" Target="http://pbs.twimg.com/profile_images/1141686061384523777/2NjU1VZa_normal.png" TargetMode="External"/><Relationship Id="rId1201" Type="http://schemas.openxmlformats.org/officeDocument/2006/relationships/hyperlink" Target="http://pbs.twimg.com/profile_images/1198405071849041923/B1Fc_aoO_normal.jpg" TargetMode="External"/><Relationship Id="rId1439" Type="http://schemas.openxmlformats.org/officeDocument/2006/relationships/hyperlink" Target="http://pbs.twimg.com/profile_images/1200725178168303617/p2a15Ua8_normal.jpg" TargetMode="External"/><Relationship Id="rId1646" Type="http://schemas.openxmlformats.org/officeDocument/2006/relationships/hyperlink" Target="http://pbs.twimg.com/profile_images/1156153375647551488/rF8io8g5_normal.jpg" TargetMode="External"/><Relationship Id="rId1853" Type="http://schemas.openxmlformats.org/officeDocument/2006/relationships/hyperlink" Target="https://twitter.com/sissypig17" TargetMode="External"/><Relationship Id="rId2904" Type="http://schemas.openxmlformats.org/officeDocument/2006/relationships/hyperlink" Target="https://twitter.com/battletoad42069" TargetMode="External"/><Relationship Id="rId1506" Type="http://schemas.openxmlformats.org/officeDocument/2006/relationships/hyperlink" Target="http://pbs.twimg.com/profile_images/1064581819394392066/huTf2jG8_normal.jpg" TargetMode="External"/><Relationship Id="rId1713" Type="http://schemas.openxmlformats.org/officeDocument/2006/relationships/hyperlink" Target="http://pbs.twimg.com/profile_images/1197501225991856129/qpdckhIm_normal.jpg" TargetMode="External"/><Relationship Id="rId1920" Type="http://schemas.openxmlformats.org/officeDocument/2006/relationships/hyperlink" Target="https://twitter.com/knyyylgch" TargetMode="External"/><Relationship Id="rId294" Type="http://schemas.openxmlformats.org/officeDocument/2006/relationships/hyperlink" Target="https://t.co/hJ65XVJx0M" TargetMode="External"/><Relationship Id="rId2182" Type="http://schemas.openxmlformats.org/officeDocument/2006/relationships/hyperlink" Target="https://twitter.com/kevindav" TargetMode="External"/><Relationship Id="rId154" Type="http://schemas.openxmlformats.org/officeDocument/2006/relationships/hyperlink" Target="https://t.co/EpvCMhPKX9" TargetMode="External"/><Relationship Id="rId361" Type="http://schemas.openxmlformats.org/officeDocument/2006/relationships/hyperlink" Target="https://t.co/qdPwUmBlib" TargetMode="External"/><Relationship Id="rId599" Type="http://schemas.openxmlformats.org/officeDocument/2006/relationships/hyperlink" Target="http://pbs.twimg.com/profile_images/887297617012633601/YMNlKD_P_normal.jpg" TargetMode="External"/><Relationship Id="rId2042" Type="http://schemas.openxmlformats.org/officeDocument/2006/relationships/hyperlink" Target="https://twitter.com/kendallrowanx" TargetMode="External"/><Relationship Id="rId2487" Type="http://schemas.openxmlformats.org/officeDocument/2006/relationships/hyperlink" Target="https://twitter.com/pabrewreview" TargetMode="External"/><Relationship Id="rId2694" Type="http://schemas.openxmlformats.org/officeDocument/2006/relationships/hyperlink" Target="https://twitter.com/enzotheotaku" TargetMode="External"/><Relationship Id="rId459" Type="http://schemas.openxmlformats.org/officeDocument/2006/relationships/hyperlink" Target="http://t.co/kRLuPBRp9U" TargetMode="External"/><Relationship Id="rId666" Type="http://schemas.openxmlformats.org/officeDocument/2006/relationships/hyperlink" Target="http://pbs.twimg.com/profile_images/608368532703875074/MKH-SaYm_normal.png" TargetMode="External"/><Relationship Id="rId873" Type="http://schemas.openxmlformats.org/officeDocument/2006/relationships/hyperlink" Target="http://pbs.twimg.com/profile_images/1201554590648459265/Eu_gQtUs_normal.jpg" TargetMode="External"/><Relationship Id="rId1089" Type="http://schemas.openxmlformats.org/officeDocument/2006/relationships/hyperlink" Target="http://pbs.twimg.com/profile_images/922870890701905921/T4hOEwSe_normal.jpg" TargetMode="External"/><Relationship Id="rId1296" Type="http://schemas.openxmlformats.org/officeDocument/2006/relationships/hyperlink" Target="http://pbs.twimg.com/profile_images/813933020/phoenix_nebula_normal.jpg" TargetMode="External"/><Relationship Id="rId2347" Type="http://schemas.openxmlformats.org/officeDocument/2006/relationships/hyperlink" Target="https://twitter.com/faintdreams" TargetMode="External"/><Relationship Id="rId2554" Type="http://schemas.openxmlformats.org/officeDocument/2006/relationships/hyperlink" Target="https://twitter.com/iizwarren" TargetMode="External"/><Relationship Id="rId221" Type="http://schemas.openxmlformats.org/officeDocument/2006/relationships/hyperlink" Target="https://t.co/nqyromFbxB" TargetMode="External"/><Relationship Id="rId319" Type="http://schemas.openxmlformats.org/officeDocument/2006/relationships/hyperlink" Target="https://t.co/BcilCkgsX4" TargetMode="External"/><Relationship Id="rId526" Type="http://schemas.openxmlformats.org/officeDocument/2006/relationships/hyperlink" Target="http://pbs.twimg.com/profile_images/1201117945457332224/L8obeRzq_normal.jpg" TargetMode="External"/><Relationship Id="rId1156" Type="http://schemas.openxmlformats.org/officeDocument/2006/relationships/hyperlink" Target="http://pbs.twimg.com/profile_images/413911728448364544/j6Xt01w4_normal.jpeg" TargetMode="External"/><Relationship Id="rId1363" Type="http://schemas.openxmlformats.org/officeDocument/2006/relationships/hyperlink" Target="http://pbs.twimg.com/profile_images/971430591806795776/P4u5LPFT_normal.jpg" TargetMode="External"/><Relationship Id="rId2207" Type="http://schemas.openxmlformats.org/officeDocument/2006/relationships/hyperlink" Target="https://twitter.com/215_felixx" TargetMode="External"/><Relationship Id="rId2761" Type="http://schemas.openxmlformats.org/officeDocument/2006/relationships/hyperlink" Target="https://twitter.com/the_timallen" TargetMode="External"/><Relationship Id="rId2859" Type="http://schemas.openxmlformats.org/officeDocument/2006/relationships/hyperlink" Target="https://twitter.com/bphwest1" TargetMode="External"/><Relationship Id="rId733" Type="http://schemas.openxmlformats.org/officeDocument/2006/relationships/hyperlink" Target="http://pbs.twimg.com/profile_images/1198724777415970829/8lvaMmm7_normal.jpg" TargetMode="External"/><Relationship Id="rId940" Type="http://schemas.openxmlformats.org/officeDocument/2006/relationships/hyperlink" Target="http://pbs.twimg.com/profile_images/952407792475783168/0yKd8xqp_normal.jpg" TargetMode="External"/><Relationship Id="rId1016" Type="http://schemas.openxmlformats.org/officeDocument/2006/relationships/hyperlink" Target="http://pbs.twimg.com/profile_images/1027628301827944449/t4N24UfA_normal.jpg" TargetMode="External"/><Relationship Id="rId1570" Type="http://schemas.openxmlformats.org/officeDocument/2006/relationships/hyperlink" Target="http://pbs.twimg.com/profile_images/1200569871865729024/lK9phcLy_normal.jpg" TargetMode="External"/><Relationship Id="rId1668" Type="http://schemas.openxmlformats.org/officeDocument/2006/relationships/hyperlink" Target="http://abs.twimg.com/sticky/default_profile_images/default_profile_normal.png" TargetMode="External"/><Relationship Id="rId1875" Type="http://schemas.openxmlformats.org/officeDocument/2006/relationships/hyperlink" Target="https://twitter.com/peterli87273323" TargetMode="External"/><Relationship Id="rId2414" Type="http://schemas.openxmlformats.org/officeDocument/2006/relationships/hyperlink" Target="https://twitter.com/benadamsondxb" TargetMode="External"/><Relationship Id="rId2621" Type="http://schemas.openxmlformats.org/officeDocument/2006/relationships/hyperlink" Target="https://twitter.com/presidentriog" TargetMode="External"/><Relationship Id="rId2719" Type="http://schemas.openxmlformats.org/officeDocument/2006/relationships/hyperlink" Target="https://twitter.com/directory2020" TargetMode="External"/><Relationship Id="rId800" Type="http://schemas.openxmlformats.org/officeDocument/2006/relationships/hyperlink" Target="http://pbs.twimg.com/profile_images/1201011929906634752/K6r1G2tK_normal.jpg" TargetMode="External"/><Relationship Id="rId1223" Type="http://schemas.openxmlformats.org/officeDocument/2006/relationships/hyperlink" Target="http://pbs.twimg.com/profile_images/1161284570454679554/6-9dlziH_normal.jpg" TargetMode="External"/><Relationship Id="rId1430" Type="http://schemas.openxmlformats.org/officeDocument/2006/relationships/hyperlink" Target="http://pbs.twimg.com/profile_images/1119025807765254144/BJvRtxBL_normal.jpg" TargetMode="External"/><Relationship Id="rId1528" Type="http://schemas.openxmlformats.org/officeDocument/2006/relationships/hyperlink" Target="http://pbs.twimg.com/profile_images/955162047695806464/IVq89RPj_normal.jpg" TargetMode="External"/><Relationship Id="rId2926" Type="http://schemas.openxmlformats.org/officeDocument/2006/relationships/hyperlink" Target="https://twitter.com/paulrpowell1" TargetMode="External"/><Relationship Id="rId1735" Type="http://schemas.openxmlformats.org/officeDocument/2006/relationships/hyperlink" Target="http://pbs.twimg.com/profile_images/336903083/logo_10l_normal.jpg" TargetMode="External"/><Relationship Id="rId1942" Type="http://schemas.openxmlformats.org/officeDocument/2006/relationships/hyperlink" Target="https://twitter.com/notwithanybody" TargetMode="External"/><Relationship Id="rId27" Type="http://schemas.openxmlformats.org/officeDocument/2006/relationships/hyperlink" Target="http://t.co/2o0h5B4zP6" TargetMode="External"/><Relationship Id="rId1802" Type="http://schemas.openxmlformats.org/officeDocument/2006/relationships/hyperlink" Target="https://twitter.com/smodfan" TargetMode="External"/><Relationship Id="rId176" Type="http://schemas.openxmlformats.org/officeDocument/2006/relationships/hyperlink" Target="https://t.co/HDtzEyKrXA" TargetMode="External"/><Relationship Id="rId383" Type="http://schemas.openxmlformats.org/officeDocument/2006/relationships/hyperlink" Target="https://t.co/WBbr5PkuoN" TargetMode="External"/><Relationship Id="rId590" Type="http://schemas.openxmlformats.org/officeDocument/2006/relationships/hyperlink" Target="http://pbs.twimg.com/profile_images/1190657890027233283/Vt8Fy2PU_normal.jpg" TargetMode="External"/><Relationship Id="rId2064" Type="http://schemas.openxmlformats.org/officeDocument/2006/relationships/hyperlink" Target="https://twitter.com/tonicemd" TargetMode="External"/><Relationship Id="rId2271" Type="http://schemas.openxmlformats.org/officeDocument/2006/relationships/hyperlink" Target="https://twitter.com/sociosteiner" TargetMode="External"/><Relationship Id="rId243" Type="http://schemas.openxmlformats.org/officeDocument/2006/relationships/hyperlink" Target="https://t.co/IEXjeaxSHr" TargetMode="External"/><Relationship Id="rId450" Type="http://schemas.openxmlformats.org/officeDocument/2006/relationships/hyperlink" Target="https://t.co/DxYWPDMYZi" TargetMode="External"/><Relationship Id="rId688" Type="http://schemas.openxmlformats.org/officeDocument/2006/relationships/hyperlink" Target="http://pbs.twimg.com/profile_images/1010088822993014784/EuHR9Fk2_normal.jpg" TargetMode="External"/><Relationship Id="rId895" Type="http://schemas.openxmlformats.org/officeDocument/2006/relationships/hyperlink" Target="http://pbs.twimg.com/profile_images/1192099774553624576/EwLzBD_j_normal.jpg" TargetMode="External"/><Relationship Id="rId1080" Type="http://schemas.openxmlformats.org/officeDocument/2006/relationships/hyperlink" Target="http://pbs.twimg.com/profile_images/378800000176960898/32df850b73c4c5a51c626fccf39db526_normal.jpeg" TargetMode="External"/><Relationship Id="rId2131" Type="http://schemas.openxmlformats.org/officeDocument/2006/relationships/hyperlink" Target="https://twitter.com/robardzr" TargetMode="External"/><Relationship Id="rId2369" Type="http://schemas.openxmlformats.org/officeDocument/2006/relationships/hyperlink" Target="https://twitter.com/akajesuso" TargetMode="External"/><Relationship Id="rId2576" Type="http://schemas.openxmlformats.org/officeDocument/2006/relationships/hyperlink" Target="https://twitter.com/shantazidane3" TargetMode="External"/><Relationship Id="rId2783" Type="http://schemas.openxmlformats.org/officeDocument/2006/relationships/hyperlink" Target="https://twitter.com/bp_brandonn" TargetMode="External"/><Relationship Id="rId103" Type="http://schemas.openxmlformats.org/officeDocument/2006/relationships/hyperlink" Target="https://t.co/xGegs6oICD" TargetMode="External"/><Relationship Id="rId310" Type="http://schemas.openxmlformats.org/officeDocument/2006/relationships/hyperlink" Target="https://t.co/hD2F073Zz4" TargetMode="External"/><Relationship Id="rId548" Type="http://schemas.openxmlformats.org/officeDocument/2006/relationships/hyperlink" Target="http://pbs.twimg.com/profile_images/1191112322779090944/6HE5q2JG_normal.jpg" TargetMode="External"/><Relationship Id="rId755" Type="http://schemas.openxmlformats.org/officeDocument/2006/relationships/hyperlink" Target="http://pbs.twimg.com/profile_images/1027873509802950656/JR28e3TE_normal.jpg" TargetMode="External"/><Relationship Id="rId962" Type="http://schemas.openxmlformats.org/officeDocument/2006/relationships/hyperlink" Target="http://pbs.twimg.com/profile_images/1199101976618962945/G_2P0Jhi_normal.jpg" TargetMode="External"/><Relationship Id="rId1178" Type="http://schemas.openxmlformats.org/officeDocument/2006/relationships/hyperlink" Target="http://pbs.twimg.com/profile_images/711274466328879104/izyEnvyu_normal.jpg" TargetMode="External"/><Relationship Id="rId1385" Type="http://schemas.openxmlformats.org/officeDocument/2006/relationships/hyperlink" Target="http://pbs.twimg.com/profile_images/1135962544936349696/H2nb-uH5_normal.png" TargetMode="External"/><Relationship Id="rId1592" Type="http://schemas.openxmlformats.org/officeDocument/2006/relationships/hyperlink" Target="http://pbs.twimg.com/profile_images/994125999854911488/VnmBhZU9_normal.jpg" TargetMode="External"/><Relationship Id="rId2229" Type="http://schemas.openxmlformats.org/officeDocument/2006/relationships/hyperlink" Target="https://twitter.com/dicdac" TargetMode="External"/><Relationship Id="rId2436" Type="http://schemas.openxmlformats.org/officeDocument/2006/relationships/hyperlink" Target="https://twitter.com/_lfcsamv2" TargetMode="External"/><Relationship Id="rId2643" Type="http://schemas.openxmlformats.org/officeDocument/2006/relationships/hyperlink" Target="https://twitter.com/prime_utd" TargetMode="External"/><Relationship Id="rId2850" Type="http://schemas.openxmlformats.org/officeDocument/2006/relationships/hyperlink" Target="https://twitter.com/teremy_jaylor" TargetMode="External"/><Relationship Id="rId91" Type="http://schemas.openxmlformats.org/officeDocument/2006/relationships/hyperlink" Target="https://t.co/8gsutqoJZ2" TargetMode="External"/><Relationship Id="rId408" Type="http://schemas.openxmlformats.org/officeDocument/2006/relationships/hyperlink" Target="https://t.co/8tFxiLRxYV" TargetMode="External"/><Relationship Id="rId615" Type="http://schemas.openxmlformats.org/officeDocument/2006/relationships/hyperlink" Target="http://pbs.twimg.com/profile_images/1180532074366865410/YFjpLoP0_normal.jpg" TargetMode="External"/><Relationship Id="rId822" Type="http://schemas.openxmlformats.org/officeDocument/2006/relationships/hyperlink" Target="http://pbs.twimg.com/profile_images/1194734621876985856/WAs-p_09_normal.jpg" TargetMode="External"/><Relationship Id="rId1038" Type="http://schemas.openxmlformats.org/officeDocument/2006/relationships/hyperlink" Target="http://pbs.twimg.com/profile_images/990461650045026305/s-8qXG93_normal.jpg" TargetMode="External"/><Relationship Id="rId1245" Type="http://schemas.openxmlformats.org/officeDocument/2006/relationships/hyperlink" Target="http://pbs.twimg.com/profile_images/1202572113330286593/Xp1ubZOt_normal.jpg" TargetMode="External"/><Relationship Id="rId1452" Type="http://schemas.openxmlformats.org/officeDocument/2006/relationships/hyperlink" Target="http://pbs.twimg.com/profile_images/766732274121441280/zvcQYkhO_normal.jpg" TargetMode="External"/><Relationship Id="rId1897" Type="http://schemas.openxmlformats.org/officeDocument/2006/relationships/hyperlink" Target="https://twitter.com/adweek" TargetMode="External"/><Relationship Id="rId2503" Type="http://schemas.openxmlformats.org/officeDocument/2006/relationships/hyperlink" Target="https://twitter.com/bigkidproblems" TargetMode="External"/><Relationship Id="rId2948" Type="http://schemas.openxmlformats.org/officeDocument/2006/relationships/hyperlink" Target="https://twitter.com/shandiblx" TargetMode="External"/><Relationship Id="rId1105" Type="http://schemas.openxmlformats.org/officeDocument/2006/relationships/hyperlink" Target="http://pbs.twimg.com/profile_images/2555898257/image_normal.jpg" TargetMode="External"/><Relationship Id="rId1312" Type="http://schemas.openxmlformats.org/officeDocument/2006/relationships/hyperlink" Target="http://pbs.twimg.com/profile_images/1115300345142444032/lmjsANhV_normal.png" TargetMode="External"/><Relationship Id="rId1757" Type="http://schemas.openxmlformats.org/officeDocument/2006/relationships/hyperlink" Target="https://twitter.com/igtamil" TargetMode="External"/><Relationship Id="rId1964" Type="http://schemas.openxmlformats.org/officeDocument/2006/relationships/hyperlink" Target="https://twitter.com/blue_seahawk" TargetMode="External"/><Relationship Id="rId2710" Type="http://schemas.openxmlformats.org/officeDocument/2006/relationships/hyperlink" Target="https://twitter.com/dendrocacaliajp" TargetMode="External"/><Relationship Id="rId2808" Type="http://schemas.openxmlformats.org/officeDocument/2006/relationships/hyperlink" Target="https://twitter.com/percy468" TargetMode="External"/><Relationship Id="rId49" Type="http://schemas.openxmlformats.org/officeDocument/2006/relationships/hyperlink" Target="https://t.co/LyL6dOXvCW" TargetMode="External"/><Relationship Id="rId1617" Type="http://schemas.openxmlformats.org/officeDocument/2006/relationships/hyperlink" Target="http://pbs.twimg.com/profile_images/1202277846984605697/CPkThePO_normal.jpg" TargetMode="External"/><Relationship Id="rId1824" Type="http://schemas.openxmlformats.org/officeDocument/2006/relationships/hyperlink" Target="https://twitter.com/arsenal" TargetMode="External"/><Relationship Id="rId198" Type="http://schemas.openxmlformats.org/officeDocument/2006/relationships/hyperlink" Target="https://t.co/nLwls6FDAg" TargetMode="External"/><Relationship Id="rId2086" Type="http://schemas.openxmlformats.org/officeDocument/2006/relationships/hyperlink" Target="https://twitter.com/elyse3456" TargetMode="External"/><Relationship Id="rId2293" Type="http://schemas.openxmlformats.org/officeDocument/2006/relationships/hyperlink" Target="https://twitter.com/benroethig" TargetMode="External"/><Relationship Id="rId2598" Type="http://schemas.openxmlformats.org/officeDocument/2006/relationships/hyperlink" Target="https://twitter.com/nickpiercey" TargetMode="External"/><Relationship Id="rId265" Type="http://schemas.openxmlformats.org/officeDocument/2006/relationships/hyperlink" Target="https://t.co/uzrbAHInXZ" TargetMode="External"/><Relationship Id="rId472" Type="http://schemas.openxmlformats.org/officeDocument/2006/relationships/hyperlink" Target="https://t.co/7TVC9cmafc" TargetMode="External"/><Relationship Id="rId2153" Type="http://schemas.openxmlformats.org/officeDocument/2006/relationships/hyperlink" Target="https://twitter.com/afc_dilley" TargetMode="External"/><Relationship Id="rId2360" Type="http://schemas.openxmlformats.org/officeDocument/2006/relationships/hyperlink" Target="https://twitter.com/shuddertrix" TargetMode="External"/><Relationship Id="rId125" Type="http://schemas.openxmlformats.org/officeDocument/2006/relationships/hyperlink" Target="https://t.co/1YXR1f3dVH" TargetMode="External"/><Relationship Id="rId332" Type="http://schemas.openxmlformats.org/officeDocument/2006/relationships/hyperlink" Target="https://t.co/QZeANyXBjP" TargetMode="External"/><Relationship Id="rId777" Type="http://schemas.openxmlformats.org/officeDocument/2006/relationships/hyperlink" Target="http://pbs.twimg.com/profile_images/1196866897209245696/umu75xZp_normal.jpg" TargetMode="External"/><Relationship Id="rId984" Type="http://schemas.openxmlformats.org/officeDocument/2006/relationships/hyperlink" Target="http://pbs.twimg.com/profile_images/1000052353339478018/k-Uu3WCz_normal.jpg" TargetMode="External"/><Relationship Id="rId2013" Type="http://schemas.openxmlformats.org/officeDocument/2006/relationships/hyperlink" Target="https://twitter.com/mizmayette" TargetMode="External"/><Relationship Id="rId2220" Type="http://schemas.openxmlformats.org/officeDocument/2006/relationships/hyperlink" Target="https://twitter.com/iamabolude" TargetMode="External"/><Relationship Id="rId2458" Type="http://schemas.openxmlformats.org/officeDocument/2006/relationships/hyperlink" Target="https://twitter.com/xileffff" TargetMode="External"/><Relationship Id="rId2665" Type="http://schemas.openxmlformats.org/officeDocument/2006/relationships/hyperlink" Target="https://twitter.com/sotoalfred" TargetMode="External"/><Relationship Id="rId2872" Type="http://schemas.openxmlformats.org/officeDocument/2006/relationships/hyperlink" Target="https://twitter.com/travclark2" TargetMode="External"/><Relationship Id="rId637" Type="http://schemas.openxmlformats.org/officeDocument/2006/relationships/hyperlink" Target="http://pbs.twimg.com/profile_images/1192829729318916096/7PZWLtAL_normal.jpg" TargetMode="External"/><Relationship Id="rId844" Type="http://schemas.openxmlformats.org/officeDocument/2006/relationships/hyperlink" Target="http://pbs.twimg.com/profile_images/1044647784240996352/9K0Ob8zu_normal.jpg" TargetMode="External"/><Relationship Id="rId1267" Type="http://schemas.openxmlformats.org/officeDocument/2006/relationships/hyperlink" Target="http://pbs.twimg.com/profile_images/1187776369155084288/t5B-HoHW_normal.jpg" TargetMode="External"/><Relationship Id="rId1474" Type="http://schemas.openxmlformats.org/officeDocument/2006/relationships/hyperlink" Target="http://pbs.twimg.com/profile_images/1202007337285935106/YpLWj5Uw_normal.jpg" TargetMode="External"/><Relationship Id="rId1681" Type="http://schemas.openxmlformats.org/officeDocument/2006/relationships/hyperlink" Target="http://pbs.twimg.com/profile_images/811924373821067268/SFIJllsq_normal.jpg" TargetMode="External"/><Relationship Id="rId2318" Type="http://schemas.openxmlformats.org/officeDocument/2006/relationships/hyperlink" Target="https://twitter.com/bicpens" TargetMode="External"/><Relationship Id="rId2525" Type="http://schemas.openxmlformats.org/officeDocument/2006/relationships/hyperlink" Target="https://twitter.com/andypeters316" TargetMode="External"/><Relationship Id="rId2732" Type="http://schemas.openxmlformats.org/officeDocument/2006/relationships/hyperlink" Target="https://twitter.com/c_ebsworthy" TargetMode="External"/><Relationship Id="rId704" Type="http://schemas.openxmlformats.org/officeDocument/2006/relationships/hyperlink" Target="http://pbs.twimg.com/profile_images/1183018387913498624/dHyPpOeZ_normal.jpg" TargetMode="External"/><Relationship Id="rId911" Type="http://schemas.openxmlformats.org/officeDocument/2006/relationships/hyperlink" Target="http://pbs.twimg.com/profile_images/1186963327769088007/d1su1hV5_normal.png" TargetMode="External"/><Relationship Id="rId1127" Type="http://schemas.openxmlformats.org/officeDocument/2006/relationships/hyperlink" Target="http://pbs.twimg.com/profile_images/1197535467073409025/IZUShPNl_normal.jpg" TargetMode="External"/><Relationship Id="rId1334" Type="http://schemas.openxmlformats.org/officeDocument/2006/relationships/hyperlink" Target="http://pbs.twimg.com/profile_images/1130907836521881600/6otGOAWb_normal.jpg" TargetMode="External"/><Relationship Id="rId1541" Type="http://schemas.openxmlformats.org/officeDocument/2006/relationships/hyperlink" Target="http://pbs.twimg.com/profile_images/1199322954812854274/62CF9oq1_normal.jpg" TargetMode="External"/><Relationship Id="rId1779" Type="http://schemas.openxmlformats.org/officeDocument/2006/relationships/hyperlink" Target="https://twitter.com/atsc2015" TargetMode="External"/><Relationship Id="rId1986" Type="http://schemas.openxmlformats.org/officeDocument/2006/relationships/hyperlink" Target="https://twitter.com/dendrocacaliaus" TargetMode="External"/><Relationship Id="rId40" Type="http://schemas.openxmlformats.org/officeDocument/2006/relationships/hyperlink" Target="https://t.co/hCNpbaxBKU" TargetMode="External"/><Relationship Id="rId1401" Type="http://schemas.openxmlformats.org/officeDocument/2006/relationships/hyperlink" Target="http://pbs.twimg.com/profile_images/1202302199059173384/EIBeE_iw_normal.jpg" TargetMode="External"/><Relationship Id="rId1639" Type="http://schemas.openxmlformats.org/officeDocument/2006/relationships/hyperlink" Target="http://pbs.twimg.com/profile_images/1199731827411427328/E4z253xH_normal.jpg" TargetMode="External"/><Relationship Id="rId1846" Type="http://schemas.openxmlformats.org/officeDocument/2006/relationships/hyperlink" Target="https://twitter.com/peterj_kennedy" TargetMode="External"/><Relationship Id="rId1706" Type="http://schemas.openxmlformats.org/officeDocument/2006/relationships/hyperlink" Target="http://pbs.twimg.com/profile_images/1124197730593726464/vECtJ-lG_normal.jpg" TargetMode="External"/><Relationship Id="rId1913" Type="http://schemas.openxmlformats.org/officeDocument/2006/relationships/hyperlink" Target="https://twitter.com/samzzito" TargetMode="External"/><Relationship Id="rId287" Type="http://schemas.openxmlformats.org/officeDocument/2006/relationships/hyperlink" Target="https://t.co/79GyEfilMG" TargetMode="External"/><Relationship Id="rId494" Type="http://schemas.openxmlformats.org/officeDocument/2006/relationships/hyperlink" Target="https://t.co/M1hd1qAUHo" TargetMode="External"/><Relationship Id="rId2175" Type="http://schemas.openxmlformats.org/officeDocument/2006/relationships/hyperlink" Target="https://twitter.com/kenjifalcone" TargetMode="External"/><Relationship Id="rId2382" Type="http://schemas.openxmlformats.org/officeDocument/2006/relationships/hyperlink" Target="https://twitter.com/pitercoptero_24" TargetMode="External"/><Relationship Id="rId147" Type="http://schemas.openxmlformats.org/officeDocument/2006/relationships/hyperlink" Target="https://t.co/9XQPZNxkUH" TargetMode="External"/><Relationship Id="rId354" Type="http://schemas.openxmlformats.org/officeDocument/2006/relationships/hyperlink" Target="https://t.co/xZmHiUEuz1" TargetMode="External"/><Relationship Id="rId799" Type="http://schemas.openxmlformats.org/officeDocument/2006/relationships/hyperlink" Target="http://pbs.twimg.com/profile_images/1192910886555439104/mv_pag_0_normal.jpg" TargetMode="External"/><Relationship Id="rId1191" Type="http://schemas.openxmlformats.org/officeDocument/2006/relationships/hyperlink" Target="http://pbs.twimg.com/profile_images/1017195805281619969/yy3gqm9C_normal.jpg" TargetMode="External"/><Relationship Id="rId2035" Type="http://schemas.openxmlformats.org/officeDocument/2006/relationships/hyperlink" Target="https://twitter.com/nirvolna" TargetMode="External"/><Relationship Id="rId2687" Type="http://schemas.openxmlformats.org/officeDocument/2006/relationships/hyperlink" Target="https://twitter.com/natdiaze" TargetMode="External"/><Relationship Id="rId2894" Type="http://schemas.openxmlformats.org/officeDocument/2006/relationships/hyperlink" Target="https://twitter.com/will_holmes92" TargetMode="External"/><Relationship Id="rId561" Type="http://schemas.openxmlformats.org/officeDocument/2006/relationships/hyperlink" Target="http://pbs.twimg.com/profile_images/1037853602608345088/U8GrjKfd_normal.jpg" TargetMode="External"/><Relationship Id="rId659" Type="http://schemas.openxmlformats.org/officeDocument/2006/relationships/hyperlink" Target="http://pbs.twimg.com/profile_images/897495542321876992/pUBemcyF_normal.jpg" TargetMode="External"/><Relationship Id="rId866" Type="http://schemas.openxmlformats.org/officeDocument/2006/relationships/hyperlink" Target="http://pbs.twimg.com/profile_images/1002639252469907457/M5lLXLZt_normal.jpg" TargetMode="External"/><Relationship Id="rId1289" Type="http://schemas.openxmlformats.org/officeDocument/2006/relationships/hyperlink" Target="http://pbs.twimg.com/profile_images/1186008552361455616/AKVpIyOT_normal.jpg" TargetMode="External"/><Relationship Id="rId1496" Type="http://schemas.openxmlformats.org/officeDocument/2006/relationships/hyperlink" Target="http://pbs.twimg.com/profile_images/1201881164551720960/vnQh3Ejt_normal.jpg" TargetMode="External"/><Relationship Id="rId2242" Type="http://schemas.openxmlformats.org/officeDocument/2006/relationships/hyperlink" Target="https://twitter.com/joeanderson_69" TargetMode="External"/><Relationship Id="rId2547" Type="http://schemas.openxmlformats.org/officeDocument/2006/relationships/hyperlink" Target="https://twitter.com/martimanuel" TargetMode="External"/><Relationship Id="rId214" Type="http://schemas.openxmlformats.org/officeDocument/2006/relationships/hyperlink" Target="https://t.co/NCPveYIw5T" TargetMode="External"/><Relationship Id="rId421" Type="http://schemas.openxmlformats.org/officeDocument/2006/relationships/hyperlink" Target="https://t.co/yMOtVQzt4s" TargetMode="External"/><Relationship Id="rId519" Type="http://schemas.openxmlformats.org/officeDocument/2006/relationships/hyperlink" Target="http://pbs.twimg.com/profile_images/1194429020290633728/WO-gVFcF_normal.jpg" TargetMode="External"/><Relationship Id="rId1051" Type="http://schemas.openxmlformats.org/officeDocument/2006/relationships/hyperlink" Target="http://pbs.twimg.com/profile_images/1165984882641780736/f56brnzJ_normal.jpg" TargetMode="External"/><Relationship Id="rId1149" Type="http://schemas.openxmlformats.org/officeDocument/2006/relationships/hyperlink" Target="http://pbs.twimg.com/profile_images/1061531723916283905/fGXBftJh_normal.jpg" TargetMode="External"/><Relationship Id="rId1356" Type="http://schemas.openxmlformats.org/officeDocument/2006/relationships/hyperlink" Target="http://pbs.twimg.com/profile_images/1107303264842858496/-BScG5X2_normal.jpg" TargetMode="External"/><Relationship Id="rId2102" Type="http://schemas.openxmlformats.org/officeDocument/2006/relationships/hyperlink" Target="https://twitter.com/sue_skyheart" TargetMode="External"/><Relationship Id="rId2754" Type="http://schemas.openxmlformats.org/officeDocument/2006/relationships/hyperlink" Target="https://twitter.com/laurennnhxx" TargetMode="External"/><Relationship Id="rId2961" Type="http://schemas.openxmlformats.org/officeDocument/2006/relationships/hyperlink" Target="https://twitter.com/prakash27748515" TargetMode="External"/><Relationship Id="rId726" Type="http://schemas.openxmlformats.org/officeDocument/2006/relationships/hyperlink" Target="http://pbs.twimg.com/profile_images/1199585231663177728/D8xOTp28_normal.jpg" TargetMode="External"/><Relationship Id="rId933" Type="http://schemas.openxmlformats.org/officeDocument/2006/relationships/hyperlink" Target="http://pbs.twimg.com/profile_images/436455334610104322/OoC0rp_l_normal.jpeg" TargetMode="External"/><Relationship Id="rId1009" Type="http://schemas.openxmlformats.org/officeDocument/2006/relationships/hyperlink" Target="http://pbs.twimg.com/profile_images/946702838624788482/O3ASzeNi_normal.jpg" TargetMode="External"/><Relationship Id="rId1563" Type="http://schemas.openxmlformats.org/officeDocument/2006/relationships/hyperlink" Target="http://pbs.twimg.com/profile_images/1201568201152356355/ycatIpWd_normal.jpg" TargetMode="External"/><Relationship Id="rId1770" Type="http://schemas.openxmlformats.org/officeDocument/2006/relationships/hyperlink" Target="https://twitter.com/andrewm_ldn" TargetMode="External"/><Relationship Id="rId1868" Type="http://schemas.openxmlformats.org/officeDocument/2006/relationships/hyperlink" Target="https://twitter.com/brooklynfitchik" TargetMode="External"/><Relationship Id="rId2407" Type="http://schemas.openxmlformats.org/officeDocument/2006/relationships/hyperlink" Target="https://twitter.com/ayanna510" TargetMode="External"/><Relationship Id="rId2614" Type="http://schemas.openxmlformats.org/officeDocument/2006/relationships/hyperlink" Target="https://twitter.com/blindkarevik" TargetMode="External"/><Relationship Id="rId2821" Type="http://schemas.openxmlformats.org/officeDocument/2006/relationships/hyperlink" Target="https://twitter.com/flughtner" TargetMode="External"/><Relationship Id="rId62" Type="http://schemas.openxmlformats.org/officeDocument/2006/relationships/hyperlink" Target="https://t.co/p2I6acoJYR" TargetMode="External"/><Relationship Id="rId1216" Type="http://schemas.openxmlformats.org/officeDocument/2006/relationships/hyperlink" Target="http://pbs.twimg.com/profile_images/642486921260859392/9zbcW2ah_normal.jpg" TargetMode="External"/><Relationship Id="rId1423" Type="http://schemas.openxmlformats.org/officeDocument/2006/relationships/hyperlink" Target="http://pbs.twimg.com/profile_images/1018317517582995457/SnpLm_vC_normal.jpg" TargetMode="External"/><Relationship Id="rId1630" Type="http://schemas.openxmlformats.org/officeDocument/2006/relationships/hyperlink" Target="http://pbs.twimg.com/profile_images/1196550285256212480/sOzJ2Ii5_normal.jpg" TargetMode="External"/><Relationship Id="rId2919" Type="http://schemas.openxmlformats.org/officeDocument/2006/relationships/hyperlink" Target="https://twitter.com/flip3602002" TargetMode="External"/><Relationship Id="rId1728" Type="http://schemas.openxmlformats.org/officeDocument/2006/relationships/hyperlink" Target="http://pbs.twimg.com/profile_images/722357923729555456/8P9NiUiq_normal.jpg" TargetMode="External"/><Relationship Id="rId1935" Type="http://schemas.openxmlformats.org/officeDocument/2006/relationships/hyperlink" Target="https://twitter.com/alexjive" TargetMode="External"/><Relationship Id="rId2197" Type="http://schemas.openxmlformats.org/officeDocument/2006/relationships/hyperlink" Target="https://twitter.com/ailsa_watson" TargetMode="External"/><Relationship Id="rId169" Type="http://schemas.openxmlformats.org/officeDocument/2006/relationships/hyperlink" Target="https://t.co/o7ARo7NETK" TargetMode="External"/><Relationship Id="rId376" Type="http://schemas.openxmlformats.org/officeDocument/2006/relationships/hyperlink" Target="https://t.co/axTnHeAcnT" TargetMode="External"/><Relationship Id="rId583" Type="http://schemas.openxmlformats.org/officeDocument/2006/relationships/hyperlink" Target="http://pbs.twimg.com/profile_images/904408338573783040/U16xq9tx_normal.jpg" TargetMode="External"/><Relationship Id="rId790" Type="http://schemas.openxmlformats.org/officeDocument/2006/relationships/hyperlink" Target="http://pbs.twimg.com/profile_images/1199324441848799232/ldHsyDct_normal.jpg" TargetMode="External"/><Relationship Id="rId2057" Type="http://schemas.openxmlformats.org/officeDocument/2006/relationships/hyperlink" Target="https://twitter.com/ara__sh" TargetMode="External"/><Relationship Id="rId2264" Type="http://schemas.openxmlformats.org/officeDocument/2006/relationships/hyperlink" Target="https://twitter.com/elbowpenguin" TargetMode="External"/><Relationship Id="rId2471" Type="http://schemas.openxmlformats.org/officeDocument/2006/relationships/hyperlink" Target="https://twitter.com/locksmithlincs" TargetMode="External"/><Relationship Id="rId4" Type="http://schemas.openxmlformats.org/officeDocument/2006/relationships/hyperlink" Target="https://t.co/qclwjYthN4" TargetMode="External"/><Relationship Id="rId236" Type="http://schemas.openxmlformats.org/officeDocument/2006/relationships/hyperlink" Target="https://t.co/NyyrpBuqn5" TargetMode="External"/><Relationship Id="rId443" Type="http://schemas.openxmlformats.org/officeDocument/2006/relationships/hyperlink" Target="https://t.co/sK7uJ9KXtO" TargetMode="External"/><Relationship Id="rId650" Type="http://schemas.openxmlformats.org/officeDocument/2006/relationships/hyperlink" Target="http://pbs.twimg.com/profile_images/1191869942418857984/8ASWOPDS_normal.png" TargetMode="External"/><Relationship Id="rId888" Type="http://schemas.openxmlformats.org/officeDocument/2006/relationships/hyperlink" Target="http://pbs.twimg.com/profile_images/1190695563840372736/Q55b2rX4_normal.jpg" TargetMode="External"/><Relationship Id="rId1073" Type="http://schemas.openxmlformats.org/officeDocument/2006/relationships/hyperlink" Target="http://pbs.twimg.com/profile_images/757587075268874242/UyHee6zz_normal.jpg" TargetMode="External"/><Relationship Id="rId1280" Type="http://schemas.openxmlformats.org/officeDocument/2006/relationships/hyperlink" Target="http://pbs.twimg.com/profile_images/886520148454232064/QnpdA_0f_normal.jpg" TargetMode="External"/><Relationship Id="rId2124" Type="http://schemas.openxmlformats.org/officeDocument/2006/relationships/hyperlink" Target="https://twitter.com/abelbrando5" TargetMode="External"/><Relationship Id="rId2331" Type="http://schemas.openxmlformats.org/officeDocument/2006/relationships/hyperlink" Target="https://twitter.com/keldantealexis" TargetMode="External"/><Relationship Id="rId2569" Type="http://schemas.openxmlformats.org/officeDocument/2006/relationships/hyperlink" Target="https://twitter.com/fantanafest73" TargetMode="External"/><Relationship Id="rId2776" Type="http://schemas.openxmlformats.org/officeDocument/2006/relationships/hyperlink" Target="https://twitter.com/parquepodcast" TargetMode="External"/><Relationship Id="rId303" Type="http://schemas.openxmlformats.org/officeDocument/2006/relationships/hyperlink" Target="https://t.co/W2dOaElJSp" TargetMode="External"/><Relationship Id="rId748" Type="http://schemas.openxmlformats.org/officeDocument/2006/relationships/hyperlink" Target="http://pbs.twimg.com/profile_images/1193136286103691264/bRXbFWt9_normal.jpg" TargetMode="External"/><Relationship Id="rId955" Type="http://schemas.openxmlformats.org/officeDocument/2006/relationships/hyperlink" Target="http://pbs.twimg.com/profile_images/1176415984007168001/wveKdyLC_normal.png" TargetMode="External"/><Relationship Id="rId1140" Type="http://schemas.openxmlformats.org/officeDocument/2006/relationships/hyperlink" Target="http://pbs.twimg.com/profile_images/1159811524883636225/cRNIUlxi_normal.jpg" TargetMode="External"/><Relationship Id="rId1378" Type="http://schemas.openxmlformats.org/officeDocument/2006/relationships/hyperlink" Target="http://pbs.twimg.com/profile_images/1190570105794637826/XPlrV-fg_normal.jpg" TargetMode="External"/><Relationship Id="rId1585" Type="http://schemas.openxmlformats.org/officeDocument/2006/relationships/hyperlink" Target="http://pbs.twimg.com/profile_images/1180862531751092225/RbqFTRVC_normal.jpg" TargetMode="External"/><Relationship Id="rId1792" Type="http://schemas.openxmlformats.org/officeDocument/2006/relationships/hyperlink" Target="https://twitter.com/wayne_writes" TargetMode="External"/><Relationship Id="rId2429" Type="http://schemas.openxmlformats.org/officeDocument/2006/relationships/hyperlink" Target="https://twitter.com/beckyderlinga" TargetMode="External"/><Relationship Id="rId2636" Type="http://schemas.openxmlformats.org/officeDocument/2006/relationships/hyperlink" Target="https://twitter.com/kortdaniel1998" TargetMode="External"/><Relationship Id="rId2843" Type="http://schemas.openxmlformats.org/officeDocument/2006/relationships/hyperlink" Target="https://twitter.com/lincoln_french" TargetMode="External"/><Relationship Id="rId84" Type="http://schemas.openxmlformats.org/officeDocument/2006/relationships/hyperlink" Target="https://t.co/T5SVny1urw" TargetMode="External"/><Relationship Id="rId510" Type="http://schemas.openxmlformats.org/officeDocument/2006/relationships/hyperlink" Target="https://t.co/21DBEKNnHW" TargetMode="External"/><Relationship Id="rId608" Type="http://schemas.openxmlformats.org/officeDocument/2006/relationships/hyperlink" Target="http://pbs.twimg.com/profile_images/780116845005271041/56uO0bIx_normal.jpg" TargetMode="External"/><Relationship Id="rId815" Type="http://schemas.openxmlformats.org/officeDocument/2006/relationships/hyperlink" Target="http://pbs.twimg.com/profile_images/1202255953631924224/cAvALN85_normal.jpg" TargetMode="External"/><Relationship Id="rId1238" Type="http://schemas.openxmlformats.org/officeDocument/2006/relationships/hyperlink" Target="http://pbs.twimg.com/profile_images/1198672917212680192/JrBsNjXs_normal.jpg" TargetMode="External"/><Relationship Id="rId1445" Type="http://schemas.openxmlformats.org/officeDocument/2006/relationships/hyperlink" Target="http://pbs.twimg.com/profile_images/1199632498474594304/2fpP0fBQ_normal.jpg" TargetMode="External"/><Relationship Id="rId1652" Type="http://schemas.openxmlformats.org/officeDocument/2006/relationships/hyperlink" Target="http://pbs.twimg.com/profile_images/1146072717965156352/YfnZ_zH1_normal.jpg" TargetMode="External"/><Relationship Id="rId1000" Type="http://schemas.openxmlformats.org/officeDocument/2006/relationships/hyperlink" Target="http://pbs.twimg.com/profile_images/1180680497921511425/-U_NKYdE_normal.jpg" TargetMode="External"/><Relationship Id="rId1305" Type="http://schemas.openxmlformats.org/officeDocument/2006/relationships/hyperlink" Target="http://pbs.twimg.com/profile_images/1114061339649925121/eU4RC3gB_normal.jpg" TargetMode="External"/><Relationship Id="rId1957" Type="http://schemas.openxmlformats.org/officeDocument/2006/relationships/hyperlink" Target="https://twitter.com/goonerruben" TargetMode="External"/><Relationship Id="rId2703" Type="http://schemas.openxmlformats.org/officeDocument/2006/relationships/hyperlink" Target="https://twitter.com/dolcettsecret" TargetMode="External"/><Relationship Id="rId2910" Type="http://schemas.openxmlformats.org/officeDocument/2006/relationships/hyperlink" Target="https://twitter.com/halogirl22" TargetMode="External"/><Relationship Id="rId1512" Type="http://schemas.openxmlformats.org/officeDocument/2006/relationships/hyperlink" Target="http://pbs.twimg.com/profile_images/1118269076516810755/fLUr1YKL_normal.jpg" TargetMode="External"/><Relationship Id="rId1817" Type="http://schemas.openxmlformats.org/officeDocument/2006/relationships/hyperlink" Target="https://twitter.com/shanem_17" TargetMode="External"/><Relationship Id="rId11" Type="http://schemas.openxmlformats.org/officeDocument/2006/relationships/hyperlink" Target="https://t.co/gO5mjhUstE" TargetMode="External"/><Relationship Id="rId398" Type="http://schemas.openxmlformats.org/officeDocument/2006/relationships/hyperlink" Target="https://t.co/9Lxc7XIcDT" TargetMode="External"/><Relationship Id="rId2079" Type="http://schemas.openxmlformats.org/officeDocument/2006/relationships/hyperlink" Target="https://twitter.com/dnbrns92" TargetMode="External"/><Relationship Id="rId160" Type="http://schemas.openxmlformats.org/officeDocument/2006/relationships/hyperlink" Target="http://t.co/y6lIzE7rRV" TargetMode="External"/><Relationship Id="rId2286" Type="http://schemas.openxmlformats.org/officeDocument/2006/relationships/hyperlink" Target="https://twitter.com/laceyfindom" TargetMode="External"/><Relationship Id="rId2493" Type="http://schemas.openxmlformats.org/officeDocument/2006/relationships/hyperlink" Target="https://twitter.com/darkside426" TargetMode="External"/><Relationship Id="rId258" Type="http://schemas.openxmlformats.org/officeDocument/2006/relationships/hyperlink" Target="https://t.co/TTGweJg9up" TargetMode="External"/><Relationship Id="rId465" Type="http://schemas.openxmlformats.org/officeDocument/2006/relationships/hyperlink" Target="https://t.co/GmRyheYdvw" TargetMode="External"/><Relationship Id="rId672" Type="http://schemas.openxmlformats.org/officeDocument/2006/relationships/hyperlink" Target="http://pbs.twimg.com/profile_images/1200080369195896838/N7gOxq1h_normal.jpg" TargetMode="External"/><Relationship Id="rId1095" Type="http://schemas.openxmlformats.org/officeDocument/2006/relationships/hyperlink" Target="http://pbs.twimg.com/profile_images/1201173013229637634/c9F64ylO_normal.jpg" TargetMode="External"/><Relationship Id="rId2146" Type="http://schemas.openxmlformats.org/officeDocument/2006/relationships/hyperlink" Target="https://twitter.com/davidhutchy94" TargetMode="External"/><Relationship Id="rId2353" Type="http://schemas.openxmlformats.org/officeDocument/2006/relationships/hyperlink" Target="https://twitter.com/wintersevetm" TargetMode="External"/><Relationship Id="rId2560" Type="http://schemas.openxmlformats.org/officeDocument/2006/relationships/hyperlink" Target="https://twitter.com/shima_shima_kon" TargetMode="External"/><Relationship Id="rId2798" Type="http://schemas.openxmlformats.org/officeDocument/2006/relationships/hyperlink" Target="https://twitter.com/ldotogam" TargetMode="External"/><Relationship Id="rId118" Type="http://schemas.openxmlformats.org/officeDocument/2006/relationships/hyperlink" Target="https://t.co/QfWvZTfRLC" TargetMode="External"/><Relationship Id="rId325" Type="http://schemas.openxmlformats.org/officeDocument/2006/relationships/hyperlink" Target="https://t.co/bCR8fivjw0" TargetMode="External"/><Relationship Id="rId532" Type="http://schemas.openxmlformats.org/officeDocument/2006/relationships/hyperlink" Target="http://pbs.twimg.com/profile_images/1179101769663750144/T2SuFWPd_normal.jpg" TargetMode="External"/><Relationship Id="rId977" Type="http://schemas.openxmlformats.org/officeDocument/2006/relationships/hyperlink" Target="http://pbs.twimg.com/profile_images/1202298359891005442/-dkFH8gz_normal.jpg" TargetMode="External"/><Relationship Id="rId1162" Type="http://schemas.openxmlformats.org/officeDocument/2006/relationships/hyperlink" Target="http://pbs.twimg.com/profile_images/1142836999235280902/7tAEfaDu_normal.jpg" TargetMode="External"/><Relationship Id="rId2006" Type="http://schemas.openxmlformats.org/officeDocument/2006/relationships/hyperlink" Target="https://twitter.com/ynnniv" TargetMode="External"/><Relationship Id="rId2213" Type="http://schemas.openxmlformats.org/officeDocument/2006/relationships/hyperlink" Target="https://twitter.com/officialwalexy" TargetMode="External"/><Relationship Id="rId2420" Type="http://schemas.openxmlformats.org/officeDocument/2006/relationships/hyperlink" Target="https://twitter.com/19farish97" TargetMode="External"/><Relationship Id="rId2658" Type="http://schemas.openxmlformats.org/officeDocument/2006/relationships/hyperlink" Target="https://twitter.com/m0ther_of_cats" TargetMode="External"/><Relationship Id="rId2865" Type="http://schemas.openxmlformats.org/officeDocument/2006/relationships/hyperlink" Target="https://twitter.com/lookupandup" TargetMode="External"/><Relationship Id="rId837" Type="http://schemas.openxmlformats.org/officeDocument/2006/relationships/hyperlink" Target="http://pbs.twimg.com/profile_images/1086916108937035776/PN7hfLns_normal.jpg" TargetMode="External"/><Relationship Id="rId1022" Type="http://schemas.openxmlformats.org/officeDocument/2006/relationships/hyperlink" Target="http://pbs.twimg.com/profile_images/1044643886830891010/mtzLUR40_normal.jpg" TargetMode="External"/><Relationship Id="rId1467" Type="http://schemas.openxmlformats.org/officeDocument/2006/relationships/hyperlink" Target="http://pbs.twimg.com/profile_images/1082256990922002433/pCj6b8Nd_normal.jpg" TargetMode="External"/><Relationship Id="rId1674" Type="http://schemas.openxmlformats.org/officeDocument/2006/relationships/hyperlink" Target="http://pbs.twimg.com/profile_images/1117648701021810689/buvXbdtU_normal.jpg" TargetMode="External"/><Relationship Id="rId1881" Type="http://schemas.openxmlformats.org/officeDocument/2006/relationships/hyperlink" Target="https://twitter.com/captnamy" TargetMode="External"/><Relationship Id="rId2518" Type="http://schemas.openxmlformats.org/officeDocument/2006/relationships/hyperlink" Target="https://twitter.com/annvals" TargetMode="External"/><Relationship Id="rId2725" Type="http://schemas.openxmlformats.org/officeDocument/2006/relationships/hyperlink" Target="https://twitter.com/patripeso" TargetMode="External"/><Relationship Id="rId2932" Type="http://schemas.openxmlformats.org/officeDocument/2006/relationships/hyperlink" Target="https://twitter.com/amazonbr" TargetMode="External"/><Relationship Id="rId904" Type="http://schemas.openxmlformats.org/officeDocument/2006/relationships/hyperlink" Target="http://pbs.twimg.com/profile_images/1199988139793797121/_Auu_Ocj_normal.jpg" TargetMode="External"/><Relationship Id="rId1327" Type="http://schemas.openxmlformats.org/officeDocument/2006/relationships/hyperlink" Target="http://pbs.twimg.com/profile_images/1202045941085331456/VP4vZzK4_normal.jpg" TargetMode="External"/><Relationship Id="rId1534" Type="http://schemas.openxmlformats.org/officeDocument/2006/relationships/hyperlink" Target="http://pbs.twimg.com/profile_images/652854252176572417/fMdzsjk6_normal.jpg" TargetMode="External"/><Relationship Id="rId1741" Type="http://schemas.openxmlformats.org/officeDocument/2006/relationships/hyperlink" Target="https://twitter.com/95bronwyn" TargetMode="External"/><Relationship Id="rId1979" Type="http://schemas.openxmlformats.org/officeDocument/2006/relationships/hyperlink" Target="https://twitter.com/foggy921975" TargetMode="External"/><Relationship Id="rId33" Type="http://schemas.openxmlformats.org/officeDocument/2006/relationships/hyperlink" Target="https://t.co/7AuZ6nYtLh" TargetMode="External"/><Relationship Id="rId1601" Type="http://schemas.openxmlformats.org/officeDocument/2006/relationships/hyperlink" Target="http://pbs.twimg.com/profile_images/1183807318393327616/XSrddr6n_normal.jpg" TargetMode="External"/><Relationship Id="rId1839" Type="http://schemas.openxmlformats.org/officeDocument/2006/relationships/hyperlink" Target="https://twitter.com/argumentbook" TargetMode="External"/><Relationship Id="rId182" Type="http://schemas.openxmlformats.org/officeDocument/2006/relationships/hyperlink" Target="https://t.co/hR0TOVisqh" TargetMode="External"/><Relationship Id="rId1906" Type="http://schemas.openxmlformats.org/officeDocument/2006/relationships/hyperlink" Target="https://twitter.com/fotherskill" TargetMode="External"/><Relationship Id="rId487" Type="http://schemas.openxmlformats.org/officeDocument/2006/relationships/hyperlink" Target="https://t.co/uS1tIkuaDX" TargetMode="External"/><Relationship Id="rId694" Type="http://schemas.openxmlformats.org/officeDocument/2006/relationships/hyperlink" Target="http://pbs.twimg.com/profile_images/740916281117921280/lNJ38Qoe_normal.jpg" TargetMode="External"/><Relationship Id="rId2070" Type="http://schemas.openxmlformats.org/officeDocument/2006/relationships/hyperlink" Target="https://twitter.com/not_from_here28" TargetMode="External"/><Relationship Id="rId2168" Type="http://schemas.openxmlformats.org/officeDocument/2006/relationships/hyperlink" Target="https://twitter.com/juranceb01" TargetMode="External"/><Relationship Id="rId2375" Type="http://schemas.openxmlformats.org/officeDocument/2006/relationships/hyperlink" Target="https://twitter.com/risingsuperstar" TargetMode="External"/><Relationship Id="rId347" Type="http://schemas.openxmlformats.org/officeDocument/2006/relationships/hyperlink" Target="http://t.co/mUgM1nCxlW" TargetMode="External"/><Relationship Id="rId999" Type="http://schemas.openxmlformats.org/officeDocument/2006/relationships/hyperlink" Target="http://pbs.twimg.com/profile_images/1151160122430971906/X-FkuazS_normal.jpg" TargetMode="External"/><Relationship Id="rId1184" Type="http://schemas.openxmlformats.org/officeDocument/2006/relationships/hyperlink" Target="http://pbs.twimg.com/profile_images/1133006763068985345/0dNdv0hQ_normal.png" TargetMode="External"/><Relationship Id="rId2028" Type="http://schemas.openxmlformats.org/officeDocument/2006/relationships/hyperlink" Target="https://twitter.com/foaska_drpgs" TargetMode="External"/><Relationship Id="rId2582" Type="http://schemas.openxmlformats.org/officeDocument/2006/relationships/hyperlink" Target="https://twitter.com/pateliii" TargetMode="External"/><Relationship Id="rId2887" Type="http://schemas.openxmlformats.org/officeDocument/2006/relationships/hyperlink" Target="https://twitter.com/fpl_jj" TargetMode="External"/><Relationship Id="rId554" Type="http://schemas.openxmlformats.org/officeDocument/2006/relationships/hyperlink" Target="http://pbs.twimg.com/profile_images/1484870415/image_normal.jpg" TargetMode="External"/><Relationship Id="rId761" Type="http://schemas.openxmlformats.org/officeDocument/2006/relationships/hyperlink" Target="http://pbs.twimg.com/profile_images/881366616608342017/Cms1C1ga_normal.jpg" TargetMode="External"/><Relationship Id="rId859" Type="http://schemas.openxmlformats.org/officeDocument/2006/relationships/hyperlink" Target="http://pbs.twimg.com/profile_images/1149007520461180929/0Ws5ekSk_normal.png" TargetMode="External"/><Relationship Id="rId1391" Type="http://schemas.openxmlformats.org/officeDocument/2006/relationships/hyperlink" Target="http://pbs.twimg.com/profile_images/1191133250984411137/thLz1V6t_normal.jpg" TargetMode="External"/><Relationship Id="rId1489" Type="http://schemas.openxmlformats.org/officeDocument/2006/relationships/hyperlink" Target="http://pbs.twimg.com/profile_images/852371261040865280/IkuNTzTE_normal.jpg" TargetMode="External"/><Relationship Id="rId1696" Type="http://schemas.openxmlformats.org/officeDocument/2006/relationships/hyperlink" Target="http://pbs.twimg.com/profile_images/1171892848859516929/K2ltmv0s_normal.jpg" TargetMode="External"/><Relationship Id="rId2235" Type="http://schemas.openxmlformats.org/officeDocument/2006/relationships/hyperlink" Target="https://twitter.com/just_amazing1" TargetMode="External"/><Relationship Id="rId2442" Type="http://schemas.openxmlformats.org/officeDocument/2006/relationships/hyperlink" Target="https://twitter.com/aashleymv" TargetMode="External"/><Relationship Id="rId207" Type="http://schemas.openxmlformats.org/officeDocument/2006/relationships/hyperlink" Target="https://t.co/OlSexD0VsG" TargetMode="External"/><Relationship Id="rId414" Type="http://schemas.openxmlformats.org/officeDocument/2006/relationships/hyperlink" Target="https://t.co/PqqJHhuZ0P" TargetMode="External"/><Relationship Id="rId621" Type="http://schemas.openxmlformats.org/officeDocument/2006/relationships/hyperlink" Target="http://pbs.twimg.com/profile_images/1202453248533319680/_F9SCZHq_normal.jpg" TargetMode="External"/><Relationship Id="rId1044" Type="http://schemas.openxmlformats.org/officeDocument/2006/relationships/hyperlink" Target="http://pbs.twimg.com/profile_images/803773519834349568/bk-eStiV_normal.jpg" TargetMode="External"/><Relationship Id="rId1251" Type="http://schemas.openxmlformats.org/officeDocument/2006/relationships/hyperlink" Target="http://pbs.twimg.com/profile_images/1199068570967302144/MtVv4p_A_normal.jpg" TargetMode="External"/><Relationship Id="rId1349" Type="http://schemas.openxmlformats.org/officeDocument/2006/relationships/hyperlink" Target="http://pbs.twimg.com/profile_images/935630496062636033/LrvLl7VU_normal.jpg" TargetMode="External"/><Relationship Id="rId2302" Type="http://schemas.openxmlformats.org/officeDocument/2006/relationships/hyperlink" Target="https://twitter.com/therealhogsonic" TargetMode="External"/><Relationship Id="rId2747" Type="http://schemas.openxmlformats.org/officeDocument/2006/relationships/hyperlink" Target="https://twitter.com/heycalik" TargetMode="External"/><Relationship Id="rId2954" Type="http://schemas.openxmlformats.org/officeDocument/2006/relationships/hyperlink" Target="https://twitter.com/bestwebstuff" TargetMode="External"/><Relationship Id="rId719" Type="http://schemas.openxmlformats.org/officeDocument/2006/relationships/hyperlink" Target="http://pbs.twimg.com/profile_images/1109414273619513345/kuiTa4Wr_normal.png" TargetMode="External"/><Relationship Id="rId926" Type="http://schemas.openxmlformats.org/officeDocument/2006/relationships/hyperlink" Target="http://pbs.twimg.com/profile_images/1193113219788759041/PuT7OEz9_normal.jpg" TargetMode="External"/><Relationship Id="rId1111" Type="http://schemas.openxmlformats.org/officeDocument/2006/relationships/hyperlink" Target="http://pbs.twimg.com/profile_images/1170464473431388160/FOy-gfyB_normal.jpg" TargetMode="External"/><Relationship Id="rId1556" Type="http://schemas.openxmlformats.org/officeDocument/2006/relationships/hyperlink" Target="http://pbs.twimg.com/profile_images/1145664228797419520/522_-h8m_normal.jpg" TargetMode="External"/><Relationship Id="rId1763" Type="http://schemas.openxmlformats.org/officeDocument/2006/relationships/hyperlink" Target="https://twitter.com/seriesupdatefr" TargetMode="External"/><Relationship Id="rId1970" Type="http://schemas.openxmlformats.org/officeDocument/2006/relationships/hyperlink" Target="https://twitter.com/kevins78500" TargetMode="External"/><Relationship Id="rId2607" Type="http://schemas.openxmlformats.org/officeDocument/2006/relationships/hyperlink" Target="https://twitter.com/dannybaldy1995" TargetMode="External"/><Relationship Id="rId2814" Type="http://schemas.openxmlformats.org/officeDocument/2006/relationships/hyperlink" Target="https://twitter.com/polscidatanerd" TargetMode="External"/><Relationship Id="rId55" Type="http://schemas.openxmlformats.org/officeDocument/2006/relationships/hyperlink" Target="https://t.co/Mv3EDKmagT" TargetMode="External"/><Relationship Id="rId1209" Type="http://schemas.openxmlformats.org/officeDocument/2006/relationships/hyperlink" Target="http://pbs.twimg.com/profile_images/1093521694218694658/0iaIKJm9_normal.jpg" TargetMode="External"/><Relationship Id="rId1416" Type="http://schemas.openxmlformats.org/officeDocument/2006/relationships/hyperlink" Target="http://pbs.twimg.com/profile_images/1186400825565990912/uABA8QbY_normal.jpg" TargetMode="External"/><Relationship Id="rId1623" Type="http://schemas.openxmlformats.org/officeDocument/2006/relationships/hyperlink" Target="http://pbs.twimg.com/profile_images/780676278034763777/IqJDrl2T_normal.jpg" TargetMode="External"/><Relationship Id="rId1830" Type="http://schemas.openxmlformats.org/officeDocument/2006/relationships/hyperlink" Target="https://twitter.com/foolintheforest" TargetMode="External"/><Relationship Id="rId1928" Type="http://schemas.openxmlformats.org/officeDocument/2006/relationships/hyperlink" Target="https://twitter.com/thewall1992" TargetMode="External"/><Relationship Id="rId2092" Type="http://schemas.openxmlformats.org/officeDocument/2006/relationships/hyperlink" Target="https://twitter.com/milebento09" TargetMode="External"/><Relationship Id="rId271" Type="http://schemas.openxmlformats.org/officeDocument/2006/relationships/hyperlink" Target="https://t.co/gLts53oGRB" TargetMode="External"/><Relationship Id="rId2397" Type="http://schemas.openxmlformats.org/officeDocument/2006/relationships/hyperlink" Target="https://twitter.com/martytheelder" TargetMode="External"/><Relationship Id="rId131" Type="http://schemas.openxmlformats.org/officeDocument/2006/relationships/hyperlink" Target="https://t.co/xDZAPF0LEe" TargetMode="External"/><Relationship Id="rId369" Type="http://schemas.openxmlformats.org/officeDocument/2006/relationships/hyperlink" Target="https://t.co/8ICbGE1Xgj" TargetMode="External"/><Relationship Id="rId576" Type="http://schemas.openxmlformats.org/officeDocument/2006/relationships/hyperlink" Target="http://pbs.twimg.com/profile_images/1119560453267623941/RJk-ivOh_normal.jpg" TargetMode="External"/><Relationship Id="rId783" Type="http://schemas.openxmlformats.org/officeDocument/2006/relationships/hyperlink" Target="http://pbs.twimg.com/profile_images/1122266298497454080/_3ajal8q_normal.jpg" TargetMode="External"/><Relationship Id="rId990" Type="http://schemas.openxmlformats.org/officeDocument/2006/relationships/hyperlink" Target="http://pbs.twimg.com/profile_images/1177899680665088002/G7Y-AbUr_normal.jpg" TargetMode="External"/><Relationship Id="rId2257" Type="http://schemas.openxmlformats.org/officeDocument/2006/relationships/hyperlink" Target="https://twitter.com/novacronx" TargetMode="External"/><Relationship Id="rId2464" Type="http://schemas.openxmlformats.org/officeDocument/2006/relationships/hyperlink" Target="https://twitter.com/jasonchanco" TargetMode="External"/><Relationship Id="rId2671" Type="http://schemas.openxmlformats.org/officeDocument/2006/relationships/hyperlink" Target="https://twitter.com/james151288" TargetMode="External"/><Relationship Id="rId229" Type="http://schemas.openxmlformats.org/officeDocument/2006/relationships/hyperlink" Target="https://t.co/ONggLTEIB9" TargetMode="External"/><Relationship Id="rId436" Type="http://schemas.openxmlformats.org/officeDocument/2006/relationships/hyperlink" Target="https://t.co/ycupjIgR38" TargetMode="External"/><Relationship Id="rId643" Type="http://schemas.openxmlformats.org/officeDocument/2006/relationships/hyperlink" Target="http://pbs.twimg.com/profile_images/1192226996492746752/bXtpF1bQ_normal.jpg" TargetMode="External"/><Relationship Id="rId1066" Type="http://schemas.openxmlformats.org/officeDocument/2006/relationships/hyperlink" Target="http://pbs.twimg.com/profile_images/1107621192016498689/-mcecBaL_normal.jpg" TargetMode="External"/><Relationship Id="rId1273" Type="http://schemas.openxmlformats.org/officeDocument/2006/relationships/hyperlink" Target="http://pbs.twimg.com/profile_images/850571931778723840/hY_lQG8Z_normal.jpg" TargetMode="External"/><Relationship Id="rId1480" Type="http://schemas.openxmlformats.org/officeDocument/2006/relationships/hyperlink" Target="http://pbs.twimg.com/profile_images/980244933801009152/f9Po6O1B_normal.jpg" TargetMode="External"/><Relationship Id="rId2117" Type="http://schemas.openxmlformats.org/officeDocument/2006/relationships/hyperlink" Target="https://twitter.com/pdincubus" TargetMode="External"/><Relationship Id="rId2324" Type="http://schemas.openxmlformats.org/officeDocument/2006/relationships/hyperlink" Target="https://twitter.com/chrizh16" TargetMode="External"/><Relationship Id="rId2769" Type="http://schemas.openxmlformats.org/officeDocument/2006/relationships/hyperlink" Target="https://twitter.com/stubbysokratis" TargetMode="External"/><Relationship Id="rId850" Type="http://schemas.openxmlformats.org/officeDocument/2006/relationships/hyperlink" Target="http://pbs.twimg.com/profile_images/884462993567866881/xgthldr3_normal.jpg" TargetMode="External"/><Relationship Id="rId948" Type="http://schemas.openxmlformats.org/officeDocument/2006/relationships/hyperlink" Target="http://pbs.twimg.com/profile_images/1084601436254552064/rZujmjtC_normal.jpg" TargetMode="External"/><Relationship Id="rId1133" Type="http://schemas.openxmlformats.org/officeDocument/2006/relationships/hyperlink" Target="http://pbs.twimg.com/profile_images/1106624130168832001/cf7lKUC-_normal.jpg" TargetMode="External"/><Relationship Id="rId1578" Type="http://schemas.openxmlformats.org/officeDocument/2006/relationships/hyperlink" Target="http://pbs.twimg.com/profile_images/3541175200/66ef83f23444b2679286ba5b6db9e305_normal.jpeg" TargetMode="External"/><Relationship Id="rId1785" Type="http://schemas.openxmlformats.org/officeDocument/2006/relationships/hyperlink" Target="https://twitter.com/thegoonerette" TargetMode="External"/><Relationship Id="rId1992" Type="http://schemas.openxmlformats.org/officeDocument/2006/relationships/hyperlink" Target="https://twitter.com/rachel_fairbank" TargetMode="External"/><Relationship Id="rId2531" Type="http://schemas.openxmlformats.org/officeDocument/2006/relationships/hyperlink" Target="https://twitter.com/justmasterg" TargetMode="External"/><Relationship Id="rId2629" Type="http://schemas.openxmlformats.org/officeDocument/2006/relationships/hyperlink" Target="https://twitter.com/grneyedbandittn" TargetMode="External"/><Relationship Id="rId2836" Type="http://schemas.openxmlformats.org/officeDocument/2006/relationships/hyperlink" Target="https://twitter.com/sazzasuren" TargetMode="External"/><Relationship Id="rId77" Type="http://schemas.openxmlformats.org/officeDocument/2006/relationships/hyperlink" Target="https://t.co/zDmdJyTDsP" TargetMode="External"/><Relationship Id="rId503" Type="http://schemas.openxmlformats.org/officeDocument/2006/relationships/hyperlink" Target="http://t.co/GtOMS6p60N" TargetMode="External"/><Relationship Id="rId710" Type="http://schemas.openxmlformats.org/officeDocument/2006/relationships/hyperlink" Target="http://pbs.twimg.com/profile_images/1171816130459009024/nwoeng0A_normal.jpg" TargetMode="External"/><Relationship Id="rId808" Type="http://schemas.openxmlformats.org/officeDocument/2006/relationships/hyperlink" Target="http://pbs.twimg.com/profile_images/1495213431/image_normal.jpg" TargetMode="External"/><Relationship Id="rId1340" Type="http://schemas.openxmlformats.org/officeDocument/2006/relationships/hyperlink" Target="http://pbs.twimg.com/profile_images/1194572517773643777/6R5CdSs3_normal.jpg" TargetMode="External"/><Relationship Id="rId1438" Type="http://schemas.openxmlformats.org/officeDocument/2006/relationships/hyperlink" Target="http://pbs.twimg.com/profile_images/1169252542120976385/YNNGi_Kk_normal.jpg" TargetMode="External"/><Relationship Id="rId1645" Type="http://schemas.openxmlformats.org/officeDocument/2006/relationships/hyperlink" Target="http://pbs.twimg.com/profile_images/758798829328007169/M1uJaBT8_normal.jpg" TargetMode="External"/><Relationship Id="rId1200" Type="http://schemas.openxmlformats.org/officeDocument/2006/relationships/hyperlink" Target="http://pbs.twimg.com/profile_images/1201270899258691584/8HuC8jWe_normal.jpg" TargetMode="External"/><Relationship Id="rId1852" Type="http://schemas.openxmlformats.org/officeDocument/2006/relationships/hyperlink" Target="https://twitter.com/abdl_mummy" TargetMode="External"/><Relationship Id="rId2903" Type="http://schemas.openxmlformats.org/officeDocument/2006/relationships/hyperlink" Target="https://twitter.com/stephen37514094" TargetMode="External"/><Relationship Id="rId1505" Type="http://schemas.openxmlformats.org/officeDocument/2006/relationships/hyperlink" Target="http://pbs.twimg.com/profile_images/1193284799999422466/EpsmkF3e_normal.jpg" TargetMode="External"/><Relationship Id="rId1712" Type="http://schemas.openxmlformats.org/officeDocument/2006/relationships/hyperlink" Target="http://pbs.twimg.com/profile_images/910945205955698688/BwSIR6GF_normal.jpg" TargetMode="External"/><Relationship Id="rId293" Type="http://schemas.openxmlformats.org/officeDocument/2006/relationships/hyperlink" Target="https://t.co/MfM3nnwk2F" TargetMode="External"/><Relationship Id="rId2181" Type="http://schemas.openxmlformats.org/officeDocument/2006/relationships/hyperlink" Target="https://twitter.com/jawn_hancock" TargetMode="External"/><Relationship Id="rId153" Type="http://schemas.openxmlformats.org/officeDocument/2006/relationships/hyperlink" Target="https://t.co/a5sA2YOmvC" TargetMode="External"/><Relationship Id="rId360" Type="http://schemas.openxmlformats.org/officeDocument/2006/relationships/hyperlink" Target="https://t.co/t0ZlRCMLlO" TargetMode="External"/><Relationship Id="rId598" Type="http://schemas.openxmlformats.org/officeDocument/2006/relationships/hyperlink" Target="http://pbs.twimg.com/profile_images/1537037985/benny_normal.png" TargetMode="External"/><Relationship Id="rId2041" Type="http://schemas.openxmlformats.org/officeDocument/2006/relationships/hyperlink" Target="https://twitter.com/comingsoonnet" TargetMode="External"/><Relationship Id="rId2279" Type="http://schemas.openxmlformats.org/officeDocument/2006/relationships/hyperlink" Target="https://twitter.com/sheffrealist" TargetMode="External"/><Relationship Id="rId2486" Type="http://schemas.openxmlformats.org/officeDocument/2006/relationships/hyperlink" Target="https://twitter.com/patriotamazon" TargetMode="External"/><Relationship Id="rId2693" Type="http://schemas.openxmlformats.org/officeDocument/2006/relationships/hyperlink" Target="https://twitter.com/aprilzflowerz" TargetMode="External"/><Relationship Id="rId220" Type="http://schemas.openxmlformats.org/officeDocument/2006/relationships/hyperlink" Target="https://t.co/iv0b9BBTe8" TargetMode="External"/><Relationship Id="rId458" Type="http://schemas.openxmlformats.org/officeDocument/2006/relationships/hyperlink" Target="https://t.co/oFWceqcSC0" TargetMode="External"/><Relationship Id="rId665" Type="http://schemas.openxmlformats.org/officeDocument/2006/relationships/hyperlink" Target="http://pbs.twimg.com/profile_images/922753523028250624/DLQvgguz_normal.jpg" TargetMode="External"/><Relationship Id="rId872" Type="http://schemas.openxmlformats.org/officeDocument/2006/relationships/hyperlink" Target="http://pbs.twimg.com/profile_images/1202322791653158912/sjMKR08m_normal.jpg" TargetMode="External"/><Relationship Id="rId1088" Type="http://schemas.openxmlformats.org/officeDocument/2006/relationships/hyperlink" Target="http://pbs.twimg.com/profile_images/212095274/11bic_copy_normal.jpg" TargetMode="External"/><Relationship Id="rId1295" Type="http://schemas.openxmlformats.org/officeDocument/2006/relationships/hyperlink" Target="http://pbs.twimg.com/profile_images/1162101517362634753/ZeVdOv8C_normal.jpg" TargetMode="External"/><Relationship Id="rId2139" Type="http://schemas.openxmlformats.org/officeDocument/2006/relationships/hyperlink" Target="https://twitter.com/j_rocknews" TargetMode="External"/><Relationship Id="rId2346" Type="http://schemas.openxmlformats.org/officeDocument/2006/relationships/hyperlink" Target="https://twitter.com/ddineley92" TargetMode="External"/><Relationship Id="rId2553" Type="http://schemas.openxmlformats.org/officeDocument/2006/relationships/hyperlink" Target="https://twitter.com/jadenbenet" TargetMode="External"/><Relationship Id="rId2760" Type="http://schemas.openxmlformats.org/officeDocument/2006/relationships/hyperlink" Target="https://twitter.com/robinhartley67" TargetMode="External"/><Relationship Id="rId318" Type="http://schemas.openxmlformats.org/officeDocument/2006/relationships/hyperlink" Target="http://t.co/EGnjsUggIR" TargetMode="External"/><Relationship Id="rId525" Type="http://schemas.openxmlformats.org/officeDocument/2006/relationships/hyperlink" Target="http://pbs.twimg.com/profile_images/1201170722154041346/QNulc23p_normal.jpg" TargetMode="External"/><Relationship Id="rId732" Type="http://schemas.openxmlformats.org/officeDocument/2006/relationships/hyperlink" Target="http://pbs.twimg.com/profile_images/1197499335329669120/lOwyILTU_normal.jpg" TargetMode="External"/><Relationship Id="rId1155" Type="http://schemas.openxmlformats.org/officeDocument/2006/relationships/hyperlink" Target="http://pbs.twimg.com/profile_images/1199758115962576899/PYnzubZy_normal.jpg" TargetMode="External"/><Relationship Id="rId1362" Type="http://schemas.openxmlformats.org/officeDocument/2006/relationships/hyperlink" Target="http://pbs.twimg.com/profile_images/874775129733177345/H9jPAkhM_normal.jpg" TargetMode="External"/><Relationship Id="rId2206" Type="http://schemas.openxmlformats.org/officeDocument/2006/relationships/hyperlink" Target="https://twitter.com/savinthebees" TargetMode="External"/><Relationship Id="rId2413" Type="http://schemas.openxmlformats.org/officeDocument/2006/relationships/hyperlink" Target="https://twitter.com/iamtomskinner" TargetMode="External"/><Relationship Id="rId2620" Type="http://schemas.openxmlformats.org/officeDocument/2006/relationships/hyperlink" Target="https://twitter.com/kissboyjohnson" TargetMode="External"/><Relationship Id="rId2858" Type="http://schemas.openxmlformats.org/officeDocument/2006/relationships/hyperlink" Target="https://twitter.com/six8thegreat1" TargetMode="External"/><Relationship Id="rId99" Type="http://schemas.openxmlformats.org/officeDocument/2006/relationships/hyperlink" Target="https://t.co/QWuD8HcXPE" TargetMode="External"/><Relationship Id="rId1015" Type="http://schemas.openxmlformats.org/officeDocument/2006/relationships/hyperlink" Target="http://pbs.twimg.com/profile_images/1196176886818324483/TSxH9ioy_normal.jpg" TargetMode="External"/><Relationship Id="rId1222" Type="http://schemas.openxmlformats.org/officeDocument/2006/relationships/hyperlink" Target="http://pbs.twimg.com/profile_images/2579305051/5jteyxlk6568626p9e7v_normal.jpeg" TargetMode="External"/><Relationship Id="rId1667" Type="http://schemas.openxmlformats.org/officeDocument/2006/relationships/hyperlink" Target="http://pbs.twimg.com/profile_images/1190001469447127044/dsDLCllE_normal.jpg" TargetMode="External"/><Relationship Id="rId1874" Type="http://schemas.openxmlformats.org/officeDocument/2006/relationships/hyperlink" Target="https://twitter.com/devenrue" TargetMode="External"/><Relationship Id="rId2718" Type="http://schemas.openxmlformats.org/officeDocument/2006/relationships/hyperlink" Target="https://twitter.com/negra_linee" TargetMode="External"/><Relationship Id="rId2925" Type="http://schemas.openxmlformats.org/officeDocument/2006/relationships/hyperlink" Target="https://twitter.com/gardiner004" TargetMode="External"/><Relationship Id="rId1527" Type="http://schemas.openxmlformats.org/officeDocument/2006/relationships/hyperlink" Target="http://pbs.twimg.com/profile_images/1187129583088340993/aFPrBrrM_normal.jpg" TargetMode="External"/><Relationship Id="rId1734" Type="http://schemas.openxmlformats.org/officeDocument/2006/relationships/hyperlink" Target="http://pbs.twimg.com/profile_images/1158769919716200448/WslV48jZ_normal.jpg" TargetMode="External"/><Relationship Id="rId1941" Type="http://schemas.openxmlformats.org/officeDocument/2006/relationships/hyperlink" Target="https://twitter.com/eddie__v" TargetMode="External"/><Relationship Id="rId26" Type="http://schemas.openxmlformats.org/officeDocument/2006/relationships/hyperlink" Target="http://t.co/6Hz2hipldA" TargetMode="External"/><Relationship Id="rId175" Type="http://schemas.openxmlformats.org/officeDocument/2006/relationships/hyperlink" Target="https://t.co/0pZ1vJBwKo" TargetMode="External"/><Relationship Id="rId1801" Type="http://schemas.openxmlformats.org/officeDocument/2006/relationships/hyperlink" Target="https://twitter.com/angryjohnny77" TargetMode="External"/><Relationship Id="rId382" Type="http://schemas.openxmlformats.org/officeDocument/2006/relationships/hyperlink" Target="https://t.co/1plkOQNXAX" TargetMode="External"/><Relationship Id="rId687" Type="http://schemas.openxmlformats.org/officeDocument/2006/relationships/hyperlink" Target="http://pbs.twimg.com/profile_images/915922038342209536/BWCRUZbS_normal.jpg" TargetMode="External"/><Relationship Id="rId2063" Type="http://schemas.openxmlformats.org/officeDocument/2006/relationships/hyperlink" Target="https://twitter.com/sciencegirl2371" TargetMode="External"/><Relationship Id="rId2270" Type="http://schemas.openxmlformats.org/officeDocument/2006/relationships/hyperlink" Target="https://twitter.com/scorsesie" TargetMode="External"/><Relationship Id="rId2368" Type="http://schemas.openxmlformats.org/officeDocument/2006/relationships/hyperlink" Target="https://twitter.com/realestateatl" TargetMode="External"/><Relationship Id="rId242" Type="http://schemas.openxmlformats.org/officeDocument/2006/relationships/hyperlink" Target="https://t.co/4sEjyAqcy2" TargetMode="External"/><Relationship Id="rId894" Type="http://schemas.openxmlformats.org/officeDocument/2006/relationships/hyperlink" Target="http://pbs.twimg.com/profile_images/1199191442125729793/kopAeEeA_normal.jpg" TargetMode="External"/><Relationship Id="rId1177" Type="http://schemas.openxmlformats.org/officeDocument/2006/relationships/hyperlink" Target="http://pbs.twimg.com/profile_images/1179437206789705728/XrlHrNpY_normal.jpg" TargetMode="External"/><Relationship Id="rId2130" Type="http://schemas.openxmlformats.org/officeDocument/2006/relationships/hyperlink" Target="https://twitter.com/sidneyfussell" TargetMode="External"/><Relationship Id="rId2575" Type="http://schemas.openxmlformats.org/officeDocument/2006/relationships/hyperlink" Target="https://twitter.com/dt48plus11" TargetMode="External"/><Relationship Id="rId2782" Type="http://schemas.openxmlformats.org/officeDocument/2006/relationships/hyperlink" Target="https://twitter.com/stuartdavies50" TargetMode="External"/><Relationship Id="rId102" Type="http://schemas.openxmlformats.org/officeDocument/2006/relationships/hyperlink" Target="https://t.co/pGt9epjiFq" TargetMode="External"/><Relationship Id="rId547" Type="http://schemas.openxmlformats.org/officeDocument/2006/relationships/hyperlink" Target="http://pbs.twimg.com/profile_images/1057355079714369536/sqbFUnrW_normal.jpg" TargetMode="External"/><Relationship Id="rId754" Type="http://schemas.openxmlformats.org/officeDocument/2006/relationships/hyperlink" Target="http://pbs.twimg.com/profile_images/3377847286/db915069ae49670f13eb6acbe5ba479d_normal.jpeg" TargetMode="External"/><Relationship Id="rId961" Type="http://schemas.openxmlformats.org/officeDocument/2006/relationships/hyperlink" Target="http://pbs.twimg.com/profile_images/1199830034330062848/nMevdIFa_normal.jpg" TargetMode="External"/><Relationship Id="rId1384" Type="http://schemas.openxmlformats.org/officeDocument/2006/relationships/hyperlink" Target="http://pbs.twimg.com/profile_images/1108542491593183233/zq1quO6E_normal.jpg" TargetMode="External"/><Relationship Id="rId1591" Type="http://schemas.openxmlformats.org/officeDocument/2006/relationships/hyperlink" Target="http://pbs.twimg.com/profile_images/1153968904164614144/_QWWucTj_normal.jpg" TargetMode="External"/><Relationship Id="rId1689" Type="http://schemas.openxmlformats.org/officeDocument/2006/relationships/hyperlink" Target="http://pbs.twimg.com/profile_images/942608271772405760/Ce_Sg8nM_normal.jpg" TargetMode="External"/><Relationship Id="rId2228" Type="http://schemas.openxmlformats.org/officeDocument/2006/relationships/hyperlink" Target="https://twitter.com/jaysaidyeet" TargetMode="External"/><Relationship Id="rId2435" Type="http://schemas.openxmlformats.org/officeDocument/2006/relationships/hyperlink" Target="https://twitter.com/mitchyardley" TargetMode="External"/><Relationship Id="rId2642" Type="http://schemas.openxmlformats.org/officeDocument/2006/relationships/hyperlink" Target="https://twitter.com/proppersonnel" TargetMode="External"/><Relationship Id="rId90" Type="http://schemas.openxmlformats.org/officeDocument/2006/relationships/hyperlink" Target="https://t.co/38llO4o7q7" TargetMode="External"/><Relationship Id="rId407" Type="http://schemas.openxmlformats.org/officeDocument/2006/relationships/hyperlink" Target="https://t.co/RxP3uZuI95" TargetMode="External"/><Relationship Id="rId614" Type="http://schemas.openxmlformats.org/officeDocument/2006/relationships/hyperlink" Target="http://pbs.twimg.com/profile_images/1134453800725618690/EONRf-Pu_normal.jpg" TargetMode="External"/><Relationship Id="rId821" Type="http://schemas.openxmlformats.org/officeDocument/2006/relationships/hyperlink" Target="http://pbs.twimg.com/profile_images/697901842194300928/TPPojwr3_normal.jpg" TargetMode="External"/><Relationship Id="rId1037" Type="http://schemas.openxmlformats.org/officeDocument/2006/relationships/hyperlink" Target="http://pbs.twimg.com/profile_images/1198507766941437952/Z_T229O6_normal.jpg" TargetMode="External"/><Relationship Id="rId1244" Type="http://schemas.openxmlformats.org/officeDocument/2006/relationships/hyperlink" Target="http://pbs.twimg.com/profile_images/1198790950019055616/udja7Cio_normal.jpg" TargetMode="External"/><Relationship Id="rId1451" Type="http://schemas.openxmlformats.org/officeDocument/2006/relationships/hyperlink" Target="http://pbs.twimg.com/profile_images/1124256399331135488/My3QSYhg_normal.png" TargetMode="External"/><Relationship Id="rId1896" Type="http://schemas.openxmlformats.org/officeDocument/2006/relationships/hyperlink" Target="https://twitter.com/dmedialab" TargetMode="External"/><Relationship Id="rId2502" Type="http://schemas.openxmlformats.org/officeDocument/2006/relationships/hyperlink" Target="https://twitter.com/maraindi_" TargetMode="External"/><Relationship Id="rId2947" Type="http://schemas.openxmlformats.org/officeDocument/2006/relationships/hyperlink" Target="https://twitter.com/the007q" TargetMode="External"/><Relationship Id="rId919" Type="http://schemas.openxmlformats.org/officeDocument/2006/relationships/hyperlink" Target="http://pbs.twimg.com/profile_images/1202348835982303232/zQ6NsAHT_normal.jpg" TargetMode="External"/><Relationship Id="rId1104" Type="http://schemas.openxmlformats.org/officeDocument/2006/relationships/hyperlink" Target="http://pbs.twimg.com/profile_images/1201342718401744897/I7Ri1VJA_normal.jpg" TargetMode="External"/><Relationship Id="rId1311" Type="http://schemas.openxmlformats.org/officeDocument/2006/relationships/hyperlink" Target="http://pbs.twimg.com/profile_images/969196961810255872/VcMHN5Q5_normal.jpg" TargetMode="External"/><Relationship Id="rId1549" Type="http://schemas.openxmlformats.org/officeDocument/2006/relationships/hyperlink" Target="http://pbs.twimg.com/profile_images/1165396051093798919/rKAYFdjn_normal.jpg" TargetMode="External"/><Relationship Id="rId1756" Type="http://schemas.openxmlformats.org/officeDocument/2006/relationships/hyperlink" Target="https://twitter.com/teluguvijayfans" TargetMode="External"/><Relationship Id="rId1963" Type="http://schemas.openxmlformats.org/officeDocument/2006/relationships/hyperlink" Target="https://twitter.com/emarged" TargetMode="External"/><Relationship Id="rId2807" Type="http://schemas.openxmlformats.org/officeDocument/2006/relationships/hyperlink" Target="https://twitter.com/otonalife" TargetMode="External"/><Relationship Id="rId48" Type="http://schemas.openxmlformats.org/officeDocument/2006/relationships/hyperlink" Target="https://t.co/mLUOuzw6Ci" TargetMode="External"/><Relationship Id="rId1409" Type="http://schemas.openxmlformats.org/officeDocument/2006/relationships/hyperlink" Target="http://pbs.twimg.com/profile_images/3098461436/b5ec0a8896e4383e8dad567cf4d32a25_normal.jpeg" TargetMode="External"/><Relationship Id="rId1616" Type="http://schemas.openxmlformats.org/officeDocument/2006/relationships/hyperlink" Target="http://pbs.twimg.com/profile_images/1193155846865391616/oB25HyJ8_normal.jpg" TargetMode="External"/><Relationship Id="rId1823" Type="http://schemas.openxmlformats.org/officeDocument/2006/relationships/hyperlink" Target="https://twitter.com/doug7923" TargetMode="External"/><Relationship Id="rId197" Type="http://schemas.openxmlformats.org/officeDocument/2006/relationships/hyperlink" Target="https://t.co/4IiJND0msX" TargetMode="External"/><Relationship Id="rId2085" Type="http://schemas.openxmlformats.org/officeDocument/2006/relationships/hyperlink" Target="https://twitter.com/itzhinasaleem" TargetMode="External"/><Relationship Id="rId2292" Type="http://schemas.openxmlformats.org/officeDocument/2006/relationships/hyperlink" Target="https://twitter.com/yumcoldwater" TargetMode="External"/><Relationship Id="rId264" Type="http://schemas.openxmlformats.org/officeDocument/2006/relationships/hyperlink" Target="https://t.co/7QL4mxoVzt" TargetMode="External"/><Relationship Id="rId471" Type="http://schemas.openxmlformats.org/officeDocument/2006/relationships/hyperlink" Target="https://t.co/ELfGWIiEKh" TargetMode="External"/><Relationship Id="rId2152" Type="http://schemas.openxmlformats.org/officeDocument/2006/relationships/hyperlink" Target="https://twitter.com/fauxybingo" TargetMode="External"/><Relationship Id="rId2597" Type="http://schemas.openxmlformats.org/officeDocument/2006/relationships/hyperlink" Target="https://twitter.com/matm87s2" TargetMode="External"/><Relationship Id="rId124" Type="http://schemas.openxmlformats.org/officeDocument/2006/relationships/hyperlink" Target="https://t.co/XOXKyhGE2g" TargetMode="External"/><Relationship Id="rId569" Type="http://schemas.openxmlformats.org/officeDocument/2006/relationships/hyperlink" Target="http://pbs.twimg.com/profile_images/1031345214282035200/zwTwmCvN_normal.jpg" TargetMode="External"/><Relationship Id="rId776" Type="http://schemas.openxmlformats.org/officeDocument/2006/relationships/hyperlink" Target="http://pbs.twimg.com/profile_images/1199821018929471489/LCJyaiuN_normal.jpg" TargetMode="External"/><Relationship Id="rId983" Type="http://schemas.openxmlformats.org/officeDocument/2006/relationships/hyperlink" Target="http://pbs.twimg.com/profile_images/979099212989304833/s5pm48lE_normal.jpg" TargetMode="External"/><Relationship Id="rId1199" Type="http://schemas.openxmlformats.org/officeDocument/2006/relationships/hyperlink" Target="http://pbs.twimg.com/profile_images/1173377446990811141/AL0Xt9WY_normal.jpg" TargetMode="External"/><Relationship Id="rId2457" Type="http://schemas.openxmlformats.org/officeDocument/2006/relationships/hyperlink" Target="https://twitter.com/perleezy_" TargetMode="External"/><Relationship Id="rId2664" Type="http://schemas.openxmlformats.org/officeDocument/2006/relationships/hyperlink" Target="https://twitter.com/rickyskron" TargetMode="External"/><Relationship Id="rId331" Type="http://schemas.openxmlformats.org/officeDocument/2006/relationships/hyperlink" Target="https://t.co/W6f7Iyjo8W" TargetMode="External"/><Relationship Id="rId429" Type="http://schemas.openxmlformats.org/officeDocument/2006/relationships/hyperlink" Target="https://t.co/rDR6AtK0q4" TargetMode="External"/><Relationship Id="rId636" Type="http://schemas.openxmlformats.org/officeDocument/2006/relationships/hyperlink" Target="http://pbs.twimg.com/profile_images/1197227994617720832/dKzhFkM3_normal.jpg" TargetMode="External"/><Relationship Id="rId1059" Type="http://schemas.openxmlformats.org/officeDocument/2006/relationships/hyperlink" Target="http://pbs.twimg.com/profile_images/1080837615237120000/Ie7kywFN_normal.jpg" TargetMode="External"/><Relationship Id="rId1266" Type="http://schemas.openxmlformats.org/officeDocument/2006/relationships/hyperlink" Target="http://pbs.twimg.com/profile_images/1180696544556666880/3nHFnHXK_normal.jpg" TargetMode="External"/><Relationship Id="rId1473" Type="http://schemas.openxmlformats.org/officeDocument/2006/relationships/hyperlink" Target="http://pbs.twimg.com/profile_images/1178753156064403457/HeIbFR9s_normal.jpg" TargetMode="External"/><Relationship Id="rId2012" Type="http://schemas.openxmlformats.org/officeDocument/2006/relationships/hyperlink" Target="https://twitter.com/allison_dejong" TargetMode="External"/><Relationship Id="rId2317" Type="http://schemas.openxmlformats.org/officeDocument/2006/relationships/hyperlink" Target="https://twitter.com/elmers" TargetMode="External"/><Relationship Id="rId2871" Type="http://schemas.openxmlformats.org/officeDocument/2006/relationships/hyperlink" Target="https://twitter.com/beerfan09" TargetMode="External"/><Relationship Id="rId2969" Type="http://schemas.openxmlformats.org/officeDocument/2006/relationships/hyperlink" Target="https://twitter.com/winifr3d_" TargetMode="External"/><Relationship Id="rId843" Type="http://schemas.openxmlformats.org/officeDocument/2006/relationships/hyperlink" Target="http://pbs.twimg.com/profile_images/1180930589853179908/53vykEC6_normal.jpg" TargetMode="External"/><Relationship Id="rId1126" Type="http://schemas.openxmlformats.org/officeDocument/2006/relationships/hyperlink" Target="http://pbs.twimg.com/profile_images/1202011817360281601/O9rS6aBE_normal.png" TargetMode="External"/><Relationship Id="rId1680" Type="http://schemas.openxmlformats.org/officeDocument/2006/relationships/hyperlink" Target="http://pbs.twimg.com/profile_images/1193423970768498688/0jcP6fHK_normal.jpg" TargetMode="External"/><Relationship Id="rId1778" Type="http://schemas.openxmlformats.org/officeDocument/2006/relationships/hyperlink" Target="https://twitter.com/saffronolive" TargetMode="External"/><Relationship Id="rId1985" Type="http://schemas.openxmlformats.org/officeDocument/2006/relationships/hyperlink" Target="https://twitter.com/judehaste_write" TargetMode="External"/><Relationship Id="rId2524" Type="http://schemas.openxmlformats.org/officeDocument/2006/relationships/hyperlink" Target="https://twitter.com/l30pard_hitman" TargetMode="External"/><Relationship Id="rId2731" Type="http://schemas.openxmlformats.org/officeDocument/2006/relationships/hyperlink" Target="https://twitter.com/joshproud__" TargetMode="External"/><Relationship Id="rId2829" Type="http://schemas.openxmlformats.org/officeDocument/2006/relationships/hyperlink" Target="https://twitter.com/wheredamoneyabb" TargetMode="External"/><Relationship Id="rId703" Type="http://schemas.openxmlformats.org/officeDocument/2006/relationships/hyperlink" Target="http://pbs.twimg.com/profile_images/879096143870922756/7qiB5XJ9_normal.jpg" TargetMode="External"/><Relationship Id="rId910" Type="http://schemas.openxmlformats.org/officeDocument/2006/relationships/hyperlink" Target="http://pbs.twimg.com/profile_images/1017583907577815040/eUs4QQjn_normal.jpg" TargetMode="External"/><Relationship Id="rId1333" Type="http://schemas.openxmlformats.org/officeDocument/2006/relationships/hyperlink" Target="http://pbs.twimg.com/profile_images/1166456121068011520/N_FnNBE4_normal.jpg" TargetMode="External"/><Relationship Id="rId1540" Type="http://schemas.openxmlformats.org/officeDocument/2006/relationships/hyperlink" Target="http://pbs.twimg.com/profile_images/1193507650463522817/iUW65B6d_normal.jpg" TargetMode="External"/><Relationship Id="rId1638" Type="http://schemas.openxmlformats.org/officeDocument/2006/relationships/hyperlink" Target="http://pbs.twimg.com/profile_images/1142436384847908865/KtYlzfLK_normal.jpg" TargetMode="External"/><Relationship Id="rId1400" Type="http://schemas.openxmlformats.org/officeDocument/2006/relationships/hyperlink" Target="http://pbs.twimg.com/profile_images/1201592100153937920/dF1Q7Lpi_normal.jpg" TargetMode="External"/><Relationship Id="rId1845" Type="http://schemas.openxmlformats.org/officeDocument/2006/relationships/hyperlink" Target="https://twitter.com/daizy_cham" TargetMode="External"/><Relationship Id="rId1705" Type="http://schemas.openxmlformats.org/officeDocument/2006/relationships/hyperlink" Target="http://pbs.twimg.com/profile_images/1184859999098589185/N5s2g0Z__normal.jpg" TargetMode="External"/><Relationship Id="rId1912" Type="http://schemas.openxmlformats.org/officeDocument/2006/relationships/hyperlink" Target="https://twitter.com/build_you_daddy" TargetMode="External"/><Relationship Id="rId286" Type="http://schemas.openxmlformats.org/officeDocument/2006/relationships/hyperlink" Target="https://t.co/spUiuL7dqm" TargetMode="External"/><Relationship Id="rId493" Type="http://schemas.openxmlformats.org/officeDocument/2006/relationships/hyperlink" Target="https://t.co/g2FDUwu2bt" TargetMode="External"/><Relationship Id="rId507" Type="http://schemas.openxmlformats.org/officeDocument/2006/relationships/hyperlink" Target="https://t.co/px0lt8noS0" TargetMode="External"/><Relationship Id="rId714" Type="http://schemas.openxmlformats.org/officeDocument/2006/relationships/hyperlink" Target="http://pbs.twimg.com/profile_images/1196873833871036416/By5_iutg_normal.jpg" TargetMode="External"/><Relationship Id="rId921" Type="http://schemas.openxmlformats.org/officeDocument/2006/relationships/hyperlink" Target="http://pbs.twimg.com/profile_images/1201121934454349825/vwBGgfCC_normal.jpg" TargetMode="External"/><Relationship Id="rId1137" Type="http://schemas.openxmlformats.org/officeDocument/2006/relationships/hyperlink" Target="http://pbs.twimg.com/profile_images/378800000447132642/930282970cabe3cba9f6f1159d2e7391_normal.jpeg" TargetMode="External"/><Relationship Id="rId1344" Type="http://schemas.openxmlformats.org/officeDocument/2006/relationships/hyperlink" Target="http://pbs.twimg.com/profile_images/1188913154065162240/i5wwtHQ3_normal.jpg" TargetMode="External"/><Relationship Id="rId1551" Type="http://schemas.openxmlformats.org/officeDocument/2006/relationships/hyperlink" Target="http://pbs.twimg.com/profile_images/1141563441473155078/2gW71eTw_normal.jpg" TargetMode="External"/><Relationship Id="rId1789" Type="http://schemas.openxmlformats.org/officeDocument/2006/relationships/hyperlink" Target="https://twitter.com/ikemoses" TargetMode="External"/><Relationship Id="rId1996" Type="http://schemas.openxmlformats.org/officeDocument/2006/relationships/hyperlink" Target="https://twitter.com/wondercat6000" TargetMode="External"/><Relationship Id="rId2174" Type="http://schemas.openxmlformats.org/officeDocument/2006/relationships/hyperlink" Target="https://twitter.com/tower_tramp" TargetMode="External"/><Relationship Id="rId2381" Type="http://schemas.openxmlformats.org/officeDocument/2006/relationships/hyperlink" Target="https://twitter.com/digitalpsnjdj" TargetMode="External"/><Relationship Id="rId2602" Type="http://schemas.openxmlformats.org/officeDocument/2006/relationships/hyperlink" Target="https://twitter.com/michaelsaffer1" TargetMode="External"/><Relationship Id="rId50" Type="http://schemas.openxmlformats.org/officeDocument/2006/relationships/hyperlink" Target="https://t.co/hxlhIZL7Ln" TargetMode="External"/><Relationship Id="rId146" Type="http://schemas.openxmlformats.org/officeDocument/2006/relationships/hyperlink" Target="https://t.co/H6slCT1s8m" TargetMode="External"/><Relationship Id="rId353" Type="http://schemas.openxmlformats.org/officeDocument/2006/relationships/hyperlink" Target="http://t.co/v5zIooJJbW" TargetMode="External"/><Relationship Id="rId560" Type="http://schemas.openxmlformats.org/officeDocument/2006/relationships/hyperlink" Target="http://pbs.twimg.com/profile_images/1191745974307368960/j1kiqXBD_normal.jpg" TargetMode="External"/><Relationship Id="rId798" Type="http://schemas.openxmlformats.org/officeDocument/2006/relationships/hyperlink" Target="http://pbs.twimg.com/profile_images/1201884072051646464/zKaQWfbj_normal.jpg" TargetMode="External"/><Relationship Id="rId1190" Type="http://schemas.openxmlformats.org/officeDocument/2006/relationships/hyperlink" Target="http://pbs.twimg.com/profile_images/1200144438548406273/MII6ofn1_normal.jpg" TargetMode="External"/><Relationship Id="rId1204" Type="http://schemas.openxmlformats.org/officeDocument/2006/relationships/hyperlink" Target="http://pbs.twimg.com/profile_images/871058583760367616/PcK1PoZ0_normal.jpg" TargetMode="External"/><Relationship Id="rId1411" Type="http://schemas.openxmlformats.org/officeDocument/2006/relationships/hyperlink" Target="http://abs.twimg.com/sticky/default_profile_images/default_profile_normal.png" TargetMode="External"/><Relationship Id="rId1649" Type="http://schemas.openxmlformats.org/officeDocument/2006/relationships/hyperlink" Target="http://pbs.twimg.com/profile_images/1151680563884908546/RapyBOKS_normal.png" TargetMode="External"/><Relationship Id="rId1856" Type="http://schemas.openxmlformats.org/officeDocument/2006/relationships/hyperlink" Target="https://twitter.com/screenamesuck" TargetMode="External"/><Relationship Id="rId2034" Type="http://schemas.openxmlformats.org/officeDocument/2006/relationships/hyperlink" Target="https://twitter.com/m_buj_" TargetMode="External"/><Relationship Id="rId2241" Type="http://schemas.openxmlformats.org/officeDocument/2006/relationships/hyperlink" Target="https://twitter.com/grimlock2183" TargetMode="External"/><Relationship Id="rId2479" Type="http://schemas.openxmlformats.org/officeDocument/2006/relationships/hyperlink" Target="https://twitter.com/titsout" TargetMode="External"/><Relationship Id="rId2686" Type="http://schemas.openxmlformats.org/officeDocument/2006/relationships/hyperlink" Target="https://twitter.com/mellamosara" TargetMode="External"/><Relationship Id="rId2893" Type="http://schemas.openxmlformats.org/officeDocument/2006/relationships/hyperlink" Target="https://twitter.com/popsugarmoms" TargetMode="External"/><Relationship Id="rId2907" Type="http://schemas.openxmlformats.org/officeDocument/2006/relationships/hyperlink" Target="https://twitter.com/seangooner" TargetMode="External"/><Relationship Id="rId213" Type="http://schemas.openxmlformats.org/officeDocument/2006/relationships/hyperlink" Target="https://t.co/mpzyPYvfS8" TargetMode="External"/><Relationship Id="rId420" Type="http://schemas.openxmlformats.org/officeDocument/2006/relationships/hyperlink" Target="https://t.co/OQeOzi6rnf" TargetMode="External"/><Relationship Id="rId658" Type="http://schemas.openxmlformats.org/officeDocument/2006/relationships/hyperlink" Target="http://pbs.twimg.com/profile_images/1187184843483947009/sp3xw84P_normal.jpg" TargetMode="External"/><Relationship Id="rId865" Type="http://schemas.openxmlformats.org/officeDocument/2006/relationships/hyperlink" Target="http://pbs.twimg.com/profile_images/1200470957300867072/QWBmavQd_normal.jpg" TargetMode="External"/><Relationship Id="rId1050" Type="http://schemas.openxmlformats.org/officeDocument/2006/relationships/hyperlink" Target="http://pbs.twimg.com/profile_images/1200064388616597504/XckIZewK_normal.jpg" TargetMode="External"/><Relationship Id="rId1288" Type="http://schemas.openxmlformats.org/officeDocument/2006/relationships/hyperlink" Target="http://pbs.twimg.com/profile_images/1199982088172326913/3WinzvYY_normal.jpg" TargetMode="External"/><Relationship Id="rId1495" Type="http://schemas.openxmlformats.org/officeDocument/2006/relationships/hyperlink" Target="http://pbs.twimg.com/profile_images/1202228219941969920/bzz3icpb_normal.jpg" TargetMode="External"/><Relationship Id="rId1509" Type="http://schemas.openxmlformats.org/officeDocument/2006/relationships/hyperlink" Target="http://pbs.twimg.com/profile_images/832546934598557696/oP3EbWiE_normal.jpg" TargetMode="External"/><Relationship Id="rId1716" Type="http://schemas.openxmlformats.org/officeDocument/2006/relationships/hyperlink" Target="http://pbs.twimg.com/profile_images/1197228770022875136/sc65j7xr_normal.jpg" TargetMode="External"/><Relationship Id="rId1923" Type="http://schemas.openxmlformats.org/officeDocument/2006/relationships/hyperlink" Target="https://twitter.com/showluigi1" TargetMode="External"/><Relationship Id="rId2101" Type="http://schemas.openxmlformats.org/officeDocument/2006/relationships/hyperlink" Target="https://twitter.com/guardiannigeria" TargetMode="External"/><Relationship Id="rId2339" Type="http://schemas.openxmlformats.org/officeDocument/2006/relationships/hyperlink" Target="https://twitter.com/demented6amer" TargetMode="External"/><Relationship Id="rId2546" Type="http://schemas.openxmlformats.org/officeDocument/2006/relationships/hyperlink" Target="https://twitter.com/ariennaminx" TargetMode="External"/><Relationship Id="rId2753" Type="http://schemas.openxmlformats.org/officeDocument/2006/relationships/hyperlink" Target="https://twitter.com/wearebrighton" TargetMode="External"/><Relationship Id="rId2960" Type="http://schemas.openxmlformats.org/officeDocument/2006/relationships/hyperlink" Target="https://twitter.com/darronfromdnls" TargetMode="External"/><Relationship Id="rId297" Type="http://schemas.openxmlformats.org/officeDocument/2006/relationships/hyperlink" Target="https://t.co/B07Li8rVfj" TargetMode="External"/><Relationship Id="rId518" Type="http://schemas.openxmlformats.org/officeDocument/2006/relationships/hyperlink" Target="http://pbs.twimg.com/profile_images/1201231581735727105/QSfWk1kw_normal.jpg" TargetMode="External"/><Relationship Id="rId725" Type="http://schemas.openxmlformats.org/officeDocument/2006/relationships/hyperlink" Target="http://pbs.twimg.com/profile_images/1183163080567611394/stNXEf15_normal.jpg" TargetMode="External"/><Relationship Id="rId932" Type="http://schemas.openxmlformats.org/officeDocument/2006/relationships/hyperlink" Target="http://pbs.twimg.com/profile_images/594152788323659776/lZUiSqUA_normal.jpg" TargetMode="External"/><Relationship Id="rId1148" Type="http://schemas.openxmlformats.org/officeDocument/2006/relationships/hyperlink" Target="http://pbs.twimg.com/profile_images/1199839543702233088/dtEF3A-X_normal.jpg" TargetMode="External"/><Relationship Id="rId1355" Type="http://schemas.openxmlformats.org/officeDocument/2006/relationships/hyperlink" Target="http://pbs.twimg.com/profile_images/525350506081046528/MuJC0KHI_normal.jpeg" TargetMode="External"/><Relationship Id="rId1562" Type="http://schemas.openxmlformats.org/officeDocument/2006/relationships/hyperlink" Target="http://pbs.twimg.com/profile_images/1171862483021238272/B8zMipvt_normal.jpg" TargetMode="External"/><Relationship Id="rId2185" Type="http://schemas.openxmlformats.org/officeDocument/2006/relationships/hyperlink" Target="https://twitter.com/primevideoes" TargetMode="External"/><Relationship Id="rId2392" Type="http://schemas.openxmlformats.org/officeDocument/2006/relationships/hyperlink" Target="https://twitter.com/michaelmayes10" TargetMode="External"/><Relationship Id="rId2406" Type="http://schemas.openxmlformats.org/officeDocument/2006/relationships/hyperlink" Target="https://twitter.com/bethphill_" TargetMode="External"/><Relationship Id="rId2613" Type="http://schemas.openxmlformats.org/officeDocument/2006/relationships/hyperlink" Target="https://twitter.com/minivinny83" TargetMode="External"/><Relationship Id="rId157" Type="http://schemas.openxmlformats.org/officeDocument/2006/relationships/hyperlink" Target="https://t.co/VKmrIgdFgz" TargetMode="External"/><Relationship Id="rId364" Type="http://schemas.openxmlformats.org/officeDocument/2006/relationships/hyperlink" Target="https://t.co/CxTjlkcSVy" TargetMode="External"/><Relationship Id="rId1008" Type="http://schemas.openxmlformats.org/officeDocument/2006/relationships/hyperlink" Target="http://pbs.twimg.com/profile_images/887907346382323716/V-impigT_normal.jpg" TargetMode="External"/><Relationship Id="rId1215" Type="http://schemas.openxmlformats.org/officeDocument/2006/relationships/hyperlink" Target="http://pbs.twimg.com/profile_images/1134929235846582273/qOAWRIJA_normal.jpg" TargetMode="External"/><Relationship Id="rId1422" Type="http://schemas.openxmlformats.org/officeDocument/2006/relationships/hyperlink" Target="http://pbs.twimg.com/profile_images/1056711140888231937/sPgm0qgv_normal.jpg" TargetMode="External"/><Relationship Id="rId1867" Type="http://schemas.openxmlformats.org/officeDocument/2006/relationships/hyperlink" Target="https://twitter.com/asihsukmaa" TargetMode="External"/><Relationship Id="rId2045" Type="http://schemas.openxmlformats.org/officeDocument/2006/relationships/hyperlink" Target="https://twitter.com/sakthivjsachin" TargetMode="External"/><Relationship Id="rId2697" Type="http://schemas.openxmlformats.org/officeDocument/2006/relationships/hyperlink" Target="https://twitter.com/jonwagstaffe" TargetMode="External"/><Relationship Id="rId2820" Type="http://schemas.openxmlformats.org/officeDocument/2006/relationships/hyperlink" Target="https://twitter.com/yurenlol" TargetMode="External"/><Relationship Id="rId2918" Type="http://schemas.openxmlformats.org/officeDocument/2006/relationships/hyperlink" Target="https://twitter.com/sinkerfox" TargetMode="External"/><Relationship Id="rId61" Type="http://schemas.openxmlformats.org/officeDocument/2006/relationships/hyperlink" Target="https://t.co/fo1yIgljs9" TargetMode="External"/><Relationship Id="rId571" Type="http://schemas.openxmlformats.org/officeDocument/2006/relationships/hyperlink" Target="http://pbs.twimg.com/profile_images/1183368447331319808/9q4wXoxn_normal.jpg" TargetMode="External"/><Relationship Id="rId669" Type="http://schemas.openxmlformats.org/officeDocument/2006/relationships/hyperlink" Target="http://pbs.twimg.com/profile_images/1120771722507161600/p6OIqRn-_normal.jpg" TargetMode="External"/><Relationship Id="rId876" Type="http://schemas.openxmlformats.org/officeDocument/2006/relationships/hyperlink" Target="http://pbs.twimg.com/profile_images/1176530164710350850/Gxkl97KW_normal.png" TargetMode="External"/><Relationship Id="rId1299" Type="http://schemas.openxmlformats.org/officeDocument/2006/relationships/hyperlink" Target="http://abs.twimg.com/sticky/default_profile_images/default_profile_normal.png" TargetMode="External"/><Relationship Id="rId1727" Type="http://schemas.openxmlformats.org/officeDocument/2006/relationships/hyperlink" Target="http://pbs.twimg.com/profile_images/1190240789240143873/xhYmrmi1_normal.jpg" TargetMode="External"/><Relationship Id="rId1934" Type="http://schemas.openxmlformats.org/officeDocument/2006/relationships/hyperlink" Target="https://twitter.com/choijongg" TargetMode="External"/><Relationship Id="rId2252" Type="http://schemas.openxmlformats.org/officeDocument/2006/relationships/hyperlink" Target="https://twitter.com/latercera" TargetMode="External"/><Relationship Id="rId2557" Type="http://schemas.openxmlformats.org/officeDocument/2006/relationships/hyperlink" Target="https://twitter.com/akademiksmom" TargetMode="External"/><Relationship Id="rId19" Type="http://schemas.openxmlformats.org/officeDocument/2006/relationships/hyperlink" Target="http://t.co/wSLtsoUwch" TargetMode="External"/><Relationship Id="rId224" Type="http://schemas.openxmlformats.org/officeDocument/2006/relationships/hyperlink" Target="https://t.co/GStXVTQvC0" TargetMode="External"/><Relationship Id="rId431" Type="http://schemas.openxmlformats.org/officeDocument/2006/relationships/hyperlink" Target="https://t.co/yCN9XEWvGy" TargetMode="External"/><Relationship Id="rId529" Type="http://schemas.openxmlformats.org/officeDocument/2006/relationships/hyperlink" Target="http://pbs.twimg.com/profile_images/901534257948098560/pI2kwt5p_normal.jpg" TargetMode="External"/><Relationship Id="rId736" Type="http://schemas.openxmlformats.org/officeDocument/2006/relationships/hyperlink" Target="http://pbs.twimg.com/profile_images/1028998427097673728/Cvrzel2q_normal.jpg" TargetMode="External"/><Relationship Id="rId1061" Type="http://schemas.openxmlformats.org/officeDocument/2006/relationships/hyperlink" Target="http://pbs.twimg.com/profile_images/1124407253522616321/hpnaaCFP_normal.jpg" TargetMode="External"/><Relationship Id="rId1159" Type="http://schemas.openxmlformats.org/officeDocument/2006/relationships/hyperlink" Target="http://pbs.twimg.com/profile_images/1193991122240114688/a5OND7Yo_normal.jpg" TargetMode="External"/><Relationship Id="rId1366" Type="http://schemas.openxmlformats.org/officeDocument/2006/relationships/hyperlink" Target="http://pbs.twimg.com/profile_images/712665293189988352/18ixDFs1_normal.jpg" TargetMode="External"/><Relationship Id="rId2112" Type="http://schemas.openxmlformats.org/officeDocument/2006/relationships/hyperlink" Target="https://twitter.com/yohanladd" TargetMode="External"/><Relationship Id="rId2196" Type="http://schemas.openxmlformats.org/officeDocument/2006/relationships/hyperlink" Target="https://twitter.com/spacebabyg" TargetMode="External"/><Relationship Id="rId2417" Type="http://schemas.openxmlformats.org/officeDocument/2006/relationships/hyperlink" Target="https://twitter.com/bornericg" TargetMode="External"/><Relationship Id="rId2764" Type="http://schemas.openxmlformats.org/officeDocument/2006/relationships/hyperlink" Target="https://twitter.com/ianbozwell" TargetMode="External"/><Relationship Id="rId2971" Type="http://schemas.openxmlformats.org/officeDocument/2006/relationships/printerSettings" Target="../printerSettings/printerSettings2.bin"/><Relationship Id="rId168" Type="http://schemas.openxmlformats.org/officeDocument/2006/relationships/hyperlink" Target="https://t.co/XqFdtUC6aq" TargetMode="External"/><Relationship Id="rId943" Type="http://schemas.openxmlformats.org/officeDocument/2006/relationships/hyperlink" Target="http://pbs.twimg.com/profile_images/1215902783/19147_309227993466_527718466_3422072_2626756_n_normal.jpg" TargetMode="External"/><Relationship Id="rId1019" Type="http://schemas.openxmlformats.org/officeDocument/2006/relationships/hyperlink" Target="http://pbs.twimg.com/profile_images/1100586838014648320/0b7mZ9Ku_normal.jpg" TargetMode="External"/><Relationship Id="rId1573" Type="http://schemas.openxmlformats.org/officeDocument/2006/relationships/hyperlink" Target="http://pbs.twimg.com/profile_images/1167209598627065856/-bgQ2_Di_normal.jpg" TargetMode="External"/><Relationship Id="rId1780" Type="http://schemas.openxmlformats.org/officeDocument/2006/relationships/hyperlink" Target="https://twitter.com/aitorgmz_" TargetMode="External"/><Relationship Id="rId1878" Type="http://schemas.openxmlformats.org/officeDocument/2006/relationships/hyperlink" Target="https://twitter.com/twackin" TargetMode="External"/><Relationship Id="rId2624" Type="http://schemas.openxmlformats.org/officeDocument/2006/relationships/hyperlink" Target="https://twitter.com/edraris" TargetMode="External"/><Relationship Id="rId2831" Type="http://schemas.openxmlformats.org/officeDocument/2006/relationships/hyperlink" Target="https://twitter.com/takingthepitt" TargetMode="External"/><Relationship Id="rId2929" Type="http://schemas.openxmlformats.org/officeDocument/2006/relationships/hyperlink" Target="https://twitter.com/brandle84" TargetMode="External"/><Relationship Id="rId72" Type="http://schemas.openxmlformats.org/officeDocument/2006/relationships/hyperlink" Target="https://t.co/FdRgg0vlgX" TargetMode="External"/><Relationship Id="rId375" Type="http://schemas.openxmlformats.org/officeDocument/2006/relationships/hyperlink" Target="https://t.co/mpOU4J8gtR" TargetMode="External"/><Relationship Id="rId582" Type="http://schemas.openxmlformats.org/officeDocument/2006/relationships/hyperlink" Target="http://abs.twimg.com/sticky/default_profile_images/default_profile_normal.png" TargetMode="External"/><Relationship Id="rId803" Type="http://schemas.openxmlformats.org/officeDocument/2006/relationships/hyperlink" Target="http://pbs.twimg.com/profile_images/1183470075787038725/Cw_Tl7mo_normal.jpg" TargetMode="External"/><Relationship Id="rId1226" Type="http://schemas.openxmlformats.org/officeDocument/2006/relationships/hyperlink" Target="http://pbs.twimg.com/profile_images/1117929275779317763/mKMEkkif_normal.png" TargetMode="External"/><Relationship Id="rId1433" Type="http://schemas.openxmlformats.org/officeDocument/2006/relationships/hyperlink" Target="http://pbs.twimg.com/profile_images/654312074474995712/lxeW2MyX_normal.jpg" TargetMode="External"/><Relationship Id="rId1640" Type="http://schemas.openxmlformats.org/officeDocument/2006/relationships/hyperlink" Target="http://pbs.twimg.com/profile_images/1195417357402939393/ByYTabxQ_normal.jpg" TargetMode="External"/><Relationship Id="rId1738" Type="http://schemas.openxmlformats.org/officeDocument/2006/relationships/hyperlink" Target="http://pbs.twimg.com/profile_images/1125112480508805120/Sd3-2-dM_normal.png" TargetMode="External"/><Relationship Id="rId2056" Type="http://schemas.openxmlformats.org/officeDocument/2006/relationships/hyperlink" Target="https://twitter.com/redandwhite11" TargetMode="External"/><Relationship Id="rId2263" Type="http://schemas.openxmlformats.org/officeDocument/2006/relationships/hyperlink" Target="https://twitter.com/marssailor_" TargetMode="External"/><Relationship Id="rId2470" Type="http://schemas.openxmlformats.org/officeDocument/2006/relationships/hyperlink" Target="https://twitter.com/plcomms" TargetMode="External"/><Relationship Id="rId3" Type="http://schemas.openxmlformats.org/officeDocument/2006/relationships/hyperlink" Target="https://t.co/t2TdPvPVsv" TargetMode="External"/><Relationship Id="rId235" Type="http://schemas.openxmlformats.org/officeDocument/2006/relationships/hyperlink" Target="https://t.co/sKCwVNVvvs" TargetMode="External"/><Relationship Id="rId442" Type="http://schemas.openxmlformats.org/officeDocument/2006/relationships/hyperlink" Target="https://t.co/HtZb1BmYsy" TargetMode="External"/><Relationship Id="rId887" Type="http://schemas.openxmlformats.org/officeDocument/2006/relationships/hyperlink" Target="http://pbs.twimg.com/profile_images/869501596543188992/pWgrSkB2_normal.jpg" TargetMode="External"/><Relationship Id="rId1072" Type="http://schemas.openxmlformats.org/officeDocument/2006/relationships/hyperlink" Target="http://pbs.twimg.com/profile_images/1124562588564623360/JoF9sXv1_normal.jpg" TargetMode="External"/><Relationship Id="rId1500" Type="http://schemas.openxmlformats.org/officeDocument/2006/relationships/hyperlink" Target="http://pbs.twimg.com/profile_images/1192183990767300610/Dn-xc7Oi_normal.jpg" TargetMode="External"/><Relationship Id="rId1945" Type="http://schemas.openxmlformats.org/officeDocument/2006/relationships/hyperlink" Target="https://twitter.com/firenzephoenix" TargetMode="External"/><Relationship Id="rId2123" Type="http://schemas.openxmlformats.org/officeDocument/2006/relationships/hyperlink" Target="https://twitter.com/lyssguzman" TargetMode="External"/><Relationship Id="rId2330" Type="http://schemas.openxmlformats.org/officeDocument/2006/relationships/hyperlink" Target="https://twitter.com/ichocrates" TargetMode="External"/><Relationship Id="rId2568" Type="http://schemas.openxmlformats.org/officeDocument/2006/relationships/hyperlink" Target="https://twitter.com/twitmanager_" TargetMode="External"/><Relationship Id="rId2775" Type="http://schemas.openxmlformats.org/officeDocument/2006/relationships/hyperlink" Target="https://twitter.com/x" TargetMode="External"/><Relationship Id="rId302" Type="http://schemas.openxmlformats.org/officeDocument/2006/relationships/hyperlink" Target="https://t.co/GiN2r6K4u5" TargetMode="External"/><Relationship Id="rId747" Type="http://schemas.openxmlformats.org/officeDocument/2006/relationships/hyperlink" Target="http://pbs.twimg.com/profile_images/1199438791439798272/3y590EdT_normal.jpg" TargetMode="External"/><Relationship Id="rId954" Type="http://schemas.openxmlformats.org/officeDocument/2006/relationships/hyperlink" Target="http://pbs.twimg.com/profile_images/1202555246742032384/Y1Vtyivv_normal.jpg" TargetMode="External"/><Relationship Id="rId1377" Type="http://schemas.openxmlformats.org/officeDocument/2006/relationships/hyperlink" Target="http://pbs.twimg.com/profile_images/1172420828585066499/DgoR7x9N_normal.jpg" TargetMode="External"/><Relationship Id="rId1584" Type="http://schemas.openxmlformats.org/officeDocument/2006/relationships/hyperlink" Target="http://pbs.twimg.com/profile_images/845833542307336192/Lg_SSrMt_normal.jpg" TargetMode="External"/><Relationship Id="rId1791" Type="http://schemas.openxmlformats.org/officeDocument/2006/relationships/hyperlink" Target="https://twitter.com/rjcc" TargetMode="External"/><Relationship Id="rId1805" Type="http://schemas.openxmlformats.org/officeDocument/2006/relationships/hyperlink" Target="https://twitter.com/trhlofficial" TargetMode="External"/><Relationship Id="rId2428" Type="http://schemas.openxmlformats.org/officeDocument/2006/relationships/hyperlink" Target="https://twitter.com/fakerobotuk" TargetMode="External"/><Relationship Id="rId2635" Type="http://schemas.openxmlformats.org/officeDocument/2006/relationships/hyperlink" Target="https://twitter.com/amazonprimenow" TargetMode="External"/><Relationship Id="rId2842" Type="http://schemas.openxmlformats.org/officeDocument/2006/relationships/hyperlink" Target="https://twitter.com/ftbijxsh3" TargetMode="External"/><Relationship Id="rId83" Type="http://schemas.openxmlformats.org/officeDocument/2006/relationships/hyperlink" Target="https://t.co/G3hfrKGBri" TargetMode="External"/><Relationship Id="rId179" Type="http://schemas.openxmlformats.org/officeDocument/2006/relationships/hyperlink" Target="https://t.co/WkkZvCyOH4" TargetMode="External"/><Relationship Id="rId386" Type="http://schemas.openxmlformats.org/officeDocument/2006/relationships/hyperlink" Target="http://t.co/dduBBCThBu" TargetMode="External"/><Relationship Id="rId593" Type="http://schemas.openxmlformats.org/officeDocument/2006/relationships/hyperlink" Target="http://pbs.twimg.com/profile_images/825424453345611776/20a4SSX7_normal.jpg" TargetMode="External"/><Relationship Id="rId607" Type="http://schemas.openxmlformats.org/officeDocument/2006/relationships/hyperlink" Target="http://pbs.twimg.com/profile_images/1185842425870409728/nJrfK_YX_normal.jpg" TargetMode="External"/><Relationship Id="rId814" Type="http://schemas.openxmlformats.org/officeDocument/2006/relationships/hyperlink" Target="http://pbs.twimg.com/profile_images/1202501665871585280/CZtQDNHM_normal.jpg" TargetMode="External"/><Relationship Id="rId1237" Type="http://schemas.openxmlformats.org/officeDocument/2006/relationships/hyperlink" Target="http://pbs.twimg.com/profile_images/1880449013/IMG_1624_normal.jpg" TargetMode="External"/><Relationship Id="rId1444" Type="http://schemas.openxmlformats.org/officeDocument/2006/relationships/hyperlink" Target="http://pbs.twimg.com/profile_images/1118972421594386432/FRlMSSPh_normal.jpg" TargetMode="External"/><Relationship Id="rId1651" Type="http://schemas.openxmlformats.org/officeDocument/2006/relationships/hyperlink" Target="http://pbs.twimg.com/profile_images/1158831369923026945/YdUmN8em_normal.jpg" TargetMode="External"/><Relationship Id="rId1889" Type="http://schemas.openxmlformats.org/officeDocument/2006/relationships/hyperlink" Target="https://twitter.com/evertonnewsapp" TargetMode="External"/><Relationship Id="rId2067" Type="http://schemas.openxmlformats.org/officeDocument/2006/relationships/hyperlink" Target="https://twitter.com/mullsyconnor" TargetMode="External"/><Relationship Id="rId2274" Type="http://schemas.openxmlformats.org/officeDocument/2006/relationships/hyperlink" Target="https://twitter.com/ahblizz" TargetMode="External"/><Relationship Id="rId2481" Type="http://schemas.openxmlformats.org/officeDocument/2006/relationships/hyperlink" Target="https://twitter.com/louisdonoghue" TargetMode="External"/><Relationship Id="rId2702" Type="http://schemas.openxmlformats.org/officeDocument/2006/relationships/hyperlink" Target="https://twitter.com/eloynall" TargetMode="External"/><Relationship Id="rId246" Type="http://schemas.openxmlformats.org/officeDocument/2006/relationships/hyperlink" Target="http://t.co/M6TI95zRtR" TargetMode="External"/><Relationship Id="rId453" Type="http://schemas.openxmlformats.org/officeDocument/2006/relationships/hyperlink" Target="https://t.co/B2cdyQUlgk" TargetMode="External"/><Relationship Id="rId660" Type="http://schemas.openxmlformats.org/officeDocument/2006/relationships/hyperlink" Target="http://pbs.twimg.com/profile_images/900376289294651392/9saUnRP2_normal.jpg" TargetMode="External"/><Relationship Id="rId898" Type="http://schemas.openxmlformats.org/officeDocument/2006/relationships/hyperlink" Target="http://pbs.twimg.com/profile_images/1172533537565806593/or_0aT8S_normal.jpg" TargetMode="External"/><Relationship Id="rId1083" Type="http://schemas.openxmlformats.org/officeDocument/2006/relationships/hyperlink" Target="http://pbs.twimg.com/profile_images/1193559292177240065/3fyefcNR_normal.jpg" TargetMode="External"/><Relationship Id="rId1290" Type="http://schemas.openxmlformats.org/officeDocument/2006/relationships/hyperlink" Target="http://pbs.twimg.com/profile_images/378800000448952067/6219b8f9ded1be0101783b7a54a36950_normal.jpeg" TargetMode="External"/><Relationship Id="rId1304" Type="http://schemas.openxmlformats.org/officeDocument/2006/relationships/hyperlink" Target="http://pbs.twimg.com/profile_images/2793621556/75084e0208bdec1d6c709c7e5f579d05_normal.jpeg" TargetMode="External"/><Relationship Id="rId1511" Type="http://schemas.openxmlformats.org/officeDocument/2006/relationships/hyperlink" Target="http://pbs.twimg.com/profile_images/962790199636975617/sIk-TS13_normal.jpg" TargetMode="External"/><Relationship Id="rId1749" Type="http://schemas.openxmlformats.org/officeDocument/2006/relationships/hyperlink" Target="https://twitter.com/hamza_r_" TargetMode="External"/><Relationship Id="rId1956" Type="http://schemas.openxmlformats.org/officeDocument/2006/relationships/hyperlink" Target="https://twitter.com/_raebrielle" TargetMode="External"/><Relationship Id="rId2134" Type="http://schemas.openxmlformats.org/officeDocument/2006/relationships/hyperlink" Target="https://twitter.com/sonziguitarist" TargetMode="External"/><Relationship Id="rId2341" Type="http://schemas.openxmlformats.org/officeDocument/2006/relationships/hyperlink" Target="https://twitter.com/agirlhasnoshaym" TargetMode="External"/><Relationship Id="rId2579" Type="http://schemas.openxmlformats.org/officeDocument/2006/relationships/hyperlink" Target="https://twitter.com/sophgilman" TargetMode="External"/><Relationship Id="rId2786" Type="http://schemas.openxmlformats.org/officeDocument/2006/relationships/hyperlink" Target="https://twitter.com/jimmy4249" TargetMode="External"/><Relationship Id="rId106" Type="http://schemas.openxmlformats.org/officeDocument/2006/relationships/hyperlink" Target="https://t.co/4geHdpDvwZ" TargetMode="External"/><Relationship Id="rId313" Type="http://schemas.openxmlformats.org/officeDocument/2006/relationships/hyperlink" Target="https://t.co/KcmqqHo2L5" TargetMode="External"/><Relationship Id="rId758" Type="http://schemas.openxmlformats.org/officeDocument/2006/relationships/hyperlink" Target="http://pbs.twimg.com/profile_images/1052930158674538497/KAbhX0T9_normal.jpg" TargetMode="External"/><Relationship Id="rId965" Type="http://schemas.openxmlformats.org/officeDocument/2006/relationships/hyperlink" Target="http://pbs.twimg.com/profile_images/1193182321727307776/2k4CttLv_normal.jpg" TargetMode="External"/><Relationship Id="rId1150" Type="http://schemas.openxmlformats.org/officeDocument/2006/relationships/hyperlink" Target="http://pbs.twimg.com/profile_images/1201956090033967104/Tv8vuAJy_normal.jpg" TargetMode="External"/><Relationship Id="rId1388" Type="http://schemas.openxmlformats.org/officeDocument/2006/relationships/hyperlink" Target="http://pbs.twimg.com/profile_images/1048250046460977153/qr5zgnb-_normal.jpg" TargetMode="External"/><Relationship Id="rId1595" Type="http://schemas.openxmlformats.org/officeDocument/2006/relationships/hyperlink" Target="http://pbs.twimg.com/profile_images/1176760818806984705/hnItH_NU_normal.jpg" TargetMode="External"/><Relationship Id="rId1609" Type="http://schemas.openxmlformats.org/officeDocument/2006/relationships/hyperlink" Target="http://pbs.twimg.com/profile_images/1097053624578932736/lijguyZd_normal.jpg" TargetMode="External"/><Relationship Id="rId1816" Type="http://schemas.openxmlformats.org/officeDocument/2006/relationships/hyperlink" Target="https://twitter.com/mrcjwright" TargetMode="External"/><Relationship Id="rId2439" Type="http://schemas.openxmlformats.org/officeDocument/2006/relationships/hyperlink" Target="https://twitter.com/mr_aksel" TargetMode="External"/><Relationship Id="rId2646" Type="http://schemas.openxmlformats.org/officeDocument/2006/relationships/hyperlink" Target="https://twitter.com/jisoo_boo" TargetMode="External"/><Relationship Id="rId2853" Type="http://schemas.openxmlformats.org/officeDocument/2006/relationships/hyperlink" Target="https://twitter.com/chrisjohnsoncjj" TargetMode="External"/><Relationship Id="rId10" Type="http://schemas.openxmlformats.org/officeDocument/2006/relationships/hyperlink" Target="https://t.co/AI8uJ3S6Pd" TargetMode="External"/><Relationship Id="rId94" Type="http://schemas.openxmlformats.org/officeDocument/2006/relationships/hyperlink" Target="https://t.co/cp26499Lt2" TargetMode="External"/><Relationship Id="rId397" Type="http://schemas.openxmlformats.org/officeDocument/2006/relationships/hyperlink" Target="https://t.co/C35ybVLttO" TargetMode="External"/><Relationship Id="rId520" Type="http://schemas.openxmlformats.org/officeDocument/2006/relationships/hyperlink" Target="http://pbs.twimg.com/profile_images/1202161042345869313/6ePscTIB_normal.jpg" TargetMode="External"/><Relationship Id="rId618" Type="http://schemas.openxmlformats.org/officeDocument/2006/relationships/hyperlink" Target="http://pbs.twimg.com/profile_images/1201786848776990720/TRPW3faO_normal.jpg" TargetMode="External"/><Relationship Id="rId825" Type="http://schemas.openxmlformats.org/officeDocument/2006/relationships/hyperlink" Target="http://pbs.twimg.com/profile_images/794235615353053185/GeriaVqa_normal.jpg" TargetMode="External"/><Relationship Id="rId1248" Type="http://schemas.openxmlformats.org/officeDocument/2006/relationships/hyperlink" Target="http://pbs.twimg.com/profile_images/1191788927557996544/Qzw3CQh__normal.jpg" TargetMode="External"/><Relationship Id="rId1455" Type="http://schemas.openxmlformats.org/officeDocument/2006/relationships/hyperlink" Target="http://pbs.twimg.com/profile_images/892295415500025856/y9E8PvLe_normal.jpg" TargetMode="External"/><Relationship Id="rId1662" Type="http://schemas.openxmlformats.org/officeDocument/2006/relationships/hyperlink" Target="http://pbs.twimg.com/profile_images/470797790621102080/QvscWhuD_normal.jpeg" TargetMode="External"/><Relationship Id="rId2078" Type="http://schemas.openxmlformats.org/officeDocument/2006/relationships/hyperlink" Target="https://twitter.com/naveenguhan1988" TargetMode="External"/><Relationship Id="rId2201" Type="http://schemas.openxmlformats.org/officeDocument/2006/relationships/hyperlink" Target="https://twitter.com/staack117" TargetMode="External"/><Relationship Id="rId2285" Type="http://schemas.openxmlformats.org/officeDocument/2006/relationships/hyperlink" Target="https://twitter.com/ty_hanby12" TargetMode="External"/><Relationship Id="rId2492" Type="http://schemas.openxmlformats.org/officeDocument/2006/relationships/hyperlink" Target="https://twitter.com/murray10lewis" TargetMode="External"/><Relationship Id="rId2506" Type="http://schemas.openxmlformats.org/officeDocument/2006/relationships/hyperlink" Target="https://twitter.com/dallascowboys" TargetMode="External"/><Relationship Id="rId257" Type="http://schemas.openxmlformats.org/officeDocument/2006/relationships/hyperlink" Target="https://t.co/yaxtgOnoFM" TargetMode="External"/><Relationship Id="rId464" Type="http://schemas.openxmlformats.org/officeDocument/2006/relationships/hyperlink" Target="https://t.co/cyTmQiNH85" TargetMode="External"/><Relationship Id="rId1010" Type="http://schemas.openxmlformats.org/officeDocument/2006/relationships/hyperlink" Target="http://pbs.twimg.com/profile_images/1166075717240664064/9wfr6-If_normal.jpg" TargetMode="External"/><Relationship Id="rId1094" Type="http://schemas.openxmlformats.org/officeDocument/2006/relationships/hyperlink" Target="http://pbs.twimg.com/profile_images/1193922907036098560/IFV7O6cw_normal.jpg" TargetMode="External"/><Relationship Id="rId1108" Type="http://schemas.openxmlformats.org/officeDocument/2006/relationships/hyperlink" Target="http://pbs.twimg.com/profile_images/1181765807715557382/JpviW1Pz_normal.jpg" TargetMode="External"/><Relationship Id="rId1315" Type="http://schemas.openxmlformats.org/officeDocument/2006/relationships/hyperlink" Target="http://pbs.twimg.com/profile_images/1196310934387445761/Dhv6bKZK_normal.jpg" TargetMode="External"/><Relationship Id="rId1967" Type="http://schemas.openxmlformats.org/officeDocument/2006/relationships/hyperlink" Target="https://twitter.com/surmandave" TargetMode="External"/><Relationship Id="rId2145" Type="http://schemas.openxmlformats.org/officeDocument/2006/relationships/hyperlink" Target="https://twitter.com/noovyis" TargetMode="External"/><Relationship Id="rId2713" Type="http://schemas.openxmlformats.org/officeDocument/2006/relationships/hyperlink" Target="https://twitter.com/tx_rockstar" TargetMode="External"/><Relationship Id="rId2797" Type="http://schemas.openxmlformats.org/officeDocument/2006/relationships/hyperlink" Target="https://twitter.com/strongthebudo" TargetMode="External"/><Relationship Id="rId2920" Type="http://schemas.openxmlformats.org/officeDocument/2006/relationships/hyperlink" Target="https://twitter.com/jaross888" TargetMode="External"/><Relationship Id="rId117" Type="http://schemas.openxmlformats.org/officeDocument/2006/relationships/hyperlink" Target="https://t.co/4lTrPSPknT" TargetMode="External"/><Relationship Id="rId671" Type="http://schemas.openxmlformats.org/officeDocument/2006/relationships/hyperlink" Target="http://pbs.twimg.com/profile_images/1088767961790324736/UHKejPxa_normal.jpg" TargetMode="External"/><Relationship Id="rId769" Type="http://schemas.openxmlformats.org/officeDocument/2006/relationships/hyperlink" Target="http://pbs.twimg.com/profile_images/1173751249881243649/-pNcFSrA_normal.jpg" TargetMode="External"/><Relationship Id="rId976" Type="http://schemas.openxmlformats.org/officeDocument/2006/relationships/hyperlink" Target="http://pbs.twimg.com/profile_images/1202524430645125120/YgCSzxBr_normal.jpg" TargetMode="External"/><Relationship Id="rId1399" Type="http://schemas.openxmlformats.org/officeDocument/2006/relationships/hyperlink" Target="http://pbs.twimg.com/profile_images/1052152004297060352/tKax97MX_normal.jpg" TargetMode="External"/><Relationship Id="rId2352" Type="http://schemas.openxmlformats.org/officeDocument/2006/relationships/hyperlink" Target="https://twitter.com/tangyndombele" TargetMode="External"/><Relationship Id="rId2657" Type="http://schemas.openxmlformats.org/officeDocument/2006/relationships/hyperlink" Target="https://twitter.com/dee_alcapone" TargetMode="External"/><Relationship Id="rId324" Type="http://schemas.openxmlformats.org/officeDocument/2006/relationships/hyperlink" Target="https://t.co/Go1tphTcv4" TargetMode="External"/><Relationship Id="rId531" Type="http://schemas.openxmlformats.org/officeDocument/2006/relationships/hyperlink" Target="http://pbs.twimg.com/profile_images/655329811162877956/J4L6fdLf_normal.jpg" TargetMode="External"/><Relationship Id="rId629" Type="http://schemas.openxmlformats.org/officeDocument/2006/relationships/hyperlink" Target="http://pbs.twimg.com/profile_images/1196522756029857792/1HdeyBLJ_normal.jpg" TargetMode="External"/><Relationship Id="rId1161" Type="http://schemas.openxmlformats.org/officeDocument/2006/relationships/hyperlink" Target="http://pbs.twimg.com/profile_images/1201026328356642816/VROkJqHX_normal.jpg" TargetMode="External"/><Relationship Id="rId1259" Type="http://schemas.openxmlformats.org/officeDocument/2006/relationships/hyperlink" Target="http://pbs.twimg.com/profile_images/831850775341043712/gZqzDBDB_normal.jpg" TargetMode="External"/><Relationship Id="rId1466" Type="http://schemas.openxmlformats.org/officeDocument/2006/relationships/hyperlink" Target="http://pbs.twimg.com/profile_images/1153578684860772352/2-PJj2mO_normal.jpg" TargetMode="External"/><Relationship Id="rId2005" Type="http://schemas.openxmlformats.org/officeDocument/2006/relationships/hyperlink" Target="https://twitter.com/bawters" TargetMode="External"/><Relationship Id="rId2212" Type="http://schemas.openxmlformats.org/officeDocument/2006/relationships/hyperlink" Target="https://twitter.com/drtommyt25" TargetMode="External"/><Relationship Id="rId2864" Type="http://schemas.openxmlformats.org/officeDocument/2006/relationships/hyperlink" Target="https://twitter.com/samah21x" TargetMode="External"/><Relationship Id="rId836" Type="http://schemas.openxmlformats.org/officeDocument/2006/relationships/hyperlink" Target="http://pbs.twimg.com/profile_images/581764781369114624/HVtor5sA_normal.jpg" TargetMode="External"/><Relationship Id="rId1021" Type="http://schemas.openxmlformats.org/officeDocument/2006/relationships/hyperlink" Target="http://pbs.twimg.com/profile_images/1199750460707688449/Wdk9iJDj_normal.jpg" TargetMode="External"/><Relationship Id="rId1119" Type="http://schemas.openxmlformats.org/officeDocument/2006/relationships/hyperlink" Target="http://pbs.twimg.com/profile_images/1054997222159536128/HTm4EB0M_normal.jpg" TargetMode="External"/><Relationship Id="rId1673" Type="http://schemas.openxmlformats.org/officeDocument/2006/relationships/hyperlink" Target="http://pbs.twimg.com/profile_images/1195620352996642816/zpWS_LE7_normal.jpg" TargetMode="External"/><Relationship Id="rId1880" Type="http://schemas.openxmlformats.org/officeDocument/2006/relationships/hyperlink" Target="https://twitter.com/anunitu1" TargetMode="External"/><Relationship Id="rId1978" Type="http://schemas.openxmlformats.org/officeDocument/2006/relationships/hyperlink" Target="https://twitter.com/steviemccombie" TargetMode="External"/><Relationship Id="rId2517" Type="http://schemas.openxmlformats.org/officeDocument/2006/relationships/hyperlink" Target="https://twitter.com/mugiwara13000" TargetMode="External"/><Relationship Id="rId2724" Type="http://schemas.openxmlformats.org/officeDocument/2006/relationships/hyperlink" Target="https://twitter.com/geerilla_" TargetMode="External"/><Relationship Id="rId2931" Type="http://schemas.openxmlformats.org/officeDocument/2006/relationships/hyperlink" Target="https://twitter.com/gfrancocrf" TargetMode="External"/><Relationship Id="rId903" Type="http://schemas.openxmlformats.org/officeDocument/2006/relationships/hyperlink" Target="http://pbs.twimg.com/profile_images/1191018276329082880/YxmuzRe0_normal.jpg" TargetMode="External"/><Relationship Id="rId1326" Type="http://schemas.openxmlformats.org/officeDocument/2006/relationships/hyperlink" Target="http://pbs.twimg.com/profile_images/1202575608787722246/Nvc2-mX5_normal.jpg" TargetMode="External"/><Relationship Id="rId1533" Type="http://schemas.openxmlformats.org/officeDocument/2006/relationships/hyperlink" Target="http://pbs.twimg.com/profile_images/1172566385102348289/0erGPsL7_normal.jpg" TargetMode="External"/><Relationship Id="rId1740" Type="http://schemas.openxmlformats.org/officeDocument/2006/relationships/hyperlink" Target="http://pbs.twimg.com/profile_images/1141830030068191232/lur4C44v_normal.jpg" TargetMode="External"/><Relationship Id="rId32" Type="http://schemas.openxmlformats.org/officeDocument/2006/relationships/hyperlink" Target="https://t.co/3dNYdIVDZR" TargetMode="External"/><Relationship Id="rId1600" Type="http://schemas.openxmlformats.org/officeDocument/2006/relationships/hyperlink" Target="http://pbs.twimg.com/profile_images/1088856503262593024/MELeOj5i_normal.jpg" TargetMode="External"/><Relationship Id="rId1838" Type="http://schemas.openxmlformats.org/officeDocument/2006/relationships/hyperlink" Target="https://twitter.com/bestneighbors" TargetMode="External"/><Relationship Id="rId181" Type="http://schemas.openxmlformats.org/officeDocument/2006/relationships/hyperlink" Target="https://t.co/F8mGQ6GVGh" TargetMode="External"/><Relationship Id="rId1905" Type="http://schemas.openxmlformats.org/officeDocument/2006/relationships/hyperlink" Target="https://twitter.com/paulwilson1000" TargetMode="External"/><Relationship Id="rId279" Type="http://schemas.openxmlformats.org/officeDocument/2006/relationships/hyperlink" Target="https://t.co/uo2wyGOBrB" TargetMode="External"/><Relationship Id="rId486" Type="http://schemas.openxmlformats.org/officeDocument/2006/relationships/hyperlink" Target="https://t.co/f8kex1fhUw" TargetMode="External"/><Relationship Id="rId693" Type="http://schemas.openxmlformats.org/officeDocument/2006/relationships/hyperlink" Target="http://pbs.twimg.com/profile_images/819531234808393728/XZ0PYIwo_normal.jpg" TargetMode="External"/><Relationship Id="rId2167" Type="http://schemas.openxmlformats.org/officeDocument/2006/relationships/hyperlink" Target="https://twitter.com/gustavolimaevc7" TargetMode="External"/><Relationship Id="rId2374" Type="http://schemas.openxmlformats.org/officeDocument/2006/relationships/hyperlink" Target="https://twitter.com/entinsider" TargetMode="External"/><Relationship Id="rId2581" Type="http://schemas.openxmlformats.org/officeDocument/2006/relationships/hyperlink" Target="https://twitter.com/princessneeeens" TargetMode="External"/><Relationship Id="rId139" Type="http://schemas.openxmlformats.org/officeDocument/2006/relationships/hyperlink" Target="https://t.co/RPc4aR6sbW" TargetMode="External"/><Relationship Id="rId346" Type="http://schemas.openxmlformats.org/officeDocument/2006/relationships/hyperlink" Target="https://t.co/svyXond86a" TargetMode="External"/><Relationship Id="rId553" Type="http://schemas.openxmlformats.org/officeDocument/2006/relationships/hyperlink" Target="http://pbs.twimg.com/profile_images/1004529218775068674/X-wEm1KE_normal.jpg" TargetMode="External"/><Relationship Id="rId760" Type="http://schemas.openxmlformats.org/officeDocument/2006/relationships/hyperlink" Target="http://pbs.twimg.com/profile_images/1150156348388196357/yV2kSzNc_normal.jpg" TargetMode="External"/><Relationship Id="rId998" Type="http://schemas.openxmlformats.org/officeDocument/2006/relationships/hyperlink" Target="http://pbs.twimg.com/profile_images/1190917197465608192/odBDZlMK_normal.jpg" TargetMode="External"/><Relationship Id="rId1183" Type="http://schemas.openxmlformats.org/officeDocument/2006/relationships/hyperlink" Target="http://pbs.twimg.com/profile_images/1176495763431575552/bIqB8aoL_normal.jpg" TargetMode="External"/><Relationship Id="rId1390" Type="http://schemas.openxmlformats.org/officeDocument/2006/relationships/hyperlink" Target="http://pbs.twimg.com/profile_images/1169451889651585024/eTG0x6g4_normal.jpg" TargetMode="External"/><Relationship Id="rId2027" Type="http://schemas.openxmlformats.org/officeDocument/2006/relationships/hyperlink" Target="https://twitter.com/dudeafc" TargetMode="External"/><Relationship Id="rId2234" Type="http://schemas.openxmlformats.org/officeDocument/2006/relationships/hyperlink" Target="https://twitter.com/jtucker_3" TargetMode="External"/><Relationship Id="rId2441" Type="http://schemas.openxmlformats.org/officeDocument/2006/relationships/hyperlink" Target="https://twitter.com/agostinhosousa7" TargetMode="External"/><Relationship Id="rId2679" Type="http://schemas.openxmlformats.org/officeDocument/2006/relationships/hyperlink" Target="https://twitter.com/hopeduckie" TargetMode="External"/><Relationship Id="rId2886" Type="http://schemas.openxmlformats.org/officeDocument/2006/relationships/hyperlink" Target="https://twitter.com/depplompa" TargetMode="External"/><Relationship Id="rId206" Type="http://schemas.openxmlformats.org/officeDocument/2006/relationships/hyperlink" Target="http://t.co/invWAWKXOH" TargetMode="External"/><Relationship Id="rId413" Type="http://schemas.openxmlformats.org/officeDocument/2006/relationships/hyperlink" Target="https://t.co/vtwt3WATbU" TargetMode="External"/><Relationship Id="rId858" Type="http://schemas.openxmlformats.org/officeDocument/2006/relationships/hyperlink" Target="http://pbs.twimg.com/profile_images/1200486758967922689/DTIHu5E5_normal.jpg" TargetMode="External"/><Relationship Id="rId1043" Type="http://schemas.openxmlformats.org/officeDocument/2006/relationships/hyperlink" Target="http://pbs.twimg.com/profile_images/1139838591272660994/mntwy17G_normal.jpg" TargetMode="External"/><Relationship Id="rId1488" Type="http://schemas.openxmlformats.org/officeDocument/2006/relationships/hyperlink" Target="http://pbs.twimg.com/profile_images/1202055634880991233/65pPe9sL_normal.jpg" TargetMode="External"/><Relationship Id="rId1695" Type="http://schemas.openxmlformats.org/officeDocument/2006/relationships/hyperlink" Target="http://pbs.twimg.com/profile_images/1180827779518140417/55DsoIAN_normal.jpg" TargetMode="External"/><Relationship Id="rId2539" Type="http://schemas.openxmlformats.org/officeDocument/2006/relationships/hyperlink" Target="https://twitter.com/myself_is_me" TargetMode="External"/><Relationship Id="rId2746" Type="http://schemas.openxmlformats.org/officeDocument/2006/relationships/hyperlink" Target="https://twitter.com/abdulrm_" TargetMode="External"/><Relationship Id="rId2953" Type="http://schemas.openxmlformats.org/officeDocument/2006/relationships/hyperlink" Target="https://twitter.com/playdauntless" TargetMode="External"/><Relationship Id="rId620" Type="http://schemas.openxmlformats.org/officeDocument/2006/relationships/hyperlink" Target="http://pbs.twimg.com/profile_images/1202462772124094464/Hs1Hjukn_normal.jpg" TargetMode="External"/><Relationship Id="rId718" Type="http://schemas.openxmlformats.org/officeDocument/2006/relationships/hyperlink" Target="http://pbs.twimg.com/profile_images/1065483001931419648/3NknstGp_normal.jpg" TargetMode="External"/><Relationship Id="rId925" Type="http://schemas.openxmlformats.org/officeDocument/2006/relationships/hyperlink" Target="http://pbs.twimg.com/profile_images/1091558240532512768/wx8h0UJE_normal.jpg" TargetMode="External"/><Relationship Id="rId1250" Type="http://schemas.openxmlformats.org/officeDocument/2006/relationships/hyperlink" Target="http://pbs.twimg.com/profile_images/842218117195546624/ksYT1JJx_normal.jpg" TargetMode="External"/><Relationship Id="rId1348" Type="http://schemas.openxmlformats.org/officeDocument/2006/relationships/hyperlink" Target="http://pbs.twimg.com/profile_images/1099213561182736384/wXBWwlD5_normal.png" TargetMode="External"/><Relationship Id="rId1555" Type="http://schemas.openxmlformats.org/officeDocument/2006/relationships/hyperlink" Target="http://pbs.twimg.com/profile_images/1191781515333640192/bZo-vBwB_normal.jpg" TargetMode="External"/><Relationship Id="rId1762" Type="http://schemas.openxmlformats.org/officeDocument/2006/relationships/hyperlink" Target="https://twitter.com/30thxoctober" TargetMode="External"/><Relationship Id="rId2301" Type="http://schemas.openxmlformats.org/officeDocument/2006/relationships/hyperlink" Target="https://twitter.com/arstorms" TargetMode="External"/><Relationship Id="rId2606" Type="http://schemas.openxmlformats.org/officeDocument/2006/relationships/hyperlink" Target="https://twitter.com/camdenblackett1" TargetMode="External"/><Relationship Id="rId1110" Type="http://schemas.openxmlformats.org/officeDocument/2006/relationships/hyperlink" Target="http://pbs.twimg.com/profile_images/1169112733104689158/0eqDb3Fq_normal.jpg" TargetMode="External"/><Relationship Id="rId1208" Type="http://schemas.openxmlformats.org/officeDocument/2006/relationships/hyperlink" Target="http://pbs.twimg.com/profile_images/1117942250187755523/6gf-xQ7k_normal.jpg" TargetMode="External"/><Relationship Id="rId1415" Type="http://schemas.openxmlformats.org/officeDocument/2006/relationships/hyperlink" Target="http://pbs.twimg.com/profile_images/1185760239251054594/rms7skEb_normal.jpg" TargetMode="External"/><Relationship Id="rId2813" Type="http://schemas.openxmlformats.org/officeDocument/2006/relationships/hyperlink" Target="https://twitter.com/xaro68" TargetMode="External"/><Relationship Id="rId54" Type="http://schemas.openxmlformats.org/officeDocument/2006/relationships/hyperlink" Target="https://t.co/KNbBBHWYN4" TargetMode="External"/><Relationship Id="rId1622" Type="http://schemas.openxmlformats.org/officeDocument/2006/relationships/hyperlink" Target="http://pbs.twimg.com/profile_images/1202229405751242752/FofrAoTH_normal.jpg" TargetMode="External"/><Relationship Id="rId1927" Type="http://schemas.openxmlformats.org/officeDocument/2006/relationships/hyperlink" Target="https://twitter.com/the_truthness" TargetMode="External"/><Relationship Id="rId2091" Type="http://schemas.openxmlformats.org/officeDocument/2006/relationships/hyperlink" Target="https://twitter.com/gearsmarcus" TargetMode="External"/><Relationship Id="rId2189" Type="http://schemas.openxmlformats.org/officeDocument/2006/relationships/hyperlink" Target="https://twitter.com/joshuacunnigham" TargetMode="External"/><Relationship Id="rId270" Type="http://schemas.openxmlformats.org/officeDocument/2006/relationships/hyperlink" Target="https://t.co/4IPRSJDYJW" TargetMode="External"/><Relationship Id="rId2396" Type="http://schemas.openxmlformats.org/officeDocument/2006/relationships/hyperlink" Target="https://twitter.com/kaijupizzas" TargetMode="External"/><Relationship Id="rId130" Type="http://schemas.openxmlformats.org/officeDocument/2006/relationships/hyperlink" Target="https://t.co/mo14dqHEsU" TargetMode="External"/><Relationship Id="rId368" Type="http://schemas.openxmlformats.org/officeDocument/2006/relationships/hyperlink" Target="https://t.co/SojIoG4JTJ" TargetMode="External"/><Relationship Id="rId575" Type="http://schemas.openxmlformats.org/officeDocument/2006/relationships/hyperlink" Target="http://pbs.twimg.com/profile_images/1198232048168787968/f-58k80Z_normal.jpg" TargetMode="External"/><Relationship Id="rId782" Type="http://schemas.openxmlformats.org/officeDocument/2006/relationships/hyperlink" Target="http://pbs.twimg.com/profile_images/1195153208542449664/YMSIuF1M_normal.jpg" TargetMode="External"/><Relationship Id="rId2049" Type="http://schemas.openxmlformats.org/officeDocument/2006/relationships/hyperlink" Target="https://twitter.com/azizansari" TargetMode="External"/><Relationship Id="rId2256" Type="http://schemas.openxmlformats.org/officeDocument/2006/relationships/hyperlink" Target="https://twitter.com/tallan34" TargetMode="External"/><Relationship Id="rId2463" Type="http://schemas.openxmlformats.org/officeDocument/2006/relationships/hyperlink" Target="https://twitter.com/wwg" TargetMode="External"/><Relationship Id="rId2670" Type="http://schemas.openxmlformats.org/officeDocument/2006/relationships/hyperlink" Target="https://twitter.com/kamila75psg__" TargetMode="External"/><Relationship Id="rId228" Type="http://schemas.openxmlformats.org/officeDocument/2006/relationships/hyperlink" Target="http://t.co/rLOImlnGWX" TargetMode="External"/><Relationship Id="rId435" Type="http://schemas.openxmlformats.org/officeDocument/2006/relationships/hyperlink" Target="https://t.co/6vNqT5mflR" TargetMode="External"/><Relationship Id="rId642" Type="http://schemas.openxmlformats.org/officeDocument/2006/relationships/hyperlink" Target="http://pbs.twimg.com/profile_images/1139785384819404800/o0pW75y5_normal.jpg" TargetMode="External"/><Relationship Id="rId1065" Type="http://schemas.openxmlformats.org/officeDocument/2006/relationships/hyperlink" Target="http://pbs.twimg.com/profile_images/1119989850990612480/T3htstJL_normal.png" TargetMode="External"/><Relationship Id="rId1272" Type="http://schemas.openxmlformats.org/officeDocument/2006/relationships/hyperlink" Target="http://pbs.twimg.com/profile_images/1193031474481631233/PgWPnVjO_normal.jpg" TargetMode="External"/><Relationship Id="rId2116" Type="http://schemas.openxmlformats.org/officeDocument/2006/relationships/hyperlink" Target="https://twitter.com/richteamc" TargetMode="External"/><Relationship Id="rId2323" Type="http://schemas.openxmlformats.org/officeDocument/2006/relationships/hyperlink" Target="https://twitter.com/ashcashmore" TargetMode="External"/><Relationship Id="rId2530" Type="http://schemas.openxmlformats.org/officeDocument/2006/relationships/hyperlink" Target="https://twitter.com/brit1021_" TargetMode="External"/><Relationship Id="rId2768" Type="http://schemas.openxmlformats.org/officeDocument/2006/relationships/hyperlink" Target="https://twitter.com/curtis_harper" TargetMode="External"/><Relationship Id="rId502" Type="http://schemas.openxmlformats.org/officeDocument/2006/relationships/hyperlink" Target="https://t.co/47AB7LqnHm" TargetMode="External"/><Relationship Id="rId947" Type="http://schemas.openxmlformats.org/officeDocument/2006/relationships/hyperlink" Target="http://pbs.twimg.com/profile_images/1199826232210268160/CeshXZQd_normal.jpg" TargetMode="External"/><Relationship Id="rId1132" Type="http://schemas.openxmlformats.org/officeDocument/2006/relationships/hyperlink" Target="http://pbs.twimg.com/profile_images/1201998495026237441/9YMIzjNF_normal.jpg" TargetMode="External"/><Relationship Id="rId1577" Type="http://schemas.openxmlformats.org/officeDocument/2006/relationships/hyperlink" Target="http://pbs.twimg.com/profile_images/1006001258417680385/X92l09bV_normal.jpg" TargetMode="External"/><Relationship Id="rId1784" Type="http://schemas.openxmlformats.org/officeDocument/2006/relationships/hyperlink" Target="https://twitter.com/1fallen_apple" TargetMode="External"/><Relationship Id="rId1991" Type="http://schemas.openxmlformats.org/officeDocument/2006/relationships/hyperlink" Target="https://twitter.com/sajinkoroth" TargetMode="External"/><Relationship Id="rId2628" Type="http://schemas.openxmlformats.org/officeDocument/2006/relationships/hyperlink" Target="https://twitter.com/reecebackman" TargetMode="External"/><Relationship Id="rId2835" Type="http://schemas.openxmlformats.org/officeDocument/2006/relationships/hyperlink" Target="https://twitter.com/seanandorshane" TargetMode="External"/><Relationship Id="rId76" Type="http://schemas.openxmlformats.org/officeDocument/2006/relationships/hyperlink" Target="https://t.co/RmqzvM2gl5" TargetMode="External"/><Relationship Id="rId807" Type="http://schemas.openxmlformats.org/officeDocument/2006/relationships/hyperlink" Target="http://pbs.twimg.com/profile_images/1202665705977593856/fyxp4y4T_normal.jpg" TargetMode="External"/><Relationship Id="rId1437" Type="http://schemas.openxmlformats.org/officeDocument/2006/relationships/hyperlink" Target="http://pbs.twimg.com/profile_images/1201635987924881408/iTAp3-tH_normal.png" TargetMode="External"/><Relationship Id="rId1644" Type="http://schemas.openxmlformats.org/officeDocument/2006/relationships/hyperlink" Target="http://pbs.twimg.com/profile_images/1161470236731805696/kgq2Ne1e_normal.jpg" TargetMode="External"/><Relationship Id="rId1851" Type="http://schemas.openxmlformats.org/officeDocument/2006/relationships/hyperlink" Target="https://twitter.com/strykercross" TargetMode="External"/><Relationship Id="rId2902" Type="http://schemas.openxmlformats.org/officeDocument/2006/relationships/hyperlink" Target="https://twitter.com/jockhigh" TargetMode="External"/><Relationship Id="rId1504" Type="http://schemas.openxmlformats.org/officeDocument/2006/relationships/hyperlink" Target="http://pbs.twimg.com/profile_images/1202564561485914113/V97EppgI_normal.jpg" TargetMode="External"/><Relationship Id="rId1711" Type="http://schemas.openxmlformats.org/officeDocument/2006/relationships/hyperlink" Target="http://pbs.twimg.com/profile_images/1182687450755264512/GgGQfBu8_normal.jpg" TargetMode="External"/><Relationship Id="rId1949" Type="http://schemas.openxmlformats.org/officeDocument/2006/relationships/hyperlink" Target="https://twitter.com/flatsquirrel2" TargetMode="External"/><Relationship Id="rId292" Type="http://schemas.openxmlformats.org/officeDocument/2006/relationships/hyperlink" Target="https://t.co/nP0SOKSq1K" TargetMode="External"/><Relationship Id="rId1809" Type="http://schemas.openxmlformats.org/officeDocument/2006/relationships/hyperlink" Target="https://twitter.com/ncowan11" TargetMode="External"/><Relationship Id="rId597" Type="http://schemas.openxmlformats.org/officeDocument/2006/relationships/hyperlink" Target="http://pbs.twimg.com/profile_images/1152525930432270336/fYcswdI1_normal.jpg" TargetMode="External"/><Relationship Id="rId2180" Type="http://schemas.openxmlformats.org/officeDocument/2006/relationships/hyperlink" Target="https://twitter.com/dukekansal" TargetMode="External"/><Relationship Id="rId2278" Type="http://schemas.openxmlformats.org/officeDocument/2006/relationships/hyperlink" Target="https://twitter.com/_acessocultural" TargetMode="External"/><Relationship Id="rId2485" Type="http://schemas.openxmlformats.org/officeDocument/2006/relationships/hyperlink" Target="https://twitter.com/basedmeals" TargetMode="External"/><Relationship Id="rId152" Type="http://schemas.openxmlformats.org/officeDocument/2006/relationships/hyperlink" Target="https://t.co/MdsagMam9B" TargetMode="External"/><Relationship Id="rId457" Type="http://schemas.openxmlformats.org/officeDocument/2006/relationships/hyperlink" Target="https://t.co/O0u8QYAomx" TargetMode="External"/><Relationship Id="rId1087" Type="http://schemas.openxmlformats.org/officeDocument/2006/relationships/hyperlink" Target="http://pbs.twimg.com/profile_images/460844927937548288/E5ShSzoJ_normal.jpeg" TargetMode="External"/><Relationship Id="rId1294" Type="http://schemas.openxmlformats.org/officeDocument/2006/relationships/hyperlink" Target="http://pbs.twimg.com/profile_images/746874239223898114/VvFb_-9k_normal.jpg" TargetMode="External"/><Relationship Id="rId2040" Type="http://schemas.openxmlformats.org/officeDocument/2006/relationships/hyperlink" Target="https://twitter.com/glorybundesteam" TargetMode="External"/><Relationship Id="rId2138" Type="http://schemas.openxmlformats.org/officeDocument/2006/relationships/hyperlink" Target="https://twitter.com/_milesthompson" TargetMode="External"/><Relationship Id="rId2692" Type="http://schemas.openxmlformats.org/officeDocument/2006/relationships/hyperlink" Target="https://twitter.com/alexcul1" TargetMode="External"/><Relationship Id="rId664" Type="http://schemas.openxmlformats.org/officeDocument/2006/relationships/hyperlink" Target="http://pbs.twimg.com/profile_images/1202141154013302784/I3DmMde9_normal.jpg" TargetMode="External"/><Relationship Id="rId871" Type="http://schemas.openxmlformats.org/officeDocument/2006/relationships/hyperlink" Target="http://pbs.twimg.com/profile_images/1083976198609350656/CJzypjqN_normal.jpg" TargetMode="External"/><Relationship Id="rId969" Type="http://schemas.openxmlformats.org/officeDocument/2006/relationships/hyperlink" Target="http://pbs.twimg.com/profile_images/978620439932080129/67lwHQOX_normal.jpg" TargetMode="External"/><Relationship Id="rId1599" Type="http://schemas.openxmlformats.org/officeDocument/2006/relationships/hyperlink" Target="http://pbs.twimg.com/profile_images/1201980085164621824/JYz0mSr8_normal.jpg" TargetMode="External"/><Relationship Id="rId2345" Type="http://schemas.openxmlformats.org/officeDocument/2006/relationships/hyperlink" Target="https://twitter.com/redmedic56" TargetMode="External"/><Relationship Id="rId2552" Type="http://schemas.openxmlformats.org/officeDocument/2006/relationships/hyperlink" Target="https://twitter.com/oliver_bear" TargetMode="External"/><Relationship Id="rId317" Type="http://schemas.openxmlformats.org/officeDocument/2006/relationships/hyperlink" Target="https://t.co/mimpL8DWF9" TargetMode="External"/><Relationship Id="rId524" Type="http://schemas.openxmlformats.org/officeDocument/2006/relationships/hyperlink" Target="http://pbs.twimg.com/profile_images/1197529640673431554/cZG9cyAs_normal.jpg" TargetMode="External"/><Relationship Id="rId731" Type="http://schemas.openxmlformats.org/officeDocument/2006/relationships/hyperlink" Target="http://pbs.twimg.com/profile_images/544339794386382848/Kys474Nt_normal.png" TargetMode="External"/><Relationship Id="rId1154" Type="http://schemas.openxmlformats.org/officeDocument/2006/relationships/hyperlink" Target="http://pbs.twimg.com/profile_images/950420439343525888/knV1Pzz2_normal.jpg" TargetMode="External"/><Relationship Id="rId1361" Type="http://schemas.openxmlformats.org/officeDocument/2006/relationships/hyperlink" Target="http://abs.twimg.com/sticky/default_profile_images/default_profile_normal.png" TargetMode="External"/><Relationship Id="rId1459" Type="http://schemas.openxmlformats.org/officeDocument/2006/relationships/hyperlink" Target="http://pbs.twimg.com/profile_images/1186311071767957505/MhKpeKcG_normal.jpg" TargetMode="External"/><Relationship Id="rId2205" Type="http://schemas.openxmlformats.org/officeDocument/2006/relationships/hyperlink" Target="https://twitter.com/savagewolf274" TargetMode="External"/><Relationship Id="rId2412" Type="http://schemas.openxmlformats.org/officeDocument/2006/relationships/hyperlink" Target="https://twitter.com/danielwhit1996" TargetMode="External"/><Relationship Id="rId2857" Type="http://schemas.openxmlformats.org/officeDocument/2006/relationships/hyperlink" Target="https://twitter.com/agent_skully" TargetMode="External"/><Relationship Id="rId98" Type="http://schemas.openxmlformats.org/officeDocument/2006/relationships/hyperlink" Target="https://t.co/ER2uPadWwg" TargetMode="External"/><Relationship Id="rId829" Type="http://schemas.openxmlformats.org/officeDocument/2006/relationships/hyperlink" Target="http://pbs.twimg.com/profile_images/1200377138232332288/M4Wc5y7a_normal.jpg" TargetMode="External"/><Relationship Id="rId1014" Type="http://schemas.openxmlformats.org/officeDocument/2006/relationships/hyperlink" Target="http://pbs.twimg.com/profile_images/1194413014239383553/6LsRsziG_normal.jpg" TargetMode="External"/><Relationship Id="rId1221" Type="http://schemas.openxmlformats.org/officeDocument/2006/relationships/hyperlink" Target="http://abs.twimg.com/sticky/default_profile_images/default_profile_normal.png" TargetMode="External"/><Relationship Id="rId1666" Type="http://schemas.openxmlformats.org/officeDocument/2006/relationships/hyperlink" Target="http://pbs.twimg.com/profile_images/760508754622382080/LIS8yMxL_normal.jpg" TargetMode="External"/><Relationship Id="rId1873" Type="http://schemas.openxmlformats.org/officeDocument/2006/relationships/hyperlink" Target="https://twitter.com/jamesthejoo" TargetMode="External"/><Relationship Id="rId2717" Type="http://schemas.openxmlformats.org/officeDocument/2006/relationships/hyperlink" Target="https://twitter.com/highcastletv" TargetMode="External"/><Relationship Id="rId2924" Type="http://schemas.openxmlformats.org/officeDocument/2006/relationships/hyperlink" Target="https://twitter.com/burgyuk" TargetMode="External"/><Relationship Id="rId1319" Type="http://schemas.openxmlformats.org/officeDocument/2006/relationships/hyperlink" Target="http://pbs.twimg.com/profile_images/1159543277802201090/nu5V_s7I_normal.jpg" TargetMode="External"/><Relationship Id="rId1526" Type="http://schemas.openxmlformats.org/officeDocument/2006/relationships/hyperlink" Target="http://pbs.twimg.com/profile_images/1095956337563885570/zqLEkzhC_normal.png" TargetMode="External"/><Relationship Id="rId1733" Type="http://schemas.openxmlformats.org/officeDocument/2006/relationships/hyperlink" Target="http://pbs.twimg.com/profile_images/926870345788911616/gZbrVkSf_normal.jpg" TargetMode="External"/><Relationship Id="rId1940" Type="http://schemas.openxmlformats.org/officeDocument/2006/relationships/hyperlink" Target="https://twitter.com/anga_tv" TargetMode="External"/><Relationship Id="rId25" Type="http://schemas.openxmlformats.org/officeDocument/2006/relationships/hyperlink" Target="https://t.co/lHbcNn6dKr" TargetMode="External"/><Relationship Id="rId1800" Type="http://schemas.openxmlformats.org/officeDocument/2006/relationships/hyperlink" Target="https://twitter.com/latimes" TargetMode="External"/><Relationship Id="rId174" Type="http://schemas.openxmlformats.org/officeDocument/2006/relationships/hyperlink" Target="https://t.co/DMKjpv5Ke7" TargetMode="External"/><Relationship Id="rId381" Type="http://schemas.openxmlformats.org/officeDocument/2006/relationships/hyperlink" Target="https://t.co/lHKpHbt4dM" TargetMode="External"/><Relationship Id="rId2062" Type="http://schemas.openxmlformats.org/officeDocument/2006/relationships/hyperlink" Target="https://twitter.com/bulbacos" TargetMode="External"/><Relationship Id="rId241" Type="http://schemas.openxmlformats.org/officeDocument/2006/relationships/hyperlink" Target="https://t.co/wnA6qWTqC6" TargetMode="External"/><Relationship Id="rId479" Type="http://schemas.openxmlformats.org/officeDocument/2006/relationships/hyperlink" Target="https://t.co/dpZBt6BUzO" TargetMode="External"/><Relationship Id="rId686" Type="http://schemas.openxmlformats.org/officeDocument/2006/relationships/hyperlink" Target="http://pbs.twimg.com/profile_images/1184807202437120000/28gx0SeM_normal.jpg" TargetMode="External"/><Relationship Id="rId893" Type="http://schemas.openxmlformats.org/officeDocument/2006/relationships/hyperlink" Target="http://pbs.twimg.com/profile_images/1201374473863090177/AucWSYjA_normal.jpg" TargetMode="External"/><Relationship Id="rId2367" Type="http://schemas.openxmlformats.org/officeDocument/2006/relationships/hyperlink" Target="https://twitter.com/davedwardspiano" TargetMode="External"/><Relationship Id="rId2574" Type="http://schemas.openxmlformats.org/officeDocument/2006/relationships/hyperlink" Target="https://twitter.com/hammersfan" TargetMode="External"/><Relationship Id="rId2781" Type="http://schemas.openxmlformats.org/officeDocument/2006/relationships/hyperlink" Target="https://twitter.com/dangermani7" TargetMode="External"/><Relationship Id="rId339" Type="http://schemas.openxmlformats.org/officeDocument/2006/relationships/hyperlink" Target="https://t.co/BP579N8Xkk" TargetMode="External"/><Relationship Id="rId546" Type="http://schemas.openxmlformats.org/officeDocument/2006/relationships/hyperlink" Target="http://pbs.twimg.com/profile_images/1166457853638561792/4KeCiN9m_normal.jpg" TargetMode="External"/><Relationship Id="rId753" Type="http://schemas.openxmlformats.org/officeDocument/2006/relationships/hyperlink" Target="http://pbs.twimg.com/profile_images/1140809756791255041/l7bhNmGk_normal.png" TargetMode="External"/><Relationship Id="rId1176" Type="http://schemas.openxmlformats.org/officeDocument/2006/relationships/hyperlink" Target="http://pbs.twimg.com/profile_images/1193982266004955139/j6VPfJM2_normal.jpg" TargetMode="External"/><Relationship Id="rId1383" Type="http://schemas.openxmlformats.org/officeDocument/2006/relationships/hyperlink" Target="http://pbs.twimg.com/profile_images/1010219571289165826/Co-ZCME__normal.jpg" TargetMode="External"/><Relationship Id="rId2227" Type="http://schemas.openxmlformats.org/officeDocument/2006/relationships/hyperlink" Target="https://twitter.com/amyalkon" TargetMode="External"/><Relationship Id="rId2434" Type="http://schemas.openxmlformats.org/officeDocument/2006/relationships/hyperlink" Target="https://twitter.com/maxoneil1069" TargetMode="External"/><Relationship Id="rId2879" Type="http://schemas.openxmlformats.org/officeDocument/2006/relationships/hyperlink" Target="https://twitter.com/invasionremake" TargetMode="External"/><Relationship Id="rId101" Type="http://schemas.openxmlformats.org/officeDocument/2006/relationships/hyperlink" Target="http://t.co/75KJDBMJlh" TargetMode="External"/><Relationship Id="rId406" Type="http://schemas.openxmlformats.org/officeDocument/2006/relationships/hyperlink" Target="http://t.co/VEB2F4zsk9" TargetMode="External"/><Relationship Id="rId960" Type="http://schemas.openxmlformats.org/officeDocument/2006/relationships/hyperlink" Target="http://pbs.twimg.com/profile_images/931270758050938880/wf4fLV9l_normal.jpg" TargetMode="External"/><Relationship Id="rId1036" Type="http://schemas.openxmlformats.org/officeDocument/2006/relationships/hyperlink" Target="http://pbs.twimg.com/profile_images/378800000417872858/b41762a3f4a82041aad7c044afbea99f_normal.jpeg" TargetMode="External"/><Relationship Id="rId1243" Type="http://schemas.openxmlformats.org/officeDocument/2006/relationships/hyperlink" Target="http://pbs.twimg.com/profile_images/934867399039471617/EcpqLQUR_normal.jpg" TargetMode="External"/><Relationship Id="rId1590" Type="http://schemas.openxmlformats.org/officeDocument/2006/relationships/hyperlink" Target="http://pbs.twimg.com/profile_images/1202501510354964485/4KgzYeDR_normal.jpg" TargetMode="External"/><Relationship Id="rId1688" Type="http://schemas.openxmlformats.org/officeDocument/2006/relationships/hyperlink" Target="http://pbs.twimg.com/profile_images/1173072548793372672/oMB4IPSs_normal.jpg" TargetMode="External"/><Relationship Id="rId1895" Type="http://schemas.openxmlformats.org/officeDocument/2006/relationships/hyperlink" Target="https://twitter.com/marctsmith" TargetMode="External"/><Relationship Id="rId2641" Type="http://schemas.openxmlformats.org/officeDocument/2006/relationships/hyperlink" Target="https://twitter.com/lily44930275" TargetMode="External"/><Relationship Id="rId2739" Type="http://schemas.openxmlformats.org/officeDocument/2006/relationships/hyperlink" Target="https://twitter.com/arkopravo19" TargetMode="External"/><Relationship Id="rId2946" Type="http://schemas.openxmlformats.org/officeDocument/2006/relationships/hyperlink" Target="https://twitter.com/pwoperempire" TargetMode="External"/><Relationship Id="rId613" Type="http://schemas.openxmlformats.org/officeDocument/2006/relationships/hyperlink" Target="http://pbs.twimg.com/profile_images/603302797975621633/ud1i6_I6_normal.jpg" TargetMode="External"/><Relationship Id="rId820" Type="http://schemas.openxmlformats.org/officeDocument/2006/relationships/hyperlink" Target="http://pbs.twimg.com/profile_images/1202085653460275201/8UkfRhgf_normal.jpg" TargetMode="External"/><Relationship Id="rId918" Type="http://schemas.openxmlformats.org/officeDocument/2006/relationships/hyperlink" Target="http://pbs.twimg.com/profile_images/1063356485789499392/BLREdq_l_normal.jpg" TargetMode="External"/><Relationship Id="rId1450" Type="http://schemas.openxmlformats.org/officeDocument/2006/relationships/hyperlink" Target="http://pbs.twimg.com/profile_images/1193257453884002304/OyxlmaHt_normal.jpg" TargetMode="External"/><Relationship Id="rId1548" Type="http://schemas.openxmlformats.org/officeDocument/2006/relationships/hyperlink" Target="http://pbs.twimg.com/profile_images/624201643920330753/zZJKey2w_normal.jpg" TargetMode="External"/><Relationship Id="rId1755" Type="http://schemas.openxmlformats.org/officeDocument/2006/relationships/hyperlink" Target="https://twitter.com/bigil_2019" TargetMode="External"/><Relationship Id="rId2501" Type="http://schemas.openxmlformats.org/officeDocument/2006/relationships/hyperlink" Target="https://twitter.com/thecl1ppy" TargetMode="External"/><Relationship Id="rId1103" Type="http://schemas.openxmlformats.org/officeDocument/2006/relationships/hyperlink" Target="http://pbs.twimg.com/profile_images/1184224245460680706/cQCRTO3-_normal.jpg" TargetMode="External"/><Relationship Id="rId1310" Type="http://schemas.openxmlformats.org/officeDocument/2006/relationships/hyperlink" Target="http://pbs.twimg.com/profile_images/1189682857897349120/qu3OH2Am_normal.jpg" TargetMode="External"/><Relationship Id="rId1408" Type="http://schemas.openxmlformats.org/officeDocument/2006/relationships/hyperlink" Target="http://pbs.twimg.com/profile_images/1583803146/Ian_Irvine_normal.JPG" TargetMode="External"/><Relationship Id="rId1962" Type="http://schemas.openxmlformats.org/officeDocument/2006/relationships/hyperlink" Target="https://twitter.com/musical_muze" TargetMode="External"/><Relationship Id="rId2806" Type="http://schemas.openxmlformats.org/officeDocument/2006/relationships/hyperlink" Target="https://twitter.com/dingcharlie_" TargetMode="External"/><Relationship Id="rId47" Type="http://schemas.openxmlformats.org/officeDocument/2006/relationships/hyperlink" Target="https://t.co/47FTYtXC5v" TargetMode="External"/><Relationship Id="rId1615" Type="http://schemas.openxmlformats.org/officeDocument/2006/relationships/hyperlink" Target="http://pbs.twimg.com/profile_images/1192437845186826241/JOPiqNr__normal.jpg" TargetMode="External"/><Relationship Id="rId1822" Type="http://schemas.openxmlformats.org/officeDocument/2006/relationships/hyperlink" Target="https://twitter.com/klara_sjo" TargetMode="External"/><Relationship Id="rId196" Type="http://schemas.openxmlformats.org/officeDocument/2006/relationships/hyperlink" Target="https://t.co/j0qEWwCLBi" TargetMode="External"/><Relationship Id="rId2084" Type="http://schemas.openxmlformats.org/officeDocument/2006/relationships/hyperlink" Target="https://twitter.com/nickdunu" TargetMode="External"/><Relationship Id="rId2291" Type="http://schemas.openxmlformats.org/officeDocument/2006/relationships/hyperlink" Target="https://twitter.com/tatsui_tk" TargetMode="External"/><Relationship Id="rId263" Type="http://schemas.openxmlformats.org/officeDocument/2006/relationships/hyperlink" Target="https://t.co/atLqKzWOZw" TargetMode="External"/><Relationship Id="rId470" Type="http://schemas.openxmlformats.org/officeDocument/2006/relationships/hyperlink" Target="https://t.co/NLnVel21cs" TargetMode="External"/><Relationship Id="rId2151" Type="http://schemas.openxmlformats.org/officeDocument/2006/relationships/hyperlink" Target="https://twitter.com/satheeshmsk2" TargetMode="External"/><Relationship Id="rId2389" Type="http://schemas.openxmlformats.org/officeDocument/2006/relationships/hyperlink" Target="https://twitter.com/gonzalorellana" TargetMode="External"/><Relationship Id="rId2596" Type="http://schemas.openxmlformats.org/officeDocument/2006/relationships/hyperlink" Target="https://twitter.com/miles_lewis_" TargetMode="External"/><Relationship Id="rId123" Type="http://schemas.openxmlformats.org/officeDocument/2006/relationships/hyperlink" Target="https://t.co/wwtu7AlSkl" TargetMode="External"/><Relationship Id="rId330" Type="http://schemas.openxmlformats.org/officeDocument/2006/relationships/hyperlink" Target="https://t.co/d4HsjAVnNa" TargetMode="External"/><Relationship Id="rId568" Type="http://schemas.openxmlformats.org/officeDocument/2006/relationships/hyperlink" Target="http://pbs.twimg.com/profile_images/1183081006204473344/99tACAnt_normal.jpg" TargetMode="External"/><Relationship Id="rId775" Type="http://schemas.openxmlformats.org/officeDocument/2006/relationships/hyperlink" Target="http://pbs.twimg.com/profile_images/539059424166694912/F5IexqL__normal.jpeg" TargetMode="External"/><Relationship Id="rId982" Type="http://schemas.openxmlformats.org/officeDocument/2006/relationships/hyperlink" Target="http://pbs.twimg.com/profile_images/1194302749434888194/3HZiuC5T_normal.jpg" TargetMode="External"/><Relationship Id="rId1198" Type="http://schemas.openxmlformats.org/officeDocument/2006/relationships/hyperlink" Target="http://pbs.twimg.com/profile_images/501727214887772160/FpmBqy0h_normal.jpeg" TargetMode="External"/><Relationship Id="rId2011" Type="http://schemas.openxmlformats.org/officeDocument/2006/relationships/hyperlink" Target="https://twitter.com/ndtex" TargetMode="External"/><Relationship Id="rId2249" Type="http://schemas.openxmlformats.org/officeDocument/2006/relationships/hyperlink" Target="https://twitter.com/teamdeja" TargetMode="External"/><Relationship Id="rId2456" Type="http://schemas.openxmlformats.org/officeDocument/2006/relationships/hyperlink" Target="https://twitter.com/aaron_turns" TargetMode="External"/><Relationship Id="rId2663" Type="http://schemas.openxmlformats.org/officeDocument/2006/relationships/hyperlink" Target="https://twitter.com/kakicchysmusic6" TargetMode="External"/><Relationship Id="rId2870" Type="http://schemas.openxmlformats.org/officeDocument/2006/relationships/hyperlink" Target="https://twitter.com/mattyclarke14" TargetMode="External"/><Relationship Id="rId428" Type="http://schemas.openxmlformats.org/officeDocument/2006/relationships/hyperlink" Target="https://t.co/tvxYOsmC3N" TargetMode="External"/><Relationship Id="rId635" Type="http://schemas.openxmlformats.org/officeDocument/2006/relationships/hyperlink" Target="http://pbs.twimg.com/profile_images/725071920664858626/TYhkw5Gm_normal.jpg" TargetMode="External"/><Relationship Id="rId842" Type="http://schemas.openxmlformats.org/officeDocument/2006/relationships/hyperlink" Target="http://pbs.twimg.com/profile_images/1086020573174681601/eohU7tOV_normal.jpg" TargetMode="External"/><Relationship Id="rId1058" Type="http://schemas.openxmlformats.org/officeDocument/2006/relationships/hyperlink" Target="http://pbs.twimg.com/profile_images/1066306767813058560/3bsz0qhj_normal.jpg" TargetMode="External"/><Relationship Id="rId1265" Type="http://schemas.openxmlformats.org/officeDocument/2006/relationships/hyperlink" Target="http://pbs.twimg.com/profile_images/1094615230506852354/8ogyPQO5_normal.jpg" TargetMode="External"/><Relationship Id="rId1472" Type="http://schemas.openxmlformats.org/officeDocument/2006/relationships/hyperlink" Target="http://pbs.twimg.com/profile_images/985896123641495552/gDqpdmzT_normal.jpg" TargetMode="External"/><Relationship Id="rId2109" Type="http://schemas.openxmlformats.org/officeDocument/2006/relationships/hyperlink" Target="https://twitter.com/georgieleigh_" TargetMode="External"/><Relationship Id="rId2316" Type="http://schemas.openxmlformats.org/officeDocument/2006/relationships/hyperlink" Target="https://twitter.com/fivebelow" TargetMode="External"/><Relationship Id="rId2523" Type="http://schemas.openxmlformats.org/officeDocument/2006/relationships/hyperlink" Target="https://twitter.com/theboystv" TargetMode="External"/><Relationship Id="rId2730" Type="http://schemas.openxmlformats.org/officeDocument/2006/relationships/hyperlink" Target="https://twitter.com/rockandbaguette" TargetMode="External"/><Relationship Id="rId2968" Type="http://schemas.openxmlformats.org/officeDocument/2006/relationships/hyperlink" Target="https://twitter.com/asliceoflifeinb" TargetMode="External"/><Relationship Id="rId702" Type="http://schemas.openxmlformats.org/officeDocument/2006/relationships/hyperlink" Target="http://pbs.twimg.com/profile_images/875727256051515394/C5VUlc5o_normal.jpg" TargetMode="External"/><Relationship Id="rId1125" Type="http://schemas.openxmlformats.org/officeDocument/2006/relationships/hyperlink" Target="http://pbs.twimg.com/profile_images/1031608145276063744/u3293WgV_normal.jpg" TargetMode="External"/><Relationship Id="rId1332" Type="http://schemas.openxmlformats.org/officeDocument/2006/relationships/hyperlink" Target="http://pbs.twimg.com/profile_images/1184248463279771648/yCtz6vyu_normal.jpg" TargetMode="External"/><Relationship Id="rId1777" Type="http://schemas.openxmlformats.org/officeDocument/2006/relationships/hyperlink" Target="https://twitter.com/wreimers" TargetMode="External"/><Relationship Id="rId1984" Type="http://schemas.openxmlformats.org/officeDocument/2006/relationships/hyperlink" Target="https://twitter.com/maisutherland" TargetMode="External"/><Relationship Id="rId2828" Type="http://schemas.openxmlformats.org/officeDocument/2006/relationships/hyperlink" Target="https://twitter.com/dyer_dyer" TargetMode="External"/><Relationship Id="rId69" Type="http://schemas.openxmlformats.org/officeDocument/2006/relationships/hyperlink" Target="https://t.co/iUitVChoGk" TargetMode="External"/><Relationship Id="rId1637" Type="http://schemas.openxmlformats.org/officeDocument/2006/relationships/hyperlink" Target="http://pbs.twimg.com/profile_images/584414400200609792/WX5br6RH_normal.jpg" TargetMode="External"/><Relationship Id="rId1844" Type="http://schemas.openxmlformats.org/officeDocument/2006/relationships/hyperlink" Target="https://twitter.com/primevideosport" TargetMode="External"/><Relationship Id="rId1704" Type="http://schemas.openxmlformats.org/officeDocument/2006/relationships/hyperlink" Target="http://pbs.twimg.com/profile_images/1155582599269670912/EEmPY4ee_normal.jpg" TargetMode="External"/><Relationship Id="rId285" Type="http://schemas.openxmlformats.org/officeDocument/2006/relationships/hyperlink" Target="https://t.co/gzz5Eu3uji" TargetMode="External"/><Relationship Id="rId1911" Type="http://schemas.openxmlformats.org/officeDocument/2006/relationships/hyperlink" Target="https://twitter.com/gunnergftbl" TargetMode="External"/><Relationship Id="rId492" Type="http://schemas.openxmlformats.org/officeDocument/2006/relationships/hyperlink" Target="https://t.co/YXa2xA2ouH" TargetMode="External"/><Relationship Id="rId797" Type="http://schemas.openxmlformats.org/officeDocument/2006/relationships/hyperlink" Target="http://pbs.twimg.com/profile_images/1164713566638768130/Fdmj9n3u_normal.jpg" TargetMode="External"/><Relationship Id="rId2173" Type="http://schemas.openxmlformats.org/officeDocument/2006/relationships/hyperlink" Target="https://twitter.com/darrennoell" TargetMode="External"/><Relationship Id="rId2380" Type="http://schemas.openxmlformats.org/officeDocument/2006/relationships/hyperlink" Target="https://twitter.com/alrubra" TargetMode="External"/><Relationship Id="rId2478" Type="http://schemas.openxmlformats.org/officeDocument/2006/relationships/hyperlink" Target="https://twitter.com/gitananova" TargetMode="External"/><Relationship Id="rId145" Type="http://schemas.openxmlformats.org/officeDocument/2006/relationships/hyperlink" Target="https://t.co/PE0rMug7Hu" TargetMode="External"/><Relationship Id="rId352" Type="http://schemas.openxmlformats.org/officeDocument/2006/relationships/hyperlink" Target="https://t.co/twxHxObKhq" TargetMode="External"/><Relationship Id="rId1287" Type="http://schemas.openxmlformats.org/officeDocument/2006/relationships/hyperlink" Target="http://pbs.twimg.com/profile_images/1160280952129642496/3eiJw7Xq_normal.jpg" TargetMode="External"/><Relationship Id="rId2033" Type="http://schemas.openxmlformats.org/officeDocument/2006/relationships/hyperlink" Target="https://twitter.com/cleancutperc" TargetMode="External"/><Relationship Id="rId2240" Type="http://schemas.openxmlformats.org/officeDocument/2006/relationships/hyperlink" Target="https://twitter.com/acelus211" TargetMode="External"/><Relationship Id="rId2685" Type="http://schemas.openxmlformats.org/officeDocument/2006/relationships/hyperlink" Target="https://twitter.com/britishvogue" TargetMode="External"/><Relationship Id="rId2892" Type="http://schemas.openxmlformats.org/officeDocument/2006/relationships/hyperlink" Target="https://twitter.com/coachritab" TargetMode="External"/><Relationship Id="rId212" Type="http://schemas.openxmlformats.org/officeDocument/2006/relationships/hyperlink" Target="https://t.co/dnQAml6Bhb" TargetMode="External"/><Relationship Id="rId657" Type="http://schemas.openxmlformats.org/officeDocument/2006/relationships/hyperlink" Target="http://pbs.twimg.com/profile_images/1153447446959333377/El4zA6b0_normal.png" TargetMode="External"/><Relationship Id="rId864" Type="http://schemas.openxmlformats.org/officeDocument/2006/relationships/hyperlink" Target="http://pbs.twimg.com/profile_images/1202567015128555522/OS8zJSRY_normal.jpg" TargetMode="External"/><Relationship Id="rId1494" Type="http://schemas.openxmlformats.org/officeDocument/2006/relationships/hyperlink" Target="http://pbs.twimg.com/profile_images/1147043839166820352/6qyv7WWG_normal.jpg" TargetMode="External"/><Relationship Id="rId1799" Type="http://schemas.openxmlformats.org/officeDocument/2006/relationships/hyperlink" Target="https://twitter.com/3dragonminimum" TargetMode="External"/><Relationship Id="rId2100" Type="http://schemas.openxmlformats.org/officeDocument/2006/relationships/hyperlink" Target="https://twitter.com/anamorfosis__" TargetMode="External"/><Relationship Id="rId2338" Type="http://schemas.openxmlformats.org/officeDocument/2006/relationships/hyperlink" Target="https://twitter.com/kitname__" TargetMode="External"/><Relationship Id="rId2545" Type="http://schemas.openxmlformats.org/officeDocument/2006/relationships/hyperlink" Target="https://twitter.com/theseeka" TargetMode="External"/><Relationship Id="rId2752" Type="http://schemas.openxmlformats.org/officeDocument/2006/relationships/hyperlink" Target="https://twitter.com/paulbhafc" TargetMode="External"/><Relationship Id="rId517" Type="http://schemas.openxmlformats.org/officeDocument/2006/relationships/hyperlink" Target="http://pbs.twimg.com/profile_images/1199982545456320512/fTL24Y8w_normal.jpg" TargetMode="External"/><Relationship Id="rId724" Type="http://schemas.openxmlformats.org/officeDocument/2006/relationships/hyperlink" Target="http://pbs.twimg.com/profile_images/1166181738319634434/PjiGuTtu_normal.jpg" TargetMode="External"/><Relationship Id="rId931" Type="http://schemas.openxmlformats.org/officeDocument/2006/relationships/hyperlink" Target="http://pbs.twimg.com/profile_images/1037945035118047232/LjDIzpOB_normal.jpg" TargetMode="External"/><Relationship Id="rId1147" Type="http://schemas.openxmlformats.org/officeDocument/2006/relationships/hyperlink" Target="http://pbs.twimg.com/profile_images/1053829883451727873/oXM_PlsT_normal.jpg" TargetMode="External"/><Relationship Id="rId1354" Type="http://schemas.openxmlformats.org/officeDocument/2006/relationships/hyperlink" Target="http://pbs.twimg.com/profile_images/1189615395793182720/Ha7A51r1_normal.jpg" TargetMode="External"/><Relationship Id="rId1561" Type="http://schemas.openxmlformats.org/officeDocument/2006/relationships/hyperlink" Target="http://pbs.twimg.com/profile_images/1173693032002138112/jp7cxJtj_normal.jpg" TargetMode="External"/><Relationship Id="rId2405" Type="http://schemas.openxmlformats.org/officeDocument/2006/relationships/hyperlink" Target="https://twitter.com/josh_wats09123" TargetMode="External"/><Relationship Id="rId2612" Type="http://schemas.openxmlformats.org/officeDocument/2006/relationships/hyperlink" Target="https://twitter.com/coireruadh" TargetMode="External"/><Relationship Id="rId60" Type="http://schemas.openxmlformats.org/officeDocument/2006/relationships/hyperlink" Target="http://t.co/u1dfWRxZov" TargetMode="External"/><Relationship Id="rId1007" Type="http://schemas.openxmlformats.org/officeDocument/2006/relationships/hyperlink" Target="http://pbs.twimg.com/profile_images/1186075718373072898/1di2usTt_normal.jpg" TargetMode="External"/><Relationship Id="rId1214" Type="http://schemas.openxmlformats.org/officeDocument/2006/relationships/hyperlink" Target="http://pbs.twimg.com/profile_images/1033706119309316096/TcftprCr_normal.jpg" TargetMode="External"/><Relationship Id="rId1421" Type="http://schemas.openxmlformats.org/officeDocument/2006/relationships/hyperlink" Target="http://pbs.twimg.com/profile_images/1199833057873813506/155TvlO1_normal.jpg" TargetMode="External"/><Relationship Id="rId1659" Type="http://schemas.openxmlformats.org/officeDocument/2006/relationships/hyperlink" Target="http://pbs.twimg.com/profile_images/904464571318112256/tKEWVt5D_normal.jpg" TargetMode="External"/><Relationship Id="rId1866" Type="http://schemas.openxmlformats.org/officeDocument/2006/relationships/hyperlink" Target="https://twitter.com/mtkigz" TargetMode="External"/><Relationship Id="rId2917" Type="http://schemas.openxmlformats.org/officeDocument/2006/relationships/hyperlink" Target="https://twitter.com/joannaaa" TargetMode="External"/><Relationship Id="rId1519" Type="http://schemas.openxmlformats.org/officeDocument/2006/relationships/hyperlink" Target="http://pbs.twimg.com/profile_images/1202651664202772481/FDYt2EBL_normal.jpg" TargetMode="External"/><Relationship Id="rId1726" Type="http://schemas.openxmlformats.org/officeDocument/2006/relationships/hyperlink" Target="http://pbs.twimg.com/profile_images/1173399231077523456/ZbkVVlsE_normal.jpg" TargetMode="External"/><Relationship Id="rId1933" Type="http://schemas.openxmlformats.org/officeDocument/2006/relationships/hyperlink" Target="https://twitter.com/christinapi" TargetMode="External"/><Relationship Id="rId18" Type="http://schemas.openxmlformats.org/officeDocument/2006/relationships/hyperlink" Target="https://t.co/gsfjmUUdQ8" TargetMode="External"/><Relationship Id="rId2195" Type="http://schemas.openxmlformats.org/officeDocument/2006/relationships/hyperlink" Target="https://twitter.com/thalapathyieans" TargetMode="External"/><Relationship Id="rId167" Type="http://schemas.openxmlformats.org/officeDocument/2006/relationships/hyperlink" Target="https://t.co/OOdAjp9imj" TargetMode="External"/><Relationship Id="rId374" Type="http://schemas.openxmlformats.org/officeDocument/2006/relationships/hyperlink" Target="https://t.co/m9QAnor0vw" TargetMode="External"/><Relationship Id="rId581" Type="http://schemas.openxmlformats.org/officeDocument/2006/relationships/hyperlink" Target="http://pbs.twimg.com/profile_images/948803490532511744/zQrYvmw__normal.jpg" TargetMode="External"/><Relationship Id="rId2055" Type="http://schemas.openxmlformats.org/officeDocument/2006/relationships/hyperlink" Target="https://twitter.com/timjbharg" TargetMode="External"/><Relationship Id="rId2262" Type="http://schemas.openxmlformats.org/officeDocument/2006/relationships/hyperlink" Target="https://twitter.com/akshobh" TargetMode="External"/><Relationship Id="rId234" Type="http://schemas.openxmlformats.org/officeDocument/2006/relationships/hyperlink" Target="https://t.co/tfEViicK7N" TargetMode="External"/><Relationship Id="rId679" Type="http://schemas.openxmlformats.org/officeDocument/2006/relationships/hyperlink" Target="http://pbs.twimg.com/profile_images/1201950286891368459/vI4b8JyX_normal.jpg" TargetMode="External"/><Relationship Id="rId886" Type="http://schemas.openxmlformats.org/officeDocument/2006/relationships/hyperlink" Target="http://pbs.twimg.com/profile_images/516679849961078785/d29jSqS7_normal.jpeg" TargetMode="External"/><Relationship Id="rId2567" Type="http://schemas.openxmlformats.org/officeDocument/2006/relationships/hyperlink" Target="https://twitter.com/extraflauschig_" TargetMode="External"/><Relationship Id="rId2774" Type="http://schemas.openxmlformats.org/officeDocument/2006/relationships/hyperlink" Target="https://twitter.com/xules" TargetMode="External"/><Relationship Id="rId2" Type="http://schemas.openxmlformats.org/officeDocument/2006/relationships/hyperlink" Target="https://t.co/XEcpdSabE0" TargetMode="External"/><Relationship Id="rId441" Type="http://schemas.openxmlformats.org/officeDocument/2006/relationships/hyperlink" Target="https://t.co/fVSaH4Gejg" TargetMode="External"/><Relationship Id="rId539" Type="http://schemas.openxmlformats.org/officeDocument/2006/relationships/hyperlink" Target="http://pbs.twimg.com/profile_images/1197254778037911553/tDgsyg2A_normal.jpg" TargetMode="External"/><Relationship Id="rId746" Type="http://schemas.openxmlformats.org/officeDocument/2006/relationships/hyperlink" Target="http://pbs.twimg.com/profile_images/1186841960792895489/s5ElrJSy_normal.jpg" TargetMode="External"/><Relationship Id="rId1071" Type="http://schemas.openxmlformats.org/officeDocument/2006/relationships/hyperlink" Target="http://pbs.twimg.com/profile_images/1177338769084751872/yP0ECzBJ_normal.jpg" TargetMode="External"/><Relationship Id="rId1169" Type="http://schemas.openxmlformats.org/officeDocument/2006/relationships/hyperlink" Target="http://pbs.twimg.com/profile_images/1020701923962511360/-Y5mZFCl_normal.jpg" TargetMode="External"/><Relationship Id="rId1376" Type="http://schemas.openxmlformats.org/officeDocument/2006/relationships/hyperlink" Target="http://pbs.twimg.com/profile_images/1091887449159151617/bmWhQ_5h_normal.jpg" TargetMode="External"/><Relationship Id="rId1583" Type="http://schemas.openxmlformats.org/officeDocument/2006/relationships/hyperlink" Target="http://pbs.twimg.com/profile_images/1196554627858219010/-wNmpUhf_normal.jpg" TargetMode="External"/><Relationship Id="rId2122" Type="http://schemas.openxmlformats.org/officeDocument/2006/relationships/hyperlink" Target="https://twitter.com/uproxx" TargetMode="External"/><Relationship Id="rId2427" Type="http://schemas.openxmlformats.org/officeDocument/2006/relationships/hyperlink" Target="https://twitter.com/ray_cameraworks" TargetMode="External"/><Relationship Id="rId301" Type="http://schemas.openxmlformats.org/officeDocument/2006/relationships/hyperlink" Target="https://t.co/iwBSYU8Ebu" TargetMode="External"/><Relationship Id="rId953" Type="http://schemas.openxmlformats.org/officeDocument/2006/relationships/hyperlink" Target="http://pbs.twimg.com/profile_images/1189485662376026112/RoBsYhgS_normal.jpg" TargetMode="External"/><Relationship Id="rId1029" Type="http://schemas.openxmlformats.org/officeDocument/2006/relationships/hyperlink" Target="http://pbs.twimg.com/profile_images/1146152699265716224/zOiPe74x_normal.jpg" TargetMode="External"/><Relationship Id="rId1236" Type="http://schemas.openxmlformats.org/officeDocument/2006/relationships/hyperlink" Target="http://pbs.twimg.com/profile_images/1142744492404924416/jpXitHsw_normal.jpg" TargetMode="External"/><Relationship Id="rId1790" Type="http://schemas.openxmlformats.org/officeDocument/2006/relationships/hyperlink" Target="https://twitter.com/donwill" TargetMode="External"/><Relationship Id="rId1888" Type="http://schemas.openxmlformats.org/officeDocument/2006/relationships/hyperlink" Target="https://twitter.com/she_is_ski" TargetMode="External"/><Relationship Id="rId2634" Type="http://schemas.openxmlformats.org/officeDocument/2006/relationships/hyperlink" Target="https://twitter.com/skyfootball" TargetMode="External"/><Relationship Id="rId2841" Type="http://schemas.openxmlformats.org/officeDocument/2006/relationships/hyperlink" Target="https://twitter.com/cjzisi" TargetMode="External"/><Relationship Id="rId2939" Type="http://schemas.openxmlformats.org/officeDocument/2006/relationships/hyperlink" Target="https://twitter.com/biggoartist" TargetMode="External"/><Relationship Id="rId82" Type="http://schemas.openxmlformats.org/officeDocument/2006/relationships/hyperlink" Target="https://t.co/WSXr9DZyEz" TargetMode="External"/><Relationship Id="rId606" Type="http://schemas.openxmlformats.org/officeDocument/2006/relationships/hyperlink" Target="http://pbs.twimg.com/profile_images/1201656994857439232/wtuhfMb4_normal.jpg" TargetMode="External"/><Relationship Id="rId813" Type="http://schemas.openxmlformats.org/officeDocument/2006/relationships/hyperlink" Target="http://pbs.twimg.com/profile_images/1191017521022984192/J0CDdHow_normal.jpg" TargetMode="External"/><Relationship Id="rId1443" Type="http://schemas.openxmlformats.org/officeDocument/2006/relationships/hyperlink" Target="http://pbs.twimg.com/profile_images/1202664682076569600/qkLOelqk_normal.jpg" TargetMode="External"/><Relationship Id="rId1650" Type="http://schemas.openxmlformats.org/officeDocument/2006/relationships/hyperlink" Target="http://pbs.twimg.com/profile_images/1193386704285114368/QOq93XTm_normal.jpg" TargetMode="External"/><Relationship Id="rId1748" Type="http://schemas.openxmlformats.org/officeDocument/2006/relationships/hyperlink" Target="https://twitter.com/thxlostraccoon" TargetMode="External"/><Relationship Id="rId2701" Type="http://schemas.openxmlformats.org/officeDocument/2006/relationships/hyperlink" Target="https://twitter.com/stevetheunk" TargetMode="External"/><Relationship Id="rId1303" Type="http://schemas.openxmlformats.org/officeDocument/2006/relationships/hyperlink" Target="http://pbs.twimg.com/profile_images/1154899768797270016/CEJLt-bW_normal.jpg" TargetMode="External"/><Relationship Id="rId1510" Type="http://schemas.openxmlformats.org/officeDocument/2006/relationships/hyperlink" Target="http://pbs.twimg.com/profile_images/693049340261060609/b74cOHz2_normal.jpg" TargetMode="External"/><Relationship Id="rId1955" Type="http://schemas.openxmlformats.org/officeDocument/2006/relationships/hyperlink" Target="https://twitter.com/theotherdae" TargetMode="External"/><Relationship Id="rId1608" Type="http://schemas.openxmlformats.org/officeDocument/2006/relationships/hyperlink" Target="http://pbs.twimg.com/profile_images/628051624389271552/Yox7YrMH_normal.jpg" TargetMode="External"/><Relationship Id="rId1815" Type="http://schemas.openxmlformats.org/officeDocument/2006/relationships/hyperlink" Target="https://twitter.com/playdaysrunways" TargetMode="External"/><Relationship Id="rId189" Type="http://schemas.openxmlformats.org/officeDocument/2006/relationships/hyperlink" Target="https://t.co/hl5p9PLNtW" TargetMode="External"/><Relationship Id="rId396" Type="http://schemas.openxmlformats.org/officeDocument/2006/relationships/hyperlink" Target="http://t.co/VfhbeQXmCC" TargetMode="External"/><Relationship Id="rId2077" Type="http://schemas.openxmlformats.org/officeDocument/2006/relationships/hyperlink" Target="https://twitter.com/halospaz117" TargetMode="External"/><Relationship Id="rId2284" Type="http://schemas.openxmlformats.org/officeDocument/2006/relationships/hyperlink" Target="https://twitter.com/zackenberry" TargetMode="External"/><Relationship Id="rId2491" Type="http://schemas.openxmlformats.org/officeDocument/2006/relationships/hyperlink" Target="https://twitter.com/olliewhitfield_" TargetMode="External"/><Relationship Id="rId256" Type="http://schemas.openxmlformats.org/officeDocument/2006/relationships/hyperlink" Target="https://t.co/1A6sGPmbYC" TargetMode="External"/><Relationship Id="rId463" Type="http://schemas.openxmlformats.org/officeDocument/2006/relationships/hyperlink" Target="https://t.co/yk0OxUodii" TargetMode="External"/><Relationship Id="rId670" Type="http://schemas.openxmlformats.org/officeDocument/2006/relationships/hyperlink" Target="http://pbs.twimg.com/profile_images/1007710573524668416/_-eOTQU__normal.jpg" TargetMode="External"/><Relationship Id="rId1093" Type="http://schemas.openxmlformats.org/officeDocument/2006/relationships/hyperlink" Target="http://pbs.twimg.com/profile_images/1143017951483879430/VQoL6_5q_normal.jpg" TargetMode="External"/><Relationship Id="rId2144" Type="http://schemas.openxmlformats.org/officeDocument/2006/relationships/hyperlink" Target="https://twitter.com/stefanangelinam" TargetMode="External"/><Relationship Id="rId2351" Type="http://schemas.openxmlformats.org/officeDocument/2006/relationships/hyperlink" Target="https://twitter.com/gabebeadle" TargetMode="External"/><Relationship Id="rId2589" Type="http://schemas.openxmlformats.org/officeDocument/2006/relationships/hyperlink" Target="https://twitter.com/gunnie67" TargetMode="External"/><Relationship Id="rId2796" Type="http://schemas.openxmlformats.org/officeDocument/2006/relationships/hyperlink" Target="https://twitter.com/odivers0" TargetMode="External"/><Relationship Id="rId116" Type="http://schemas.openxmlformats.org/officeDocument/2006/relationships/hyperlink" Target="https://t.co/9hzTs2OJK4" TargetMode="External"/><Relationship Id="rId323" Type="http://schemas.openxmlformats.org/officeDocument/2006/relationships/hyperlink" Target="https://t.co/N9dfAMXzRh" TargetMode="External"/><Relationship Id="rId530" Type="http://schemas.openxmlformats.org/officeDocument/2006/relationships/hyperlink" Target="http://pbs.twimg.com/profile_images/982278757292630017/U3Iap6Af_normal.jpg" TargetMode="External"/><Relationship Id="rId768" Type="http://schemas.openxmlformats.org/officeDocument/2006/relationships/hyperlink" Target="http://pbs.twimg.com/profile_images/1193998336266842112/Uq27PQPE_normal.jpg" TargetMode="External"/><Relationship Id="rId975" Type="http://schemas.openxmlformats.org/officeDocument/2006/relationships/hyperlink" Target="http://pbs.twimg.com/profile_images/1202002511831457792/8GTGeEPb_normal.jpg" TargetMode="External"/><Relationship Id="rId1160" Type="http://schemas.openxmlformats.org/officeDocument/2006/relationships/hyperlink" Target="http://pbs.twimg.com/profile_images/886981812974743552/W4xWj2MW_normal.jpg" TargetMode="External"/><Relationship Id="rId1398" Type="http://schemas.openxmlformats.org/officeDocument/2006/relationships/hyperlink" Target="http://pbs.twimg.com/profile_images/1144639446316400640/j8iR1wOJ_normal.jpg" TargetMode="External"/><Relationship Id="rId2004" Type="http://schemas.openxmlformats.org/officeDocument/2006/relationships/hyperlink" Target="https://twitter.com/niamecaillou10" TargetMode="External"/><Relationship Id="rId2211" Type="http://schemas.openxmlformats.org/officeDocument/2006/relationships/hyperlink" Target="https://twitter.com/ndromm" TargetMode="External"/><Relationship Id="rId2449" Type="http://schemas.openxmlformats.org/officeDocument/2006/relationships/hyperlink" Target="https://twitter.com/mixedknuts" TargetMode="External"/><Relationship Id="rId2656" Type="http://schemas.openxmlformats.org/officeDocument/2006/relationships/hyperlink" Target="https://twitter.com/chord4me" TargetMode="External"/><Relationship Id="rId2863" Type="http://schemas.openxmlformats.org/officeDocument/2006/relationships/hyperlink" Target="https://twitter.com/lswan95" TargetMode="External"/><Relationship Id="rId628" Type="http://schemas.openxmlformats.org/officeDocument/2006/relationships/hyperlink" Target="http://pbs.twimg.com/profile_images/1195765428775247872/aROa64mL_normal.jpg" TargetMode="External"/><Relationship Id="rId835" Type="http://schemas.openxmlformats.org/officeDocument/2006/relationships/hyperlink" Target="http://pbs.twimg.com/profile_images/748764906434859008/3Ydbm7Tk_normal.jpg" TargetMode="External"/><Relationship Id="rId1258" Type="http://schemas.openxmlformats.org/officeDocument/2006/relationships/hyperlink" Target="http://pbs.twimg.com/profile_images/2476960391/image_normal.jpg" TargetMode="External"/><Relationship Id="rId1465" Type="http://schemas.openxmlformats.org/officeDocument/2006/relationships/hyperlink" Target="http://pbs.twimg.com/profile_images/1180824646977048577/uicZg7Hs_normal.jpg" TargetMode="External"/><Relationship Id="rId1672" Type="http://schemas.openxmlformats.org/officeDocument/2006/relationships/hyperlink" Target="http://pbs.twimg.com/profile_images/1362136907/selfport_normal.jpg" TargetMode="External"/><Relationship Id="rId2309" Type="http://schemas.openxmlformats.org/officeDocument/2006/relationships/hyperlink" Target="https://twitter.com/anglrsg9" TargetMode="External"/><Relationship Id="rId2516" Type="http://schemas.openxmlformats.org/officeDocument/2006/relationships/hyperlink" Target="https://twitter.com/alec1271" TargetMode="External"/><Relationship Id="rId2723" Type="http://schemas.openxmlformats.org/officeDocument/2006/relationships/hyperlink" Target="https://twitter.com/stevefootball1" TargetMode="External"/><Relationship Id="rId1020" Type="http://schemas.openxmlformats.org/officeDocument/2006/relationships/hyperlink" Target="http://pbs.twimg.com/profile_images/1001284774357491713/ukNSxnI4_normal.jpg" TargetMode="External"/><Relationship Id="rId1118" Type="http://schemas.openxmlformats.org/officeDocument/2006/relationships/hyperlink" Target="http://pbs.twimg.com/profile_images/1540645194/Annie-and-Nate_House-of-Annie_normal.jpg" TargetMode="External"/><Relationship Id="rId1325" Type="http://schemas.openxmlformats.org/officeDocument/2006/relationships/hyperlink" Target="http://pbs.twimg.com/profile_images/1192187291386683395/AeMnnLJm_normal.jpg" TargetMode="External"/><Relationship Id="rId1532" Type="http://schemas.openxmlformats.org/officeDocument/2006/relationships/hyperlink" Target="http://pbs.twimg.com/profile_images/970827532735000576/N3FVPz_5_normal.jpg" TargetMode="External"/><Relationship Id="rId1977" Type="http://schemas.openxmlformats.org/officeDocument/2006/relationships/hyperlink" Target="https://twitter.com/cicismith81" TargetMode="External"/><Relationship Id="rId2930" Type="http://schemas.openxmlformats.org/officeDocument/2006/relationships/hyperlink" Target="https://twitter.com/smitty_mn" TargetMode="External"/><Relationship Id="rId902" Type="http://schemas.openxmlformats.org/officeDocument/2006/relationships/hyperlink" Target="http://pbs.twimg.com/profile_images/1161711067703197696/bJa0FeIX_normal.jpg" TargetMode="External"/><Relationship Id="rId1837" Type="http://schemas.openxmlformats.org/officeDocument/2006/relationships/hyperlink" Target="https://twitter.com/barrypaton" TargetMode="External"/><Relationship Id="rId31" Type="http://schemas.openxmlformats.org/officeDocument/2006/relationships/hyperlink" Target="https://t.co/STgYmZNITQ" TargetMode="External"/><Relationship Id="rId2099" Type="http://schemas.openxmlformats.org/officeDocument/2006/relationships/hyperlink" Target="https://twitter.com/explorer_100" TargetMode="External"/><Relationship Id="rId180" Type="http://schemas.openxmlformats.org/officeDocument/2006/relationships/hyperlink" Target="https://t.co/lg77hQsHdy" TargetMode="External"/><Relationship Id="rId278" Type="http://schemas.openxmlformats.org/officeDocument/2006/relationships/hyperlink" Target="https://t.co/19AXllcL0V" TargetMode="External"/><Relationship Id="rId1904" Type="http://schemas.openxmlformats.org/officeDocument/2006/relationships/hyperlink" Target="https://twitter.com/vodafone_es" TargetMode="External"/><Relationship Id="rId485" Type="http://schemas.openxmlformats.org/officeDocument/2006/relationships/hyperlink" Target="http://residentfirst.wordpress.com/" TargetMode="External"/><Relationship Id="rId692" Type="http://schemas.openxmlformats.org/officeDocument/2006/relationships/hyperlink" Target="http://pbs.twimg.com/profile_images/1042397709175533569/pHbWfyq8_normal.jpg" TargetMode="External"/><Relationship Id="rId2166" Type="http://schemas.openxmlformats.org/officeDocument/2006/relationships/hyperlink" Target="https://twitter.com/fapfapfettywap" TargetMode="External"/><Relationship Id="rId2373" Type="http://schemas.openxmlformats.org/officeDocument/2006/relationships/hyperlink" Target="https://twitter.com/scorpiotiger77" TargetMode="External"/><Relationship Id="rId2580" Type="http://schemas.openxmlformats.org/officeDocument/2006/relationships/hyperlink" Target="https://twitter.com/kingcesaa" TargetMode="External"/><Relationship Id="rId138" Type="http://schemas.openxmlformats.org/officeDocument/2006/relationships/hyperlink" Target="https://t.co/9xX6dZe5rK" TargetMode="External"/><Relationship Id="rId345" Type="http://schemas.openxmlformats.org/officeDocument/2006/relationships/hyperlink" Target="https://t.co/zhs4mjrt8n" TargetMode="External"/><Relationship Id="rId552" Type="http://schemas.openxmlformats.org/officeDocument/2006/relationships/hyperlink" Target="http://pbs.twimg.com/profile_images/894300541857267713/Ci7wgBrA_normal.jpg" TargetMode="External"/><Relationship Id="rId997" Type="http://schemas.openxmlformats.org/officeDocument/2006/relationships/hyperlink" Target="http://pbs.twimg.com/profile_images/383167395/Amyjusthead_normal.jpg" TargetMode="External"/><Relationship Id="rId1182" Type="http://schemas.openxmlformats.org/officeDocument/2006/relationships/hyperlink" Target="http://pbs.twimg.com/profile_images/1164943222902349826/GYU5lqbm_normal.jpg" TargetMode="External"/><Relationship Id="rId2026" Type="http://schemas.openxmlformats.org/officeDocument/2006/relationships/hyperlink" Target="https://twitter.com/itom44" TargetMode="External"/><Relationship Id="rId2233" Type="http://schemas.openxmlformats.org/officeDocument/2006/relationships/hyperlink" Target="https://twitter.com/carageeeee" TargetMode="External"/><Relationship Id="rId2440" Type="http://schemas.openxmlformats.org/officeDocument/2006/relationships/hyperlink" Target="https://twitter.com/abils" TargetMode="External"/><Relationship Id="rId2678" Type="http://schemas.openxmlformats.org/officeDocument/2006/relationships/hyperlink" Target="https://twitter.com/simonsaysyow95" TargetMode="External"/><Relationship Id="rId2885" Type="http://schemas.openxmlformats.org/officeDocument/2006/relationships/hyperlink" Target="https://twitter.com/puppyblender" TargetMode="External"/><Relationship Id="rId205" Type="http://schemas.openxmlformats.org/officeDocument/2006/relationships/hyperlink" Target="https://t.co/W2vfk5WIWy" TargetMode="External"/><Relationship Id="rId412" Type="http://schemas.openxmlformats.org/officeDocument/2006/relationships/hyperlink" Target="https://t.co/8KQp7LYKaB" TargetMode="External"/><Relationship Id="rId857" Type="http://schemas.openxmlformats.org/officeDocument/2006/relationships/hyperlink" Target="http://pbs.twimg.com/profile_images/3180297833/8aff33e9d39b276edb413762a75eb6b7_normal.jpeg" TargetMode="External"/><Relationship Id="rId1042" Type="http://schemas.openxmlformats.org/officeDocument/2006/relationships/hyperlink" Target="http://pbs.twimg.com/profile_images/1162628422213996545/Hm0QXCKW_normal.jpg" TargetMode="External"/><Relationship Id="rId1487" Type="http://schemas.openxmlformats.org/officeDocument/2006/relationships/hyperlink" Target="http://pbs.twimg.com/profile_images/1184513288664571909/buUeDyRG_normal.jpg" TargetMode="External"/><Relationship Id="rId1694" Type="http://schemas.openxmlformats.org/officeDocument/2006/relationships/hyperlink" Target="http://pbs.twimg.com/profile_images/1117068545836425216/twKZPl0l_normal.jpg" TargetMode="External"/><Relationship Id="rId2300" Type="http://schemas.openxmlformats.org/officeDocument/2006/relationships/hyperlink" Target="https://twitter.com/willburns6" TargetMode="External"/><Relationship Id="rId2538" Type="http://schemas.openxmlformats.org/officeDocument/2006/relationships/hyperlink" Target="https://twitter.com/chipcoffey" TargetMode="External"/><Relationship Id="rId2745" Type="http://schemas.openxmlformats.org/officeDocument/2006/relationships/hyperlink" Target="https://twitter.com/carmen90399547" TargetMode="External"/><Relationship Id="rId2952" Type="http://schemas.openxmlformats.org/officeDocument/2006/relationships/hyperlink" Target="https://twitter.com/firequeen_85" TargetMode="External"/><Relationship Id="rId717" Type="http://schemas.openxmlformats.org/officeDocument/2006/relationships/hyperlink" Target="http://pbs.twimg.com/profile_images/1202628263698300928/QsYoV-FU_normal.jpg" TargetMode="External"/><Relationship Id="rId924" Type="http://schemas.openxmlformats.org/officeDocument/2006/relationships/hyperlink" Target="http://pbs.twimg.com/profile_images/1193492210366459904/EY1RVK7v_normal.jpg" TargetMode="External"/><Relationship Id="rId1347" Type="http://schemas.openxmlformats.org/officeDocument/2006/relationships/hyperlink" Target="http://pbs.twimg.com/profile_images/1633409382/chess_me_normal.jpg" TargetMode="External"/><Relationship Id="rId1554" Type="http://schemas.openxmlformats.org/officeDocument/2006/relationships/hyperlink" Target="http://pbs.twimg.com/profile_images/1199632045175119872/Yr-c2nOl_normal.jpg" TargetMode="External"/><Relationship Id="rId1761" Type="http://schemas.openxmlformats.org/officeDocument/2006/relationships/hyperlink" Target="https://twitter.com/geordiephiluk" TargetMode="External"/><Relationship Id="rId1999" Type="http://schemas.openxmlformats.org/officeDocument/2006/relationships/hyperlink" Target="https://twitter.com/eliatori0" TargetMode="External"/><Relationship Id="rId2605" Type="http://schemas.openxmlformats.org/officeDocument/2006/relationships/hyperlink" Target="https://twitter.com/eversoreylo" TargetMode="External"/><Relationship Id="rId2812" Type="http://schemas.openxmlformats.org/officeDocument/2006/relationships/hyperlink" Target="https://twitter.com/kleinmogli" TargetMode="External"/><Relationship Id="rId53" Type="http://schemas.openxmlformats.org/officeDocument/2006/relationships/hyperlink" Target="https://t.co/7NZIFNdVI7" TargetMode="External"/><Relationship Id="rId1207" Type="http://schemas.openxmlformats.org/officeDocument/2006/relationships/hyperlink" Target="http://pbs.twimg.com/profile_images/1195736844710887424/j9fSPci7_normal.jpg" TargetMode="External"/><Relationship Id="rId1414" Type="http://schemas.openxmlformats.org/officeDocument/2006/relationships/hyperlink" Target="http://pbs.twimg.com/profile_images/1194701472304418817/eNrl5Hkl_normal.jpg" TargetMode="External"/><Relationship Id="rId1621" Type="http://schemas.openxmlformats.org/officeDocument/2006/relationships/hyperlink" Target="http://pbs.twimg.com/profile_images/732265199328067584/cPfAwGBC_normal.jpg" TargetMode="External"/><Relationship Id="rId1859" Type="http://schemas.openxmlformats.org/officeDocument/2006/relationships/hyperlink" Target="https://twitter.com/cordomum" TargetMode="External"/><Relationship Id="rId1719" Type="http://schemas.openxmlformats.org/officeDocument/2006/relationships/hyperlink" Target="http://pbs.twimg.com/profile_images/1202669456536854528/guXKiHPj_normal.jpg" TargetMode="External"/><Relationship Id="rId1926" Type="http://schemas.openxmlformats.org/officeDocument/2006/relationships/hyperlink" Target="https://twitter.com/sammiixa" TargetMode="External"/><Relationship Id="rId2090" Type="http://schemas.openxmlformats.org/officeDocument/2006/relationships/hyperlink" Target="https://twitter.com/drmalo" TargetMode="External"/><Relationship Id="rId2188" Type="http://schemas.openxmlformats.org/officeDocument/2006/relationships/hyperlink" Target="https://twitter.com/news18tamilnadu" TargetMode="External"/><Relationship Id="rId2395" Type="http://schemas.openxmlformats.org/officeDocument/2006/relationships/hyperlink" Target="https://twitter.com/saddleblaze" TargetMode="External"/><Relationship Id="rId367" Type="http://schemas.openxmlformats.org/officeDocument/2006/relationships/hyperlink" Target="https://t.co/kxGFJYPGXe" TargetMode="External"/><Relationship Id="rId574" Type="http://schemas.openxmlformats.org/officeDocument/2006/relationships/hyperlink" Target="http://pbs.twimg.com/profile_images/1202460298805960705/Mqj8u5oi_normal.jpg" TargetMode="External"/><Relationship Id="rId2048" Type="http://schemas.openxmlformats.org/officeDocument/2006/relationships/hyperlink" Target="https://twitter.com/unforettable" TargetMode="External"/><Relationship Id="rId2255" Type="http://schemas.openxmlformats.org/officeDocument/2006/relationships/hyperlink" Target="https://twitter.com/aetherschreiber" TargetMode="External"/><Relationship Id="rId227" Type="http://schemas.openxmlformats.org/officeDocument/2006/relationships/hyperlink" Target="https://t.co/SLPh37C8FF" TargetMode="External"/><Relationship Id="rId781" Type="http://schemas.openxmlformats.org/officeDocument/2006/relationships/hyperlink" Target="http://pbs.twimg.com/profile_images/1087446957902180353/OcZdKpiX_normal.jpg" TargetMode="External"/><Relationship Id="rId879" Type="http://schemas.openxmlformats.org/officeDocument/2006/relationships/hyperlink" Target="http://pbs.twimg.com/profile_images/1176608327410864128/OT8bqw8P_normal.jpg" TargetMode="External"/><Relationship Id="rId2462" Type="http://schemas.openxmlformats.org/officeDocument/2006/relationships/hyperlink" Target="https://twitter.com/cloudwanderer3" TargetMode="External"/><Relationship Id="rId2767" Type="http://schemas.openxmlformats.org/officeDocument/2006/relationships/hyperlink" Target="https://twitter.com/jukebox2001" TargetMode="External"/><Relationship Id="rId434" Type="http://schemas.openxmlformats.org/officeDocument/2006/relationships/hyperlink" Target="https://t.co/HZeT2R18q0" TargetMode="External"/><Relationship Id="rId641" Type="http://schemas.openxmlformats.org/officeDocument/2006/relationships/hyperlink" Target="http://pbs.twimg.com/profile_images/1201243625100845057/HMEqdXPp_normal.jpg" TargetMode="External"/><Relationship Id="rId739" Type="http://schemas.openxmlformats.org/officeDocument/2006/relationships/hyperlink" Target="http://pbs.twimg.com/profile_images/1178056014005977093/HHRd-57u_normal.jpg" TargetMode="External"/><Relationship Id="rId1064" Type="http://schemas.openxmlformats.org/officeDocument/2006/relationships/hyperlink" Target="http://pbs.twimg.com/profile_images/1200811005334499331/ysL8WRhD_normal.jpg" TargetMode="External"/><Relationship Id="rId1271" Type="http://schemas.openxmlformats.org/officeDocument/2006/relationships/hyperlink" Target="http://pbs.twimg.com/profile_images/822236423617216512/m2kUMLMw_normal.jpg" TargetMode="External"/><Relationship Id="rId1369" Type="http://schemas.openxmlformats.org/officeDocument/2006/relationships/hyperlink" Target="http://pbs.twimg.com/profile_images/1129592394628947970/KMYBj3Gd_normal.jpg" TargetMode="External"/><Relationship Id="rId1576" Type="http://schemas.openxmlformats.org/officeDocument/2006/relationships/hyperlink" Target="http://pbs.twimg.com/profile_images/1184088567779332098/rGLG5V5S_normal.jpg" TargetMode="External"/><Relationship Id="rId2115" Type="http://schemas.openxmlformats.org/officeDocument/2006/relationships/hyperlink" Target="https://twitter.com/katame1319" TargetMode="External"/><Relationship Id="rId2322" Type="http://schemas.openxmlformats.org/officeDocument/2006/relationships/hyperlink" Target="https://twitter.com/starbucks" TargetMode="External"/><Relationship Id="rId2974" Type="http://schemas.openxmlformats.org/officeDocument/2006/relationships/comments" Target="../comments2.xml"/><Relationship Id="rId501" Type="http://schemas.openxmlformats.org/officeDocument/2006/relationships/hyperlink" Target="https://t.co/5WuiR8Vjjh" TargetMode="External"/><Relationship Id="rId946" Type="http://schemas.openxmlformats.org/officeDocument/2006/relationships/hyperlink" Target="http://pbs.twimg.com/profile_images/1169381144686661633/lOyav-ts_normal.jpg" TargetMode="External"/><Relationship Id="rId1131" Type="http://schemas.openxmlformats.org/officeDocument/2006/relationships/hyperlink" Target="http://pbs.twimg.com/profile_images/1201145125516140544/C00jTqhx_normal.jpg" TargetMode="External"/><Relationship Id="rId1229" Type="http://schemas.openxmlformats.org/officeDocument/2006/relationships/hyperlink" Target="http://pbs.twimg.com/profile_images/1187301336620195845/ZckyC29f_normal.jpg" TargetMode="External"/><Relationship Id="rId1783" Type="http://schemas.openxmlformats.org/officeDocument/2006/relationships/hyperlink" Target="https://twitter.com/melimll" TargetMode="External"/><Relationship Id="rId1990" Type="http://schemas.openxmlformats.org/officeDocument/2006/relationships/hyperlink" Target="https://twitter.com/marcelobechler" TargetMode="External"/><Relationship Id="rId2627" Type="http://schemas.openxmlformats.org/officeDocument/2006/relationships/hyperlink" Target="https://twitter.com/richardwakeling" TargetMode="External"/><Relationship Id="rId2834" Type="http://schemas.openxmlformats.org/officeDocument/2006/relationships/hyperlink" Target="https://twitter.com/notlfcharlie" TargetMode="External"/><Relationship Id="rId75" Type="http://schemas.openxmlformats.org/officeDocument/2006/relationships/hyperlink" Target="https://t.co/CnUAGtKkw8" TargetMode="External"/><Relationship Id="rId806" Type="http://schemas.openxmlformats.org/officeDocument/2006/relationships/hyperlink" Target="http://pbs.twimg.com/profile_images/800480754467819524/WvDVQJ6r_normal.jpg" TargetMode="External"/><Relationship Id="rId1436" Type="http://schemas.openxmlformats.org/officeDocument/2006/relationships/hyperlink" Target="http://pbs.twimg.com/profile_images/1106958508879167489/2f2uaxfI_normal.jpg" TargetMode="External"/><Relationship Id="rId1643" Type="http://schemas.openxmlformats.org/officeDocument/2006/relationships/hyperlink" Target="http://pbs.twimg.com/profile_images/1202190851910316033/Ybtufr12_normal.jpg" TargetMode="External"/><Relationship Id="rId1850" Type="http://schemas.openxmlformats.org/officeDocument/2006/relationships/hyperlink" Target="https://twitter.com/claudiaaam_" TargetMode="External"/><Relationship Id="rId2901" Type="http://schemas.openxmlformats.org/officeDocument/2006/relationships/hyperlink" Target="https://twitter.com/moetweetzz" TargetMode="External"/><Relationship Id="rId1503" Type="http://schemas.openxmlformats.org/officeDocument/2006/relationships/hyperlink" Target="http://pbs.twimg.com/profile_images/1199394878897184769/6SccpKVw_normal.jpg" TargetMode="External"/><Relationship Id="rId1710" Type="http://schemas.openxmlformats.org/officeDocument/2006/relationships/hyperlink" Target="http://pbs.twimg.com/profile_images/1061702609017430017/0qMApsJm_normal.jpg" TargetMode="External"/><Relationship Id="rId1948" Type="http://schemas.openxmlformats.org/officeDocument/2006/relationships/hyperlink" Target="https://twitter.com/blushnbutterfly" TargetMode="External"/><Relationship Id="rId291" Type="http://schemas.openxmlformats.org/officeDocument/2006/relationships/hyperlink" Target="https://t.co/3PSVovmi3h" TargetMode="External"/><Relationship Id="rId1808" Type="http://schemas.openxmlformats.org/officeDocument/2006/relationships/hyperlink" Target="https://twitter.com/toon_mentalist" TargetMode="External"/><Relationship Id="rId151" Type="http://schemas.openxmlformats.org/officeDocument/2006/relationships/hyperlink" Target="https://t.co/2KNW6eDFoV" TargetMode="External"/><Relationship Id="rId389" Type="http://schemas.openxmlformats.org/officeDocument/2006/relationships/hyperlink" Target="https://t.co/rzfV2EbiFc" TargetMode="External"/><Relationship Id="rId596" Type="http://schemas.openxmlformats.org/officeDocument/2006/relationships/hyperlink" Target="http://pbs.twimg.com/profile_images/1192985657049845764/Tlx3-a5s_normal.jpg" TargetMode="External"/><Relationship Id="rId2277" Type="http://schemas.openxmlformats.org/officeDocument/2006/relationships/hyperlink" Target="https://twitter.com/thejonathancain" TargetMode="External"/><Relationship Id="rId2484" Type="http://schemas.openxmlformats.org/officeDocument/2006/relationships/hyperlink" Target="https://twitter.com/graciassir" TargetMode="External"/><Relationship Id="rId2691" Type="http://schemas.openxmlformats.org/officeDocument/2006/relationships/hyperlink" Target="https://twitter.com/onejamtart1" TargetMode="External"/><Relationship Id="rId249" Type="http://schemas.openxmlformats.org/officeDocument/2006/relationships/hyperlink" Target="http://t.co/zBDmJNCQI7" TargetMode="External"/><Relationship Id="rId456" Type="http://schemas.openxmlformats.org/officeDocument/2006/relationships/hyperlink" Target="https://t.co/yZPlI4OGNF" TargetMode="External"/><Relationship Id="rId663" Type="http://schemas.openxmlformats.org/officeDocument/2006/relationships/hyperlink" Target="http://pbs.twimg.com/profile_images/1182731438426394626/j40QWnU9_normal.jpg" TargetMode="External"/><Relationship Id="rId870" Type="http://schemas.openxmlformats.org/officeDocument/2006/relationships/hyperlink" Target="http://pbs.twimg.com/profile_images/1180848564123123713/1KLQ8raK_normal.jpg" TargetMode="External"/><Relationship Id="rId1086" Type="http://schemas.openxmlformats.org/officeDocument/2006/relationships/hyperlink" Target="http://pbs.twimg.com/profile_images/892149681924358144/TSfcP8wg_normal.jpg" TargetMode="External"/><Relationship Id="rId1293" Type="http://schemas.openxmlformats.org/officeDocument/2006/relationships/hyperlink" Target="http://pbs.twimg.com/profile_images/1163519735608143875/KVtOyaVK_normal.jpg" TargetMode="External"/><Relationship Id="rId2137" Type="http://schemas.openxmlformats.org/officeDocument/2006/relationships/hyperlink" Target="https://twitter.com/glawson25" TargetMode="External"/><Relationship Id="rId2344" Type="http://schemas.openxmlformats.org/officeDocument/2006/relationships/hyperlink" Target="https://twitter.com/sadboiimoe" TargetMode="External"/><Relationship Id="rId2551" Type="http://schemas.openxmlformats.org/officeDocument/2006/relationships/hyperlink" Target="https://twitter.com/thehughouse" TargetMode="External"/><Relationship Id="rId2789" Type="http://schemas.openxmlformats.org/officeDocument/2006/relationships/hyperlink" Target="https://twitter.com/twosyncofficial" TargetMode="External"/><Relationship Id="rId109" Type="http://schemas.openxmlformats.org/officeDocument/2006/relationships/hyperlink" Target="https://t.co/OhwyCAam3z" TargetMode="External"/><Relationship Id="rId316" Type="http://schemas.openxmlformats.org/officeDocument/2006/relationships/hyperlink" Target="http://t.co/7O48CFj0wo" TargetMode="External"/><Relationship Id="rId523" Type="http://schemas.openxmlformats.org/officeDocument/2006/relationships/hyperlink" Target="http://pbs.twimg.com/profile_images/1193448742554177536/7_V7j9Gz_normal.jpg" TargetMode="External"/><Relationship Id="rId968" Type="http://schemas.openxmlformats.org/officeDocument/2006/relationships/hyperlink" Target="http://pbs.twimg.com/profile_images/3201251959/3eb5206b10f345af18d0fa46e39c694d_normal.jpeg" TargetMode="External"/><Relationship Id="rId1153" Type="http://schemas.openxmlformats.org/officeDocument/2006/relationships/hyperlink" Target="http://pbs.twimg.com/profile_images/1185323190735769600/Vzqm6Dms_normal.jpg" TargetMode="External"/><Relationship Id="rId1598" Type="http://schemas.openxmlformats.org/officeDocument/2006/relationships/hyperlink" Target="http://pbs.twimg.com/profile_images/912996840005566465/wZNi2R6h_normal.jpg" TargetMode="External"/><Relationship Id="rId2204" Type="http://schemas.openxmlformats.org/officeDocument/2006/relationships/hyperlink" Target="https://twitter.com/bluetonesfanz" TargetMode="External"/><Relationship Id="rId2649" Type="http://schemas.openxmlformats.org/officeDocument/2006/relationships/hyperlink" Target="https://twitter.com/forcetimereylo" TargetMode="External"/><Relationship Id="rId2856" Type="http://schemas.openxmlformats.org/officeDocument/2006/relationships/hyperlink" Target="https://twitter.com/sitevolts" TargetMode="External"/><Relationship Id="rId97" Type="http://schemas.openxmlformats.org/officeDocument/2006/relationships/hyperlink" Target="https://t.co/EzdAK86nBr" TargetMode="External"/><Relationship Id="rId730" Type="http://schemas.openxmlformats.org/officeDocument/2006/relationships/hyperlink" Target="http://pbs.twimg.com/profile_images/378800000403037931/34246d51edeec1aa20f32ceec2e42af6_normal.png" TargetMode="External"/><Relationship Id="rId828" Type="http://schemas.openxmlformats.org/officeDocument/2006/relationships/hyperlink" Target="http://pbs.twimg.com/profile_images/1202207567822364674/-5w4K_VZ_normal.jpg" TargetMode="External"/><Relationship Id="rId1013" Type="http://schemas.openxmlformats.org/officeDocument/2006/relationships/hyperlink" Target="http://pbs.twimg.com/profile_images/1200436080622915584/Vcy2ZZEM_normal.jpg" TargetMode="External"/><Relationship Id="rId1360" Type="http://schemas.openxmlformats.org/officeDocument/2006/relationships/hyperlink" Target="http://pbs.twimg.com/profile_images/1201103282296557568/irajghgO_normal.jpg" TargetMode="External"/><Relationship Id="rId1458" Type="http://schemas.openxmlformats.org/officeDocument/2006/relationships/hyperlink" Target="http://pbs.twimg.com/profile_images/1093190966620483585/rxqOTTNJ_normal.jpg" TargetMode="External"/><Relationship Id="rId1665" Type="http://schemas.openxmlformats.org/officeDocument/2006/relationships/hyperlink" Target="http://pbs.twimg.com/profile_images/1145672958574288896/MRmr49Vf_normal.jpg" TargetMode="External"/><Relationship Id="rId1872" Type="http://schemas.openxmlformats.org/officeDocument/2006/relationships/hyperlink" Target="https://twitter.com/antonypearce03" TargetMode="External"/><Relationship Id="rId2411" Type="http://schemas.openxmlformats.org/officeDocument/2006/relationships/hyperlink" Target="https://twitter.com/sean_green67" TargetMode="External"/><Relationship Id="rId2509" Type="http://schemas.openxmlformats.org/officeDocument/2006/relationships/hyperlink" Target="https://twitter.com/mundoplustv_ser" TargetMode="External"/><Relationship Id="rId2716" Type="http://schemas.openxmlformats.org/officeDocument/2006/relationships/hyperlink" Target="https://twitter.com/pml_ramos" TargetMode="External"/><Relationship Id="rId1220" Type="http://schemas.openxmlformats.org/officeDocument/2006/relationships/hyperlink" Target="http://pbs.twimg.com/profile_images/1136276534942003200/koxS-ozt_normal.jpg" TargetMode="External"/><Relationship Id="rId1318" Type="http://schemas.openxmlformats.org/officeDocument/2006/relationships/hyperlink" Target="http://pbs.twimg.com/profile_images/1169212147269799938/UdwdkYoO_normal.jpg" TargetMode="External"/><Relationship Id="rId1525" Type="http://schemas.openxmlformats.org/officeDocument/2006/relationships/hyperlink" Target="http://pbs.twimg.com/profile_images/1096881204341719041/WFAK3Lne_normal.jpg" TargetMode="External"/><Relationship Id="rId2923" Type="http://schemas.openxmlformats.org/officeDocument/2006/relationships/hyperlink" Target="https://twitter.com/jdmalin" TargetMode="External"/><Relationship Id="rId1732" Type="http://schemas.openxmlformats.org/officeDocument/2006/relationships/hyperlink" Target="http://pbs.twimg.com/profile_images/1159548939496054784/4-vvzQ3E_normal.jpg" TargetMode="External"/><Relationship Id="rId24" Type="http://schemas.openxmlformats.org/officeDocument/2006/relationships/hyperlink" Target="https://t.co/g1XdAj1Hfz" TargetMode="External"/><Relationship Id="rId2299" Type="http://schemas.openxmlformats.org/officeDocument/2006/relationships/hyperlink" Target="https://twitter.com/itsryanb__" TargetMode="External"/><Relationship Id="rId173" Type="http://schemas.openxmlformats.org/officeDocument/2006/relationships/hyperlink" Target="https://t.co/UHaSVfuO5A" TargetMode="External"/><Relationship Id="rId380" Type="http://schemas.openxmlformats.org/officeDocument/2006/relationships/hyperlink" Target="https://t.co/iWEdb2VZsS" TargetMode="External"/><Relationship Id="rId2061" Type="http://schemas.openxmlformats.org/officeDocument/2006/relationships/hyperlink" Target="https://twitter.com/trailerseries" TargetMode="External"/><Relationship Id="rId240" Type="http://schemas.openxmlformats.org/officeDocument/2006/relationships/hyperlink" Target="https://t.co/aP5x4RHmom" TargetMode="External"/><Relationship Id="rId478" Type="http://schemas.openxmlformats.org/officeDocument/2006/relationships/hyperlink" Target="http://t.co/bfpx9k3cT9" TargetMode="External"/><Relationship Id="rId685" Type="http://schemas.openxmlformats.org/officeDocument/2006/relationships/hyperlink" Target="http://pbs.twimg.com/profile_images/1192866431785943041/lrUoYj3V_normal.jpg" TargetMode="External"/><Relationship Id="rId892" Type="http://schemas.openxmlformats.org/officeDocument/2006/relationships/hyperlink" Target="http://pbs.twimg.com/profile_images/890965500645130241/bn495YMi_normal.jpg" TargetMode="External"/><Relationship Id="rId2159" Type="http://schemas.openxmlformats.org/officeDocument/2006/relationships/hyperlink" Target="https://twitter.com/jackowhite21" TargetMode="External"/><Relationship Id="rId2366" Type="http://schemas.openxmlformats.org/officeDocument/2006/relationships/hyperlink" Target="https://twitter.com/shaqueena247" TargetMode="External"/><Relationship Id="rId2573" Type="http://schemas.openxmlformats.org/officeDocument/2006/relationships/hyperlink" Target="https://twitter.com/bigjoffbrad" TargetMode="External"/><Relationship Id="rId2780" Type="http://schemas.openxmlformats.org/officeDocument/2006/relationships/hyperlink" Target="https://twitter.com/gracemill21" TargetMode="External"/><Relationship Id="rId100" Type="http://schemas.openxmlformats.org/officeDocument/2006/relationships/hyperlink" Target="https://t.co/LEU3GnaDEk" TargetMode="External"/><Relationship Id="rId338" Type="http://schemas.openxmlformats.org/officeDocument/2006/relationships/hyperlink" Target="https://t.co/Ki0zvmZW3v" TargetMode="External"/><Relationship Id="rId545" Type="http://schemas.openxmlformats.org/officeDocument/2006/relationships/hyperlink" Target="http://pbs.twimg.com/profile_images/863470567764176903/kG-dl4sY_normal.jpg" TargetMode="External"/><Relationship Id="rId752" Type="http://schemas.openxmlformats.org/officeDocument/2006/relationships/hyperlink" Target="http://pbs.twimg.com/profile_images/1187912149982683136/soI0_hM1_normal.jpg" TargetMode="External"/><Relationship Id="rId1175" Type="http://schemas.openxmlformats.org/officeDocument/2006/relationships/hyperlink" Target="http://pbs.twimg.com/profile_images/1165001460268109826/paAA6yhK_normal.jpg" TargetMode="External"/><Relationship Id="rId1382" Type="http://schemas.openxmlformats.org/officeDocument/2006/relationships/hyperlink" Target="http://pbs.twimg.com/profile_images/1073048754897518592/AG7FKKK2_normal.jpg" TargetMode="External"/><Relationship Id="rId2019" Type="http://schemas.openxmlformats.org/officeDocument/2006/relationships/hyperlink" Target="https://twitter.com/clarelormanhall" TargetMode="External"/><Relationship Id="rId2226" Type="http://schemas.openxmlformats.org/officeDocument/2006/relationships/hyperlink" Target="https://twitter.com/robbysoave" TargetMode="External"/><Relationship Id="rId2433" Type="http://schemas.openxmlformats.org/officeDocument/2006/relationships/hyperlink" Target="https://twitter.com/jsilveira" TargetMode="External"/><Relationship Id="rId2640" Type="http://schemas.openxmlformats.org/officeDocument/2006/relationships/hyperlink" Target="https://twitter.com/dom_kurylo" TargetMode="External"/><Relationship Id="rId2878" Type="http://schemas.openxmlformats.org/officeDocument/2006/relationships/hyperlink" Target="https://twitter.com/team_cdt" TargetMode="External"/><Relationship Id="rId405" Type="http://schemas.openxmlformats.org/officeDocument/2006/relationships/hyperlink" Target="https://t.co/sVcBL5oqlw" TargetMode="External"/><Relationship Id="rId612" Type="http://schemas.openxmlformats.org/officeDocument/2006/relationships/hyperlink" Target="http://pbs.twimg.com/profile_images/1189040576374722560/NlXtV4sK_normal.jpg" TargetMode="External"/><Relationship Id="rId1035" Type="http://schemas.openxmlformats.org/officeDocument/2006/relationships/hyperlink" Target="http://pbs.twimg.com/profile_images/773963626340356096/C02WymWW_normal.jpg" TargetMode="External"/><Relationship Id="rId1242" Type="http://schemas.openxmlformats.org/officeDocument/2006/relationships/hyperlink" Target="http://pbs.twimg.com/profile_images/1201888897841672192/M4ZaucCi_normal.jpg" TargetMode="External"/><Relationship Id="rId1687" Type="http://schemas.openxmlformats.org/officeDocument/2006/relationships/hyperlink" Target="http://pbs.twimg.com/profile_images/855864685555482625/S3u1qwqu_normal.jpg" TargetMode="External"/><Relationship Id="rId1894" Type="http://schemas.openxmlformats.org/officeDocument/2006/relationships/hyperlink" Target="https://twitter.com/hxrlxnd" TargetMode="External"/><Relationship Id="rId2500" Type="http://schemas.openxmlformats.org/officeDocument/2006/relationships/hyperlink" Target="https://twitter.com/emythee" TargetMode="External"/><Relationship Id="rId2738" Type="http://schemas.openxmlformats.org/officeDocument/2006/relationships/hyperlink" Target="https://twitter.com/mikesixeight" TargetMode="External"/><Relationship Id="rId2945" Type="http://schemas.openxmlformats.org/officeDocument/2006/relationships/hyperlink" Target="https://twitter.com/henks_house" TargetMode="External"/><Relationship Id="rId917" Type="http://schemas.openxmlformats.org/officeDocument/2006/relationships/hyperlink" Target="http://pbs.twimg.com/profile_images/1196407882092351488/APZjETA2_normal.jpg" TargetMode="External"/><Relationship Id="rId1102" Type="http://schemas.openxmlformats.org/officeDocument/2006/relationships/hyperlink" Target="http://pbs.twimg.com/profile_images/1195232715458654209/cMnXi_8P_normal.jpg" TargetMode="External"/><Relationship Id="rId1547" Type="http://schemas.openxmlformats.org/officeDocument/2006/relationships/hyperlink" Target="http://pbs.twimg.com/profile_images/422135444533686272/8sGUKP35_normal.jpeg" TargetMode="External"/><Relationship Id="rId1754" Type="http://schemas.openxmlformats.org/officeDocument/2006/relationships/hyperlink" Target="https://twitter.com/afcjosh_" TargetMode="External"/><Relationship Id="rId1961" Type="http://schemas.openxmlformats.org/officeDocument/2006/relationships/hyperlink" Target="https://twitter.com/thespacejace" TargetMode="External"/><Relationship Id="rId2805" Type="http://schemas.openxmlformats.org/officeDocument/2006/relationships/hyperlink" Target="https://twitter.com/beccaparker92" TargetMode="External"/><Relationship Id="rId46" Type="http://schemas.openxmlformats.org/officeDocument/2006/relationships/hyperlink" Target="https://t.co/ZGlhjZdP1S" TargetMode="External"/><Relationship Id="rId1407" Type="http://schemas.openxmlformats.org/officeDocument/2006/relationships/hyperlink" Target="http://pbs.twimg.com/profile_images/1199330062073565184/PACmDgK9_normal.jpg" TargetMode="External"/><Relationship Id="rId1614" Type="http://schemas.openxmlformats.org/officeDocument/2006/relationships/hyperlink" Target="http://pbs.twimg.com/profile_images/602098251932770304/8ZkIxf6S_normal.jpg" TargetMode="External"/><Relationship Id="rId1821" Type="http://schemas.openxmlformats.org/officeDocument/2006/relationships/hyperlink" Target="https://twitter.com/dreamlaymen" TargetMode="External"/><Relationship Id="rId195" Type="http://schemas.openxmlformats.org/officeDocument/2006/relationships/hyperlink" Target="https://t.co/5ed9zz0T4H" TargetMode="External"/><Relationship Id="rId1919" Type="http://schemas.openxmlformats.org/officeDocument/2006/relationships/hyperlink" Target="https://twitter.com/_howard" TargetMode="External"/><Relationship Id="rId2083" Type="http://schemas.openxmlformats.org/officeDocument/2006/relationships/hyperlink" Target="https://twitter.com/marcflood" TargetMode="External"/><Relationship Id="rId2290" Type="http://schemas.openxmlformats.org/officeDocument/2006/relationships/hyperlink" Target="https://twitter.com/_peterchappell_" TargetMode="External"/><Relationship Id="rId2388" Type="http://schemas.openxmlformats.org/officeDocument/2006/relationships/hyperlink" Target="https://twitter.com/rozetked" TargetMode="External"/><Relationship Id="rId2595" Type="http://schemas.openxmlformats.org/officeDocument/2006/relationships/hyperlink" Target="https://twitter.com/melodyvirtual" TargetMode="External"/><Relationship Id="rId262" Type="http://schemas.openxmlformats.org/officeDocument/2006/relationships/hyperlink" Target="https://t.co/QVZJU395BP" TargetMode="External"/><Relationship Id="rId567" Type="http://schemas.openxmlformats.org/officeDocument/2006/relationships/hyperlink" Target="http://pbs.twimg.com/profile_images/1124096936682901505/mh-ywpKM_normal.jpg" TargetMode="External"/><Relationship Id="rId1197" Type="http://schemas.openxmlformats.org/officeDocument/2006/relationships/hyperlink" Target="http://pbs.twimg.com/profile_images/1156563911673438210/5_b7LuYZ_normal.jpg" TargetMode="External"/><Relationship Id="rId2150" Type="http://schemas.openxmlformats.org/officeDocument/2006/relationships/hyperlink" Target="https://twitter.com/kolonoskopija1" TargetMode="External"/><Relationship Id="rId2248" Type="http://schemas.openxmlformats.org/officeDocument/2006/relationships/hyperlink" Target="https://twitter.com/callme_musik14" TargetMode="External"/><Relationship Id="rId122" Type="http://schemas.openxmlformats.org/officeDocument/2006/relationships/hyperlink" Target="https://t.co/ctTLyvqYjA" TargetMode="External"/><Relationship Id="rId774" Type="http://schemas.openxmlformats.org/officeDocument/2006/relationships/hyperlink" Target="http://pbs.twimg.com/profile_images/1192059818481274881/Hxi5qqyv_normal.jpg" TargetMode="External"/><Relationship Id="rId981" Type="http://schemas.openxmlformats.org/officeDocument/2006/relationships/hyperlink" Target="http://pbs.twimg.com/profile_images/1201530380853100544/zDYmrJXH_normal.jpg" TargetMode="External"/><Relationship Id="rId1057" Type="http://schemas.openxmlformats.org/officeDocument/2006/relationships/hyperlink" Target="http://pbs.twimg.com/profile_images/1195637461390647296/DYJmZTe3_normal.jpg" TargetMode="External"/><Relationship Id="rId2010" Type="http://schemas.openxmlformats.org/officeDocument/2006/relationships/hyperlink" Target="https://twitter.com/mmcqueenie90" TargetMode="External"/><Relationship Id="rId2455" Type="http://schemas.openxmlformats.org/officeDocument/2006/relationships/hyperlink" Target="https://twitter.com/bootgeordie" TargetMode="External"/><Relationship Id="rId2662" Type="http://schemas.openxmlformats.org/officeDocument/2006/relationships/hyperlink" Target="https://twitter.com/arodg_" TargetMode="External"/><Relationship Id="rId427" Type="http://schemas.openxmlformats.org/officeDocument/2006/relationships/hyperlink" Target="https://t.co/oaq4scKX9H" TargetMode="External"/><Relationship Id="rId634" Type="http://schemas.openxmlformats.org/officeDocument/2006/relationships/hyperlink" Target="http://pbs.twimg.com/profile_images/1184047452283912192/dnQ6oT_4_normal.jpg" TargetMode="External"/><Relationship Id="rId841" Type="http://schemas.openxmlformats.org/officeDocument/2006/relationships/hyperlink" Target="http://pbs.twimg.com/profile_images/1110624642375577601/x58Fms3C_normal.jpg" TargetMode="External"/><Relationship Id="rId1264" Type="http://schemas.openxmlformats.org/officeDocument/2006/relationships/hyperlink" Target="http://pbs.twimg.com/profile_images/468404647648960512/5difUoHh_normal.jpeg" TargetMode="External"/><Relationship Id="rId1471" Type="http://schemas.openxmlformats.org/officeDocument/2006/relationships/hyperlink" Target="http://pbs.twimg.com/profile_images/1196398512239448065/GUzxhM4m_normal.jpg" TargetMode="External"/><Relationship Id="rId1569" Type="http://schemas.openxmlformats.org/officeDocument/2006/relationships/hyperlink" Target="http://pbs.twimg.com/profile_images/1136202006345814016/eZ8HgGMC_normal.jpg" TargetMode="External"/><Relationship Id="rId2108" Type="http://schemas.openxmlformats.org/officeDocument/2006/relationships/hyperlink" Target="https://twitter.com/djmankiewicz_" TargetMode="External"/><Relationship Id="rId2315" Type="http://schemas.openxmlformats.org/officeDocument/2006/relationships/hyperlink" Target="https://twitter.com/dollartree" TargetMode="External"/><Relationship Id="rId2522" Type="http://schemas.openxmlformats.org/officeDocument/2006/relationships/hyperlink" Target="https://twitter.com/sethrogen" TargetMode="External"/><Relationship Id="rId2967" Type="http://schemas.openxmlformats.org/officeDocument/2006/relationships/hyperlink" Target="https://twitter.com/tubi" TargetMode="External"/><Relationship Id="rId701" Type="http://schemas.openxmlformats.org/officeDocument/2006/relationships/hyperlink" Target="http://pbs.twimg.com/profile_images/1201383425111773184/FXrWPylO_normal.jpg" TargetMode="External"/><Relationship Id="rId939" Type="http://schemas.openxmlformats.org/officeDocument/2006/relationships/hyperlink" Target="http://pbs.twimg.com/profile_images/1120261571362471936/o7QyGBlN_normal.png" TargetMode="External"/><Relationship Id="rId1124" Type="http://schemas.openxmlformats.org/officeDocument/2006/relationships/hyperlink" Target="http://pbs.twimg.com/profile_images/1173263009449500675/1lDesYhB_normal.jpg" TargetMode="External"/><Relationship Id="rId1331" Type="http://schemas.openxmlformats.org/officeDocument/2006/relationships/hyperlink" Target="http://pbs.twimg.com/profile_images/1192091952994508800/dcfSnJGi_normal.jpg" TargetMode="External"/><Relationship Id="rId1776" Type="http://schemas.openxmlformats.org/officeDocument/2006/relationships/hyperlink" Target="https://twitter.com/louwritetravel" TargetMode="External"/><Relationship Id="rId1983" Type="http://schemas.openxmlformats.org/officeDocument/2006/relationships/hyperlink" Target="https://twitter.com/hqzonna" TargetMode="External"/><Relationship Id="rId2827" Type="http://schemas.openxmlformats.org/officeDocument/2006/relationships/hyperlink" Target="https://twitter.com/charlesruiru" TargetMode="External"/><Relationship Id="rId68" Type="http://schemas.openxmlformats.org/officeDocument/2006/relationships/hyperlink" Target="http://t.co/kXbuu4fFUQ" TargetMode="External"/><Relationship Id="rId1429" Type="http://schemas.openxmlformats.org/officeDocument/2006/relationships/hyperlink" Target="http://pbs.twimg.com/profile_images/1150726516201971713/EIqlPM7N_normal.jpg" TargetMode="External"/><Relationship Id="rId1636" Type="http://schemas.openxmlformats.org/officeDocument/2006/relationships/hyperlink" Target="http://pbs.twimg.com/profile_images/1182699119174922240/bCJedRFt_normal.jpg" TargetMode="External"/><Relationship Id="rId1843" Type="http://schemas.openxmlformats.org/officeDocument/2006/relationships/hyperlink" Target="https://twitter.com/smithyg" TargetMode="External"/><Relationship Id="rId1703" Type="http://schemas.openxmlformats.org/officeDocument/2006/relationships/hyperlink" Target="http://abs.twimg.com/sticky/default_profile_images/default_profile_normal.png" TargetMode="External"/><Relationship Id="rId1910" Type="http://schemas.openxmlformats.org/officeDocument/2006/relationships/hyperlink" Target="https://twitter.com/15bolubolu" TargetMode="External"/><Relationship Id="rId284" Type="http://schemas.openxmlformats.org/officeDocument/2006/relationships/hyperlink" Target="https://t.co/s4EKC4hJ5T" TargetMode="External"/><Relationship Id="rId491" Type="http://schemas.openxmlformats.org/officeDocument/2006/relationships/hyperlink" Target="https://t.co/CyH90RTkC2" TargetMode="External"/><Relationship Id="rId2172" Type="http://schemas.openxmlformats.org/officeDocument/2006/relationships/hyperlink" Target="https://twitter.com/b_ianco" TargetMode="External"/><Relationship Id="rId144" Type="http://schemas.openxmlformats.org/officeDocument/2006/relationships/hyperlink" Target="https://t.co/AwXlqpsK5f" TargetMode="External"/><Relationship Id="rId589" Type="http://schemas.openxmlformats.org/officeDocument/2006/relationships/hyperlink" Target="http://pbs.twimg.com/profile_images/1170403221820628994/CtcT6-HO_normal.jpg" TargetMode="External"/><Relationship Id="rId796" Type="http://schemas.openxmlformats.org/officeDocument/2006/relationships/hyperlink" Target="http://pbs.twimg.com/profile_images/871465738116222976/yYQNQPKF_normal.jpg" TargetMode="External"/><Relationship Id="rId2477" Type="http://schemas.openxmlformats.org/officeDocument/2006/relationships/hyperlink" Target="https://twitter.com/scottshav" TargetMode="External"/><Relationship Id="rId2684" Type="http://schemas.openxmlformats.org/officeDocument/2006/relationships/hyperlink" Target="https://twitter.com/vimvindictive" TargetMode="External"/><Relationship Id="rId351" Type="http://schemas.openxmlformats.org/officeDocument/2006/relationships/hyperlink" Target="http://t.co/m5PCZV9lgX" TargetMode="External"/><Relationship Id="rId449" Type="http://schemas.openxmlformats.org/officeDocument/2006/relationships/hyperlink" Target="https://t.co/JREalyApgF" TargetMode="External"/><Relationship Id="rId656" Type="http://schemas.openxmlformats.org/officeDocument/2006/relationships/hyperlink" Target="http://pbs.twimg.com/profile_images/1164254066450554882/rAZHqxqh_normal.jpg" TargetMode="External"/><Relationship Id="rId863" Type="http://schemas.openxmlformats.org/officeDocument/2006/relationships/hyperlink" Target="http://pbs.twimg.com/profile_images/1035334766592188416/S-dRzlBQ_normal.jpg" TargetMode="External"/><Relationship Id="rId1079" Type="http://schemas.openxmlformats.org/officeDocument/2006/relationships/hyperlink" Target="http://pbs.twimg.com/profile_images/963924961432932352/WcQFoIEr_normal.jpg" TargetMode="External"/><Relationship Id="rId1286" Type="http://schemas.openxmlformats.org/officeDocument/2006/relationships/hyperlink" Target="http://pbs.twimg.com/profile_images/602891202296467456/5yXfi7oT_normal.jpg" TargetMode="External"/><Relationship Id="rId1493" Type="http://schemas.openxmlformats.org/officeDocument/2006/relationships/hyperlink" Target="http://pbs.twimg.com/profile_images/1197495310714646531/eTQm-ldr_normal.jpg" TargetMode="External"/><Relationship Id="rId2032" Type="http://schemas.openxmlformats.org/officeDocument/2006/relationships/hyperlink" Target="https://twitter.com/matkavz" TargetMode="External"/><Relationship Id="rId2337" Type="http://schemas.openxmlformats.org/officeDocument/2006/relationships/hyperlink" Target="https://twitter.com/hitenpatel13" TargetMode="External"/><Relationship Id="rId2544" Type="http://schemas.openxmlformats.org/officeDocument/2006/relationships/hyperlink" Target="https://twitter.com/farahnxz" TargetMode="External"/><Relationship Id="rId2891" Type="http://schemas.openxmlformats.org/officeDocument/2006/relationships/hyperlink" Target="https://twitter.com/craigchowdown" TargetMode="External"/><Relationship Id="rId211" Type="http://schemas.openxmlformats.org/officeDocument/2006/relationships/hyperlink" Target="https://t.co/Z5lyebN32C" TargetMode="External"/><Relationship Id="rId309" Type="http://schemas.openxmlformats.org/officeDocument/2006/relationships/hyperlink" Target="https://t.co/ubE5xK4nEV" TargetMode="External"/><Relationship Id="rId516" Type="http://schemas.openxmlformats.org/officeDocument/2006/relationships/hyperlink" Target="http://pbs.twimg.com/profile_images/1130834907725479937/bHitDlpQ_normal.png" TargetMode="External"/><Relationship Id="rId1146" Type="http://schemas.openxmlformats.org/officeDocument/2006/relationships/hyperlink" Target="http://pbs.twimg.com/profile_images/1195183367462895617/ciEGlEUi_normal.jpg" TargetMode="External"/><Relationship Id="rId1798" Type="http://schemas.openxmlformats.org/officeDocument/2006/relationships/hyperlink" Target="https://twitter.com/zzz_nem_" TargetMode="External"/><Relationship Id="rId2751" Type="http://schemas.openxmlformats.org/officeDocument/2006/relationships/hyperlink" Target="https://twitter.com/esouthershve" TargetMode="External"/><Relationship Id="rId2849" Type="http://schemas.openxmlformats.org/officeDocument/2006/relationships/hyperlink" Target="https://twitter.com/iainaitch" TargetMode="External"/><Relationship Id="rId723" Type="http://schemas.openxmlformats.org/officeDocument/2006/relationships/hyperlink" Target="http://pbs.twimg.com/profile_images/1198338250198437888/MvjS4WZ4_normal.jpg" TargetMode="External"/><Relationship Id="rId930" Type="http://schemas.openxmlformats.org/officeDocument/2006/relationships/hyperlink" Target="http://pbs.twimg.com/profile_images/378800000642611192/9e9de679f2a2de952d9c1ea45a93ff2f_normal.jpeg" TargetMode="External"/><Relationship Id="rId1006" Type="http://schemas.openxmlformats.org/officeDocument/2006/relationships/hyperlink" Target="http://pbs.twimg.com/profile_images/1199147420342521856/mJEehTRN_normal.jpg" TargetMode="External"/><Relationship Id="rId1353" Type="http://schemas.openxmlformats.org/officeDocument/2006/relationships/hyperlink" Target="http://pbs.twimg.com/profile_images/1118522587158646784/sOS5u9QX_normal.jpg" TargetMode="External"/><Relationship Id="rId1560" Type="http://schemas.openxmlformats.org/officeDocument/2006/relationships/hyperlink" Target="http://pbs.twimg.com/profile_images/1169137120100982784/BOMyQAsA_normal.jpg" TargetMode="External"/><Relationship Id="rId1658" Type="http://schemas.openxmlformats.org/officeDocument/2006/relationships/hyperlink" Target="http://pbs.twimg.com/profile_images/567715142087888896/FYe4JNzo_normal.jpeg" TargetMode="External"/><Relationship Id="rId1865" Type="http://schemas.openxmlformats.org/officeDocument/2006/relationships/hyperlink" Target="https://twitter.com/dan_longmore" TargetMode="External"/><Relationship Id="rId2404" Type="http://schemas.openxmlformats.org/officeDocument/2006/relationships/hyperlink" Target="https://twitter.com/bpbclead" TargetMode="External"/><Relationship Id="rId2611" Type="http://schemas.openxmlformats.org/officeDocument/2006/relationships/hyperlink" Target="https://twitter.com/littleboris" TargetMode="External"/><Relationship Id="rId2709" Type="http://schemas.openxmlformats.org/officeDocument/2006/relationships/hyperlink" Target="https://twitter.com/vetterlibby" TargetMode="External"/><Relationship Id="rId1213" Type="http://schemas.openxmlformats.org/officeDocument/2006/relationships/hyperlink" Target="http://pbs.twimg.com/profile_images/716728307895631876/XGUYOtpZ_normal.jpg" TargetMode="External"/><Relationship Id="rId1420" Type="http://schemas.openxmlformats.org/officeDocument/2006/relationships/hyperlink" Target="http://pbs.twimg.com/profile_images/675304328912064512/SBRSiFdM_normal.jpg" TargetMode="External"/><Relationship Id="rId1518" Type="http://schemas.openxmlformats.org/officeDocument/2006/relationships/hyperlink" Target="http://pbs.twimg.com/profile_images/1200513655609024512/hVKFDSq8_normal.jpg" TargetMode="External"/><Relationship Id="rId2916" Type="http://schemas.openxmlformats.org/officeDocument/2006/relationships/hyperlink" Target="https://twitter.com/regi1700" TargetMode="External"/><Relationship Id="rId1725" Type="http://schemas.openxmlformats.org/officeDocument/2006/relationships/hyperlink" Target="http://pbs.twimg.com/profile_images/1145092482214105088/GSkr2mA0_normal.jpg" TargetMode="External"/><Relationship Id="rId1932" Type="http://schemas.openxmlformats.org/officeDocument/2006/relationships/hyperlink" Target="https://twitter.com/alexkourvo" TargetMode="External"/><Relationship Id="rId17" Type="http://schemas.openxmlformats.org/officeDocument/2006/relationships/hyperlink" Target="https://t.co/AZFIFJJfHx" TargetMode="External"/><Relationship Id="rId2194" Type="http://schemas.openxmlformats.org/officeDocument/2006/relationships/hyperlink" Target="https://twitter.com/diegoarcos14" TargetMode="External"/><Relationship Id="rId166" Type="http://schemas.openxmlformats.org/officeDocument/2006/relationships/hyperlink" Target="https://t.co/Ya1yz3v9o4" TargetMode="External"/><Relationship Id="rId373" Type="http://schemas.openxmlformats.org/officeDocument/2006/relationships/hyperlink" Target="https://t.co/2UhNTBQ1h0" TargetMode="External"/><Relationship Id="rId580" Type="http://schemas.openxmlformats.org/officeDocument/2006/relationships/hyperlink" Target="http://pbs.twimg.com/profile_images/1200308514595450880/rEDwMgyA_normal.jpg" TargetMode="External"/><Relationship Id="rId2054" Type="http://schemas.openxmlformats.org/officeDocument/2006/relationships/hyperlink" Target="https://twitter.com/youtube" TargetMode="External"/><Relationship Id="rId2261" Type="http://schemas.openxmlformats.org/officeDocument/2006/relationships/hyperlink" Target="https://twitter.com/adityarajkaul" TargetMode="External"/><Relationship Id="rId2499" Type="http://schemas.openxmlformats.org/officeDocument/2006/relationships/hyperlink" Target="https://twitter.com/blzkey" TargetMode="External"/><Relationship Id="rId1" Type="http://schemas.openxmlformats.org/officeDocument/2006/relationships/hyperlink" Target="https://t.co/VboBreDWdX&#8230;" TargetMode="External"/><Relationship Id="rId233" Type="http://schemas.openxmlformats.org/officeDocument/2006/relationships/hyperlink" Target="https://t.co/7lHSQ5P4cr" TargetMode="External"/><Relationship Id="rId440" Type="http://schemas.openxmlformats.org/officeDocument/2006/relationships/hyperlink" Target="https://t.co/x8BSpsX1Nq" TargetMode="External"/><Relationship Id="rId678" Type="http://schemas.openxmlformats.org/officeDocument/2006/relationships/hyperlink" Target="http://pbs.twimg.com/profile_images/1104219599057420295/UJxw2BHo_normal.jpg" TargetMode="External"/><Relationship Id="rId885" Type="http://schemas.openxmlformats.org/officeDocument/2006/relationships/hyperlink" Target="http://pbs.twimg.com/profile_images/1184238794137980928/TD833tSU_normal.jpg" TargetMode="External"/><Relationship Id="rId1070" Type="http://schemas.openxmlformats.org/officeDocument/2006/relationships/hyperlink" Target="http://pbs.twimg.com/profile_images/889251319277637632/HRFCfeU4_normal.jpg" TargetMode="External"/><Relationship Id="rId2121" Type="http://schemas.openxmlformats.org/officeDocument/2006/relationships/hyperlink" Target="https://twitter.com/newsjunky72" TargetMode="External"/><Relationship Id="rId2359" Type="http://schemas.openxmlformats.org/officeDocument/2006/relationships/hyperlink" Target="https://twitter.com/zhulu2118" TargetMode="External"/><Relationship Id="rId2566" Type="http://schemas.openxmlformats.org/officeDocument/2006/relationships/hyperlink" Target="https://twitter.com/tixrus" TargetMode="External"/><Relationship Id="rId2773" Type="http://schemas.openxmlformats.org/officeDocument/2006/relationships/hyperlink" Target="https://twitter.com/starnamekev" TargetMode="External"/><Relationship Id="rId300" Type="http://schemas.openxmlformats.org/officeDocument/2006/relationships/hyperlink" Target="https://t.co/8yBVFtnkX1" TargetMode="External"/><Relationship Id="rId538" Type="http://schemas.openxmlformats.org/officeDocument/2006/relationships/hyperlink" Target="http://pbs.twimg.com/profile_images/1197646167556800513/jyOeqCJW_normal.jpg" TargetMode="External"/><Relationship Id="rId745" Type="http://schemas.openxmlformats.org/officeDocument/2006/relationships/hyperlink" Target="http://pbs.twimg.com/profile_images/1063162188259483649/VR3oc0_3_normal.jpg" TargetMode="External"/><Relationship Id="rId952" Type="http://schemas.openxmlformats.org/officeDocument/2006/relationships/hyperlink" Target="http://pbs.twimg.com/profile_images/946313984030007297/AXDMdeG6_normal.jpg" TargetMode="External"/><Relationship Id="rId1168" Type="http://schemas.openxmlformats.org/officeDocument/2006/relationships/hyperlink" Target="http://pbs.twimg.com/profile_images/1202539586712416256/WcWtsMKO_normal.jpg" TargetMode="External"/><Relationship Id="rId1375" Type="http://schemas.openxmlformats.org/officeDocument/2006/relationships/hyperlink" Target="http://pbs.twimg.com/profile_images/1069669043873955840/0yn3Uz1-_normal.jpg" TargetMode="External"/><Relationship Id="rId1582" Type="http://schemas.openxmlformats.org/officeDocument/2006/relationships/hyperlink" Target="http://pbs.twimg.com/profile_images/1339909802/image_normal.jpg" TargetMode="External"/><Relationship Id="rId2219" Type="http://schemas.openxmlformats.org/officeDocument/2006/relationships/hyperlink" Target="https://twitter.com/dyepoyyy" TargetMode="External"/><Relationship Id="rId2426" Type="http://schemas.openxmlformats.org/officeDocument/2006/relationships/hyperlink" Target="https://twitter.com/penners88" TargetMode="External"/><Relationship Id="rId2633" Type="http://schemas.openxmlformats.org/officeDocument/2006/relationships/hyperlink" Target="https://twitter.com/bendoctorjones" TargetMode="External"/><Relationship Id="rId81" Type="http://schemas.openxmlformats.org/officeDocument/2006/relationships/hyperlink" Target="http://t.co/1jk5eo7H15" TargetMode="External"/><Relationship Id="rId605" Type="http://schemas.openxmlformats.org/officeDocument/2006/relationships/hyperlink" Target="http://pbs.twimg.com/profile_images/759900924089212929/-e7nhyN9_normal.jpg" TargetMode="External"/><Relationship Id="rId812" Type="http://schemas.openxmlformats.org/officeDocument/2006/relationships/hyperlink" Target="http://pbs.twimg.com/profile_images/1200787027953930240/c1PCFiLe_normal.jpg" TargetMode="External"/><Relationship Id="rId1028" Type="http://schemas.openxmlformats.org/officeDocument/2006/relationships/hyperlink" Target="http://pbs.twimg.com/profile_images/1199094269195300864/4Z_HV3W7_normal.jpg" TargetMode="External"/><Relationship Id="rId1235" Type="http://schemas.openxmlformats.org/officeDocument/2006/relationships/hyperlink" Target="http://pbs.twimg.com/profile_images/914949763707101185/adjpuc9S_normal.jpg" TargetMode="External"/><Relationship Id="rId1442" Type="http://schemas.openxmlformats.org/officeDocument/2006/relationships/hyperlink" Target="http://pbs.twimg.com/profile_images/1169526877104562176/l8BL3ry8_normal.jpg" TargetMode="External"/><Relationship Id="rId1887" Type="http://schemas.openxmlformats.org/officeDocument/2006/relationships/hyperlink" Target="https://twitter.com/dric_chg" TargetMode="External"/><Relationship Id="rId2840" Type="http://schemas.openxmlformats.org/officeDocument/2006/relationships/hyperlink" Target="https://twitter.com/robm8893" TargetMode="External"/><Relationship Id="rId2938" Type="http://schemas.openxmlformats.org/officeDocument/2006/relationships/hyperlink" Target="https://twitter.com/raycecoyle" TargetMode="External"/><Relationship Id="rId1302" Type="http://schemas.openxmlformats.org/officeDocument/2006/relationships/hyperlink" Target="http://pbs.twimg.com/profile_images/1195080485078282245/plQ91dBB_normal.jpg" TargetMode="External"/><Relationship Id="rId1747" Type="http://schemas.openxmlformats.org/officeDocument/2006/relationships/hyperlink" Target="https://twitter.com/jim_leeves84" TargetMode="External"/><Relationship Id="rId1954" Type="http://schemas.openxmlformats.org/officeDocument/2006/relationships/hyperlink" Target="https://twitter.com/michael_p_c_lfc" TargetMode="External"/><Relationship Id="rId2700" Type="http://schemas.openxmlformats.org/officeDocument/2006/relationships/hyperlink" Target="https://twitter.com/siriustraffic" TargetMode="External"/><Relationship Id="rId39" Type="http://schemas.openxmlformats.org/officeDocument/2006/relationships/hyperlink" Target="https://t.co/KMjR0CO9BL" TargetMode="External"/><Relationship Id="rId1607" Type="http://schemas.openxmlformats.org/officeDocument/2006/relationships/hyperlink" Target="http://pbs.twimg.com/profile_images/1165239629261561856/TWdJvgTu_normal.png" TargetMode="External"/><Relationship Id="rId1814" Type="http://schemas.openxmlformats.org/officeDocument/2006/relationships/hyperlink" Target="https://twitter.com/arubababy" TargetMode="External"/><Relationship Id="rId188" Type="http://schemas.openxmlformats.org/officeDocument/2006/relationships/hyperlink" Target="https://t.co/Hi1tQylV6Z" TargetMode="External"/><Relationship Id="rId395" Type="http://schemas.openxmlformats.org/officeDocument/2006/relationships/hyperlink" Target="https://t.co/0ufTYAShkY" TargetMode="External"/><Relationship Id="rId2076" Type="http://schemas.openxmlformats.org/officeDocument/2006/relationships/hyperlink" Target="https://twitter.com/kirtash80" TargetMode="External"/><Relationship Id="rId2283" Type="http://schemas.openxmlformats.org/officeDocument/2006/relationships/hyperlink" Target="https://twitter.com/lalolinks" TargetMode="External"/><Relationship Id="rId2490" Type="http://schemas.openxmlformats.org/officeDocument/2006/relationships/hyperlink" Target="https://twitter.com/rowanwild" TargetMode="External"/><Relationship Id="rId2588" Type="http://schemas.openxmlformats.org/officeDocument/2006/relationships/hyperlink" Target="https://twitter.com/joelintonufc" TargetMode="External"/><Relationship Id="rId255" Type="http://schemas.openxmlformats.org/officeDocument/2006/relationships/hyperlink" Target="http://t.co/0K4V3D881W" TargetMode="External"/><Relationship Id="rId462" Type="http://schemas.openxmlformats.org/officeDocument/2006/relationships/hyperlink" Target="https://t.co/TfYUBsmiwX" TargetMode="External"/><Relationship Id="rId1092" Type="http://schemas.openxmlformats.org/officeDocument/2006/relationships/hyperlink" Target="http://pbs.twimg.com/profile_images/1109148609218412545/XDVmdQm9_normal.png" TargetMode="External"/><Relationship Id="rId1397" Type="http://schemas.openxmlformats.org/officeDocument/2006/relationships/hyperlink" Target="http://pbs.twimg.com/profile_images/1201640933076455426/kyiAzEYU_normal.jpg" TargetMode="External"/><Relationship Id="rId2143" Type="http://schemas.openxmlformats.org/officeDocument/2006/relationships/hyperlink" Target="https://twitter.com/syncreticent" TargetMode="External"/><Relationship Id="rId2350" Type="http://schemas.openxmlformats.org/officeDocument/2006/relationships/hyperlink" Target="https://twitter.com/lucato707" TargetMode="External"/><Relationship Id="rId2795" Type="http://schemas.openxmlformats.org/officeDocument/2006/relationships/hyperlink" Target="https://twitter.com/achrisevans" TargetMode="External"/><Relationship Id="rId115" Type="http://schemas.openxmlformats.org/officeDocument/2006/relationships/hyperlink" Target="https://t.co/kfmYIeVhLm" TargetMode="External"/><Relationship Id="rId322" Type="http://schemas.openxmlformats.org/officeDocument/2006/relationships/hyperlink" Target="https://t.co/PIYfFZUBqg" TargetMode="External"/><Relationship Id="rId767" Type="http://schemas.openxmlformats.org/officeDocument/2006/relationships/hyperlink" Target="http://pbs.twimg.com/profile_images/1090064623242539011/3TGgNsZu_normal.jpg" TargetMode="External"/><Relationship Id="rId974" Type="http://schemas.openxmlformats.org/officeDocument/2006/relationships/hyperlink" Target="http://pbs.twimg.com/profile_images/1176092896946245633/5pYwkFZ1_normal.jpg" TargetMode="External"/><Relationship Id="rId2003" Type="http://schemas.openxmlformats.org/officeDocument/2006/relationships/hyperlink" Target="https://twitter.com/oyeyw" TargetMode="External"/><Relationship Id="rId2210" Type="http://schemas.openxmlformats.org/officeDocument/2006/relationships/hyperlink" Target="https://twitter.com/pauljan_" TargetMode="External"/><Relationship Id="rId2448" Type="http://schemas.openxmlformats.org/officeDocument/2006/relationships/hyperlink" Target="https://twitter.com/simonwilliams81" TargetMode="External"/><Relationship Id="rId2655" Type="http://schemas.openxmlformats.org/officeDocument/2006/relationships/hyperlink" Target="https://twitter.com/adamscerealkink" TargetMode="External"/><Relationship Id="rId2862" Type="http://schemas.openxmlformats.org/officeDocument/2006/relationships/hyperlink" Target="https://twitter.com/briancartergas1" TargetMode="External"/><Relationship Id="rId627" Type="http://schemas.openxmlformats.org/officeDocument/2006/relationships/hyperlink" Target="http://pbs.twimg.com/profile_images/704149060161310720/AOZgnUUc_normal.jpg" TargetMode="External"/><Relationship Id="rId834" Type="http://schemas.openxmlformats.org/officeDocument/2006/relationships/hyperlink" Target="http://pbs.twimg.com/profile_images/831333334445867008/DXLvwSn8_normal.jpg" TargetMode="External"/><Relationship Id="rId1257" Type="http://schemas.openxmlformats.org/officeDocument/2006/relationships/hyperlink" Target="http://pbs.twimg.com/profile_images/932673688163450880/IKtj7ipU_normal.jpg" TargetMode="External"/><Relationship Id="rId1464" Type="http://schemas.openxmlformats.org/officeDocument/2006/relationships/hyperlink" Target="http://pbs.twimg.com/profile_images/755295814834978818/tQAKVAaa_normal.jpg" TargetMode="External"/><Relationship Id="rId1671" Type="http://schemas.openxmlformats.org/officeDocument/2006/relationships/hyperlink" Target="http://pbs.twimg.com/profile_images/1141593445716221952/whbbBc29_normal.jpg" TargetMode="External"/><Relationship Id="rId2308" Type="http://schemas.openxmlformats.org/officeDocument/2006/relationships/hyperlink" Target="https://twitter.com/yem_i9" TargetMode="External"/><Relationship Id="rId2515" Type="http://schemas.openxmlformats.org/officeDocument/2006/relationships/hyperlink" Target="https://twitter.com/primevideo" TargetMode="External"/><Relationship Id="rId2722" Type="http://schemas.openxmlformats.org/officeDocument/2006/relationships/hyperlink" Target="https://twitter.com/joediame" TargetMode="External"/><Relationship Id="rId901" Type="http://schemas.openxmlformats.org/officeDocument/2006/relationships/hyperlink" Target="http://pbs.twimg.com/profile_images/1201988764857450497/MEp3U97d_normal.jpg" TargetMode="External"/><Relationship Id="rId1117" Type="http://schemas.openxmlformats.org/officeDocument/2006/relationships/hyperlink" Target="http://pbs.twimg.com/profile_images/630794005413031937/nak7mPxs_normal.jpg" TargetMode="External"/><Relationship Id="rId1324" Type="http://schemas.openxmlformats.org/officeDocument/2006/relationships/hyperlink" Target="http://pbs.twimg.com/profile_images/1190648465241583617/pKCFPoob_normal.jpg" TargetMode="External"/><Relationship Id="rId1531" Type="http://schemas.openxmlformats.org/officeDocument/2006/relationships/hyperlink" Target="http://pbs.twimg.com/profile_images/1180104479221399557/jVPXXcRj_normal.jpg" TargetMode="External"/><Relationship Id="rId1769" Type="http://schemas.openxmlformats.org/officeDocument/2006/relationships/hyperlink" Target="https://twitter.com/privharry22_" TargetMode="External"/><Relationship Id="rId1976" Type="http://schemas.openxmlformats.org/officeDocument/2006/relationships/hyperlink" Target="https://twitter.com/grocerynews2day" TargetMode="External"/><Relationship Id="rId30" Type="http://schemas.openxmlformats.org/officeDocument/2006/relationships/hyperlink" Target="https://t.co/B52Nqw4EN0" TargetMode="External"/><Relationship Id="rId1629" Type="http://schemas.openxmlformats.org/officeDocument/2006/relationships/hyperlink" Target="http://pbs.twimg.com/profile_images/884919625972158464/Av41-Zu__normal.jpg" TargetMode="External"/><Relationship Id="rId1836" Type="http://schemas.openxmlformats.org/officeDocument/2006/relationships/hyperlink" Target="https://twitter.com/jmarquins01" TargetMode="External"/><Relationship Id="rId1903" Type="http://schemas.openxmlformats.org/officeDocument/2006/relationships/hyperlink" Target="https://twitter.com/amparogag" TargetMode="External"/><Relationship Id="rId2098" Type="http://schemas.openxmlformats.org/officeDocument/2006/relationships/hyperlink" Target="https://twitter.com/onlysharpie" TargetMode="External"/><Relationship Id="rId277" Type="http://schemas.openxmlformats.org/officeDocument/2006/relationships/hyperlink" Target="https://t.co/HNSIedZu5u" TargetMode="External"/><Relationship Id="rId484" Type="http://schemas.openxmlformats.org/officeDocument/2006/relationships/hyperlink" Target="https://t.co/2j8eFPZjOM" TargetMode="External"/><Relationship Id="rId2165" Type="http://schemas.openxmlformats.org/officeDocument/2006/relationships/hyperlink" Target="https://twitter.com/quakquakiagos" TargetMode="External"/><Relationship Id="rId137" Type="http://schemas.openxmlformats.org/officeDocument/2006/relationships/hyperlink" Target="https://t.co/ztgxiZcMbt" TargetMode="External"/><Relationship Id="rId344" Type="http://schemas.openxmlformats.org/officeDocument/2006/relationships/hyperlink" Target="https://t.co/mEH1g6CQmq" TargetMode="External"/><Relationship Id="rId691" Type="http://schemas.openxmlformats.org/officeDocument/2006/relationships/hyperlink" Target="http://pbs.twimg.com/profile_images/1171113584748879873/edydmluG_normal.jpg" TargetMode="External"/><Relationship Id="rId789" Type="http://schemas.openxmlformats.org/officeDocument/2006/relationships/hyperlink" Target="http://pbs.twimg.com/profile_images/1082036421752471554/5mfOaUEN_normal.jpg" TargetMode="External"/><Relationship Id="rId996" Type="http://schemas.openxmlformats.org/officeDocument/2006/relationships/hyperlink" Target="http://pbs.twimg.com/profile_images/1198788941576572929/eMVY-CVI_normal.jpg" TargetMode="External"/><Relationship Id="rId2025" Type="http://schemas.openxmlformats.org/officeDocument/2006/relationships/hyperlink" Target="https://twitter.com/blainder971" TargetMode="External"/><Relationship Id="rId2372" Type="http://schemas.openxmlformats.org/officeDocument/2006/relationships/hyperlink" Target="https://twitter.com/urbiewankenobi" TargetMode="External"/><Relationship Id="rId2677" Type="http://schemas.openxmlformats.org/officeDocument/2006/relationships/hyperlink" Target="https://twitter.com/deo_jas" TargetMode="External"/><Relationship Id="rId2884" Type="http://schemas.openxmlformats.org/officeDocument/2006/relationships/hyperlink" Target="https://twitter.com/toddfreak" TargetMode="External"/><Relationship Id="rId551" Type="http://schemas.openxmlformats.org/officeDocument/2006/relationships/hyperlink" Target="http://pbs.twimg.com/profile_images/1184796466524622848/at3M8OEI_normal.jpg" TargetMode="External"/><Relationship Id="rId649" Type="http://schemas.openxmlformats.org/officeDocument/2006/relationships/hyperlink" Target="http://pbs.twimg.com/profile_images/1188579028212617216/gDYY6S9E_normal.jpg" TargetMode="External"/><Relationship Id="rId856" Type="http://schemas.openxmlformats.org/officeDocument/2006/relationships/hyperlink" Target="http://pbs.twimg.com/profile_images/856967917799436288/Axu0jC6s_normal.jpg" TargetMode="External"/><Relationship Id="rId1181" Type="http://schemas.openxmlformats.org/officeDocument/2006/relationships/hyperlink" Target="http://pbs.twimg.com/profile_images/1117160732259491841/wGhb4rPd_normal.jpg" TargetMode="External"/><Relationship Id="rId1279" Type="http://schemas.openxmlformats.org/officeDocument/2006/relationships/hyperlink" Target="http://pbs.twimg.com/profile_images/1185840825202331648/0b1bYl8a_normal.jpg" TargetMode="External"/><Relationship Id="rId1486" Type="http://schemas.openxmlformats.org/officeDocument/2006/relationships/hyperlink" Target="http://pbs.twimg.com/profile_images/1163119863268814850/vYQwGMsY_normal.jpg" TargetMode="External"/><Relationship Id="rId2232" Type="http://schemas.openxmlformats.org/officeDocument/2006/relationships/hyperlink" Target="https://twitter.com/mi55tipper" TargetMode="External"/><Relationship Id="rId2537" Type="http://schemas.openxmlformats.org/officeDocument/2006/relationships/hyperlink" Target="https://twitter.com/travelchannel" TargetMode="External"/><Relationship Id="rId204" Type="http://schemas.openxmlformats.org/officeDocument/2006/relationships/hyperlink" Target="https://t.co/jmVuYgqtTg" TargetMode="External"/><Relationship Id="rId411" Type="http://schemas.openxmlformats.org/officeDocument/2006/relationships/hyperlink" Target="https://t.co/nzYv8SQkiY" TargetMode="External"/><Relationship Id="rId509" Type="http://schemas.openxmlformats.org/officeDocument/2006/relationships/hyperlink" Target="https://t.co/px0lt8noS0" TargetMode="External"/><Relationship Id="rId1041" Type="http://schemas.openxmlformats.org/officeDocument/2006/relationships/hyperlink" Target="http://pbs.twimg.com/profile_images/1199394214087417867/NDzTyZC8_normal.jpg" TargetMode="External"/><Relationship Id="rId1139" Type="http://schemas.openxmlformats.org/officeDocument/2006/relationships/hyperlink" Target="http://pbs.twimg.com/profile_images/1190172991256182784/15LuAOZk_normal.jpg" TargetMode="External"/><Relationship Id="rId1346" Type="http://schemas.openxmlformats.org/officeDocument/2006/relationships/hyperlink" Target="http://pbs.twimg.com/profile_images/1202502628917305344/CsvGvIiK_normal.jpg" TargetMode="External"/><Relationship Id="rId1693" Type="http://schemas.openxmlformats.org/officeDocument/2006/relationships/hyperlink" Target="http://pbs.twimg.com/profile_images/1070436093873537026/D0jt8fDL_normal.jpg" TargetMode="External"/><Relationship Id="rId1998" Type="http://schemas.openxmlformats.org/officeDocument/2006/relationships/hyperlink" Target="https://twitter.com/chevy2cool" TargetMode="External"/><Relationship Id="rId2744" Type="http://schemas.openxmlformats.org/officeDocument/2006/relationships/hyperlink" Target="https://twitter.com/davidemmanuelt" TargetMode="External"/><Relationship Id="rId2951" Type="http://schemas.openxmlformats.org/officeDocument/2006/relationships/hyperlink" Target="https://twitter.com/getmoneyrasta" TargetMode="External"/><Relationship Id="rId716" Type="http://schemas.openxmlformats.org/officeDocument/2006/relationships/hyperlink" Target="http://pbs.twimg.com/profile_images/1195425883466555392/zNbsfs-Z_normal.jpg" TargetMode="External"/><Relationship Id="rId923" Type="http://schemas.openxmlformats.org/officeDocument/2006/relationships/hyperlink" Target="http://pbs.twimg.com/profile_images/1202697010954088448/PaZy98Y3_normal.jpg" TargetMode="External"/><Relationship Id="rId1553" Type="http://schemas.openxmlformats.org/officeDocument/2006/relationships/hyperlink" Target="http://pbs.twimg.com/profile_images/1188441088022974466/mgZpCVhD_normal.jpg" TargetMode="External"/><Relationship Id="rId1760" Type="http://schemas.openxmlformats.org/officeDocument/2006/relationships/hyperlink" Target="https://twitter.com/o2" TargetMode="External"/><Relationship Id="rId1858" Type="http://schemas.openxmlformats.org/officeDocument/2006/relationships/hyperlink" Target="https://twitter.com/notelmira" TargetMode="External"/><Relationship Id="rId2604" Type="http://schemas.openxmlformats.org/officeDocument/2006/relationships/hyperlink" Target="https://twitter.com/hotadamndriver" TargetMode="External"/><Relationship Id="rId2811" Type="http://schemas.openxmlformats.org/officeDocument/2006/relationships/hyperlink" Target="https://twitter.com/caddies7" TargetMode="External"/><Relationship Id="rId52" Type="http://schemas.openxmlformats.org/officeDocument/2006/relationships/hyperlink" Target="https://t.co/Byju175ndr" TargetMode="External"/><Relationship Id="rId1206" Type="http://schemas.openxmlformats.org/officeDocument/2006/relationships/hyperlink" Target="http://pbs.twimg.com/profile_images/1202571295122169857/UfdJHJ3k_normal.jpg" TargetMode="External"/><Relationship Id="rId1413" Type="http://schemas.openxmlformats.org/officeDocument/2006/relationships/hyperlink" Target="http://pbs.twimg.com/profile_images/1183488511627927552/hZpEScs6_normal.jpg" TargetMode="External"/><Relationship Id="rId1620" Type="http://schemas.openxmlformats.org/officeDocument/2006/relationships/hyperlink" Target="http://pbs.twimg.com/profile_images/1178435555308101632/mcntvJaQ_normal.jpg" TargetMode="External"/><Relationship Id="rId2909" Type="http://schemas.openxmlformats.org/officeDocument/2006/relationships/hyperlink" Target="https://twitter.com/oroblesww" TargetMode="External"/><Relationship Id="rId1718" Type="http://schemas.openxmlformats.org/officeDocument/2006/relationships/hyperlink" Target="http://pbs.twimg.com/profile_images/1201919876409053184/D2c2CAWI_normal.jpg" TargetMode="External"/><Relationship Id="rId1925" Type="http://schemas.openxmlformats.org/officeDocument/2006/relationships/hyperlink" Target="https://twitter.com/carlowallo" TargetMode="External"/><Relationship Id="rId299" Type="http://schemas.openxmlformats.org/officeDocument/2006/relationships/hyperlink" Target="https://t.co/kJxsxjBpYc" TargetMode="External"/><Relationship Id="rId2187" Type="http://schemas.openxmlformats.org/officeDocument/2006/relationships/hyperlink" Target="https://twitter.com/chandruvj12" TargetMode="External"/><Relationship Id="rId2394" Type="http://schemas.openxmlformats.org/officeDocument/2006/relationships/hyperlink" Target="https://twitter.com/mr_wiiking" TargetMode="External"/><Relationship Id="rId159" Type="http://schemas.openxmlformats.org/officeDocument/2006/relationships/hyperlink" Target="https://t.co/qPiB78KbD9" TargetMode="External"/><Relationship Id="rId366" Type="http://schemas.openxmlformats.org/officeDocument/2006/relationships/hyperlink" Target="https://t.co/yHPNoT6gwT" TargetMode="External"/><Relationship Id="rId573" Type="http://schemas.openxmlformats.org/officeDocument/2006/relationships/hyperlink" Target="http://pbs.twimg.com/profile_images/3065097644/0e08f7d93bbbabd2fa12aeac9289bd18_normal.jpeg" TargetMode="External"/><Relationship Id="rId780" Type="http://schemas.openxmlformats.org/officeDocument/2006/relationships/hyperlink" Target="http://pbs.twimg.com/profile_images/1109494096895361024/kIpg5G4s_normal.jpg" TargetMode="External"/><Relationship Id="rId2047" Type="http://schemas.openxmlformats.org/officeDocument/2006/relationships/hyperlink" Target="https://twitter.com/funnyhubbysays" TargetMode="External"/><Relationship Id="rId2254" Type="http://schemas.openxmlformats.org/officeDocument/2006/relationships/hyperlink" Target="https://twitter.com/suspendedbruv" TargetMode="External"/><Relationship Id="rId2461" Type="http://schemas.openxmlformats.org/officeDocument/2006/relationships/hyperlink" Target="https://twitter.com/jjdag0d" TargetMode="External"/><Relationship Id="rId2699" Type="http://schemas.openxmlformats.org/officeDocument/2006/relationships/hyperlink" Target="https://twitter.com/neverfjord" TargetMode="External"/><Relationship Id="rId226" Type="http://schemas.openxmlformats.org/officeDocument/2006/relationships/hyperlink" Target="https://t.co/E4pZt5KKt9" TargetMode="External"/><Relationship Id="rId433" Type="http://schemas.openxmlformats.org/officeDocument/2006/relationships/hyperlink" Target="https://t.co/RkJtQelmxC" TargetMode="External"/><Relationship Id="rId878" Type="http://schemas.openxmlformats.org/officeDocument/2006/relationships/hyperlink" Target="http://pbs.twimg.com/profile_images/846588093851422720/zbZZyAZM_normal.jpg" TargetMode="External"/><Relationship Id="rId1063" Type="http://schemas.openxmlformats.org/officeDocument/2006/relationships/hyperlink" Target="http://pbs.twimg.com/profile_images/1197890967686307840/gEc4T2PY_normal.jpg" TargetMode="External"/><Relationship Id="rId1270" Type="http://schemas.openxmlformats.org/officeDocument/2006/relationships/hyperlink" Target="http://pbs.twimg.com/profile_images/1197409785869553664/47HIpsOC_normal.jpg" TargetMode="External"/><Relationship Id="rId2114" Type="http://schemas.openxmlformats.org/officeDocument/2006/relationships/hyperlink" Target="https://twitter.com/haru2222urara" TargetMode="External"/><Relationship Id="rId2559" Type="http://schemas.openxmlformats.org/officeDocument/2006/relationships/hyperlink" Target="https://twitter.com/ko_tattyo_tu" TargetMode="External"/><Relationship Id="rId2766" Type="http://schemas.openxmlformats.org/officeDocument/2006/relationships/hyperlink" Target="https://twitter.com/kaz_naka52872" TargetMode="External"/><Relationship Id="rId2973" Type="http://schemas.openxmlformats.org/officeDocument/2006/relationships/table" Target="../tables/table2.xml"/><Relationship Id="rId640" Type="http://schemas.openxmlformats.org/officeDocument/2006/relationships/hyperlink" Target="http://pbs.twimg.com/profile_images/876301406386376705/l32I7yE-_normal.jpg" TargetMode="External"/><Relationship Id="rId738" Type="http://schemas.openxmlformats.org/officeDocument/2006/relationships/hyperlink" Target="http://pbs.twimg.com/profile_images/1175038218397474816/-Wgd1kZa_normal.jpg" TargetMode="External"/><Relationship Id="rId945" Type="http://schemas.openxmlformats.org/officeDocument/2006/relationships/hyperlink" Target="http://pbs.twimg.com/profile_images/1201560559671554051/yBcZ_mnI_normal.jpg" TargetMode="External"/><Relationship Id="rId1368" Type="http://schemas.openxmlformats.org/officeDocument/2006/relationships/hyperlink" Target="http://pbs.twimg.com/profile_images/1133320071307128833/9Sd50E7__normal.jpg" TargetMode="External"/><Relationship Id="rId1575" Type="http://schemas.openxmlformats.org/officeDocument/2006/relationships/hyperlink" Target="http://pbs.twimg.com/profile_images/1114227719657742337/mEg8pwl8_normal.jpg" TargetMode="External"/><Relationship Id="rId1782" Type="http://schemas.openxmlformats.org/officeDocument/2006/relationships/hyperlink" Target="https://twitter.com/fun88eng" TargetMode="External"/><Relationship Id="rId2321" Type="http://schemas.openxmlformats.org/officeDocument/2006/relationships/hyperlink" Target="https://twitter.com/dutchbros" TargetMode="External"/><Relationship Id="rId2419" Type="http://schemas.openxmlformats.org/officeDocument/2006/relationships/hyperlink" Target="https://twitter.com/brandometry" TargetMode="External"/><Relationship Id="rId2626" Type="http://schemas.openxmlformats.org/officeDocument/2006/relationships/hyperlink" Target="https://twitter.com/joshbarron85" TargetMode="External"/><Relationship Id="rId2833" Type="http://schemas.openxmlformats.org/officeDocument/2006/relationships/hyperlink" Target="https://twitter.com/ian_efc1878" TargetMode="External"/><Relationship Id="rId74" Type="http://schemas.openxmlformats.org/officeDocument/2006/relationships/hyperlink" Target="https://t.co/kvUwH3RJHL" TargetMode="External"/><Relationship Id="rId500" Type="http://schemas.openxmlformats.org/officeDocument/2006/relationships/hyperlink" Target="https://t.co/6jHcUi7S3J" TargetMode="External"/><Relationship Id="rId805" Type="http://schemas.openxmlformats.org/officeDocument/2006/relationships/hyperlink" Target="http://pbs.twimg.com/profile_images/1140619894851026949/I5ho4shy_normal.jpg" TargetMode="External"/><Relationship Id="rId1130" Type="http://schemas.openxmlformats.org/officeDocument/2006/relationships/hyperlink" Target="http://pbs.twimg.com/profile_images/590365751728476160/85-WKdLY_normal.jpg" TargetMode="External"/><Relationship Id="rId1228" Type="http://schemas.openxmlformats.org/officeDocument/2006/relationships/hyperlink" Target="http://pbs.twimg.com/profile_images/1145421105227808769/NA5vtTPB_normal.jpg" TargetMode="External"/><Relationship Id="rId1435" Type="http://schemas.openxmlformats.org/officeDocument/2006/relationships/hyperlink" Target="http://pbs.twimg.com/profile_images/752862725710241792/h87r-ujl_normal.jpg" TargetMode="External"/><Relationship Id="rId1642" Type="http://schemas.openxmlformats.org/officeDocument/2006/relationships/hyperlink" Target="http://pbs.twimg.com/profile_images/1078754879911399425/6oI4MYZ8_normal.jpg" TargetMode="External"/><Relationship Id="rId1947" Type="http://schemas.openxmlformats.org/officeDocument/2006/relationships/hyperlink" Target="https://twitter.com/langurlover" TargetMode="External"/><Relationship Id="rId2900" Type="http://schemas.openxmlformats.org/officeDocument/2006/relationships/hyperlink" Target="https://twitter.com/graham_cat" TargetMode="External"/><Relationship Id="rId1502" Type="http://schemas.openxmlformats.org/officeDocument/2006/relationships/hyperlink" Target="http://pbs.twimg.com/profile_images/1147155437344755712/9p7Na96x_normal.jpg" TargetMode="External"/><Relationship Id="rId1807" Type="http://schemas.openxmlformats.org/officeDocument/2006/relationships/hyperlink" Target="https://twitter.com/stevenlhughes" TargetMode="External"/><Relationship Id="rId290" Type="http://schemas.openxmlformats.org/officeDocument/2006/relationships/hyperlink" Target="https://t.co/c4ZTHuKD5W" TargetMode="External"/><Relationship Id="rId388" Type="http://schemas.openxmlformats.org/officeDocument/2006/relationships/hyperlink" Target="https://t.co/qhVLwIcmWG" TargetMode="External"/><Relationship Id="rId2069" Type="http://schemas.openxmlformats.org/officeDocument/2006/relationships/hyperlink" Target="https://twitter.com/milmeninos" TargetMode="External"/><Relationship Id="rId150" Type="http://schemas.openxmlformats.org/officeDocument/2006/relationships/hyperlink" Target="https://t.co/EMvrVBNSe6" TargetMode="External"/><Relationship Id="rId595" Type="http://schemas.openxmlformats.org/officeDocument/2006/relationships/hyperlink" Target="http://pbs.twimg.com/profile_images/1190337867677151232/lFK1DA3L_normal.jpg" TargetMode="External"/><Relationship Id="rId2276" Type="http://schemas.openxmlformats.org/officeDocument/2006/relationships/hyperlink" Target="https://twitter.com/chargrits" TargetMode="External"/><Relationship Id="rId2483" Type="http://schemas.openxmlformats.org/officeDocument/2006/relationships/hyperlink" Target="https://twitter.com/ninerole" TargetMode="External"/><Relationship Id="rId2690" Type="http://schemas.openxmlformats.org/officeDocument/2006/relationships/hyperlink" Target="https://twitter.com/laia_pomar" TargetMode="External"/><Relationship Id="rId248" Type="http://schemas.openxmlformats.org/officeDocument/2006/relationships/hyperlink" Target="https://t.co/hdJtmt89cd" TargetMode="External"/><Relationship Id="rId455" Type="http://schemas.openxmlformats.org/officeDocument/2006/relationships/hyperlink" Target="https://t.co/mxwZpn14DK" TargetMode="External"/><Relationship Id="rId662" Type="http://schemas.openxmlformats.org/officeDocument/2006/relationships/hyperlink" Target="http://pbs.twimg.com/profile_images/693334135/_cid_001d01c7ee3b_4c55efd0_0200a8c0_systempm13i1x4_normal.bmp" TargetMode="External"/><Relationship Id="rId1085" Type="http://schemas.openxmlformats.org/officeDocument/2006/relationships/hyperlink" Target="http://pbs.twimg.com/profile_images/509405558898561024/27hmihjq_normal.png" TargetMode="External"/><Relationship Id="rId1292" Type="http://schemas.openxmlformats.org/officeDocument/2006/relationships/hyperlink" Target="http://pbs.twimg.com/profile_images/500459292781449216/yhdYeWHt_normal.jpeg" TargetMode="External"/><Relationship Id="rId2136" Type="http://schemas.openxmlformats.org/officeDocument/2006/relationships/hyperlink" Target="https://twitter.com/nufcnathan_1995" TargetMode="External"/><Relationship Id="rId2343" Type="http://schemas.openxmlformats.org/officeDocument/2006/relationships/hyperlink" Target="https://twitter.com/meganut4k" TargetMode="External"/><Relationship Id="rId2550" Type="http://schemas.openxmlformats.org/officeDocument/2006/relationships/hyperlink" Target="https://twitter.com/jezzerbear" TargetMode="External"/><Relationship Id="rId2788" Type="http://schemas.openxmlformats.org/officeDocument/2006/relationships/hyperlink" Target="https://twitter.com/jackoofficialyt" TargetMode="External"/><Relationship Id="rId108" Type="http://schemas.openxmlformats.org/officeDocument/2006/relationships/hyperlink" Target="https://t.co/tf8HsDmOJo" TargetMode="External"/><Relationship Id="rId315" Type="http://schemas.openxmlformats.org/officeDocument/2006/relationships/hyperlink" Target="https://t.co/Dhs1GBrme8" TargetMode="External"/><Relationship Id="rId522" Type="http://schemas.openxmlformats.org/officeDocument/2006/relationships/hyperlink" Target="http://pbs.twimg.com/profile_images/1184401548786442242/4u1Dfp8h_normal.jpg" TargetMode="External"/><Relationship Id="rId967" Type="http://schemas.openxmlformats.org/officeDocument/2006/relationships/hyperlink" Target="http://pbs.twimg.com/profile_images/962139879093219328/KeJ6v7Qs_normal.jpg" TargetMode="External"/><Relationship Id="rId1152" Type="http://schemas.openxmlformats.org/officeDocument/2006/relationships/hyperlink" Target="http://pbs.twimg.com/profile_images/1156012723446009858/piixvxoU_normal.jpg" TargetMode="External"/><Relationship Id="rId1597" Type="http://schemas.openxmlformats.org/officeDocument/2006/relationships/hyperlink" Target="http://pbs.twimg.com/profile_images/1177061114217205761/JO0KyWdI_normal.jpg" TargetMode="External"/><Relationship Id="rId2203" Type="http://schemas.openxmlformats.org/officeDocument/2006/relationships/hyperlink" Target="https://twitter.com/thequill" TargetMode="External"/><Relationship Id="rId2410" Type="http://schemas.openxmlformats.org/officeDocument/2006/relationships/hyperlink" Target="https://twitter.com/allerton_joseph" TargetMode="External"/><Relationship Id="rId2648" Type="http://schemas.openxmlformats.org/officeDocument/2006/relationships/hyperlink" Target="https://twitter.com/jiepsoo" TargetMode="External"/><Relationship Id="rId2855" Type="http://schemas.openxmlformats.org/officeDocument/2006/relationships/hyperlink" Target="https://twitter.com/fourallstar" TargetMode="External"/><Relationship Id="rId96" Type="http://schemas.openxmlformats.org/officeDocument/2006/relationships/hyperlink" Target="http://t.co/fmigf90bbC" TargetMode="External"/><Relationship Id="rId827" Type="http://schemas.openxmlformats.org/officeDocument/2006/relationships/hyperlink" Target="http://pbs.twimg.com/profile_images/1187470544368615431/DinLflVh_normal.jpg" TargetMode="External"/><Relationship Id="rId1012" Type="http://schemas.openxmlformats.org/officeDocument/2006/relationships/hyperlink" Target="http://pbs.twimg.com/profile_images/1202636593594540032/Ne03qUz7_normal.jpg" TargetMode="External"/><Relationship Id="rId1457" Type="http://schemas.openxmlformats.org/officeDocument/2006/relationships/hyperlink" Target="http://pbs.twimg.com/profile_images/1179031333877608451/J0b1_L5Z_normal.jpg" TargetMode="External"/><Relationship Id="rId1664" Type="http://schemas.openxmlformats.org/officeDocument/2006/relationships/hyperlink" Target="http://pbs.twimg.com/profile_images/1418847120/image_normal.jpg" TargetMode="External"/><Relationship Id="rId1871" Type="http://schemas.openxmlformats.org/officeDocument/2006/relationships/hyperlink" Target="https://twitter.com/sarah_mkde" TargetMode="External"/><Relationship Id="rId2508" Type="http://schemas.openxmlformats.org/officeDocument/2006/relationships/hyperlink" Target="https://twitter.com/dirkstrauss" TargetMode="External"/><Relationship Id="rId2715" Type="http://schemas.openxmlformats.org/officeDocument/2006/relationships/hyperlink" Target="https://twitter.com/techglares" TargetMode="External"/><Relationship Id="rId2922" Type="http://schemas.openxmlformats.org/officeDocument/2006/relationships/hyperlink" Target="https://twitter.com/playwarframe" TargetMode="External"/><Relationship Id="rId1317" Type="http://schemas.openxmlformats.org/officeDocument/2006/relationships/hyperlink" Target="http://pbs.twimg.com/profile_images/1602283622/giralda_sevilla_normal.jpg" TargetMode="External"/><Relationship Id="rId1524" Type="http://schemas.openxmlformats.org/officeDocument/2006/relationships/hyperlink" Target="http://pbs.twimg.com/profile_images/1194544221203640321/hhfryVlD_normal.jpg" TargetMode="External"/><Relationship Id="rId1731" Type="http://schemas.openxmlformats.org/officeDocument/2006/relationships/hyperlink" Target="http://pbs.twimg.com/profile_images/1142997956133445632/ougcpddG_normal.jpg" TargetMode="External"/><Relationship Id="rId1969" Type="http://schemas.openxmlformats.org/officeDocument/2006/relationships/hyperlink" Target="https://twitter.com/bradleycromack" TargetMode="External"/><Relationship Id="rId23" Type="http://schemas.openxmlformats.org/officeDocument/2006/relationships/hyperlink" Target="https://t.co/EBPyI4Zaht" TargetMode="External"/><Relationship Id="rId1829" Type="http://schemas.openxmlformats.org/officeDocument/2006/relationships/hyperlink" Target="https://twitter.com/trumwill" TargetMode="External"/><Relationship Id="rId2298" Type="http://schemas.openxmlformats.org/officeDocument/2006/relationships/hyperlink" Target="https://twitter.com/cunteast" TargetMode="External"/><Relationship Id="rId172" Type="http://schemas.openxmlformats.org/officeDocument/2006/relationships/hyperlink" Target="https://t.co/gIOidOATAp" TargetMode="External"/><Relationship Id="rId477" Type="http://schemas.openxmlformats.org/officeDocument/2006/relationships/hyperlink" Target="https://t.co/G74SoWdp5D" TargetMode="External"/><Relationship Id="rId684" Type="http://schemas.openxmlformats.org/officeDocument/2006/relationships/hyperlink" Target="http://pbs.twimg.com/profile_images/1189498834931634176/1uBhyUxP_normal.jpg" TargetMode="External"/><Relationship Id="rId2060" Type="http://schemas.openxmlformats.org/officeDocument/2006/relationships/hyperlink" Target="https://twitter.com/_xisabelxx_" TargetMode="External"/><Relationship Id="rId2158" Type="http://schemas.openxmlformats.org/officeDocument/2006/relationships/hyperlink" Target="https://twitter.com/gxpik_" TargetMode="External"/><Relationship Id="rId2365" Type="http://schemas.openxmlformats.org/officeDocument/2006/relationships/hyperlink" Target="https://twitter.com/melibelli" TargetMode="External"/><Relationship Id="rId337" Type="http://schemas.openxmlformats.org/officeDocument/2006/relationships/hyperlink" Target="https://t.co/t3FvyeWNac" TargetMode="External"/><Relationship Id="rId891" Type="http://schemas.openxmlformats.org/officeDocument/2006/relationships/hyperlink" Target="http://pbs.twimg.com/profile_images/1197143892451348481/CJbwPs1j_normal.jpg" TargetMode="External"/><Relationship Id="rId989" Type="http://schemas.openxmlformats.org/officeDocument/2006/relationships/hyperlink" Target="http://pbs.twimg.com/profile_images/1198493404235100160/vuLl-5aK_normal.jpg" TargetMode="External"/><Relationship Id="rId2018" Type="http://schemas.openxmlformats.org/officeDocument/2006/relationships/hyperlink" Target="https://twitter.com/vijayismylife" TargetMode="External"/><Relationship Id="rId2572" Type="http://schemas.openxmlformats.org/officeDocument/2006/relationships/hyperlink" Target="https://twitter.com/diegazo_" TargetMode="External"/><Relationship Id="rId2877" Type="http://schemas.openxmlformats.org/officeDocument/2006/relationships/hyperlink" Target="https://twitter.com/tweedlemeeks" TargetMode="External"/><Relationship Id="rId544" Type="http://schemas.openxmlformats.org/officeDocument/2006/relationships/hyperlink" Target="http://pbs.twimg.com/profile_images/1190752034112376832/YHA9qNnj_normal.jpg" TargetMode="External"/><Relationship Id="rId751" Type="http://schemas.openxmlformats.org/officeDocument/2006/relationships/hyperlink" Target="http://pbs.twimg.com/profile_images/469137459037495296/oDy7SV82_normal.jpeg" TargetMode="External"/><Relationship Id="rId849" Type="http://schemas.openxmlformats.org/officeDocument/2006/relationships/hyperlink" Target="http://pbs.twimg.com/profile_images/885265424769789953/IvHXqnV7_normal.jpg" TargetMode="External"/><Relationship Id="rId1174" Type="http://schemas.openxmlformats.org/officeDocument/2006/relationships/hyperlink" Target="http://pbs.twimg.com/profile_images/378800000300959468/90b5c6a7b4f8759ebd853180f43ab826_normal.jpeg" TargetMode="External"/><Relationship Id="rId1381" Type="http://schemas.openxmlformats.org/officeDocument/2006/relationships/hyperlink" Target="http://pbs.twimg.com/profile_images/1134488539654230016/AopiDQOu_normal.jpg" TargetMode="External"/><Relationship Id="rId1479" Type="http://schemas.openxmlformats.org/officeDocument/2006/relationships/hyperlink" Target="http://pbs.twimg.com/profile_images/378800000675288559/5e365b199fa8aa7dd69d8ce6c5cbf5e8_normal.jpeg" TargetMode="External"/><Relationship Id="rId1686" Type="http://schemas.openxmlformats.org/officeDocument/2006/relationships/hyperlink" Target="http://pbs.twimg.com/profile_images/982687159483293698/ByyGiEyE_normal.jpg" TargetMode="External"/><Relationship Id="rId2225" Type="http://schemas.openxmlformats.org/officeDocument/2006/relationships/hyperlink" Target="https://twitter.com/selinadavis73" TargetMode="External"/><Relationship Id="rId2432" Type="http://schemas.openxmlformats.org/officeDocument/2006/relationships/hyperlink" Target="https://twitter.com/haikuincidence" TargetMode="External"/><Relationship Id="rId404" Type="http://schemas.openxmlformats.org/officeDocument/2006/relationships/hyperlink" Target="https://t.co/Dep64wdQR2" TargetMode="External"/><Relationship Id="rId611" Type="http://schemas.openxmlformats.org/officeDocument/2006/relationships/hyperlink" Target="http://pbs.twimg.com/profile_images/1197224794544123911/zZjpswO8_normal.jpg" TargetMode="External"/><Relationship Id="rId1034" Type="http://schemas.openxmlformats.org/officeDocument/2006/relationships/hyperlink" Target="http://pbs.twimg.com/profile_images/1181358097769480192/7FbOv0Pg_normal.jpg" TargetMode="External"/><Relationship Id="rId1241" Type="http://schemas.openxmlformats.org/officeDocument/2006/relationships/hyperlink" Target="http://pbs.twimg.com/profile_images/378800000601569442/f21c85d7fb1aa4702ccdc31d4aab5b12_normal.png" TargetMode="External"/><Relationship Id="rId1339" Type="http://schemas.openxmlformats.org/officeDocument/2006/relationships/hyperlink" Target="http://pbs.twimg.com/profile_images/764363672772808704/mSYP9Qpe_normal.jpg" TargetMode="External"/><Relationship Id="rId1893" Type="http://schemas.openxmlformats.org/officeDocument/2006/relationships/hyperlink" Target="https://twitter.com/jimlangevin" TargetMode="External"/><Relationship Id="rId2737" Type="http://schemas.openxmlformats.org/officeDocument/2006/relationships/hyperlink" Target="https://twitter.com/thevijay64film" TargetMode="External"/><Relationship Id="rId2944" Type="http://schemas.openxmlformats.org/officeDocument/2006/relationships/hyperlink" Target="https://twitter.com/fr0ghopper" TargetMode="External"/><Relationship Id="rId709" Type="http://schemas.openxmlformats.org/officeDocument/2006/relationships/hyperlink" Target="http://pbs.twimg.com/profile_images/1199358262405140480/47tEWzxC_normal.jpg" TargetMode="External"/><Relationship Id="rId916" Type="http://schemas.openxmlformats.org/officeDocument/2006/relationships/hyperlink" Target="http://pbs.twimg.com/profile_images/1131918765334175744/_30OL431_normal.jpg" TargetMode="External"/><Relationship Id="rId1101" Type="http://schemas.openxmlformats.org/officeDocument/2006/relationships/hyperlink" Target="http://pbs.twimg.com/profile_images/1134862619431583744/2UlLJkeH_normal.jpg" TargetMode="External"/><Relationship Id="rId1546" Type="http://schemas.openxmlformats.org/officeDocument/2006/relationships/hyperlink" Target="http://pbs.twimg.com/profile_images/1008644251494834177/J_Dwdh1P_normal.jpg" TargetMode="External"/><Relationship Id="rId1753" Type="http://schemas.openxmlformats.org/officeDocument/2006/relationships/hyperlink" Target="https://twitter.com/partybottm" TargetMode="External"/><Relationship Id="rId1960" Type="http://schemas.openxmlformats.org/officeDocument/2006/relationships/hyperlink" Target="https://twitter.com/nerdapproved" TargetMode="External"/><Relationship Id="rId2804" Type="http://schemas.openxmlformats.org/officeDocument/2006/relationships/hyperlink" Target="https://twitter.com/thommo14" TargetMode="External"/><Relationship Id="rId45" Type="http://schemas.openxmlformats.org/officeDocument/2006/relationships/hyperlink" Target="https://t.co/4GSNRbAqIW" TargetMode="External"/><Relationship Id="rId1406" Type="http://schemas.openxmlformats.org/officeDocument/2006/relationships/hyperlink" Target="http://pbs.twimg.com/profile_images/1200619057000701952/NxjuAxq3_normal.jpg" TargetMode="External"/><Relationship Id="rId1613" Type="http://schemas.openxmlformats.org/officeDocument/2006/relationships/hyperlink" Target="http://pbs.twimg.com/profile_images/3136232919/75d66940664638f121c228943318485a_normal.jpeg" TargetMode="External"/><Relationship Id="rId1820" Type="http://schemas.openxmlformats.org/officeDocument/2006/relationships/hyperlink" Target="https://twitter.com/dannydealguru" TargetMode="External"/><Relationship Id="rId194" Type="http://schemas.openxmlformats.org/officeDocument/2006/relationships/hyperlink" Target="https://t.co/JbQTOcLGhz" TargetMode="External"/><Relationship Id="rId1918" Type="http://schemas.openxmlformats.org/officeDocument/2006/relationships/hyperlink" Target="https://twitter.com/davidsouth1980" TargetMode="External"/><Relationship Id="rId2082" Type="http://schemas.openxmlformats.org/officeDocument/2006/relationships/hyperlink" Target="https://twitter.com/freemartinsmar1" TargetMode="External"/><Relationship Id="rId261" Type="http://schemas.openxmlformats.org/officeDocument/2006/relationships/hyperlink" Target="https://t.co/VgRarVPYZT" TargetMode="External"/><Relationship Id="rId499" Type="http://schemas.openxmlformats.org/officeDocument/2006/relationships/hyperlink" Target="https://t.co/Sav5Cpf0oR" TargetMode="External"/><Relationship Id="rId2387" Type="http://schemas.openxmlformats.org/officeDocument/2006/relationships/hyperlink" Target="https://twitter.com/jeka_kymblc" TargetMode="External"/><Relationship Id="rId2594" Type="http://schemas.openxmlformats.org/officeDocument/2006/relationships/hyperlink" Target="https://twitter.com/02" TargetMode="External"/><Relationship Id="rId359" Type="http://schemas.openxmlformats.org/officeDocument/2006/relationships/hyperlink" Target="https://t.co/cnUb1MW54u" TargetMode="External"/><Relationship Id="rId566" Type="http://schemas.openxmlformats.org/officeDocument/2006/relationships/hyperlink" Target="http://pbs.twimg.com/profile_images/1009505001490862080/4Q8E9T_d_normal.jpg" TargetMode="External"/><Relationship Id="rId773" Type="http://schemas.openxmlformats.org/officeDocument/2006/relationships/hyperlink" Target="http://pbs.twimg.com/profile_images/1114580015033782272/_koy6lmJ_normal.png" TargetMode="External"/><Relationship Id="rId1196" Type="http://schemas.openxmlformats.org/officeDocument/2006/relationships/hyperlink" Target="http://pbs.twimg.com/profile_images/1165331649204248577/t_stRhH2_normal.jpg" TargetMode="External"/><Relationship Id="rId2247" Type="http://schemas.openxmlformats.org/officeDocument/2006/relationships/hyperlink" Target="https://twitter.com/thefknlizrdking" TargetMode="External"/><Relationship Id="rId2454" Type="http://schemas.openxmlformats.org/officeDocument/2006/relationships/hyperlink" Target="https://twitter.com/thesunphase" TargetMode="External"/><Relationship Id="rId2899" Type="http://schemas.openxmlformats.org/officeDocument/2006/relationships/hyperlink" Target="https://twitter.com/ifyouseejadey" TargetMode="External"/><Relationship Id="rId121" Type="http://schemas.openxmlformats.org/officeDocument/2006/relationships/hyperlink" Target="https://t.co/G6c59H8fcL" TargetMode="External"/><Relationship Id="rId219" Type="http://schemas.openxmlformats.org/officeDocument/2006/relationships/hyperlink" Target="https://t.co/sj8YEJlEd7" TargetMode="External"/><Relationship Id="rId426" Type="http://schemas.openxmlformats.org/officeDocument/2006/relationships/hyperlink" Target="https://t.co/LWRYcpHhsJ" TargetMode="External"/><Relationship Id="rId633" Type="http://schemas.openxmlformats.org/officeDocument/2006/relationships/hyperlink" Target="http://pbs.twimg.com/profile_images/1080806631993151488/DuZobfrG_normal.jpg" TargetMode="External"/><Relationship Id="rId980" Type="http://schemas.openxmlformats.org/officeDocument/2006/relationships/hyperlink" Target="http://pbs.twimg.com/profile_images/1201655487109967873/zpVanvZx_normal.jpg" TargetMode="External"/><Relationship Id="rId1056" Type="http://schemas.openxmlformats.org/officeDocument/2006/relationships/hyperlink" Target="http://pbs.twimg.com/profile_images/1201312263422062593/v-V8WLJI_normal.jpg" TargetMode="External"/><Relationship Id="rId1263" Type="http://schemas.openxmlformats.org/officeDocument/2006/relationships/hyperlink" Target="http://pbs.twimg.com/profile_images/1192507073529090048/Eei3_7hw_normal.jpg" TargetMode="External"/><Relationship Id="rId2107" Type="http://schemas.openxmlformats.org/officeDocument/2006/relationships/hyperlink" Target="https://twitter.com/aaronsentance95" TargetMode="External"/><Relationship Id="rId2314" Type="http://schemas.openxmlformats.org/officeDocument/2006/relationships/hyperlink" Target="https://twitter.com/books_adventure" TargetMode="External"/><Relationship Id="rId2661" Type="http://schemas.openxmlformats.org/officeDocument/2006/relationships/hyperlink" Target="https://twitter.com/rickygeorgerix" TargetMode="External"/><Relationship Id="rId2759" Type="http://schemas.openxmlformats.org/officeDocument/2006/relationships/hyperlink" Target="https://twitter.com/apnelson1" TargetMode="External"/><Relationship Id="rId2966" Type="http://schemas.openxmlformats.org/officeDocument/2006/relationships/hyperlink" Target="https://twitter.com/directmayhem" TargetMode="External"/><Relationship Id="rId840" Type="http://schemas.openxmlformats.org/officeDocument/2006/relationships/hyperlink" Target="http://pbs.twimg.com/profile_images/1197002890570801154/2SDgV3sJ_normal.jpg" TargetMode="External"/><Relationship Id="rId938" Type="http://schemas.openxmlformats.org/officeDocument/2006/relationships/hyperlink" Target="http://pbs.twimg.com/profile_images/1164193863323607044/w5PulM6R_normal.jpg" TargetMode="External"/><Relationship Id="rId1470" Type="http://schemas.openxmlformats.org/officeDocument/2006/relationships/hyperlink" Target="http://pbs.twimg.com/profile_images/571728806977609728/YsQ5ajVf_normal.png" TargetMode="External"/><Relationship Id="rId1568" Type="http://schemas.openxmlformats.org/officeDocument/2006/relationships/hyperlink" Target="http://pbs.twimg.com/profile_images/1200100249231978497/4hGmGjMe_normal.jpg" TargetMode="External"/><Relationship Id="rId1775" Type="http://schemas.openxmlformats.org/officeDocument/2006/relationships/hyperlink" Target="https://twitter.com/hitlerpuncher" TargetMode="External"/><Relationship Id="rId2521" Type="http://schemas.openxmlformats.org/officeDocument/2006/relationships/hyperlink" Target="https://twitter.com/chrisfparnell" TargetMode="External"/><Relationship Id="rId2619" Type="http://schemas.openxmlformats.org/officeDocument/2006/relationships/hyperlink" Target="https://twitter.com/rubiconfilmsuk" TargetMode="External"/><Relationship Id="rId2826" Type="http://schemas.openxmlformats.org/officeDocument/2006/relationships/hyperlink" Target="https://twitter.com/bt" TargetMode="External"/><Relationship Id="rId67" Type="http://schemas.openxmlformats.org/officeDocument/2006/relationships/hyperlink" Target="https://t.co/14Qxvq7Wji" TargetMode="External"/><Relationship Id="rId700" Type="http://schemas.openxmlformats.org/officeDocument/2006/relationships/hyperlink" Target="http://pbs.twimg.com/profile_images/1022040494044577793/toFbqy50_normal.jpg" TargetMode="External"/><Relationship Id="rId1123" Type="http://schemas.openxmlformats.org/officeDocument/2006/relationships/hyperlink" Target="http://pbs.twimg.com/profile_images/1183953646163300352/Hu6BQDGM_normal.jpg" TargetMode="External"/><Relationship Id="rId1330" Type="http://schemas.openxmlformats.org/officeDocument/2006/relationships/hyperlink" Target="http://pbs.twimg.com/profile_images/1191127040130371584/-njg2PRo_normal.jpg" TargetMode="External"/><Relationship Id="rId1428" Type="http://schemas.openxmlformats.org/officeDocument/2006/relationships/hyperlink" Target="http://pbs.twimg.com/profile_images/1194734461126090752/egdsgvA0_normal.jpg" TargetMode="External"/><Relationship Id="rId1635" Type="http://schemas.openxmlformats.org/officeDocument/2006/relationships/hyperlink" Target="http://pbs.twimg.com/profile_images/1201698937075318784/dHifQ51m_normal.jpg" TargetMode="External"/><Relationship Id="rId1982" Type="http://schemas.openxmlformats.org/officeDocument/2006/relationships/hyperlink" Target="https://twitter.com/pedrinhomac6" TargetMode="External"/><Relationship Id="rId1842" Type="http://schemas.openxmlformats.org/officeDocument/2006/relationships/hyperlink" Target="https://twitter.com/curttheguru" TargetMode="External"/><Relationship Id="rId1702" Type="http://schemas.openxmlformats.org/officeDocument/2006/relationships/hyperlink" Target="http://pbs.twimg.com/profile_images/1191421240453607425/-EzeVNQd_normal.jpg" TargetMode="External"/><Relationship Id="rId283" Type="http://schemas.openxmlformats.org/officeDocument/2006/relationships/hyperlink" Target="https://t.co/VFecWCOpnK" TargetMode="External"/><Relationship Id="rId490" Type="http://schemas.openxmlformats.org/officeDocument/2006/relationships/hyperlink" Target="http://t.co/hNM9jvNEjz" TargetMode="External"/><Relationship Id="rId2171" Type="http://schemas.openxmlformats.org/officeDocument/2006/relationships/hyperlink" Target="https://twitter.com/andy_hennessy" TargetMode="External"/><Relationship Id="rId143" Type="http://schemas.openxmlformats.org/officeDocument/2006/relationships/hyperlink" Target="https://t.co/QKLA4M9KvB" TargetMode="External"/><Relationship Id="rId350" Type="http://schemas.openxmlformats.org/officeDocument/2006/relationships/hyperlink" Target="https://t.co/RiZcKp3YWq" TargetMode="External"/><Relationship Id="rId588" Type="http://schemas.openxmlformats.org/officeDocument/2006/relationships/hyperlink" Target="http://pbs.twimg.com/profile_images/1086002168421801984/76Y4ufRZ_normal.jpg" TargetMode="External"/><Relationship Id="rId795" Type="http://schemas.openxmlformats.org/officeDocument/2006/relationships/hyperlink" Target="http://pbs.twimg.com/profile_images/1161406276989018113/QusVPMmp_normal.jpg" TargetMode="External"/><Relationship Id="rId2031" Type="http://schemas.openxmlformats.org/officeDocument/2006/relationships/hyperlink" Target="https://twitter.com/vibechecks" TargetMode="External"/><Relationship Id="rId2269" Type="http://schemas.openxmlformats.org/officeDocument/2006/relationships/hyperlink" Target="https://twitter.com/arc_meo" TargetMode="External"/><Relationship Id="rId2476" Type="http://schemas.openxmlformats.org/officeDocument/2006/relationships/hyperlink" Target="https://twitter.com/jackiechung33" TargetMode="External"/><Relationship Id="rId2683" Type="http://schemas.openxmlformats.org/officeDocument/2006/relationships/hyperlink" Target="https://twitter.com/stotheon" TargetMode="External"/><Relationship Id="rId2890" Type="http://schemas.openxmlformats.org/officeDocument/2006/relationships/hyperlink" Target="https://twitter.com/tenaka66" TargetMode="External"/><Relationship Id="rId9" Type="http://schemas.openxmlformats.org/officeDocument/2006/relationships/hyperlink" Target="https://t.co/ULRiLi41EY" TargetMode="External"/><Relationship Id="rId210" Type="http://schemas.openxmlformats.org/officeDocument/2006/relationships/hyperlink" Target="https://t.co/b5vEY7AQSU" TargetMode="External"/><Relationship Id="rId448" Type="http://schemas.openxmlformats.org/officeDocument/2006/relationships/hyperlink" Target="https://t.co/as3GBMfjiz" TargetMode="External"/><Relationship Id="rId655" Type="http://schemas.openxmlformats.org/officeDocument/2006/relationships/hyperlink" Target="http://pbs.twimg.com/profile_images/1168159772060913665/Eu_IIx6c_normal.jpg" TargetMode="External"/><Relationship Id="rId862" Type="http://schemas.openxmlformats.org/officeDocument/2006/relationships/hyperlink" Target="http://pbs.twimg.com/profile_images/1061064329347383296/f_n0AvSM_normal.jpg" TargetMode="External"/><Relationship Id="rId1078" Type="http://schemas.openxmlformats.org/officeDocument/2006/relationships/hyperlink" Target="http://pbs.twimg.com/profile_images/1170173886375366656/Nzj1roe4_normal.jpg" TargetMode="External"/><Relationship Id="rId1285" Type="http://schemas.openxmlformats.org/officeDocument/2006/relationships/hyperlink" Target="http://pbs.twimg.com/profile_images/1180294629771530245/UxVz-DFQ_normal.jpg" TargetMode="External"/><Relationship Id="rId1492" Type="http://schemas.openxmlformats.org/officeDocument/2006/relationships/hyperlink" Target="http://pbs.twimg.com/profile_images/1156268536026861568/GbuADJsI_normal.jpg" TargetMode="External"/><Relationship Id="rId2129" Type="http://schemas.openxmlformats.org/officeDocument/2006/relationships/hyperlink" Target="https://twitter.com/maani_77" TargetMode="External"/><Relationship Id="rId2336" Type="http://schemas.openxmlformats.org/officeDocument/2006/relationships/hyperlink" Target="https://twitter.com/lydiaswitzer1" TargetMode="External"/><Relationship Id="rId2543" Type="http://schemas.openxmlformats.org/officeDocument/2006/relationships/hyperlink" Target="https://twitter.com/kristin42039785" TargetMode="External"/><Relationship Id="rId2750" Type="http://schemas.openxmlformats.org/officeDocument/2006/relationships/hyperlink" Target="https://twitter.com/cryptokathy" TargetMode="External"/><Relationship Id="rId308" Type="http://schemas.openxmlformats.org/officeDocument/2006/relationships/hyperlink" Target="https://t.co/hFeGKCKDn5" TargetMode="External"/><Relationship Id="rId515" Type="http://schemas.openxmlformats.org/officeDocument/2006/relationships/hyperlink" Target="http://pbs.twimg.com/profile_images/1190317202/str2_normal.PNG" TargetMode="External"/><Relationship Id="rId722" Type="http://schemas.openxmlformats.org/officeDocument/2006/relationships/hyperlink" Target="http://pbs.twimg.com/profile_images/1012087009802891265/3d4kl8Jq_normal.jpg" TargetMode="External"/><Relationship Id="rId1145" Type="http://schemas.openxmlformats.org/officeDocument/2006/relationships/hyperlink" Target="http://pbs.twimg.com/profile_images/1201591489886932992/QtzaJ6vr_normal.jpg" TargetMode="External"/><Relationship Id="rId1352" Type="http://schemas.openxmlformats.org/officeDocument/2006/relationships/hyperlink" Target="http://pbs.twimg.com/profile_images/759036014727864320/IBD4JN1V_normal.jpg" TargetMode="External"/><Relationship Id="rId1797" Type="http://schemas.openxmlformats.org/officeDocument/2006/relationships/hyperlink" Target="https://twitter.com/tylerwilliam98" TargetMode="External"/><Relationship Id="rId2403" Type="http://schemas.openxmlformats.org/officeDocument/2006/relationships/hyperlink" Target="https://twitter.com/clarkpmgordon" TargetMode="External"/><Relationship Id="rId2848" Type="http://schemas.openxmlformats.org/officeDocument/2006/relationships/hyperlink" Target="https://twitter.com/granmasusan" TargetMode="External"/><Relationship Id="rId89" Type="http://schemas.openxmlformats.org/officeDocument/2006/relationships/hyperlink" Target="https://t.co/4dYFPuJKio" TargetMode="External"/><Relationship Id="rId1005" Type="http://schemas.openxmlformats.org/officeDocument/2006/relationships/hyperlink" Target="http://pbs.twimg.com/profile_images/1178722601142800385/UJQjZF6a_normal.jpg" TargetMode="External"/><Relationship Id="rId1212" Type="http://schemas.openxmlformats.org/officeDocument/2006/relationships/hyperlink" Target="http://pbs.twimg.com/profile_images/1121987739535192064/NyA2iiau_normal.jpg" TargetMode="External"/><Relationship Id="rId1657" Type="http://schemas.openxmlformats.org/officeDocument/2006/relationships/hyperlink" Target="http://pbs.twimg.com/profile_images/1185636322834370561/5EgQ-2hi_normal.jpg" TargetMode="External"/><Relationship Id="rId1864" Type="http://schemas.openxmlformats.org/officeDocument/2006/relationships/hyperlink" Target="https://twitter.com/atey0" TargetMode="External"/><Relationship Id="rId2610" Type="http://schemas.openxmlformats.org/officeDocument/2006/relationships/hyperlink" Target="https://twitter.com/lalalichan" TargetMode="External"/><Relationship Id="rId2708" Type="http://schemas.openxmlformats.org/officeDocument/2006/relationships/hyperlink" Target="https://twitter.com/albert0_meneses" TargetMode="External"/><Relationship Id="rId2915" Type="http://schemas.openxmlformats.org/officeDocument/2006/relationships/hyperlink" Target="https://twitter.com/mirkernes" TargetMode="External"/><Relationship Id="rId1517" Type="http://schemas.openxmlformats.org/officeDocument/2006/relationships/hyperlink" Target="http://pbs.twimg.com/profile_images/1125840986075205633/E1_GlJH9_normal.jpg" TargetMode="External"/><Relationship Id="rId1724" Type="http://schemas.openxmlformats.org/officeDocument/2006/relationships/hyperlink" Target="http://pbs.twimg.com/profile_images/2532907434/etf7px346zqesk0st34l_normal.png" TargetMode="External"/><Relationship Id="rId16" Type="http://schemas.openxmlformats.org/officeDocument/2006/relationships/hyperlink" Target="http://t.co/Z2A4m7UeSv" TargetMode="External"/><Relationship Id="rId1931" Type="http://schemas.openxmlformats.org/officeDocument/2006/relationships/hyperlink" Target="https://twitter.com/kyle_gingerbear" TargetMode="External"/><Relationship Id="rId2193" Type="http://schemas.openxmlformats.org/officeDocument/2006/relationships/hyperlink" Target="https://twitter.com/javoromerog" TargetMode="External"/><Relationship Id="rId2498" Type="http://schemas.openxmlformats.org/officeDocument/2006/relationships/hyperlink" Target="https://twitter.com/byjordanluke" TargetMode="External"/><Relationship Id="rId165" Type="http://schemas.openxmlformats.org/officeDocument/2006/relationships/hyperlink" Target="https://t.co/oAgZ7IWJsc" TargetMode="External"/><Relationship Id="rId372" Type="http://schemas.openxmlformats.org/officeDocument/2006/relationships/hyperlink" Target="https://t.co/pzSIpqTkbR" TargetMode="External"/><Relationship Id="rId677" Type="http://schemas.openxmlformats.org/officeDocument/2006/relationships/hyperlink" Target="http://pbs.twimg.com/profile_images/474518127619747841/2ASxBTe5_normal.jpeg" TargetMode="External"/><Relationship Id="rId2053" Type="http://schemas.openxmlformats.org/officeDocument/2006/relationships/hyperlink" Target="https://twitter.com/soundararajan_g" TargetMode="External"/><Relationship Id="rId2260" Type="http://schemas.openxmlformats.org/officeDocument/2006/relationships/hyperlink" Target="https://twitter.com/cvx137" TargetMode="External"/><Relationship Id="rId2358" Type="http://schemas.openxmlformats.org/officeDocument/2006/relationships/hyperlink" Target="https://twitter.com/leveltotheup" TargetMode="External"/><Relationship Id="rId232" Type="http://schemas.openxmlformats.org/officeDocument/2006/relationships/hyperlink" Target="https://t.co/H8Cn3SdFWy" TargetMode="External"/><Relationship Id="rId884" Type="http://schemas.openxmlformats.org/officeDocument/2006/relationships/hyperlink" Target="http://pbs.twimg.com/profile_images/1085495823691968512/DgyOevRt_normal.jpg" TargetMode="External"/><Relationship Id="rId2120" Type="http://schemas.openxmlformats.org/officeDocument/2006/relationships/hyperlink" Target="https://twitter.com/yashar" TargetMode="External"/><Relationship Id="rId2565" Type="http://schemas.openxmlformats.org/officeDocument/2006/relationships/hyperlink" Target="https://twitter.com/max_ridden24" TargetMode="External"/><Relationship Id="rId2772" Type="http://schemas.openxmlformats.org/officeDocument/2006/relationships/hyperlink" Target="https://twitter.com/joewells_01" TargetMode="External"/><Relationship Id="rId537" Type="http://schemas.openxmlformats.org/officeDocument/2006/relationships/hyperlink" Target="http://pbs.twimg.com/profile_images/1201268727125295104/lMuxKREG_normal.jpg" TargetMode="External"/><Relationship Id="rId744" Type="http://schemas.openxmlformats.org/officeDocument/2006/relationships/hyperlink" Target="http://pbs.twimg.com/profile_images/1182044373523079168/EFuYbeSJ_normal.jpg" TargetMode="External"/><Relationship Id="rId951" Type="http://schemas.openxmlformats.org/officeDocument/2006/relationships/hyperlink" Target="http://pbs.twimg.com/profile_images/1193697016930537475/21M5YYgb_normal.jpg" TargetMode="External"/><Relationship Id="rId1167" Type="http://schemas.openxmlformats.org/officeDocument/2006/relationships/hyperlink" Target="http://pbs.twimg.com/profile_images/1230997957/mart_hiskool_normal.jpg" TargetMode="External"/><Relationship Id="rId1374" Type="http://schemas.openxmlformats.org/officeDocument/2006/relationships/hyperlink" Target="http://pbs.twimg.com/profile_images/1128743760387563521/K21pvJsP_normal.jpg" TargetMode="External"/><Relationship Id="rId1581" Type="http://schemas.openxmlformats.org/officeDocument/2006/relationships/hyperlink" Target="http://pbs.twimg.com/profile_images/636950457089425408/uIfjjMoZ_normal.jpg" TargetMode="External"/><Relationship Id="rId1679" Type="http://schemas.openxmlformats.org/officeDocument/2006/relationships/hyperlink" Target="http://pbs.twimg.com/profile_images/1176441396280139782/_Qcz9A2Q_normal.jpg" TargetMode="External"/><Relationship Id="rId2218" Type="http://schemas.openxmlformats.org/officeDocument/2006/relationships/hyperlink" Target="https://twitter.com/itshoneyp" TargetMode="External"/><Relationship Id="rId2425" Type="http://schemas.openxmlformats.org/officeDocument/2006/relationships/hyperlink" Target="https://twitter.com/adamtherobinson" TargetMode="External"/><Relationship Id="rId2632" Type="http://schemas.openxmlformats.org/officeDocument/2006/relationships/hyperlink" Target="https://twitter.com/cl66000" TargetMode="External"/><Relationship Id="rId80" Type="http://schemas.openxmlformats.org/officeDocument/2006/relationships/hyperlink" Target="https://t.co/85xEe2ZD2o" TargetMode="External"/><Relationship Id="rId604" Type="http://schemas.openxmlformats.org/officeDocument/2006/relationships/hyperlink" Target="http://pbs.twimg.com/profile_images/1112988652509032448/DcPbjJ-M_normal.jpg" TargetMode="External"/><Relationship Id="rId811" Type="http://schemas.openxmlformats.org/officeDocument/2006/relationships/hyperlink" Target="http://pbs.twimg.com/profile_images/534824847767900161/tGYQQgUB_normal.jpeg" TargetMode="External"/><Relationship Id="rId1027" Type="http://schemas.openxmlformats.org/officeDocument/2006/relationships/hyperlink" Target="http://pbs.twimg.com/profile_images/1185657644419309568/2AZ5oTN__normal.jpg" TargetMode="External"/><Relationship Id="rId1234" Type="http://schemas.openxmlformats.org/officeDocument/2006/relationships/hyperlink" Target="http://pbs.twimg.com/profile_images/695830991798030337/kagMix3l_normal.jpg" TargetMode="External"/><Relationship Id="rId1441" Type="http://schemas.openxmlformats.org/officeDocument/2006/relationships/hyperlink" Target="http://pbs.twimg.com/profile_images/1156917705771028480/NOjbWElU_normal.jpg" TargetMode="External"/><Relationship Id="rId1886" Type="http://schemas.openxmlformats.org/officeDocument/2006/relationships/hyperlink" Target="https://twitter.com/itwasjustbanter" TargetMode="External"/><Relationship Id="rId2937" Type="http://schemas.openxmlformats.org/officeDocument/2006/relationships/hyperlink" Target="https://twitter.com/tommycarr1979" TargetMode="External"/><Relationship Id="rId909" Type="http://schemas.openxmlformats.org/officeDocument/2006/relationships/hyperlink" Target="http://pbs.twimg.com/profile_images/378800000769985460/5c3d5dad08130f63db668d21f1719d4d_normal.jpeg" TargetMode="External"/><Relationship Id="rId1301" Type="http://schemas.openxmlformats.org/officeDocument/2006/relationships/hyperlink" Target="http://pbs.twimg.com/profile_images/1167043657834385408/E1B6CrTx_normal.jpg" TargetMode="External"/><Relationship Id="rId1539" Type="http://schemas.openxmlformats.org/officeDocument/2006/relationships/hyperlink" Target="http://pbs.twimg.com/profile_images/1104156929495060485/Y74rMqiT_normal.jpg" TargetMode="External"/><Relationship Id="rId1746" Type="http://schemas.openxmlformats.org/officeDocument/2006/relationships/hyperlink" Target="https://twitter.com/gatoraccounting" TargetMode="External"/><Relationship Id="rId1953" Type="http://schemas.openxmlformats.org/officeDocument/2006/relationships/hyperlink" Target="https://twitter.com/_chris_hurst_" TargetMode="External"/><Relationship Id="rId38" Type="http://schemas.openxmlformats.org/officeDocument/2006/relationships/hyperlink" Target="https://t.co/lACRdMbjxN" TargetMode="External"/><Relationship Id="rId1606" Type="http://schemas.openxmlformats.org/officeDocument/2006/relationships/hyperlink" Target="http://pbs.twimg.com/profile_images/1135173063190781952/TE8w_5ts_normal.jpg" TargetMode="External"/><Relationship Id="rId1813" Type="http://schemas.openxmlformats.org/officeDocument/2006/relationships/hyperlink" Target="https://twitter.com/daily_hotspur" TargetMode="External"/><Relationship Id="rId187" Type="http://schemas.openxmlformats.org/officeDocument/2006/relationships/hyperlink" Target="https://t.co/ldPi04P43X" TargetMode="External"/><Relationship Id="rId394" Type="http://schemas.openxmlformats.org/officeDocument/2006/relationships/hyperlink" Target="https://t.co/X8IGMsHlvd" TargetMode="External"/><Relationship Id="rId2075" Type="http://schemas.openxmlformats.org/officeDocument/2006/relationships/hyperlink" Target="https://twitter.com/weareentnews" TargetMode="External"/><Relationship Id="rId2282" Type="http://schemas.openxmlformats.org/officeDocument/2006/relationships/hyperlink" Target="https://twitter.com/shingojira__" TargetMode="External"/><Relationship Id="rId254" Type="http://schemas.openxmlformats.org/officeDocument/2006/relationships/hyperlink" Target="https://t.co/0g9a67tbq1" TargetMode="External"/><Relationship Id="rId699" Type="http://schemas.openxmlformats.org/officeDocument/2006/relationships/hyperlink" Target="http://pbs.twimg.com/profile_images/1046443053974777857/hm9C9bs8_normal.jpg" TargetMode="External"/><Relationship Id="rId1091" Type="http://schemas.openxmlformats.org/officeDocument/2006/relationships/hyperlink" Target="http://pbs.twimg.com/profile_images/1005126252087267328/QaNvyyJ5_normal.jpg" TargetMode="External"/><Relationship Id="rId2587" Type="http://schemas.openxmlformats.org/officeDocument/2006/relationships/hyperlink" Target="https://twitter.com/alickc" TargetMode="External"/><Relationship Id="rId2794" Type="http://schemas.openxmlformats.org/officeDocument/2006/relationships/hyperlink" Target="https://twitter.com/lcvsd77" TargetMode="External"/><Relationship Id="rId114" Type="http://schemas.openxmlformats.org/officeDocument/2006/relationships/hyperlink" Target="https://t.co/2uYpO70nD2" TargetMode="External"/><Relationship Id="rId461" Type="http://schemas.openxmlformats.org/officeDocument/2006/relationships/hyperlink" Target="http://t.co/QHaFx98XiJ" TargetMode="External"/><Relationship Id="rId559" Type="http://schemas.openxmlformats.org/officeDocument/2006/relationships/hyperlink" Target="http://pbs.twimg.com/profile_images/1152680369897873408/FTp-Esbi_normal.jpg" TargetMode="External"/><Relationship Id="rId766" Type="http://schemas.openxmlformats.org/officeDocument/2006/relationships/hyperlink" Target="http://pbs.twimg.com/profile_images/1043694403263565824/27mHZG1Y_normal.jpg" TargetMode="External"/><Relationship Id="rId1189" Type="http://schemas.openxmlformats.org/officeDocument/2006/relationships/hyperlink" Target="http://pbs.twimg.com/profile_images/1193701656036302848/y1eK9xve_normal.jpg" TargetMode="External"/><Relationship Id="rId1396" Type="http://schemas.openxmlformats.org/officeDocument/2006/relationships/hyperlink" Target="http://pbs.twimg.com/profile_images/1028309876357914624/LUkqS9J__normal.jpg" TargetMode="External"/><Relationship Id="rId2142" Type="http://schemas.openxmlformats.org/officeDocument/2006/relationships/hyperlink" Target="https://twitter.com/roserezendes" TargetMode="External"/><Relationship Id="rId2447" Type="http://schemas.openxmlformats.org/officeDocument/2006/relationships/hyperlink" Target="https://twitter.com/edkennedy" TargetMode="External"/><Relationship Id="rId321" Type="http://schemas.openxmlformats.org/officeDocument/2006/relationships/hyperlink" Target="https://t.co/f5vU1AUSCz" TargetMode="External"/><Relationship Id="rId419" Type="http://schemas.openxmlformats.org/officeDocument/2006/relationships/hyperlink" Target="https://t.co/YsimD8qmlY" TargetMode="External"/><Relationship Id="rId626" Type="http://schemas.openxmlformats.org/officeDocument/2006/relationships/hyperlink" Target="http://abs.twimg.com/sticky/default_profile_images/default_profile_normal.png" TargetMode="External"/><Relationship Id="rId973" Type="http://schemas.openxmlformats.org/officeDocument/2006/relationships/hyperlink" Target="http://pbs.twimg.com/profile_images/1163529587277684736/B_H1YTSg_normal.jpg" TargetMode="External"/><Relationship Id="rId1049" Type="http://schemas.openxmlformats.org/officeDocument/2006/relationships/hyperlink" Target="http://pbs.twimg.com/profile_images/1197566549982355456/9fOKVk_B_normal.jpg" TargetMode="External"/><Relationship Id="rId1256" Type="http://schemas.openxmlformats.org/officeDocument/2006/relationships/hyperlink" Target="http://pbs.twimg.com/profile_images/1049712493461823488/1XSnXkhM_normal.jpg" TargetMode="External"/><Relationship Id="rId2002" Type="http://schemas.openxmlformats.org/officeDocument/2006/relationships/hyperlink" Target="https://twitter.com/botanistmama" TargetMode="External"/><Relationship Id="rId2307" Type="http://schemas.openxmlformats.org/officeDocument/2006/relationships/hyperlink" Target="https://twitter.com/washingtonpost" TargetMode="External"/><Relationship Id="rId2654" Type="http://schemas.openxmlformats.org/officeDocument/2006/relationships/hyperlink" Target="https://twitter.com/px_entei" TargetMode="External"/><Relationship Id="rId2861" Type="http://schemas.openxmlformats.org/officeDocument/2006/relationships/hyperlink" Target="https://twitter.com/charlierolfe" TargetMode="External"/><Relationship Id="rId2959" Type="http://schemas.openxmlformats.org/officeDocument/2006/relationships/hyperlink" Target="https://twitter.com/leroyborrello" TargetMode="External"/><Relationship Id="rId833" Type="http://schemas.openxmlformats.org/officeDocument/2006/relationships/hyperlink" Target="http://pbs.twimg.com/profile_images/1196150521683423232/ctqnjJ8-_normal.jpg" TargetMode="External"/><Relationship Id="rId1116" Type="http://schemas.openxmlformats.org/officeDocument/2006/relationships/hyperlink" Target="http://pbs.twimg.com/profile_images/760447871720230912/WPdnp0b2_normal.jpg" TargetMode="External"/><Relationship Id="rId1463" Type="http://schemas.openxmlformats.org/officeDocument/2006/relationships/hyperlink" Target="http://pbs.twimg.com/profile_images/1200419016659144704/IHHDN1co_normal.jpg" TargetMode="External"/><Relationship Id="rId1670" Type="http://schemas.openxmlformats.org/officeDocument/2006/relationships/hyperlink" Target="http://pbs.twimg.com/profile_images/1097665365373579267/g5X2aXHV_normal.jpg" TargetMode="External"/><Relationship Id="rId1768" Type="http://schemas.openxmlformats.org/officeDocument/2006/relationships/hyperlink" Target="https://twitter.com/moralestaya_" TargetMode="External"/><Relationship Id="rId2514" Type="http://schemas.openxmlformats.org/officeDocument/2006/relationships/hyperlink" Target="https://twitter.com/bts_twt" TargetMode="External"/><Relationship Id="rId2721" Type="http://schemas.openxmlformats.org/officeDocument/2006/relationships/hyperlink" Target="https://twitter.com/elementc9" TargetMode="External"/><Relationship Id="rId2819" Type="http://schemas.openxmlformats.org/officeDocument/2006/relationships/hyperlink" Target="https://twitter.com/just_tracy_" TargetMode="External"/><Relationship Id="rId900" Type="http://schemas.openxmlformats.org/officeDocument/2006/relationships/hyperlink" Target="http://pbs.twimg.com/profile_images/1202268178023272449/3oYtLRNw_normal.jpg" TargetMode="External"/><Relationship Id="rId1323" Type="http://schemas.openxmlformats.org/officeDocument/2006/relationships/hyperlink" Target="http://pbs.twimg.com/profile_images/1199651197856206854/P8BJr3CR_normal.jpg" TargetMode="External"/><Relationship Id="rId1530" Type="http://schemas.openxmlformats.org/officeDocument/2006/relationships/hyperlink" Target="http://pbs.twimg.com/profile_images/1138950215250173952/HxiaOxh5_normal.jpg" TargetMode="External"/><Relationship Id="rId1628" Type="http://schemas.openxmlformats.org/officeDocument/2006/relationships/hyperlink" Target="http://pbs.twimg.com/profile_images/1166465043812143104/gY2SZzzc_normal.jpg" TargetMode="External"/><Relationship Id="rId1975" Type="http://schemas.openxmlformats.org/officeDocument/2006/relationships/hyperlink" Target="https://twitter.com/wholefoodspr" TargetMode="External"/><Relationship Id="rId1835" Type="http://schemas.openxmlformats.org/officeDocument/2006/relationships/hyperlink" Target="https://twitter.com/brett_leverton" TargetMode="External"/><Relationship Id="rId1902" Type="http://schemas.openxmlformats.org/officeDocument/2006/relationships/hyperlink" Target="https://twitter.com/ucapt10" TargetMode="External"/><Relationship Id="rId2097" Type="http://schemas.openxmlformats.org/officeDocument/2006/relationships/hyperlink" Target="https://twitter.com/harvmarksy" TargetMode="External"/><Relationship Id="rId276" Type="http://schemas.openxmlformats.org/officeDocument/2006/relationships/hyperlink" Target="https://t.co/TGKFYXojyB" TargetMode="External"/><Relationship Id="rId483" Type="http://schemas.openxmlformats.org/officeDocument/2006/relationships/hyperlink" Target="https://t.co/hCNpbaxBKU" TargetMode="External"/><Relationship Id="rId690" Type="http://schemas.openxmlformats.org/officeDocument/2006/relationships/hyperlink" Target="http://pbs.twimg.com/profile_images/1200532671262318598/lq_uUQMJ_normal.jpg" TargetMode="External"/><Relationship Id="rId2164" Type="http://schemas.openxmlformats.org/officeDocument/2006/relationships/hyperlink" Target="https://twitter.com/eddierobson" TargetMode="External"/><Relationship Id="rId2371" Type="http://schemas.openxmlformats.org/officeDocument/2006/relationships/hyperlink" Target="https://twitter.com/oliverbrown84" TargetMode="External"/><Relationship Id="rId136" Type="http://schemas.openxmlformats.org/officeDocument/2006/relationships/hyperlink" Target="https://t.co/FA6q3pyPQ8" TargetMode="External"/><Relationship Id="rId343" Type="http://schemas.openxmlformats.org/officeDocument/2006/relationships/hyperlink" Target="https://t.co/0Ql26VoEmY" TargetMode="External"/><Relationship Id="rId550" Type="http://schemas.openxmlformats.org/officeDocument/2006/relationships/hyperlink" Target="http://pbs.twimg.com/profile_images/1182725757510000644/kwjTP_Ix_normal.jpg" TargetMode="External"/><Relationship Id="rId788" Type="http://schemas.openxmlformats.org/officeDocument/2006/relationships/hyperlink" Target="http://pbs.twimg.com/profile_images/1182982427846725633/0Jhg6mYO_normal.jpg" TargetMode="External"/><Relationship Id="rId995" Type="http://schemas.openxmlformats.org/officeDocument/2006/relationships/hyperlink" Target="http://pbs.twimg.com/profile_images/1147301069233410048/Nd3Rjseh_normal.png" TargetMode="External"/><Relationship Id="rId1180" Type="http://schemas.openxmlformats.org/officeDocument/2006/relationships/hyperlink" Target="http://pbs.twimg.com/profile_images/1156648925673218050/tUUXgiUA_normal.jpg" TargetMode="External"/><Relationship Id="rId2024" Type="http://schemas.openxmlformats.org/officeDocument/2006/relationships/hyperlink" Target="https://twitter.com/rennysf" TargetMode="External"/><Relationship Id="rId2231" Type="http://schemas.openxmlformats.org/officeDocument/2006/relationships/hyperlink" Target="https://twitter.com/jchidleyhill" TargetMode="External"/><Relationship Id="rId2469" Type="http://schemas.openxmlformats.org/officeDocument/2006/relationships/hyperlink" Target="https://twitter.com/rosssssco10" TargetMode="External"/><Relationship Id="rId2676" Type="http://schemas.openxmlformats.org/officeDocument/2006/relationships/hyperlink" Target="https://twitter.com/mrgeorgewatkins" TargetMode="External"/><Relationship Id="rId2883" Type="http://schemas.openxmlformats.org/officeDocument/2006/relationships/hyperlink" Target="https://twitter.com/wethakkk" TargetMode="External"/><Relationship Id="rId203" Type="http://schemas.openxmlformats.org/officeDocument/2006/relationships/hyperlink" Target="https://t.co/IrF0dxDH5M" TargetMode="External"/><Relationship Id="rId648" Type="http://schemas.openxmlformats.org/officeDocument/2006/relationships/hyperlink" Target="http://pbs.twimg.com/profile_images/378800000594071539/ab86a5535d6224f261098e4d577ea469_normal.jpeg" TargetMode="External"/><Relationship Id="rId855" Type="http://schemas.openxmlformats.org/officeDocument/2006/relationships/hyperlink" Target="http://pbs.twimg.com/profile_images/748845611705827328/FdeH73Us_normal.jpg" TargetMode="External"/><Relationship Id="rId1040" Type="http://schemas.openxmlformats.org/officeDocument/2006/relationships/hyperlink" Target="http://pbs.twimg.com/profile_images/1150004356965707776/Zq03SK0x_normal.jpg" TargetMode="External"/><Relationship Id="rId1278" Type="http://schemas.openxmlformats.org/officeDocument/2006/relationships/hyperlink" Target="http://pbs.twimg.com/profile_images/1099291367073869824/OJ0v8qIY_normal.jpg" TargetMode="External"/><Relationship Id="rId1485" Type="http://schemas.openxmlformats.org/officeDocument/2006/relationships/hyperlink" Target="http://pbs.twimg.com/profile_images/1055375742857469953/LmqtJGZX_normal.jpg" TargetMode="External"/><Relationship Id="rId1692" Type="http://schemas.openxmlformats.org/officeDocument/2006/relationships/hyperlink" Target="http://pbs.twimg.com/profile_images/1197963338845700096/iAL_LtTj_normal.jpg" TargetMode="External"/><Relationship Id="rId2329" Type="http://schemas.openxmlformats.org/officeDocument/2006/relationships/hyperlink" Target="https://twitter.com/ac_wazza" TargetMode="External"/><Relationship Id="rId2536" Type="http://schemas.openxmlformats.org/officeDocument/2006/relationships/hyperlink" Target="https://twitter.com/bleuzlady747" TargetMode="External"/><Relationship Id="rId2743" Type="http://schemas.openxmlformats.org/officeDocument/2006/relationships/hyperlink" Target="https://twitter.com/krisserold" TargetMode="External"/><Relationship Id="rId410" Type="http://schemas.openxmlformats.org/officeDocument/2006/relationships/hyperlink" Target="https://t.co/iAhkJjGT3M" TargetMode="External"/><Relationship Id="rId508" Type="http://schemas.openxmlformats.org/officeDocument/2006/relationships/hyperlink" Target="https://t.co/limsYsxjT1" TargetMode="External"/><Relationship Id="rId715" Type="http://schemas.openxmlformats.org/officeDocument/2006/relationships/hyperlink" Target="http://pbs.twimg.com/profile_images/1135831444025151488/NY74Xw3O_normal.jpg" TargetMode="External"/><Relationship Id="rId922" Type="http://schemas.openxmlformats.org/officeDocument/2006/relationships/hyperlink" Target="http://pbs.twimg.com/profile_images/1124318906565443590/kNjoj0yx_normal.jpg" TargetMode="External"/><Relationship Id="rId1138" Type="http://schemas.openxmlformats.org/officeDocument/2006/relationships/hyperlink" Target="http://pbs.twimg.com/profile_images/421005816393506816/oe1EVZA5_normal.jpeg" TargetMode="External"/><Relationship Id="rId1345" Type="http://schemas.openxmlformats.org/officeDocument/2006/relationships/hyperlink" Target="http://pbs.twimg.com/profile_images/1200874814333960193/pwrTfTIY_normal.jpg" TargetMode="External"/><Relationship Id="rId1552" Type="http://schemas.openxmlformats.org/officeDocument/2006/relationships/hyperlink" Target="http://pbs.twimg.com/profile_images/1043462987468681216/2eG71RJF_normal.jpg" TargetMode="External"/><Relationship Id="rId1997" Type="http://schemas.openxmlformats.org/officeDocument/2006/relationships/hyperlink" Target="https://twitter.com/btweenhisteeth" TargetMode="External"/><Relationship Id="rId2603" Type="http://schemas.openxmlformats.org/officeDocument/2006/relationships/hyperlink" Target="https://twitter.com/raumdeuter23" TargetMode="External"/><Relationship Id="rId2950" Type="http://schemas.openxmlformats.org/officeDocument/2006/relationships/hyperlink" Target="https://twitter.com/amankhot11" TargetMode="External"/><Relationship Id="rId1205" Type="http://schemas.openxmlformats.org/officeDocument/2006/relationships/hyperlink" Target="http://pbs.twimg.com/profile_images/1138762268487954434/QNbdt2Sy_normal.jpg" TargetMode="External"/><Relationship Id="rId1857" Type="http://schemas.openxmlformats.org/officeDocument/2006/relationships/hyperlink" Target="https://twitter.com/denchmycool" TargetMode="External"/><Relationship Id="rId2810" Type="http://schemas.openxmlformats.org/officeDocument/2006/relationships/hyperlink" Target="https://twitter.com/epfromep" TargetMode="External"/><Relationship Id="rId2908" Type="http://schemas.openxmlformats.org/officeDocument/2006/relationships/hyperlink" Target="https://twitter.com/huzzygameslol" TargetMode="External"/><Relationship Id="rId51" Type="http://schemas.openxmlformats.org/officeDocument/2006/relationships/hyperlink" Target="http://t.co/vFNsT54KnL" TargetMode="External"/><Relationship Id="rId1412" Type="http://schemas.openxmlformats.org/officeDocument/2006/relationships/hyperlink" Target="http://pbs.twimg.com/profile_images/775338887124312065/KBusVsDB_normal.jpg" TargetMode="External"/><Relationship Id="rId1717" Type="http://schemas.openxmlformats.org/officeDocument/2006/relationships/hyperlink" Target="http://pbs.twimg.com/profile_images/1190328689894051841/eUawx89j_normal.jpg" TargetMode="External"/><Relationship Id="rId1924" Type="http://schemas.openxmlformats.org/officeDocument/2006/relationships/hyperlink" Target="https://twitter.com/comicbooknow" TargetMode="External"/><Relationship Id="rId298" Type="http://schemas.openxmlformats.org/officeDocument/2006/relationships/hyperlink" Target="https://t.co/GIZVuswNyD" TargetMode="External"/><Relationship Id="rId158" Type="http://schemas.openxmlformats.org/officeDocument/2006/relationships/hyperlink" Target="https://t.co/AVFJbDOlXV" TargetMode="External"/><Relationship Id="rId2186" Type="http://schemas.openxmlformats.org/officeDocument/2006/relationships/hyperlink" Target="https://twitter.com/lookmaicanwrite" TargetMode="External"/><Relationship Id="rId2393" Type="http://schemas.openxmlformats.org/officeDocument/2006/relationships/hyperlink" Target="https://twitter.com/jarminnnnn" TargetMode="External"/><Relationship Id="rId2698" Type="http://schemas.openxmlformats.org/officeDocument/2006/relationships/hyperlink" Target="https://twitter.com/nintenboi2" TargetMode="External"/><Relationship Id="rId365" Type="http://schemas.openxmlformats.org/officeDocument/2006/relationships/hyperlink" Target="https://t.co/CxW4Jml7Wd" TargetMode="External"/><Relationship Id="rId572" Type="http://schemas.openxmlformats.org/officeDocument/2006/relationships/hyperlink" Target="http://pbs.twimg.com/profile_images/1166019728520953857/ET9fu3lj_normal.jpg" TargetMode="External"/><Relationship Id="rId2046" Type="http://schemas.openxmlformats.org/officeDocument/2006/relationships/hyperlink" Target="https://twitter.com/sidhuwrites" TargetMode="External"/><Relationship Id="rId2253" Type="http://schemas.openxmlformats.org/officeDocument/2006/relationships/hyperlink" Target="https://twitter.com/mouse_cl" TargetMode="External"/><Relationship Id="rId2460" Type="http://schemas.openxmlformats.org/officeDocument/2006/relationships/hyperlink" Target="https://twitter.com/yuicjsenoj" TargetMode="External"/><Relationship Id="rId225" Type="http://schemas.openxmlformats.org/officeDocument/2006/relationships/hyperlink" Target="https://t.co/yt1AnTKMvx" TargetMode="External"/><Relationship Id="rId432" Type="http://schemas.openxmlformats.org/officeDocument/2006/relationships/hyperlink" Target="http://t.co/VlzGsSv3nN" TargetMode="External"/><Relationship Id="rId877" Type="http://schemas.openxmlformats.org/officeDocument/2006/relationships/hyperlink" Target="http://pbs.twimg.com/profile_images/1069963146595590146/5r0EbgNB_normal.jpg" TargetMode="External"/><Relationship Id="rId1062" Type="http://schemas.openxmlformats.org/officeDocument/2006/relationships/hyperlink" Target="http://pbs.twimg.com/profile_images/1202385488855756800/ImtwGVGP_normal.jpg" TargetMode="External"/><Relationship Id="rId2113" Type="http://schemas.openxmlformats.org/officeDocument/2006/relationships/hyperlink" Target="https://twitter.com/charolloyd" TargetMode="External"/><Relationship Id="rId2320" Type="http://schemas.openxmlformats.org/officeDocument/2006/relationships/hyperlink" Target="https://twitter.com/officedepot" TargetMode="External"/><Relationship Id="rId2558" Type="http://schemas.openxmlformats.org/officeDocument/2006/relationships/hyperlink" Target="https://twitter.com/jameswood100" TargetMode="External"/><Relationship Id="rId2765" Type="http://schemas.openxmlformats.org/officeDocument/2006/relationships/hyperlink" Target="https://twitter.com/h_jibi" TargetMode="External"/><Relationship Id="rId2972" Type="http://schemas.openxmlformats.org/officeDocument/2006/relationships/vmlDrawing" Target="../drawings/vmlDrawing2.vml"/><Relationship Id="rId737" Type="http://schemas.openxmlformats.org/officeDocument/2006/relationships/hyperlink" Target="http://pbs.twimg.com/profile_images/1188680356712648706/mmrfk4FM_normal.jpg" TargetMode="External"/><Relationship Id="rId944" Type="http://schemas.openxmlformats.org/officeDocument/2006/relationships/hyperlink" Target="http://pbs.twimg.com/profile_images/1175064094459813888/fmEAKoA0_normal.jpg" TargetMode="External"/><Relationship Id="rId1367" Type="http://schemas.openxmlformats.org/officeDocument/2006/relationships/hyperlink" Target="http://abs.twimg.com/sticky/default_profile_images/default_profile_normal.png" TargetMode="External"/><Relationship Id="rId1574" Type="http://schemas.openxmlformats.org/officeDocument/2006/relationships/hyperlink" Target="http://pbs.twimg.com/profile_images/1121875289682915329/cN5L1u_s_normal.jpg" TargetMode="External"/><Relationship Id="rId1781" Type="http://schemas.openxmlformats.org/officeDocument/2006/relationships/hyperlink" Target="https://twitter.com/lowerthandan" TargetMode="External"/><Relationship Id="rId2418" Type="http://schemas.openxmlformats.org/officeDocument/2006/relationships/hyperlink" Target="https://twitter.com/titonka" TargetMode="External"/><Relationship Id="rId2625" Type="http://schemas.openxmlformats.org/officeDocument/2006/relationships/hyperlink" Target="https://twitter.com/sujin4ualways" TargetMode="External"/><Relationship Id="rId2832" Type="http://schemas.openxmlformats.org/officeDocument/2006/relationships/hyperlink" Target="https://twitter.com/samjoshphillips" TargetMode="External"/><Relationship Id="rId73" Type="http://schemas.openxmlformats.org/officeDocument/2006/relationships/hyperlink" Target="https://t.co/cTT2HT4aW8" TargetMode="External"/><Relationship Id="rId804" Type="http://schemas.openxmlformats.org/officeDocument/2006/relationships/hyperlink" Target="http://pbs.twimg.com/profile_images/657251491422601216/S9a3650W_normal.jpg" TargetMode="External"/><Relationship Id="rId1227" Type="http://schemas.openxmlformats.org/officeDocument/2006/relationships/hyperlink" Target="http://pbs.twimg.com/profile_images/1172330230565879810/-HqiaYlI_normal.jpg" TargetMode="External"/><Relationship Id="rId1434" Type="http://schemas.openxmlformats.org/officeDocument/2006/relationships/hyperlink" Target="http://pbs.twimg.com/profile_images/872873334882652168/nRLHUGpB_normal.jpg" TargetMode="External"/><Relationship Id="rId1641" Type="http://schemas.openxmlformats.org/officeDocument/2006/relationships/hyperlink" Target="http://pbs.twimg.com/profile_images/764329245799657473/AodFgG_X_normal.jpg" TargetMode="External"/><Relationship Id="rId1879" Type="http://schemas.openxmlformats.org/officeDocument/2006/relationships/hyperlink" Target="https://twitter.com/hassan3579" TargetMode="External"/><Relationship Id="rId1501" Type="http://schemas.openxmlformats.org/officeDocument/2006/relationships/hyperlink" Target="http://pbs.twimg.com/profile_images/1200502961237037058/XoIDE15y_normal.jpg" TargetMode="External"/><Relationship Id="rId1739" Type="http://schemas.openxmlformats.org/officeDocument/2006/relationships/hyperlink" Target="http://pbs.twimg.com/profile_images/1174111034661122054/p40zKiqs_normal.jpg" TargetMode="External"/><Relationship Id="rId1946" Type="http://schemas.openxmlformats.org/officeDocument/2006/relationships/hyperlink" Target="https://twitter.com/thereportmovie" TargetMode="External"/><Relationship Id="rId1806" Type="http://schemas.openxmlformats.org/officeDocument/2006/relationships/hyperlink" Target="https://twitter.com/betterwalsh" TargetMode="External"/><Relationship Id="rId387" Type="http://schemas.openxmlformats.org/officeDocument/2006/relationships/hyperlink" Target="https://t.co/OKrhidlrJ0" TargetMode="External"/><Relationship Id="rId594" Type="http://schemas.openxmlformats.org/officeDocument/2006/relationships/hyperlink" Target="http://pbs.twimg.com/profile_images/1202206401487155200/0Zjk5NLX_normal.jpg" TargetMode="External"/><Relationship Id="rId2068" Type="http://schemas.openxmlformats.org/officeDocument/2006/relationships/hyperlink" Target="https://twitter.com/sirjamieh" TargetMode="External"/><Relationship Id="rId2275" Type="http://schemas.openxmlformats.org/officeDocument/2006/relationships/hyperlink" Target="https://twitter.com/sofzmc_" TargetMode="External"/><Relationship Id="rId247" Type="http://schemas.openxmlformats.org/officeDocument/2006/relationships/hyperlink" Target="https://t.co/HZXFZ4XwwC" TargetMode="External"/><Relationship Id="rId899" Type="http://schemas.openxmlformats.org/officeDocument/2006/relationships/hyperlink" Target="http://pbs.twimg.com/profile_images/698869180972560386/5z0H2adR_normal.jpg" TargetMode="External"/><Relationship Id="rId1084" Type="http://schemas.openxmlformats.org/officeDocument/2006/relationships/hyperlink" Target="http://pbs.twimg.com/profile_images/1157298209330515970/fosDRIct_normal.jpg" TargetMode="External"/><Relationship Id="rId2482" Type="http://schemas.openxmlformats.org/officeDocument/2006/relationships/hyperlink" Target="https://twitter.com/lauraapassos" TargetMode="External"/><Relationship Id="rId2787" Type="http://schemas.openxmlformats.org/officeDocument/2006/relationships/hyperlink" Target="https://twitter.com/iindexsam" TargetMode="External"/><Relationship Id="rId107" Type="http://schemas.openxmlformats.org/officeDocument/2006/relationships/hyperlink" Target="https://t.co/l7UIc86rN0" TargetMode="External"/><Relationship Id="rId454" Type="http://schemas.openxmlformats.org/officeDocument/2006/relationships/hyperlink" Target="https://t.co/WeX20VUZhu" TargetMode="External"/><Relationship Id="rId661" Type="http://schemas.openxmlformats.org/officeDocument/2006/relationships/hyperlink" Target="http://pbs.twimg.com/profile_images/1200202667961847808/_kuddPXZ_normal.jpg" TargetMode="External"/><Relationship Id="rId759" Type="http://schemas.openxmlformats.org/officeDocument/2006/relationships/hyperlink" Target="http://pbs.twimg.com/profile_images/1116128894799814656/vTw6v_ng_normal.jpg" TargetMode="External"/><Relationship Id="rId966" Type="http://schemas.openxmlformats.org/officeDocument/2006/relationships/hyperlink" Target="http://pbs.twimg.com/profile_images/1202595233181130758/nxFk0st3_normal.jpg" TargetMode="External"/><Relationship Id="rId1291" Type="http://schemas.openxmlformats.org/officeDocument/2006/relationships/hyperlink" Target="http://pbs.twimg.com/profile_images/995500512425447424/Fu96OlIN_normal.jpg" TargetMode="External"/><Relationship Id="rId1389" Type="http://schemas.openxmlformats.org/officeDocument/2006/relationships/hyperlink" Target="http://pbs.twimg.com/profile_images/1150884675499544578/y2cUmeGi_normal.jpg" TargetMode="External"/><Relationship Id="rId1596" Type="http://schemas.openxmlformats.org/officeDocument/2006/relationships/hyperlink" Target="http://pbs.twimg.com/profile_images/1198343932503035904/UFVawEFT_normal.jpg" TargetMode="External"/><Relationship Id="rId2135" Type="http://schemas.openxmlformats.org/officeDocument/2006/relationships/hyperlink" Target="https://twitter.com/throptoon" TargetMode="External"/><Relationship Id="rId2342" Type="http://schemas.openxmlformats.org/officeDocument/2006/relationships/hyperlink" Target="https://twitter.com/ggrantstory" TargetMode="External"/><Relationship Id="rId2647" Type="http://schemas.openxmlformats.org/officeDocument/2006/relationships/hyperlink" Target="https://twitter.com/george_adamg" TargetMode="External"/><Relationship Id="rId314" Type="http://schemas.openxmlformats.org/officeDocument/2006/relationships/hyperlink" Target="https://t.co/Q9teqfnlYN" TargetMode="External"/><Relationship Id="rId521" Type="http://schemas.openxmlformats.org/officeDocument/2006/relationships/hyperlink" Target="http://pbs.twimg.com/profile_images/1191157340638187520/MRBzxkkG_normal.jpg" TargetMode="External"/><Relationship Id="rId619" Type="http://schemas.openxmlformats.org/officeDocument/2006/relationships/hyperlink" Target="http://pbs.twimg.com/profile_images/1100936932631212034/Lckh2yDD_normal.jpg" TargetMode="External"/><Relationship Id="rId1151" Type="http://schemas.openxmlformats.org/officeDocument/2006/relationships/hyperlink" Target="http://pbs.twimg.com/profile_images/970025799763087362/tkR4WBME_normal.jpg" TargetMode="External"/><Relationship Id="rId1249" Type="http://schemas.openxmlformats.org/officeDocument/2006/relationships/hyperlink" Target="http://pbs.twimg.com/profile_images/929245768506052608/_IgEVLpm_normal.jpg" TargetMode="External"/><Relationship Id="rId2202" Type="http://schemas.openxmlformats.org/officeDocument/2006/relationships/hyperlink" Target="https://twitter.com/tica_attica" TargetMode="External"/><Relationship Id="rId2854" Type="http://schemas.openxmlformats.org/officeDocument/2006/relationships/hyperlink" Target="https://twitter.com/lord_greenhorn" TargetMode="External"/><Relationship Id="rId95" Type="http://schemas.openxmlformats.org/officeDocument/2006/relationships/hyperlink" Target="https://t.co/ztUsNqSMGf" TargetMode="External"/><Relationship Id="rId826" Type="http://schemas.openxmlformats.org/officeDocument/2006/relationships/hyperlink" Target="http://pbs.twimg.com/profile_images/797430559530254336/TPWKZdld_normal.jpg" TargetMode="External"/><Relationship Id="rId1011" Type="http://schemas.openxmlformats.org/officeDocument/2006/relationships/hyperlink" Target="http://pbs.twimg.com/profile_images/1176643316382912513/1dkRs3jw_normal.jpg" TargetMode="External"/><Relationship Id="rId1109" Type="http://schemas.openxmlformats.org/officeDocument/2006/relationships/hyperlink" Target="http://pbs.twimg.com/profile_images/1200611643819995136/IeuV-VSy_normal.jpg" TargetMode="External"/><Relationship Id="rId1456" Type="http://schemas.openxmlformats.org/officeDocument/2006/relationships/hyperlink" Target="http://pbs.twimg.com/profile_images/1031696690724524032/-ccaVwV1_normal.jpg" TargetMode="External"/><Relationship Id="rId1663" Type="http://schemas.openxmlformats.org/officeDocument/2006/relationships/hyperlink" Target="http://pbs.twimg.com/profile_images/1052614369941446656/guMCfESk_normal.jpg" TargetMode="External"/><Relationship Id="rId1870" Type="http://schemas.openxmlformats.org/officeDocument/2006/relationships/hyperlink" Target="https://twitter.com/taku0713" TargetMode="External"/><Relationship Id="rId1968" Type="http://schemas.openxmlformats.org/officeDocument/2006/relationships/hyperlink" Target="https://twitter.com/kafui_gooner" TargetMode="External"/><Relationship Id="rId2507" Type="http://schemas.openxmlformats.org/officeDocument/2006/relationships/hyperlink" Target="https://twitter.com/nfl" TargetMode="External"/><Relationship Id="rId2714" Type="http://schemas.openxmlformats.org/officeDocument/2006/relationships/hyperlink" Target="https://twitter.com/anton_p_nym" TargetMode="External"/><Relationship Id="rId2921" Type="http://schemas.openxmlformats.org/officeDocument/2006/relationships/hyperlink" Target="https://twitter.com/solidage" TargetMode="External"/><Relationship Id="rId1316" Type="http://schemas.openxmlformats.org/officeDocument/2006/relationships/hyperlink" Target="http://pbs.twimg.com/profile_images/1198831942130495489/7JdyGBCr_normal.jpg" TargetMode="External"/><Relationship Id="rId1523" Type="http://schemas.openxmlformats.org/officeDocument/2006/relationships/hyperlink" Target="http://pbs.twimg.com/profile_images/1176237903799816192/GbWJywiI_normal.jpg" TargetMode="External"/><Relationship Id="rId1730" Type="http://schemas.openxmlformats.org/officeDocument/2006/relationships/hyperlink" Target="http://pbs.twimg.com/profile_images/1120734238133800960/VMbKIMLt_normal.jpg" TargetMode="External"/><Relationship Id="rId22" Type="http://schemas.openxmlformats.org/officeDocument/2006/relationships/hyperlink" Target="https://t.co/i7GsbD5eHD" TargetMode="External"/><Relationship Id="rId1828" Type="http://schemas.openxmlformats.org/officeDocument/2006/relationships/hyperlink" Target="https://twitter.com/tramar7063" TargetMode="External"/><Relationship Id="rId171" Type="http://schemas.openxmlformats.org/officeDocument/2006/relationships/hyperlink" Target="https://t.co/CJJXD2gNZf" TargetMode="External"/><Relationship Id="rId2297" Type="http://schemas.openxmlformats.org/officeDocument/2006/relationships/hyperlink" Target="https://twitter.com/banned_icoot" TargetMode="External"/><Relationship Id="rId269" Type="http://schemas.openxmlformats.org/officeDocument/2006/relationships/hyperlink" Target="https://t.co/AUWLJT1MaX" TargetMode="External"/><Relationship Id="rId476" Type="http://schemas.openxmlformats.org/officeDocument/2006/relationships/hyperlink" Target="https://t.co/TLIv2TKX7d" TargetMode="External"/><Relationship Id="rId683" Type="http://schemas.openxmlformats.org/officeDocument/2006/relationships/hyperlink" Target="http://pbs.twimg.com/profile_images/1173079804146606080/wPK8T1mo_normal.jpg" TargetMode="External"/><Relationship Id="rId890" Type="http://schemas.openxmlformats.org/officeDocument/2006/relationships/hyperlink" Target="http://pbs.twimg.com/profile_images/1111685300089049088/0TUm7pyk_normal.jpg" TargetMode="External"/><Relationship Id="rId2157" Type="http://schemas.openxmlformats.org/officeDocument/2006/relationships/hyperlink" Target="https://twitter.com/edotenseimob" TargetMode="External"/><Relationship Id="rId2364" Type="http://schemas.openxmlformats.org/officeDocument/2006/relationships/hyperlink" Target="https://twitter.com/bzba_simba" TargetMode="External"/><Relationship Id="rId2571" Type="http://schemas.openxmlformats.org/officeDocument/2006/relationships/hyperlink" Target="https://twitter.com/irinoko" TargetMode="External"/><Relationship Id="rId129" Type="http://schemas.openxmlformats.org/officeDocument/2006/relationships/hyperlink" Target="https://t.co/l1NmXcWJLd" TargetMode="External"/><Relationship Id="rId336" Type="http://schemas.openxmlformats.org/officeDocument/2006/relationships/hyperlink" Target="https://t.co/KIa2GbGqnG" TargetMode="External"/><Relationship Id="rId543" Type="http://schemas.openxmlformats.org/officeDocument/2006/relationships/hyperlink" Target="http://pbs.twimg.com/profile_images/1200414314412294149/b2OYfF10_normal.jpg" TargetMode="External"/><Relationship Id="rId988" Type="http://schemas.openxmlformats.org/officeDocument/2006/relationships/hyperlink" Target="http://pbs.twimg.com/profile_images/1188623705158631425/98OcTWxP_normal.jpg" TargetMode="External"/><Relationship Id="rId1173" Type="http://schemas.openxmlformats.org/officeDocument/2006/relationships/hyperlink" Target="http://pbs.twimg.com/profile_images/378800000678315151/e578fd823eb4a3767927a257c829c5cb_normal.png" TargetMode="External"/><Relationship Id="rId1380" Type="http://schemas.openxmlformats.org/officeDocument/2006/relationships/hyperlink" Target="http://pbs.twimg.com/profile_images/1190042025015627776/9JLRi9V0_normal.jpg" TargetMode="External"/><Relationship Id="rId2017" Type="http://schemas.openxmlformats.org/officeDocument/2006/relationships/hyperlink" Target="https://twitter.com/primevideoin" TargetMode="External"/><Relationship Id="rId2224" Type="http://schemas.openxmlformats.org/officeDocument/2006/relationships/hyperlink" Target="https://twitter.com/grandiloquency1" TargetMode="External"/><Relationship Id="rId2669" Type="http://schemas.openxmlformats.org/officeDocument/2006/relationships/hyperlink" Target="https://twitter.com/lxrd93" TargetMode="External"/><Relationship Id="rId2876" Type="http://schemas.openxmlformats.org/officeDocument/2006/relationships/hyperlink" Target="https://twitter.com/telefonicauk" TargetMode="External"/><Relationship Id="rId403" Type="http://schemas.openxmlformats.org/officeDocument/2006/relationships/hyperlink" Target="https://t.co/OtiMFieQjf" TargetMode="External"/><Relationship Id="rId750" Type="http://schemas.openxmlformats.org/officeDocument/2006/relationships/hyperlink" Target="http://pbs.twimg.com/profile_images/754810305063116807/UMPsAX0H_normal.jpg" TargetMode="External"/><Relationship Id="rId848" Type="http://schemas.openxmlformats.org/officeDocument/2006/relationships/hyperlink" Target="http://pbs.twimg.com/profile_images/1144232290760810496/2VMZztw4_normal.png" TargetMode="External"/><Relationship Id="rId1033" Type="http://schemas.openxmlformats.org/officeDocument/2006/relationships/hyperlink" Target="http://pbs.twimg.com/profile_images/1137369343958933505/anFzbB3I_normal.jpg" TargetMode="External"/><Relationship Id="rId1478" Type="http://schemas.openxmlformats.org/officeDocument/2006/relationships/hyperlink" Target="http://pbs.twimg.com/profile_images/802638413673463808/LltJNy-Z_normal.jpg" TargetMode="External"/><Relationship Id="rId1685" Type="http://schemas.openxmlformats.org/officeDocument/2006/relationships/hyperlink" Target="http://pbs.twimg.com/profile_images/1197366341692542983/Vj-dX3zR_normal.jpg" TargetMode="External"/><Relationship Id="rId1892" Type="http://schemas.openxmlformats.org/officeDocument/2006/relationships/hyperlink" Target="https://twitter.com/lilypenny" TargetMode="External"/><Relationship Id="rId2431" Type="http://schemas.openxmlformats.org/officeDocument/2006/relationships/hyperlink" Target="https://twitter.com/blairlindsay5" TargetMode="External"/><Relationship Id="rId2529" Type="http://schemas.openxmlformats.org/officeDocument/2006/relationships/hyperlink" Target="https://twitter.com/stillsaneindian" TargetMode="External"/><Relationship Id="rId2736" Type="http://schemas.openxmlformats.org/officeDocument/2006/relationships/hyperlink" Target="https://twitter.com/cs_sureshb" TargetMode="External"/><Relationship Id="rId610" Type="http://schemas.openxmlformats.org/officeDocument/2006/relationships/hyperlink" Target="http://pbs.twimg.com/profile_images/1151812705608699904/KEhFF8FW_normal.jpg" TargetMode="External"/><Relationship Id="rId708" Type="http://schemas.openxmlformats.org/officeDocument/2006/relationships/hyperlink" Target="http://pbs.twimg.com/profile_images/1195088811962712064/k_KkZ0zt_normal.jpg" TargetMode="External"/><Relationship Id="rId915" Type="http://schemas.openxmlformats.org/officeDocument/2006/relationships/hyperlink" Target="http://pbs.twimg.com/profile_images/1001380063806443520/7QM-xXDY_normal.jpg" TargetMode="External"/><Relationship Id="rId1240" Type="http://schemas.openxmlformats.org/officeDocument/2006/relationships/hyperlink" Target="http://pbs.twimg.com/profile_images/935069777013411840/Uy_MO-6L_normal.jpg" TargetMode="External"/><Relationship Id="rId1338" Type="http://schemas.openxmlformats.org/officeDocument/2006/relationships/hyperlink" Target="http://pbs.twimg.com/profile_images/1153319165404635137/FGNJ2ZuS_normal.jpg" TargetMode="External"/><Relationship Id="rId1545" Type="http://schemas.openxmlformats.org/officeDocument/2006/relationships/hyperlink" Target="http://pbs.twimg.com/profile_images/2467992344/47oomvo8kd9lik5cpcyf_normal.jpeg" TargetMode="External"/><Relationship Id="rId2943" Type="http://schemas.openxmlformats.org/officeDocument/2006/relationships/hyperlink" Target="https://twitter.com/yungdtm" TargetMode="External"/><Relationship Id="rId1100" Type="http://schemas.openxmlformats.org/officeDocument/2006/relationships/hyperlink" Target="http://pbs.twimg.com/profile_images/1018422460847460352/GI5oSQrg_normal.jpg" TargetMode="External"/><Relationship Id="rId1405" Type="http://schemas.openxmlformats.org/officeDocument/2006/relationships/hyperlink" Target="http://pbs.twimg.com/profile_images/653941287456890880/DC4_G9la_normal.png" TargetMode="External"/><Relationship Id="rId1752" Type="http://schemas.openxmlformats.org/officeDocument/2006/relationships/hyperlink" Target="https://twitter.com/arsendwenger" TargetMode="External"/><Relationship Id="rId2803" Type="http://schemas.openxmlformats.org/officeDocument/2006/relationships/hyperlink" Target="https://twitter.com/danr95" TargetMode="External"/><Relationship Id="rId44" Type="http://schemas.openxmlformats.org/officeDocument/2006/relationships/hyperlink" Target="https://t.co/rMMsJ2L1Fu" TargetMode="External"/><Relationship Id="rId1612" Type="http://schemas.openxmlformats.org/officeDocument/2006/relationships/hyperlink" Target="http://pbs.twimg.com/profile_images/1201093855787077633/yV1VmlUe_normal.jpg" TargetMode="External"/><Relationship Id="rId1917" Type="http://schemas.openxmlformats.org/officeDocument/2006/relationships/hyperlink" Target="https://twitter.com/rvinyldeals" TargetMode="External"/><Relationship Id="rId193" Type="http://schemas.openxmlformats.org/officeDocument/2006/relationships/hyperlink" Target="https://t.co/06Cgzzid19" TargetMode="External"/><Relationship Id="rId498" Type="http://schemas.openxmlformats.org/officeDocument/2006/relationships/hyperlink" Target="http://t.co/etBvIBX6nd" TargetMode="External"/><Relationship Id="rId2081" Type="http://schemas.openxmlformats.org/officeDocument/2006/relationships/hyperlink" Target="https://twitter.com/pugtom" TargetMode="External"/><Relationship Id="rId2179" Type="http://schemas.openxmlformats.org/officeDocument/2006/relationships/hyperlink" Target="https://twitter.com/keiipie" TargetMode="External"/><Relationship Id="rId260" Type="http://schemas.openxmlformats.org/officeDocument/2006/relationships/hyperlink" Target="https://t.co/QEkqqbmooS" TargetMode="External"/><Relationship Id="rId2386" Type="http://schemas.openxmlformats.org/officeDocument/2006/relationships/hyperlink" Target="https://twitter.com/mementh" TargetMode="External"/><Relationship Id="rId2593" Type="http://schemas.openxmlformats.org/officeDocument/2006/relationships/hyperlink" Target="https://twitter.com/bobbyoflondon" TargetMode="External"/><Relationship Id="rId120" Type="http://schemas.openxmlformats.org/officeDocument/2006/relationships/hyperlink" Target="http://t.co/gwJkavxzZk" TargetMode="External"/><Relationship Id="rId358" Type="http://schemas.openxmlformats.org/officeDocument/2006/relationships/hyperlink" Target="https://t.co/SgHO0Qv5Sw" TargetMode="External"/><Relationship Id="rId565" Type="http://schemas.openxmlformats.org/officeDocument/2006/relationships/hyperlink" Target="http://pbs.twimg.com/profile_images/554691333265174528/IUtnbt97_normal.png" TargetMode="External"/><Relationship Id="rId772" Type="http://schemas.openxmlformats.org/officeDocument/2006/relationships/hyperlink" Target="http://pbs.twimg.com/profile_images/1199080030556569601/a1f-SVKK_normal.jpg" TargetMode="External"/><Relationship Id="rId1195" Type="http://schemas.openxmlformats.org/officeDocument/2006/relationships/hyperlink" Target="http://pbs.twimg.com/profile_images/1175756224979226624/ui7xc6t1_normal.jpg" TargetMode="External"/><Relationship Id="rId2039" Type="http://schemas.openxmlformats.org/officeDocument/2006/relationships/hyperlink" Target="https://twitter.com/robbie_goode" TargetMode="External"/><Relationship Id="rId2246" Type="http://schemas.openxmlformats.org/officeDocument/2006/relationships/hyperlink" Target="https://twitter.com/goonerwilson14" TargetMode="External"/><Relationship Id="rId2453" Type="http://schemas.openxmlformats.org/officeDocument/2006/relationships/hyperlink" Target="https://twitter.com/snipejaeg" TargetMode="External"/><Relationship Id="rId2660" Type="http://schemas.openxmlformats.org/officeDocument/2006/relationships/hyperlink" Target="https://twitter.com/realnicjohnson" TargetMode="External"/><Relationship Id="rId2898" Type="http://schemas.openxmlformats.org/officeDocument/2006/relationships/hyperlink" Target="https://twitter.com/therowedenator" TargetMode="External"/><Relationship Id="rId218" Type="http://schemas.openxmlformats.org/officeDocument/2006/relationships/hyperlink" Target="https://t.co/BRsGTKV1Wx" TargetMode="External"/><Relationship Id="rId425" Type="http://schemas.openxmlformats.org/officeDocument/2006/relationships/hyperlink" Target="https://t.co/wKYlES0N4k" TargetMode="External"/><Relationship Id="rId632" Type="http://schemas.openxmlformats.org/officeDocument/2006/relationships/hyperlink" Target="http://pbs.twimg.com/profile_images/1151494717181480960/SNQAI47G_normal.jpg" TargetMode="External"/><Relationship Id="rId1055" Type="http://schemas.openxmlformats.org/officeDocument/2006/relationships/hyperlink" Target="http://pbs.twimg.com/profile_images/1174909281709121537/vMeV3os5_normal.jpg" TargetMode="External"/><Relationship Id="rId1262" Type="http://schemas.openxmlformats.org/officeDocument/2006/relationships/hyperlink" Target="http://pbs.twimg.com/profile_images/1110634018184269824/rMlHU0PR_normal.jpg" TargetMode="External"/><Relationship Id="rId2106" Type="http://schemas.openxmlformats.org/officeDocument/2006/relationships/hyperlink" Target="https://twitter.com/primevideofr" TargetMode="External"/><Relationship Id="rId2313" Type="http://schemas.openxmlformats.org/officeDocument/2006/relationships/hyperlink" Target="https://twitter.com/hughhzeey" TargetMode="External"/><Relationship Id="rId2520" Type="http://schemas.openxmlformats.org/officeDocument/2006/relationships/hyperlink" Target="https://twitter.com/sptv" TargetMode="External"/><Relationship Id="rId2758" Type="http://schemas.openxmlformats.org/officeDocument/2006/relationships/hyperlink" Target="https://twitter.com/georgeg60648904" TargetMode="External"/><Relationship Id="rId2965" Type="http://schemas.openxmlformats.org/officeDocument/2006/relationships/hyperlink" Target="https://twitter.com/citysubs" TargetMode="External"/><Relationship Id="rId937" Type="http://schemas.openxmlformats.org/officeDocument/2006/relationships/hyperlink" Target="http://pbs.twimg.com/profile_images/1103053225245270016/kvEq9yoG_normal.png" TargetMode="External"/><Relationship Id="rId1122" Type="http://schemas.openxmlformats.org/officeDocument/2006/relationships/hyperlink" Target="http://pbs.twimg.com/profile_images/1192937574123393024/EbNUTcWA_normal.jpg" TargetMode="External"/><Relationship Id="rId1567" Type="http://schemas.openxmlformats.org/officeDocument/2006/relationships/hyperlink" Target="http://pbs.twimg.com/profile_images/1201708890741727232/00S35_vd_normal.jpg" TargetMode="External"/><Relationship Id="rId1774" Type="http://schemas.openxmlformats.org/officeDocument/2006/relationships/hyperlink" Target="https://twitter.com/cineastbenrowe" TargetMode="External"/><Relationship Id="rId1981" Type="http://schemas.openxmlformats.org/officeDocument/2006/relationships/hyperlink" Target="https://twitter.com/timpayton" TargetMode="External"/><Relationship Id="rId2618" Type="http://schemas.openxmlformats.org/officeDocument/2006/relationships/hyperlink" Target="https://twitter.com/supportbritish" TargetMode="External"/><Relationship Id="rId2825" Type="http://schemas.openxmlformats.org/officeDocument/2006/relationships/hyperlink" Target="https://twitter.com/jongraham316" TargetMode="External"/><Relationship Id="rId66" Type="http://schemas.openxmlformats.org/officeDocument/2006/relationships/hyperlink" Target="https://t.co/j9ar36BBTE" TargetMode="External"/><Relationship Id="rId1427" Type="http://schemas.openxmlformats.org/officeDocument/2006/relationships/hyperlink" Target="http://pbs.twimg.com/profile_images/1196226024478035968/4F8tp2HT_normal.jpg" TargetMode="External"/><Relationship Id="rId1634" Type="http://schemas.openxmlformats.org/officeDocument/2006/relationships/hyperlink" Target="http://pbs.twimg.com/profile_images/1195347006526566401/G8XxTPVe_normal.jpg" TargetMode="External"/><Relationship Id="rId1841" Type="http://schemas.openxmlformats.org/officeDocument/2006/relationships/hyperlink" Target="https://twitter.com/partouche9" TargetMode="External"/><Relationship Id="rId1939" Type="http://schemas.openxmlformats.org/officeDocument/2006/relationships/hyperlink" Target="https://twitter.com/g4b_zerkk" TargetMode="External"/><Relationship Id="rId1701" Type="http://schemas.openxmlformats.org/officeDocument/2006/relationships/hyperlink" Target="http://pbs.twimg.com/profile_images/1202407687885078528/fDxtWJmi_normal.jpg" TargetMode="External"/><Relationship Id="rId282" Type="http://schemas.openxmlformats.org/officeDocument/2006/relationships/hyperlink" Target="https://t.co/Jwho5TIFxC" TargetMode="External"/><Relationship Id="rId587" Type="http://schemas.openxmlformats.org/officeDocument/2006/relationships/hyperlink" Target="http://pbs.twimg.com/profile_images/1200421686648197121/BqPR8KQc_normal.jpg" TargetMode="External"/><Relationship Id="rId2170" Type="http://schemas.openxmlformats.org/officeDocument/2006/relationships/hyperlink" Target="https://twitter.com/marynanceresist" TargetMode="External"/><Relationship Id="rId2268" Type="http://schemas.openxmlformats.org/officeDocument/2006/relationships/hyperlink" Target="https://twitter.com/808marv" TargetMode="External"/><Relationship Id="rId8" Type="http://schemas.openxmlformats.org/officeDocument/2006/relationships/hyperlink" Target="http://t.co/pQnjsCeq2H" TargetMode="External"/><Relationship Id="rId142" Type="http://schemas.openxmlformats.org/officeDocument/2006/relationships/hyperlink" Target="http://t.co/mzwMGo7NYw" TargetMode="External"/><Relationship Id="rId447" Type="http://schemas.openxmlformats.org/officeDocument/2006/relationships/hyperlink" Target="https://t.co/MYXMSFLd9i" TargetMode="External"/><Relationship Id="rId794" Type="http://schemas.openxmlformats.org/officeDocument/2006/relationships/hyperlink" Target="http://pbs.twimg.com/profile_images/1133816461414338560/_PB4p-0W_normal.jpg" TargetMode="External"/><Relationship Id="rId1077" Type="http://schemas.openxmlformats.org/officeDocument/2006/relationships/hyperlink" Target="http://pbs.twimg.com/profile_images/1060271522319925257/fJKwJ0r2_normal.jpg" TargetMode="External"/><Relationship Id="rId2030" Type="http://schemas.openxmlformats.org/officeDocument/2006/relationships/hyperlink" Target="https://twitter.com/ftbldxn" TargetMode="External"/><Relationship Id="rId2128" Type="http://schemas.openxmlformats.org/officeDocument/2006/relationships/hyperlink" Target="https://twitter.com/mrjames15638306" TargetMode="External"/><Relationship Id="rId2475" Type="http://schemas.openxmlformats.org/officeDocument/2006/relationships/hyperlink" Target="https://twitter.com/badassbowlegz" TargetMode="External"/><Relationship Id="rId2682" Type="http://schemas.openxmlformats.org/officeDocument/2006/relationships/hyperlink" Target="https://twitter.com/dark_atmosphere" TargetMode="External"/><Relationship Id="rId654" Type="http://schemas.openxmlformats.org/officeDocument/2006/relationships/hyperlink" Target="http://pbs.twimg.com/profile_images/1191306202153672704/lZDLMf6b_normal.jpg" TargetMode="External"/><Relationship Id="rId861" Type="http://schemas.openxmlformats.org/officeDocument/2006/relationships/hyperlink" Target="http://pbs.twimg.com/profile_images/807685764637134852/QC2g4iU2_normal.jpg" TargetMode="External"/><Relationship Id="rId959" Type="http://schemas.openxmlformats.org/officeDocument/2006/relationships/hyperlink" Target="http://pbs.twimg.com/profile_images/1201935497846808577/vHeXXK--_normal.jpg" TargetMode="External"/><Relationship Id="rId1284" Type="http://schemas.openxmlformats.org/officeDocument/2006/relationships/hyperlink" Target="http://pbs.twimg.com/profile_images/1113094540863262720/u2uJJEfM_normal.jpg" TargetMode="External"/><Relationship Id="rId1491" Type="http://schemas.openxmlformats.org/officeDocument/2006/relationships/hyperlink" Target="http://pbs.twimg.com/profile_images/1163951078397894656/qdPmY2x9_normal.jpg" TargetMode="External"/><Relationship Id="rId1589" Type="http://schemas.openxmlformats.org/officeDocument/2006/relationships/hyperlink" Target="http://pbs.twimg.com/profile_images/1191187092094763008/s72-PCKX_normal.jpg" TargetMode="External"/><Relationship Id="rId2335" Type="http://schemas.openxmlformats.org/officeDocument/2006/relationships/hyperlink" Target="https://twitter.com/jamesadams93" TargetMode="External"/><Relationship Id="rId2542" Type="http://schemas.openxmlformats.org/officeDocument/2006/relationships/hyperlink" Target="https://twitter.com/espnchile" TargetMode="External"/><Relationship Id="rId307" Type="http://schemas.openxmlformats.org/officeDocument/2006/relationships/hyperlink" Target="https://t.co/gucepwXUr1" TargetMode="External"/><Relationship Id="rId514" Type="http://schemas.openxmlformats.org/officeDocument/2006/relationships/hyperlink" Target="http://pbs.twimg.com/profile_images/1154058932509274112/rg9ztqgE_normal.jpg" TargetMode="External"/><Relationship Id="rId721" Type="http://schemas.openxmlformats.org/officeDocument/2006/relationships/hyperlink" Target="http://pbs.twimg.com/profile_images/1202422753724436480/rVP35_NC_normal.jpg" TargetMode="External"/><Relationship Id="rId1144" Type="http://schemas.openxmlformats.org/officeDocument/2006/relationships/hyperlink" Target="http://pbs.twimg.com/profile_images/1197963281211805698/WrDQfvtW_normal.jpg" TargetMode="External"/><Relationship Id="rId1351" Type="http://schemas.openxmlformats.org/officeDocument/2006/relationships/hyperlink" Target="http://pbs.twimg.com/profile_images/1202587141441806336/kMJgy2JG_normal.jpg" TargetMode="External"/><Relationship Id="rId1449" Type="http://schemas.openxmlformats.org/officeDocument/2006/relationships/hyperlink" Target="http://pbs.twimg.com/profile_images/1198352727597699072/lAjvIyBY_normal.jpg" TargetMode="External"/><Relationship Id="rId1796" Type="http://schemas.openxmlformats.org/officeDocument/2006/relationships/hyperlink" Target="https://twitter.com/tec_mundo" TargetMode="External"/><Relationship Id="rId2402" Type="http://schemas.openxmlformats.org/officeDocument/2006/relationships/hyperlink" Target="https://twitter.com/nutritionoutl3t" TargetMode="External"/><Relationship Id="rId2847" Type="http://schemas.openxmlformats.org/officeDocument/2006/relationships/hyperlink" Target="https://twitter.com/herbieherbert10" TargetMode="External"/><Relationship Id="rId88" Type="http://schemas.openxmlformats.org/officeDocument/2006/relationships/hyperlink" Target="https://t.co/4UCfySORom" TargetMode="External"/><Relationship Id="rId819" Type="http://schemas.openxmlformats.org/officeDocument/2006/relationships/hyperlink" Target="http://pbs.twimg.com/profile_images/421377161/azizlittletwitter_normal.jpg" TargetMode="External"/><Relationship Id="rId1004" Type="http://schemas.openxmlformats.org/officeDocument/2006/relationships/hyperlink" Target="http://pbs.twimg.com/profile_images/1026483415594479617/qYezxiVu_normal.jpg" TargetMode="External"/><Relationship Id="rId1211" Type="http://schemas.openxmlformats.org/officeDocument/2006/relationships/hyperlink" Target="http://pbs.twimg.com/profile_images/1200814263629209602/UPzqM8ur_normal.jpg" TargetMode="External"/><Relationship Id="rId1656" Type="http://schemas.openxmlformats.org/officeDocument/2006/relationships/hyperlink" Target="http://pbs.twimg.com/profile_images/1190214373865918464/A_XxvUq9_normal.jpg" TargetMode="External"/><Relationship Id="rId1863" Type="http://schemas.openxmlformats.org/officeDocument/2006/relationships/hyperlink" Target="https://twitter.com/backpostheader" TargetMode="External"/><Relationship Id="rId2707" Type="http://schemas.openxmlformats.org/officeDocument/2006/relationships/hyperlink" Target="https://twitter.com/exiliado_futuro" TargetMode="External"/><Relationship Id="rId2914" Type="http://schemas.openxmlformats.org/officeDocument/2006/relationships/hyperlink" Target="https://twitter.com/talhaomergol" TargetMode="External"/><Relationship Id="rId1309" Type="http://schemas.openxmlformats.org/officeDocument/2006/relationships/hyperlink" Target="http://pbs.twimg.com/profile_images/1042443246599892992/6t9Wk-zM_normal.jpg" TargetMode="External"/><Relationship Id="rId1516" Type="http://schemas.openxmlformats.org/officeDocument/2006/relationships/hyperlink" Target="http://pbs.twimg.com/profile_images/1200215650498732032/Swm5VMKn_normal.jpg" TargetMode="External"/><Relationship Id="rId1723" Type="http://schemas.openxmlformats.org/officeDocument/2006/relationships/hyperlink" Target="http://pbs.twimg.com/profile_images/803359591354363906/nW8-KZRn_normal.jpg" TargetMode="External"/><Relationship Id="rId1930" Type="http://schemas.openxmlformats.org/officeDocument/2006/relationships/hyperlink" Target="https://twitter.com/waveygerard" TargetMode="External"/><Relationship Id="rId15" Type="http://schemas.openxmlformats.org/officeDocument/2006/relationships/hyperlink" Target="https://t.co/IEOsKvLPhY" TargetMode="External"/><Relationship Id="rId2192" Type="http://schemas.openxmlformats.org/officeDocument/2006/relationships/hyperlink" Target="https://twitter.com/100percentcafc" TargetMode="External"/><Relationship Id="rId164" Type="http://schemas.openxmlformats.org/officeDocument/2006/relationships/hyperlink" Target="https://t.co/J027fHqUKo" TargetMode="External"/><Relationship Id="rId371" Type="http://schemas.openxmlformats.org/officeDocument/2006/relationships/hyperlink" Target="https://t.co/qUErP0paxh" TargetMode="External"/><Relationship Id="rId2052" Type="http://schemas.openxmlformats.org/officeDocument/2006/relationships/hyperlink" Target="https://twitter.com/riffraffj13" TargetMode="External"/><Relationship Id="rId2497" Type="http://schemas.openxmlformats.org/officeDocument/2006/relationships/hyperlink" Target="https://twitter.com/milobok" TargetMode="External"/><Relationship Id="rId469" Type="http://schemas.openxmlformats.org/officeDocument/2006/relationships/hyperlink" Target="https://t.co/f8bMfv2GlZ" TargetMode="External"/><Relationship Id="rId676" Type="http://schemas.openxmlformats.org/officeDocument/2006/relationships/hyperlink" Target="http://pbs.twimg.com/profile_images/378800000631509231/7855bdadb905cd40b2617399e2c506f5_normal.jpeg" TargetMode="External"/><Relationship Id="rId883" Type="http://schemas.openxmlformats.org/officeDocument/2006/relationships/hyperlink" Target="http://pbs.twimg.com/profile_images/1194688719460143105/mqfS4pnY_normal.jpg" TargetMode="External"/><Relationship Id="rId1099" Type="http://schemas.openxmlformats.org/officeDocument/2006/relationships/hyperlink" Target="http://pbs.twimg.com/profile_images/884007903291740163/xBaB_oic_normal.jpg" TargetMode="External"/><Relationship Id="rId2357" Type="http://schemas.openxmlformats.org/officeDocument/2006/relationships/hyperlink" Target="https://twitter.com/robjones_11" TargetMode="External"/><Relationship Id="rId2564" Type="http://schemas.openxmlformats.org/officeDocument/2006/relationships/hyperlink" Target="https://twitter.com/darealteddyb" TargetMode="External"/><Relationship Id="rId231" Type="http://schemas.openxmlformats.org/officeDocument/2006/relationships/hyperlink" Target="https://t.co/d45NqBho0r" TargetMode="External"/><Relationship Id="rId329" Type="http://schemas.openxmlformats.org/officeDocument/2006/relationships/hyperlink" Target="https://t.co/4eiUTVrfx0" TargetMode="External"/><Relationship Id="rId536" Type="http://schemas.openxmlformats.org/officeDocument/2006/relationships/hyperlink" Target="http://pbs.twimg.com/profile_images/949070360103698432/kXSiPeTk_normal.jpg" TargetMode="External"/><Relationship Id="rId1166" Type="http://schemas.openxmlformats.org/officeDocument/2006/relationships/hyperlink" Target="http://pbs.twimg.com/profile_images/1202071088680845317/NIG_d-8x_normal.jpg" TargetMode="External"/><Relationship Id="rId1373" Type="http://schemas.openxmlformats.org/officeDocument/2006/relationships/hyperlink" Target="http://pbs.twimg.com/profile_images/1017862573641883649/yUqiX99r_normal.jpg" TargetMode="External"/><Relationship Id="rId2217" Type="http://schemas.openxmlformats.org/officeDocument/2006/relationships/hyperlink" Target="https://twitter.com/peachiko_" TargetMode="External"/><Relationship Id="rId2771" Type="http://schemas.openxmlformats.org/officeDocument/2006/relationships/hyperlink" Target="https://twitter.com/joshhbyrne" TargetMode="External"/><Relationship Id="rId2869" Type="http://schemas.openxmlformats.org/officeDocument/2006/relationships/hyperlink" Target="https://twitter.com/sspideydaya" TargetMode="External"/><Relationship Id="rId743" Type="http://schemas.openxmlformats.org/officeDocument/2006/relationships/hyperlink" Target="http://pbs.twimg.com/profile_images/1192035546513780736/PXSq783K_normal.jpg" TargetMode="External"/><Relationship Id="rId950" Type="http://schemas.openxmlformats.org/officeDocument/2006/relationships/hyperlink" Target="http://pbs.twimg.com/profile_images/927773976536891392/FFHcKDFH_normal.jpg" TargetMode="External"/><Relationship Id="rId1026" Type="http://schemas.openxmlformats.org/officeDocument/2006/relationships/hyperlink" Target="http://pbs.twimg.com/profile_images/712399703258714113/0O5sDfNo_normal.jpg" TargetMode="External"/><Relationship Id="rId1580" Type="http://schemas.openxmlformats.org/officeDocument/2006/relationships/hyperlink" Target="http://pbs.twimg.com/profile_images/1195523575425445890/bp_kCpAF_normal.jpg" TargetMode="External"/><Relationship Id="rId1678" Type="http://schemas.openxmlformats.org/officeDocument/2006/relationships/hyperlink" Target="http://pbs.twimg.com/profile_images/1202185436988428289/rbMJwV5H_normal.jpg" TargetMode="External"/><Relationship Id="rId1885" Type="http://schemas.openxmlformats.org/officeDocument/2006/relationships/hyperlink" Target="https://twitter.com/jamesrlarkins" TargetMode="External"/><Relationship Id="rId2424" Type="http://schemas.openxmlformats.org/officeDocument/2006/relationships/hyperlink" Target="https://twitter.com/cam_martin87" TargetMode="External"/><Relationship Id="rId2631" Type="http://schemas.openxmlformats.org/officeDocument/2006/relationships/hyperlink" Target="https://twitter.com/sir_dreamalot" TargetMode="External"/><Relationship Id="rId2729" Type="http://schemas.openxmlformats.org/officeDocument/2006/relationships/hyperlink" Target="https://twitter.com/abradacabla" TargetMode="External"/><Relationship Id="rId2936" Type="http://schemas.openxmlformats.org/officeDocument/2006/relationships/hyperlink" Target="https://twitter.com/singhmundfreud" TargetMode="External"/><Relationship Id="rId603" Type="http://schemas.openxmlformats.org/officeDocument/2006/relationships/hyperlink" Target="http://pbs.twimg.com/profile_images/1202180748662517763/SGU01s_Q_normal.png" TargetMode="External"/><Relationship Id="rId810" Type="http://schemas.openxmlformats.org/officeDocument/2006/relationships/hyperlink" Target="http://pbs.twimg.com/profile_images/1199576294851272706/t6wOuSdm_normal.jpg" TargetMode="External"/><Relationship Id="rId908" Type="http://schemas.openxmlformats.org/officeDocument/2006/relationships/hyperlink" Target="http://pbs.twimg.com/profile_images/976411502973513729/w_9S-n5B_normal.jpg" TargetMode="External"/><Relationship Id="rId1233" Type="http://schemas.openxmlformats.org/officeDocument/2006/relationships/hyperlink" Target="http://pbs.twimg.com/profile_images/753298592496955393/qusxJxmj_normal.jpg" TargetMode="External"/><Relationship Id="rId1440" Type="http://schemas.openxmlformats.org/officeDocument/2006/relationships/hyperlink" Target="http://pbs.twimg.com/profile_images/1201238144143822849/Y6qcvegv_normal.jpg" TargetMode="External"/><Relationship Id="rId1538" Type="http://schemas.openxmlformats.org/officeDocument/2006/relationships/hyperlink" Target="http://pbs.twimg.com/profile_images/1064923096174534656/eQ0gFFrw_normal.jpg" TargetMode="External"/><Relationship Id="rId1300" Type="http://schemas.openxmlformats.org/officeDocument/2006/relationships/hyperlink" Target="http://pbs.twimg.com/profile_images/1193874930934439939/SMDMw7Ku_normal.jpg" TargetMode="External"/><Relationship Id="rId1745" Type="http://schemas.openxmlformats.org/officeDocument/2006/relationships/hyperlink" Target="https://twitter.com/karafuto1979" TargetMode="External"/><Relationship Id="rId1952" Type="http://schemas.openxmlformats.org/officeDocument/2006/relationships/hyperlink" Target="https://twitter.com/kkline201" TargetMode="External"/><Relationship Id="rId37" Type="http://schemas.openxmlformats.org/officeDocument/2006/relationships/hyperlink" Target="https://t.co/U4uzo1rwnv" TargetMode="External"/><Relationship Id="rId1605" Type="http://schemas.openxmlformats.org/officeDocument/2006/relationships/hyperlink" Target="http://pbs.twimg.com/profile_images/1097785827265077249/dUveFNsh_normal.jpg" TargetMode="External"/><Relationship Id="rId1812" Type="http://schemas.openxmlformats.org/officeDocument/2006/relationships/hyperlink" Target="https://twitter.com/mailsp" TargetMode="External"/><Relationship Id="rId186" Type="http://schemas.openxmlformats.org/officeDocument/2006/relationships/hyperlink" Target="https://t.co/pU7PlVfcb5" TargetMode="External"/><Relationship Id="rId393" Type="http://schemas.openxmlformats.org/officeDocument/2006/relationships/hyperlink" Target="https://t.co/PC9PtVjbDo" TargetMode="External"/><Relationship Id="rId2074" Type="http://schemas.openxmlformats.org/officeDocument/2006/relationships/hyperlink" Target="https://twitter.com/themprfirm" TargetMode="External"/><Relationship Id="rId2281" Type="http://schemas.openxmlformats.org/officeDocument/2006/relationships/hyperlink" Target="https://twitter.com/mrjumpingstep" TargetMode="External"/><Relationship Id="rId253" Type="http://schemas.openxmlformats.org/officeDocument/2006/relationships/hyperlink" Target="https://t.co/92P1Zbo3OG" TargetMode="External"/><Relationship Id="rId460" Type="http://schemas.openxmlformats.org/officeDocument/2006/relationships/hyperlink" Target="https://t.co/R2N0q6YfFC" TargetMode="External"/><Relationship Id="rId698" Type="http://schemas.openxmlformats.org/officeDocument/2006/relationships/hyperlink" Target="http://pbs.twimg.com/profile_images/1140227337042243584/PnfGa_Dv_normal.jpg" TargetMode="External"/><Relationship Id="rId1090" Type="http://schemas.openxmlformats.org/officeDocument/2006/relationships/hyperlink" Target="http://pbs.twimg.com/profile_images/1018152775564320768/kH7WpGKV_normal.jpg" TargetMode="External"/><Relationship Id="rId2141" Type="http://schemas.openxmlformats.org/officeDocument/2006/relationships/hyperlink" Target="https://twitter.com/mykukun" TargetMode="External"/><Relationship Id="rId2379" Type="http://schemas.openxmlformats.org/officeDocument/2006/relationships/hyperlink" Target="https://twitter.com/obiiiwaan" TargetMode="External"/><Relationship Id="rId2586" Type="http://schemas.openxmlformats.org/officeDocument/2006/relationships/hyperlink" Target="https://twitter.com/fadecsgo__" TargetMode="External"/><Relationship Id="rId2793" Type="http://schemas.openxmlformats.org/officeDocument/2006/relationships/hyperlink" Target="https://twitter.com/starmas_" TargetMode="External"/><Relationship Id="rId113" Type="http://schemas.openxmlformats.org/officeDocument/2006/relationships/hyperlink" Target="https://t.co/MqOqjM5dom" TargetMode="External"/><Relationship Id="rId320" Type="http://schemas.openxmlformats.org/officeDocument/2006/relationships/hyperlink" Target="https://t.co/NtGdcTGJaX" TargetMode="External"/><Relationship Id="rId558" Type="http://schemas.openxmlformats.org/officeDocument/2006/relationships/hyperlink" Target="http://pbs.twimg.com/profile_images/1172987989514866688/SrjCF1AL_normal.jpg" TargetMode="External"/><Relationship Id="rId765" Type="http://schemas.openxmlformats.org/officeDocument/2006/relationships/hyperlink" Target="http://pbs.twimg.com/profile_images/1137054828180496384/i2A-dkeE_normal.jpg" TargetMode="External"/><Relationship Id="rId972" Type="http://schemas.openxmlformats.org/officeDocument/2006/relationships/hyperlink" Target="http://pbs.twimg.com/profile_images/1196542506021871618/8Ty1zHRz_normal.jpg" TargetMode="External"/><Relationship Id="rId1188" Type="http://schemas.openxmlformats.org/officeDocument/2006/relationships/hyperlink" Target="http://pbs.twimg.com/profile_images/897537767336546304/IWLMIwWL_normal.jpg" TargetMode="External"/><Relationship Id="rId1395" Type="http://schemas.openxmlformats.org/officeDocument/2006/relationships/hyperlink" Target="http://pbs.twimg.com/profile_images/1202462009909866497/srrYg5jS_normal.jpg" TargetMode="External"/><Relationship Id="rId2001" Type="http://schemas.openxmlformats.org/officeDocument/2006/relationships/hyperlink" Target="https://twitter.com/wildflowerxcr" TargetMode="External"/><Relationship Id="rId2239" Type="http://schemas.openxmlformats.org/officeDocument/2006/relationships/hyperlink" Target="https://twitter.com/obenkyounuma" TargetMode="External"/><Relationship Id="rId2446" Type="http://schemas.openxmlformats.org/officeDocument/2006/relationships/hyperlink" Target="https://twitter.com/jpienaar22" TargetMode="External"/><Relationship Id="rId2653" Type="http://schemas.openxmlformats.org/officeDocument/2006/relationships/hyperlink" Target="https://twitter.com/apcpcarvalho" TargetMode="External"/><Relationship Id="rId2860" Type="http://schemas.openxmlformats.org/officeDocument/2006/relationships/hyperlink" Target="https://twitter.com/_ryan1996" TargetMode="External"/><Relationship Id="rId418" Type="http://schemas.openxmlformats.org/officeDocument/2006/relationships/hyperlink" Target="https://t.co/EpG81UYXeO" TargetMode="External"/><Relationship Id="rId625" Type="http://schemas.openxmlformats.org/officeDocument/2006/relationships/hyperlink" Target="http://pbs.twimg.com/profile_images/932691956504735744/gCiYL7Uk_normal.jpg" TargetMode="External"/><Relationship Id="rId832" Type="http://schemas.openxmlformats.org/officeDocument/2006/relationships/hyperlink" Target="http://pbs.twimg.com/profile_images/1202347407977189376/uUmkHQMy_normal.jpg" TargetMode="External"/><Relationship Id="rId1048" Type="http://schemas.openxmlformats.org/officeDocument/2006/relationships/hyperlink" Target="http://pbs.twimg.com/profile_images/1095079160811343872/82C4seVf_normal.jpg" TargetMode="External"/><Relationship Id="rId1255" Type="http://schemas.openxmlformats.org/officeDocument/2006/relationships/hyperlink" Target="http://pbs.twimg.com/profile_images/1196033403126202368/6A_3ZQfT_normal.jpg" TargetMode="External"/><Relationship Id="rId1462" Type="http://schemas.openxmlformats.org/officeDocument/2006/relationships/hyperlink" Target="http://pbs.twimg.com/profile_images/1167957392002187265/0I0WgehG_normal.jpg" TargetMode="External"/><Relationship Id="rId2306" Type="http://schemas.openxmlformats.org/officeDocument/2006/relationships/hyperlink" Target="https://twitter.com/slobis" TargetMode="External"/><Relationship Id="rId2513" Type="http://schemas.openxmlformats.org/officeDocument/2006/relationships/hyperlink" Target="https://twitter.com/paolaar10364100" TargetMode="External"/><Relationship Id="rId2958" Type="http://schemas.openxmlformats.org/officeDocument/2006/relationships/hyperlink" Target="https://twitter.com/0bsidiansn0w" TargetMode="External"/><Relationship Id="rId1115" Type="http://schemas.openxmlformats.org/officeDocument/2006/relationships/hyperlink" Target="http://pbs.twimg.com/profile_images/1065944555843919872/PQP47-gG_normal.jpg" TargetMode="External"/><Relationship Id="rId1322" Type="http://schemas.openxmlformats.org/officeDocument/2006/relationships/hyperlink" Target="http://pbs.twimg.com/profile_images/1651843987/view_4_normal.jpeg" TargetMode="External"/><Relationship Id="rId1767" Type="http://schemas.openxmlformats.org/officeDocument/2006/relationships/hyperlink" Target="https://twitter.com/djknibbs49" TargetMode="External"/><Relationship Id="rId1974" Type="http://schemas.openxmlformats.org/officeDocument/2006/relationships/hyperlink" Target="https://twitter.com/ronninorman_" TargetMode="External"/><Relationship Id="rId2720" Type="http://schemas.openxmlformats.org/officeDocument/2006/relationships/hyperlink" Target="https://twitter.com/oferton_es" TargetMode="External"/><Relationship Id="rId2818" Type="http://schemas.openxmlformats.org/officeDocument/2006/relationships/hyperlink" Target="https://twitter.com/paddypower" TargetMode="External"/><Relationship Id="rId59" Type="http://schemas.openxmlformats.org/officeDocument/2006/relationships/hyperlink" Target="https://t.co/zKLwZAr6Rx" TargetMode="External"/><Relationship Id="rId1627" Type="http://schemas.openxmlformats.org/officeDocument/2006/relationships/hyperlink" Target="http://pbs.twimg.com/profile_images/1147273895294177280/94AXlJqk_normal.png" TargetMode="External"/><Relationship Id="rId1834" Type="http://schemas.openxmlformats.org/officeDocument/2006/relationships/hyperlink" Target="https://twitter.com/taraafcx" TargetMode="External"/><Relationship Id="rId2096" Type="http://schemas.openxmlformats.org/officeDocument/2006/relationships/hyperlink" Target="https://twitter.com/nbchouse" TargetMode="External"/><Relationship Id="rId1901" Type="http://schemas.openxmlformats.org/officeDocument/2006/relationships/hyperlink" Target="https://twitter.com/dan_beck11" TargetMode="External"/><Relationship Id="rId275" Type="http://schemas.openxmlformats.org/officeDocument/2006/relationships/hyperlink" Target="https://t.co/JdL7luiciq" TargetMode="External"/><Relationship Id="rId482" Type="http://schemas.openxmlformats.org/officeDocument/2006/relationships/hyperlink" Target="https://t.co/lnhv6UoVME" TargetMode="External"/><Relationship Id="rId2163" Type="http://schemas.openxmlformats.org/officeDocument/2006/relationships/hyperlink" Target="https://twitter.com/chrismcurtis" TargetMode="External"/><Relationship Id="rId2370" Type="http://schemas.openxmlformats.org/officeDocument/2006/relationships/hyperlink" Target="https://twitter.com/3ars92" TargetMode="External"/><Relationship Id="rId135" Type="http://schemas.openxmlformats.org/officeDocument/2006/relationships/hyperlink" Target="https://t.co/ozEP3TC3W8" TargetMode="External"/><Relationship Id="rId342" Type="http://schemas.openxmlformats.org/officeDocument/2006/relationships/hyperlink" Target="https://t.co/cVrdw3P0Zm" TargetMode="External"/><Relationship Id="rId787" Type="http://schemas.openxmlformats.org/officeDocument/2006/relationships/hyperlink" Target="http://pbs.twimg.com/profile_images/1198899881940672513/-NEvhd4u_normal.jpg" TargetMode="External"/><Relationship Id="rId994" Type="http://schemas.openxmlformats.org/officeDocument/2006/relationships/hyperlink" Target="http://pbs.twimg.com/profile_images/1113629169018183686/rNzOp0NR_normal.jpg" TargetMode="External"/><Relationship Id="rId2023" Type="http://schemas.openxmlformats.org/officeDocument/2006/relationships/hyperlink" Target="https://twitter.com/melodysirenee" TargetMode="External"/><Relationship Id="rId2230" Type="http://schemas.openxmlformats.org/officeDocument/2006/relationships/hyperlink" Target="https://twitter.com/thatguywizard" TargetMode="External"/><Relationship Id="rId2468" Type="http://schemas.openxmlformats.org/officeDocument/2006/relationships/hyperlink" Target="https://twitter.com/valinotejoao" TargetMode="External"/><Relationship Id="rId2675" Type="http://schemas.openxmlformats.org/officeDocument/2006/relationships/hyperlink" Target="https://twitter.com/lvl39nerd" TargetMode="External"/><Relationship Id="rId2882" Type="http://schemas.openxmlformats.org/officeDocument/2006/relationships/hyperlink" Target="https://twitter.com/magneticrealm" TargetMode="External"/><Relationship Id="rId202" Type="http://schemas.openxmlformats.org/officeDocument/2006/relationships/hyperlink" Target="https://t.co/XFIrQcols5" TargetMode="External"/><Relationship Id="rId647" Type="http://schemas.openxmlformats.org/officeDocument/2006/relationships/hyperlink" Target="http://pbs.twimg.com/profile_images/1182676449049882624/VNdsyXh1_normal.jpg" TargetMode="External"/><Relationship Id="rId854" Type="http://schemas.openxmlformats.org/officeDocument/2006/relationships/hyperlink" Target="http://pbs.twimg.com/profile_images/1194578001746378758/14SKBKqS_normal.jpg" TargetMode="External"/><Relationship Id="rId1277" Type="http://schemas.openxmlformats.org/officeDocument/2006/relationships/hyperlink" Target="http://pbs.twimg.com/profile_images/1202688917536821248/emBvn0Le_normal.jpg" TargetMode="External"/><Relationship Id="rId1484" Type="http://schemas.openxmlformats.org/officeDocument/2006/relationships/hyperlink" Target="http://pbs.twimg.com/profile_images/1564561030/yuri_normal.gif" TargetMode="External"/><Relationship Id="rId1691" Type="http://schemas.openxmlformats.org/officeDocument/2006/relationships/hyperlink" Target="http://pbs.twimg.com/profile_images/1190128086106423299/NJTLKA9W_normal.jpg" TargetMode="External"/><Relationship Id="rId2328" Type="http://schemas.openxmlformats.org/officeDocument/2006/relationships/hyperlink" Target="https://twitter.com/j_burnsy_87" TargetMode="External"/><Relationship Id="rId2535" Type="http://schemas.openxmlformats.org/officeDocument/2006/relationships/hyperlink" Target="https://twitter.com/shababn4" TargetMode="External"/><Relationship Id="rId2742" Type="http://schemas.openxmlformats.org/officeDocument/2006/relationships/hyperlink" Target="https://twitter.com/andyburgess53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s://buff.ly/2YmK5iU"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s://twitch.amazon.com/prime/loot/tft2" TargetMode="External"/><Relationship Id="rId7" Type="http://schemas.openxmlformats.org/officeDocument/2006/relationships/hyperlink" Target="https://www.comingsoon.net/tv/trailers/1113316-first-teaser-for-amazon-primes-the-boys-season-2"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twitch.amazon.com/prime/loot/lol2" TargetMode="External"/><Relationship Id="rId16" Type="http://schemas.openxmlformats.org/officeDocument/2006/relationships/table" Target="../tables/table16.xml"/><Relationship Id="rId1" Type="http://schemas.openxmlformats.org/officeDocument/2006/relationships/hyperlink" Target="https://twitter.com/nocontexthearn/status/1188547183299170305" TargetMode="External"/><Relationship Id="rId6" Type="http://schemas.openxmlformats.org/officeDocument/2006/relationships/hyperlink" Target="https://www.indiaglitz.com/thalapathy-64-streaming-rights-amazon-prime-video-for-record-prize-tamil-news-248975" TargetMode="External"/><Relationship Id="rId11" Type="http://schemas.openxmlformats.org/officeDocument/2006/relationships/table" Target="../tables/table11.xml"/><Relationship Id="rId5" Type="http://schemas.openxmlformats.org/officeDocument/2006/relationships/hyperlink" Target="http://bit.ly/34Ss3aN" TargetMode="External"/><Relationship Id="rId15" Type="http://schemas.openxmlformats.org/officeDocument/2006/relationships/table" Target="../tables/table15.xml"/><Relationship Id="rId10" Type="http://schemas.openxmlformats.org/officeDocument/2006/relationships/hyperlink" Target="https://tamil.news18.com/news/entertainment/cinema-amazon-prime-videoin-bags-thalapathy-64-digital-rights-msb-232167.html" TargetMode="External"/><Relationship Id="rId4" Type="http://schemas.openxmlformats.org/officeDocument/2006/relationships/hyperlink" Target="https://comicbook.com/gaming/2019/12/05/nintendo-switch-lite-amazon-prime-deal/" TargetMode="External"/><Relationship Id="rId9" Type="http://schemas.openxmlformats.org/officeDocument/2006/relationships/hyperlink" Target="https://ift.tt/388hZMZ" TargetMode="Externa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107"/>
  <sheetViews>
    <sheetView workbookViewId="0">
      <pane xSplit="2" ySplit="2" topLeftCell="C3" activePane="bottomRight" state="frozen"/>
      <selection pane="topRight" activeCell="C1" sqref="C1"/>
      <selection pane="bottomLeft" activeCell="A3" sqref="A3"/>
      <selection pane="bottomRight" activeCell="Q127" sqref="Q127"/>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customWidth="1"/>
    <col min="12" max="12" width="11" hidden="1" customWidth="1"/>
    <col min="13" max="13" width="10.88671875" hidden="1" customWidth="1"/>
    <col min="14" max="14" width="16" bestFit="1" customWidth="1"/>
    <col min="15" max="15" width="12.21875" bestFit="1" customWidth="1"/>
    <col min="16" max="16" width="13.6640625" bestFit="1" customWidth="1"/>
    <col min="17" max="17" width="8.33203125" bestFit="1" customWidth="1"/>
    <col min="18" max="18" width="9.6640625" bestFit="1" customWidth="1"/>
    <col min="19" max="19" width="12.6640625" bestFit="1" customWidth="1"/>
    <col min="20" max="20" width="12.88671875" bestFit="1" customWidth="1"/>
    <col min="21" max="21" width="13.109375" bestFit="1" customWidth="1"/>
    <col min="22" max="22" width="13.88671875" bestFit="1" customWidth="1"/>
    <col min="23" max="23" width="9.88671875" bestFit="1" customWidth="1"/>
    <col min="24" max="24" width="11.21875" bestFit="1" customWidth="1"/>
    <col min="25" max="25" width="13" bestFit="1" customWidth="1"/>
    <col min="26" max="26" width="13.109375" bestFit="1" customWidth="1"/>
  </cols>
  <sheetData>
    <row r="1" spans="1:26" x14ac:dyDescent="0.3">
      <c r="C1" s="16" t="s">
        <v>39</v>
      </c>
      <c r="D1" s="17"/>
      <c r="E1" s="17"/>
      <c r="F1" s="17"/>
      <c r="G1" s="16"/>
      <c r="H1" s="14" t="s">
        <v>43</v>
      </c>
      <c r="I1" s="51"/>
      <c r="J1" s="51"/>
      <c r="K1" s="33" t="s">
        <v>42</v>
      </c>
      <c r="L1" s="18" t="s">
        <v>40</v>
      </c>
      <c r="M1" s="18"/>
      <c r="N1" s="15" t="s">
        <v>41</v>
      </c>
    </row>
    <row r="2" spans="1:26" ht="30" customHeight="1" x14ac:dyDescent="0.3">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3">
      <c r="A3" s="62" t="s">
        <v>189</v>
      </c>
      <c r="B3" s="62" t="s">
        <v>189</v>
      </c>
      <c r="C3" s="63"/>
      <c r="D3" s="64"/>
      <c r="E3" s="65"/>
      <c r="F3" s="66"/>
      <c r="G3" s="63"/>
      <c r="H3" s="67"/>
      <c r="I3" s="68"/>
      <c r="J3" s="68"/>
      <c r="K3" s="34" t="s">
        <v>65</v>
      </c>
      <c r="L3" s="69">
        <v>3</v>
      </c>
      <c r="M3" s="69"/>
      <c r="N3" s="70"/>
      <c r="O3" s="76" t="s">
        <v>179</v>
      </c>
      <c r="P3" s="78">
        <v>43804.840219907404</v>
      </c>
      <c r="Q3" s="76" t="s">
        <v>1421</v>
      </c>
      <c r="R3" s="76"/>
      <c r="S3" s="76"/>
      <c r="T3" s="76"/>
      <c r="U3" s="78">
        <v>43804.840219907404</v>
      </c>
      <c r="V3" s="81" t="s">
        <v>2448</v>
      </c>
      <c r="W3" s="76"/>
      <c r="X3" s="76"/>
      <c r="Y3" s="82" t="s">
        <v>3448</v>
      </c>
      <c r="Z3" s="76"/>
    </row>
    <row r="4" spans="1:26" ht="15" customHeight="1" x14ac:dyDescent="0.3">
      <c r="A4" s="62" t="s">
        <v>190</v>
      </c>
      <c r="B4" s="62" t="s">
        <v>1133</v>
      </c>
      <c r="C4" s="63"/>
      <c r="D4" s="64"/>
      <c r="E4" s="65"/>
      <c r="F4" s="66"/>
      <c r="G4" s="63"/>
      <c r="H4" s="67"/>
      <c r="I4" s="68"/>
      <c r="J4" s="68"/>
      <c r="K4" s="34" t="s">
        <v>65</v>
      </c>
      <c r="L4" s="75">
        <v>4</v>
      </c>
      <c r="M4" s="75"/>
      <c r="N4" s="70"/>
      <c r="O4" s="77" t="s">
        <v>1419</v>
      </c>
      <c r="P4" s="79">
        <v>43804.840289351851</v>
      </c>
      <c r="Q4" s="77" t="s">
        <v>1422</v>
      </c>
      <c r="R4" s="77"/>
      <c r="S4" s="77"/>
      <c r="T4" s="77" t="s">
        <v>2388</v>
      </c>
      <c r="U4" s="79">
        <v>43804.840289351851</v>
      </c>
      <c r="V4" s="80" t="s">
        <v>2449</v>
      </c>
      <c r="W4" s="77"/>
      <c r="X4" s="77"/>
      <c r="Y4" s="83" t="s">
        <v>3449</v>
      </c>
      <c r="Z4" s="77"/>
    </row>
    <row r="5" spans="1:26" x14ac:dyDescent="0.3">
      <c r="A5" s="62" t="s">
        <v>191</v>
      </c>
      <c r="B5" s="62" t="s">
        <v>1169</v>
      </c>
      <c r="C5" s="63"/>
      <c r="D5" s="64"/>
      <c r="E5" s="65"/>
      <c r="F5" s="66"/>
      <c r="G5" s="63"/>
      <c r="H5" s="67"/>
      <c r="I5" s="68"/>
      <c r="J5" s="68"/>
      <c r="K5" s="34" t="s">
        <v>65</v>
      </c>
      <c r="L5" s="75">
        <v>5</v>
      </c>
      <c r="M5" s="75"/>
      <c r="N5" s="70"/>
      <c r="O5" s="77" t="s">
        <v>1419</v>
      </c>
      <c r="P5" s="79">
        <v>43804.840300925927</v>
      </c>
      <c r="Q5" s="77" t="s">
        <v>1423</v>
      </c>
      <c r="R5" s="77"/>
      <c r="S5" s="77"/>
      <c r="T5" s="77"/>
      <c r="U5" s="79">
        <v>43804.840300925927</v>
      </c>
      <c r="V5" s="80" t="s">
        <v>2450</v>
      </c>
      <c r="W5" s="77"/>
      <c r="X5" s="77"/>
      <c r="Y5" s="83" t="s">
        <v>3450</v>
      </c>
      <c r="Z5" s="77"/>
    </row>
    <row r="6" spans="1:26" x14ac:dyDescent="0.3">
      <c r="A6" s="62" t="s">
        <v>192</v>
      </c>
      <c r="B6" s="62" t="s">
        <v>1170</v>
      </c>
      <c r="C6" s="63"/>
      <c r="D6" s="64"/>
      <c r="E6" s="65"/>
      <c r="F6" s="66"/>
      <c r="G6" s="63"/>
      <c r="H6" s="67"/>
      <c r="I6" s="68"/>
      <c r="J6" s="68"/>
      <c r="K6" s="34" t="s">
        <v>65</v>
      </c>
      <c r="L6" s="75">
        <v>6</v>
      </c>
      <c r="M6" s="75"/>
      <c r="N6" s="70"/>
      <c r="O6" s="77" t="s">
        <v>1420</v>
      </c>
      <c r="P6" s="79">
        <v>43804.84033564815</v>
      </c>
      <c r="Q6" s="77" t="s">
        <v>1424</v>
      </c>
      <c r="R6" s="77"/>
      <c r="S6" s="77"/>
      <c r="T6" s="77"/>
      <c r="U6" s="79">
        <v>43804.84033564815</v>
      </c>
      <c r="V6" s="80" t="s">
        <v>2451</v>
      </c>
      <c r="W6" s="77"/>
      <c r="X6" s="77"/>
      <c r="Y6" s="83" t="s">
        <v>3451</v>
      </c>
      <c r="Z6" s="83" t="s">
        <v>4448</v>
      </c>
    </row>
    <row r="7" spans="1:26" x14ac:dyDescent="0.3">
      <c r="A7" s="62" t="s">
        <v>193</v>
      </c>
      <c r="B7" s="62" t="s">
        <v>193</v>
      </c>
      <c r="C7" s="63"/>
      <c r="D7" s="64"/>
      <c r="E7" s="65"/>
      <c r="F7" s="66"/>
      <c r="G7" s="63"/>
      <c r="H7" s="67"/>
      <c r="I7" s="68"/>
      <c r="J7" s="68"/>
      <c r="K7" s="34" t="s">
        <v>65</v>
      </c>
      <c r="L7" s="75">
        <v>7</v>
      </c>
      <c r="M7" s="75"/>
      <c r="N7" s="70"/>
      <c r="O7" s="77" t="s">
        <v>179</v>
      </c>
      <c r="P7" s="79">
        <v>43804.840370370373</v>
      </c>
      <c r="Q7" s="77" t="s">
        <v>1425</v>
      </c>
      <c r="R7" s="77"/>
      <c r="S7" s="77"/>
      <c r="T7" s="77"/>
      <c r="U7" s="79">
        <v>43804.840370370373</v>
      </c>
      <c r="V7" s="80" t="s">
        <v>2452</v>
      </c>
      <c r="W7" s="77"/>
      <c r="X7" s="77"/>
      <c r="Y7" s="83" t="s">
        <v>3452</v>
      </c>
      <c r="Z7" s="77"/>
    </row>
    <row r="8" spans="1:26" x14ac:dyDescent="0.3">
      <c r="A8" s="62" t="s">
        <v>194</v>
      </c>
      <c r="B8" s="62" t="s">
        <v>194</v>
      </c>
      <c r="C8" s="63"/>
      <c r="D8" s="64"/>
      <c r="E8" s="65"/>
      <c r="F8" s="66"/>
      <c r="G8" s="63"/>
      <c r="H8" s="67"/>
      <c r="I8" s="68"/>
      <c r="J8" s="68"/>
      <c r="K8" s="34" t="s">
        <v>65</v>
      </c>
      <c r="L8" s="75">
        <v>8</v>
      </c>
      <c r="M8" s="75"/>
      <c r="N8" s="70"/>
      <c r="O8" s="77" t="s">
        <v>179</v>
      </c>
      <c r="P8" s="79">
        <v>43804.840462962966</v>
      </c>
      <c r="Q8" s="77" t="s">
        <v>1426</v>
      </c>
      <c r="R8" s="77"/>
      <c r="S8" s="77"/>
      <c r="T8" s="77"/>
      <c r="U8" s="79">
        <v>43804.840462962966</v>
      </c>
      <c r="V8" s="80" t="s">
        <v>2453</v>
      </c>
      <c r="W8" s="77"/>
      <c r="X8" s="77"/>
      <c r="Y8" s="83" t="s">
        <v>3453</v>
      </c>
      <c r="Z8" s="77"/>
    </row>
    <row r="9" spans="1:26" x14ac:dyDescent="0.3">
      <c r="A9" s="62" t="s">
        <v>195</v>
      </c>
      <c r="B9" s="62" t="s">
        <v>195</v>
      </c>
      <c r="C9" s="63"/>
      <c r="D9" s="64"/>
      <c r="E9" s="65"/>
      <c r="F9" s="66"/>
      <c r="G9" s="63"/>
      <c r="H9" s="67"/>
      <c r="I9" s="68"/>
      <c r="J9" s="68"/>
      <c r="K9" s="34" t="s">
        <v>65</v>
      </c>
      <c r="L9" s="75">
        <v>9</v>
      </c>
      <c r="M9" s="75"/>
      <c r="N9" s="70"/>
      <c r="O9" s="77" t="s">
        <v>179</v>
      </c>
      <c r="P9" s="79">
        <v>43804.840497685182</v>
      </c>
      <c r="Q9" s="77" t="s">
        <v>1427</v>
      </c>
      <c r="R9" s="77"/>
      <c r="S9" s="77"/>
      <c r="T9" s="77"/>
      <c r="U9" s="79">
        <v>43804.840497685182</v>
      </c>
      <c r="V9" s="80" t="s">
        <v>2454</v>
      </c>
      <c r="W9" s="77"/>
      <c r="X9" s="77"/>
      <c r="Y9" s="83" t="s">
        <v>3454</v>
      </c>
      <c r="Z9" s="77"/>
    </row>
    <row r="10" spans="1:26" x14ac:dyDescent="0.3">
      <c r="A10" s="62" t="s">
        <v>196</v>
      </c>
      <c r="B10" s="62" t="s">
        <v>1171</v>
      </c>
      <c r="C10" s="63"/>
      <c r="D10" s="64"/>
      <c r="E10" s="65"/>
      <c r="F10" s="66"/>
      <c r="G10" s="63"/>
      <c r="H10" s="67"/>
      <c r="I10" s="68"/>
      <c r="J10" s="68"/>
      <c r="K10" s="34" t="s">
        <v>65</v>
      </c>
      <c r="L10" s="75">
        <v>10</v>
      </c>
      <c r="M10" s="75"/>
      <c r="N10" s="70"/>
      <c r="O10" s="77" t="s">
        <v>1420</v>
      </c>
      <c r="P10" s="79">
        <v>43804.840567129628</v>
      </c>
      <c r="Q10" s="77" t="s">
        <v>1428</v>
      </c>
      <c r="R10" s="77"/>
      <c r="S10" s="77"/>
      <c r="T10" s="77"/>
      <c r="U10" s="79">
        <v>43804.840567129628</v>
      </c>
      <c r="V10" s="80" t="s">
        <v>2455</v>
      </c>
      <c r="W10" s="77"/>
      <c r="X10" s="77"/>
      <c r="Y10" s="83" t="s">
        <v>3455</v>
      </c>
      <c r="Z10" s="83" t="s">
        <v>4449</v>
      </c>
    </row>
    <row r="11" spans="1:26" x14ac:dyDescent="0.3">
      <c r="A11" s="62" t="s">
        <v>197</v>
      </c>
      <c r="B11" s="62" t="s">
        <v>197</v>
      </c>
      <c r="C11" s="63"/>
      <c r="D11" s="64"/>
      <c r="E11" s="65"/>
      <c r="F11" s="66"/>
      <c r="G11" s="63"/>
      <c r="H11" s="67"/>
      <c r="I11" s="68"/>
      <c r="J11" s="68"/>
      <c r="K11" s="34" t="s">
        <v>65</v>
      </c>
      <c r="L11" s="75">
        <v>11</v>
      </c>
      <c r="M11" s="75"/>
      <c r="N11" s="70"/>
      <c r="O11" s="77" t="s">
        <v>179</v>
      </c>
      <c r="P11" s="79">
        <v>43804.840590277781</v>
      </c>
      <c r="Q11" s="77" t="s">
        <v>1429</v>
      </c>
      <c r="R11" s="80" t="s">
        <v>2117</v>
      </c>
      <c r="S11" s="77" t="s">
        <v>2350</v>
      </c>
      <c r="T11" s="77"/>
      <c r="U11" s="79">
        <v>43804.840590277781</v>
      </c>
      <c r="V11" s="80" t="s">
        <v>2456</v>
      </c>
      <c r="W11" s="77"/>
      <c r="X11" s="77"/>
      <c r="Y11" s="83" t="s">
        <v>3456</v>
      </c>
      <c r="Z11" s="77"/>
    </row>
    <row r="12" spans="1:26" x14ac:dyDescent="0.3">
      <c r="A12" s="62" t="s">
        <v>198</v>
      </c>
      <c r="B12" s="62" t="s">
        <v>198</v>
      </c>
      <c r="C12" s="63"/>
      <c r="D12" s="64"/>
      <c r="E12" s="65"/>
      <c r="F12" s="66"/>
      <c r="G12" s="63"/>
      <c r="H12" s="67"/>
      <c r="I12" s="68"/>
      <c r="J12" s="68"/>
      <c r="K12" s="34" t="s">
        <v>65</v>
      </c>
      <c r="L12" s="75">
        <v>12</v>
      </c>
      <c r="M12" s="75"/>
      <c r="N12" s="70"/>
      <c r="O12" s="77" t="s">
        <v>179</v>
      </c>
      <c r="P12" s="79">
        <v>43804.840671296297</v>
      </c>
      <c r="Q12" s="77" t="s">
        <v>1430</v>
      </c>
      <c r="R12" s="77"/>
      <c r="S12" s="77"/>
      <c r="T12" s="77"/>
      <c r="U12" s="79">
        <v>43804.840671296297</v>
      </c>
      <c r="V12" s="80" t="s">
        <v>2457</v>
      </c>
      <c r="W12" s="77"/>
      <c r="X12" s="77"/>
      <c r="Y12" s="83" t="s">
        <v>3457</v>
      </c>
      <c r="Z12" s="77"/>
    </row>
    <row r="13" spans="1:26" x14ac:dyDescent="0.3">
      <c r="A13" s="62" t="s">
        <v>199</v>
      </c>
      <c r="B13" s="62" t="s">
        <v>1172</v>
      </c>
      <c r="C13" s="63"/>
      <c r="D13" s="64"/>
      <c r="E13" s="65"/>
      <c r="F13" s="66"/>
      <c r="G13" s="63"/>
      <c r="H13" s="67"/>
      <c r="I13" s="68"/>
      <c r="J13" s="68"/>
      <c r="K13" s="34" t="s">
        <v>65</v>
      </c>
      <c r="L13" s="75">
        <v>13</v>
      </c>
      <c r="M13" s="75"/>
      <c r="N13" s="70"/>
      <c r="O13" s="77" t="s">
        <v>1419</v>
      </c>
      <c r="P13" s="79">
        <v>43804.840543981481</v>
      </c>
      <c r="Q13" s="77" t="s">
        <v>1431</v>
      </c>
      <c r="R13" s="77"/>
      <c r="S13" s="77"/>
      <c r="T13" s="77" t="s">
        <v>2389</v>
      </c>
      <c r="U13" s="79">
        <v>43804.840543981481</v>
      </c>
      <c r="V13" s="80" t="s">
        <v>2458</v>
      </c>
      <c r="W13" s="77"/>
      <c r="X13" s="77"/>
      <c r="Y13" s="83" t="s">
        <v>3458</v>
      </c>
      <c r="Z13" s="77"/>
    </row>
    <row r="14" spans="1:26" x14ac:dyDescent="0.3">
      <c r="A14" s="62" t="s">
        <v>199</v>
      </c>
      <c r="B14" s="62" t="s">
        <v>1173</v>
      </c>
      <c r="C14" s="63"/>
      <c r="D14" s="64"/>
      <c r="E14" s="65"/>
      <c r="F14" s="66"/>
      <c r="G14" s="63"/>
      <c r="H14" s="67"/>
      <c r="I14" s="68"/>
      <c r="J14" s="68"/>
      <c r="K14" s="34" t="s">
        <v>65</v>
      </c>
      <c r="L14" s="75">
        <v>14</v>
      </c>
      <c r="M14" s="75"/>
      <c r="N14" s="70"/>
      <c r="O14" s="77" t="s">
        <v>1419</v>
      </c>
      <c r="P14" s="79">
        <v>43804.840682870374</v>
      </c>
      <c r="Q14" s="77" t="s">
        <v>1432</v>
      </c>
      <c r="R14" s="80" t="s">
        <v>2118</v>
      </c>
      <c r="S14" s="77" t="s">
        <v>2351</v>
      </c>
      <c r="T14" s="77" t="s">
        <v>2390</v>
      </c>
      <c r="U14" s="79">
        <v>43804.840682870374</v>
      </c>
      <c r="V14" s="80" t="s">
        <v>2459</v>
      </c>
      <c r="W14" s="77"/>
      <c r="X14" s="77"/>
      <c r="Y14" s="83" t="s">
        <v>3459</v>
      </c>
      <c r="Z14" s="77"/>
    </row>
    <row r="15" spans="1:26" x14ac:dyDescent="0.3">
      <c r="A15" s="62" t="s">
        <v>200</v>
      </c>
      <c r="B15" s="62" t="s">
        <v>200</v>
      </c>
      <c r="C15" s="63"/>
      <c r="D15" s="64"/>
      <c r="E15" s="65"/>
      <c r="F15" s="66"/>
      <c r="G15" s="63"/>
      <c r="H15" s="67"/>
      <c r="I15" s="68"/>
      <c r="J15" s="68"/>
      <c r="K15" s="34" t="s">
        <v>65</v>
      </c>
      <c r="L15" s="75">
        <v>15</v>
      </c>
      <c r="M15" s="75"/>
      <c r="N15" s="70"/>
      <c r="O15" s="77" t="s">
        <v>179</v>
      </c>
      <c r="P15" s="79">
        <v>43804.84070601852</v>
      </c>
      <c r="Q15" s="77" t="s">
        <v>1433</v>
      </c>
      <c r="R15" s="77"/>
      <c r="S15" s="77"/>
      <c r="T15" s="77"/>
      <c r="U15" s="79">
        <v>43804.84070601852</v>
      </c>
      <c r="V15" s="80" t="s">
        <v>2460</v>
      </c>
      <c r="W15" s="77"/>
      <c r="X15" s="77"/>
      <c r="Y15" s="83" t="s">
        <v>3460</v>
      </c>
      <c r="Z15" s="77"/>
    </row>
    <row r="16" spans="1:26" x14ac:dyDescent="0.3">
      <c r="A16" s="62" t="s">
        <v>201</v>
      </c>
      <c r="B16" s="62" t="s">
        <v>1174</v>
      </c>
      <c r="C16" s="63"/>
      <c r="D16" s="64"/>
      <c r="E16" s="65"/>
      <c r="F16" s="66"/>
      <c r="G16" s="63"/>
      <c r="H16" s="67"/>
      <c r="I16" s="68"/>
      <c r="J16" s="68"/>
      <c r="K16" s="34" t="s">
        <v>65</v>
      </c>
      <c r="L16" s="75">
        <v>16</v>
      </c>
      <c r="M16" s="75"/>
      <c r="N16" s="70"/>
      <c r="O16" s="77" t="s">
        <v>1419</v>
      </c>
      <c r="P16" s="79">
        <v>43804.840740740743</v>
      </c>
      <c r="Q16" s="77" t="s">
        <v>1434</v>
      </c>
      <c r="R16" s="77"/>
      <c r="S16" s="77"/>
      <c r="T16" s="77" t="s">
        <v>2391</v>
      </c>
      <c r="U16" s="79">
        <v>43804.840740740743</v>
      </c>
      <c r="V16" s="80" t="s">
        <v>2461</v>
      </c>
      <c r="W16" s="77"/>
      <c r="X16" s="77"/>
      <c r="Y16" s="83" t="s">
        <v>3461</v>
      </c>
      <c r="Z16" s="77"/>
    </row>
    <row r="17" spans="1:26" x14ac:dyDescent="0.3">
      <c r="A17" s="62" t="s">
        <v>201</v>
      </c>
      <c r="B17" s="62" t="s">
        <v>1175</v>
      </c>
      <c r="C17" s="63"/>
      <c r="D17" s="64"/>
      <c r="E17" s="65"/>
      <c r="F17" s="66"/>
      <c r="G17" s="63"/>
      <c r="H17" s="67"/>
      <c r="I17" s="68"/>
      <c r="J17" s="68"/>
      <c r="K17" s="34" t="s">
        <v>65</v>
      </c>
      <c r="L17" s="75">
        <v>17</v>
      </c>
      <c r="M17" s="75"/>
      <c r="N17" s="70"/>
      <c r="O17" s="77" t="s">
        <v>1419</v>
      </c>
      <c r="P17" s="79">
        <v>43804.840740740743</v>
      </c>
      <c r="Q17" s="77" t="s">
        <v>1434</v>
      </c>
      <c r="R17" s="77"/>
      <c r="S17" s="77"/>
      <c r="T17" s="77" t="s">
        <v>2391</v>
      </c>
      <c r="U17" s="79">
        <v>43804.840740740743</v>
      </c>
      <c r="V17" s="80" t="s">
        <v>2461</v>
      </c>
      <c r="W17" s="77"/>
      <c r="X17" s="77"/>
      <c r="Y17" s="83" t="s">
        <v>3461</v>
      </c>
      <c r="Z17" s="77"/>
    </row>
    <row r="18" spans="1:26" x14ac:dyDescent="0.3">
      <c r="A18" s="62" t="s">
        <v>202</v>
      </c>
      <c r="B18" s="62" t="s">
        <v>1176</v>
      </c>
      <c r="C18" s="63"/>
      <c r="D18" s="64"/>
      <c r="E18" s="65"/>
      <c r="F18" s="66"/>
      <c r="G18" s="63"/>
      <c r="H18" s="67"/>
      <c r="I18" s="68"/>
      <c r="J18" s="68"/>
      <c r="K18" s="34" t="s">
        <v>65</v>
      </c>
      <c r="L18" s="75">
        <v>18</v>
      </c>
      <c r="M18" s="75"/>
      <c r="N18" s="70"/>
      <c r="O18" s="77" t="s">
        <v>1419</v>
      </c>
      <c r="P18" s="79">
        <v>43804.840763888889</v>
      </c>
      <c r="Q18" s="77" t="s">
        <v>1435</v>
      </c>
      <c r="R18" s="77"/>
      <c r="S18" s="77"/>
      <c r="T18" s="77" t="s">
        <v>2392</v>
      </c>
      <c r="U18" s="79">
        <v>43804.840763888889</v>
      </c>
      <c r="V18" s="80" t="s">
        <v>2462</v>
      </c>
      <c r="W18" s="77"/>
      <c r="X18" s="77"/>
      <c r="Y18" s="83" t="s">
        <v>3462</v>
      </c>
      <c r="Z18" s="77"/>
    </row>
    <row r="19" spans="1:26" x14ac:dyDescent="0.3">
      <c r="A19" s="62" t="s">
        <v>203</v>
      </c>
      <c r="B19" s="62" t="s">
        <v>1171</v>
      </c>
      <c r="C19" s="63"/>
      <c r="D19" s="64"/>
      <c r="E19" s="65"/>
      <c r="F19" s="66"/>
      <c r="G19" s="63"/>
      <c r="H19" s="67"/>
      <c r="I19" s="68"/>
      <c r="J19" s="68"/>
      <c r="K19" s="34" t="s">
        <v>65</v>
      </c>
      <c r="L19" s="75">
        <v>19</v>
      </c>
      <c r="M19" s="75"/>
      <c r="N19" s="70"/>
      <c r="O19" s="77" t="s">
        <v>1420</v>
      </c>
      <c r="P19" s="79">
        <v>43804.840775462966</v>
      </c>
      <c r="Q19" s="77" t="s">
        <v>1436</v>
      </c>
      <c r="R19" s="77"/>
      <c r="S19" s="77"/>
      <c r="T19" s="77"/>
      <c r="U19" s="79">
        <v>43804.840775462966</v>
      </c>
      <c r="V19" s="80" t="s">
        <v>2463</v>
      </c>
      <c r="W19" s="77"/>
      <c r="X19" s="77"/>
      <c r="Y19" s="83" t="s">
        <v>3463</v>
      </c>
      <c r="Z19" s="83" t="s">
        <v>4449</v>
      </c>
    </row>
    <row r="20" spans="1:26" x14ac:dyDescent="0.3">
      <c r="A20" s="62" t="s">
        <v>204</v>
      </c>
      <c r="B20" s="62" t="s">
        <v>1177</v>
      </c>
      <c r="C20" s="63"/>
      <c r="D20" s="64"/>
      <c r="E20" s="65"/>
      <c r="F20" s="66"/>
      <c r="G20" s="63"/>
      <c r="H20" s="67"/>
      <c r="I20" s="68"/>
      <c r="J20" s="68"/>
      <c r="K20" s="34" t="s">
        <v>65</v>
      </c>
      <c r="L20" s="75">
        <v>20</v>
      </c>
      <c r="M20" s="75"/>
      <c r="N20" s="70"/>
      <c r="O20" s="77" t="s">
        <v>1420</v>
      </c>
      <c r="P20" s="79">
        <v>43804.840810185182</v>
      </c>
      <c r="Q20" s="77" t="s">
        <v>1437</v>
      </c>
      <c r="R20" s="77"/>
      <c r="S20" s="77"/>
      <c r="T20" s="77"/>
      <c r="U20" s="79">
        <v>43804.840810185182</v>
      </c>
      <c r="V20" s="80" t="s">
        <v>2464</v>
      </c>
      <c r="W20" s="77"/>
      <c r="X20" s="77"/>
      <c r="Y20" s="83" t="s">
        <v>3464</v>
      </c>
      <c r="Z20" s="77"/>
    </row>
    <row r="21" spans="1:26" x14ac:dyDescent="0.3">
      <c r="A21" s="62" t="s">
        <v>205</v>
      </c>
      <c r="B21" s="62" t="s">
        <v>205</v>
      </c>
      <c r="C21" s="63"/>
      <c r="D21" s="64"/>
      <c r="E21" s="65"/>
      <c r="F21" s="66"/>
      <c r="G21" s="63"/>
      <c r="H21" s="67"/>
      <c r="I21" s="68"/>
      <c r="J21" s="68"/>
      <c r="K21" s="34" t="s">
        <v>65</v>
      </c>
      <c r="L21" s="75">
        <v>21</v>
      </c>
      <c r="M21" s="75"/>
      <c r="N21" s="70"/>
      <c r="O21" s="77" t="s">
        <v>179</v>
      </c>
      <c r="P21" s="79">
        <v>43804.840821759259</v>
      </c>
      <c r="Q21" s="77" t="s">
        <v>1438</v>
      </c>
      <c r="R21" s="77"/>
      <c r="S21" s="77"/>
      <c r="T21" s="77"/>
      <c r="U21" s="79">
        <v>43804.840821759259</v>
      </c>
      <c r="V21" s="80" t="s">
        <v>2465</v>
      </c>
      <c r="W21" s="77"/>
      <c r="X21" s="77"/>
      <c r="Y21" s="83" t="s">
        <v>3465</v>
      </c>
      <c r="Z21" s="77"/>
    </row>
    <row r="22" spans="1:26" x14ac:dyDescent="0.3">
      <c r="A22" s="62" t="s">
        <v>206</v>
      </c>
      <c r="B22" s="62" t="s">
        <v>206</v>
      </c>
      <c r="C22" s="63"/>
      <c r="D22" s="64"/>
      <c r="E22" s="65"/>
      <c r="F22" s="66"/>
      <c r="G22" s="63"/>
      <c r="H22" s="67"/>
      <c r="I22" s="68"/>
      <c r="J22" s="68"/>
      <c r="K22" s="34" t="s">
        <v>65</v>
      </c>
      <c r="L22" s="75">
        <v>22</v>
      </c>
      <c r="M22" s="75"/>
      <c r="N22" s="70"/>
      <c r="O22" s="77" t="s">
        <v>179</v>
      </c>
      <c r="P22" s="79">
        <v>43804.840821759259</v>
      </c>
      <c r="Q22" s="77" t="s">
        <v>1439</v>
      </c>
      <c r="R22" s="77"/>
      <c r="S22" s="77"/>
      <c r="T22" s="77"/>
      <c r="U22" s="79">
        <v>43804.840821759259</v>
      </c>
      <c r="V22" s="80" t="s">
        <v>2466</v>
      </c>
      <c r="W22" s="77"/>
      <c r="X22" s="77"/>
      <c r="Y22" s="83" t="s">
        <v>3466</v>
      </c>
      <c r="Z22" s="77"/>
    </row>
    <row r="23" spans="1:26" x14ac:dyDescent="0.3">
      <c r="A23" s="62" t="s">
        <v>207</v>
      </c>
      <c r="B23" s="62" t="s">
        <v>207</v>
      </c>
      <c r="C23" s="63"/>
      <c r="D23" s="64"/>
      <c r="E23" s="65"/>
      <c r="F23" s="66"/>
      <c r="G23" s="63"/>
      <c r="H23" s="67"/>
      <c r="I23" s="68"/>
      <c r="J23" s="68"/>
      <c r="K23" s="34" t="s">
        <v>65</v>
      </c>
      <c r="L23" s="75">
        <v>23</v>
      </c>
      <c r="M23" s="75"/>
      <c r="N23" s="70"/>
      <c r="O23" s="77" t="s">
        <v>179</v>
      </c>
      <c r="P23" s="79">
        <v>43804.840995370374</v>
      </c>
      <c r="Q23" s="77" t="s">
        <v>1440</v>
      </c>
      <c r="R23" s="80" t="s">
        <v>2119</v>
      </c>
      <c r="S23" s="77" t="s">
        <v>2350</v>
      </c>
      <c r="T23" s="77"/>
      <c r="U23" s="79">
        <v>43804.840995370374</v>
      </c>
      <c r="V23" s="80" t="s">
        <v>2467</v>
      </c>
      <c r="W23" s="77"/>
      <c r="X23" s="77"/>
      <c r="Y23" s="83" t="s">
        <v>3467</v>
      </c>
      <c r="Z23" s="77"/>
    </row>
    <row r="24" spans="1:26" x14ac:dyDescent="0.3">
      <c r="A24" s="62" t="s">
        <v>208</v>
      </c>
      <c r="B24" s="62" t="s">
        <v>208</v>
      </c>
      <c r="C24" s="63"/>
      <c r="D24" s="64"/>
      <c r="E24" s="65"/>
      <c r="F24" s="66"/>
      <c r="G24" s="63"/>
      <c r="H24" s="67"/>
      <c r="I24" s="68"/>
      <c r="J24" s="68"/>
      <c r="K24" s="34" t="s">
        <v>65</v>
      </c>
      <c r="L24" s="75">
        <v>24</v>
      </c>
      <c r="M24" s="75"/>
      <c r="N24" s="70"/>
      <c r="O24" s="77" t="s">
        <v>179</v>
      </c>
      <c r="P24" s="79">
        <v>43804.841006944444</v>
      </c>
      <c r="Q24" s="77" t="s">
        <v>1441</v>
      </c>
      <c r="R24" s="80" t="s">
        <v>2120</v>
      </c>
      <c r="S24" s="77" t="s">
        <v>2350</v>
      </c>
      <c r="T24" s="77"/>
      <c r="U24" s="79">
        <v>43804.841006944444</v>
      </c>
      <c r="V24" s="80" t="s">
        <v>2468</v>
      </c>
      <c r="W24" s="77"/>
      <c r="X24" s="77"/>
      <c r="Y24" s="83" t="s">
        <v>3468</v>
      </c>
      <c r="Z24" s="77"/>
    </row>
    <row r="25" spans="1:26" x14ac:dyDescent="0.3">
      <c r="A25" s="62" t="s">
        <v>209</v>
      </c>
      <c r="B25" s="62" t="s">
        <v>1178</v>
      </c>
      <c r="C25" s="63"/>
      <c r="D25" s="64"/>
      <c r="E25" s="65"/>
      <c r="F25" s="66"/>
      <c r="G25" s="63"/>
      <c r="H25" s="67"/>
      <c r="I25" s="68"/>
      <c r="J25" s="68"/>
      <c r="K25" s="34" t="s">
        <v>65</v>
      </c>
      <c r="L25" s="75">
        <v>25</v>
      </c>
      <c r="M25" s="75"/>
      <c r="N25" s="70"/>
      <c r="O25" s="77" t="s">
        <v>1420</v>
      </c>
      <c r="P25" s="79">
        <v>43804.841134259259</v>
      </c>
      <c r="Q25" s="77" t="s">
        <v>1442</v>
      </c>
      <c r="R25" s="80" t="s">
        <v>2121</v>
      </c>
      <c r="S25" s="77" t="s">
        <v>2350</v>
      </c>
      <c r="T25" s="77"/>
      <c r="U25" s="79">
        <v>43804.841134259259</v>
      </c>
      <c r="V25" s="80" t="s">
        <v>2469</v>
      </c>
      <c r="W25" s="77"/>
      <c r="X25" s="77"/>
      <c r="Y25" s="83" t="s">
        <v>3469</v>
      </c>
      <c r="Z25" s="83" t="s">
        <v>4450</v>
      </c>
    </row>
    <row r="26" spans="1:26" x14ac:dyDescent="0.3">
      <c r="A26" s="62" t="s">
        <v>210</v>
      </c>
      <c r="B26" s="62" t="s">
        <v>210</v>
      </c>
      <c r="C26" s="63"/>
      <c r="D26" s="64"/>
      <c r="E26" s="65"/>
      <c r="F26" s="66"/>
      <c r="G26" s="63"/>
      <c r="H26" s="67"/>
      <c r="I26" s="68"/>
      <c r="J26" s="68"/>
      <c r="K26" s="34" t="s">
        <v>65</v>
      </c>
      <c r="L26" s="75">
        <v>26</v>
      </c>
      <c r="M26" s="75"/>
      <c r="N26" s="70"/>
      <c r="O26" s="77" t="s">
        <v>179</v>
      </c>
      <c r="P26" s="79">
        <v>43804.841157407405</v>
      </c>
      <c r="Q26" s="77" t="s">
        <v>1443</v>
      </c>
      <c r="R26" s="77"/>
      <c r="S26" s="77"/>
      <c r="T26" s="77"/>
      <c r="U26" s="79">
        <v>43804.841157407405</v>
      </c>
      <c r="V26" s="80" t="s">
        <v>2470</v>
      </c>
      <c r="W26" s="77"/>
      <c r="X26" s="77"/>
      <c r="Y26" s="83" t="s">
        <v>3470</v>
      </c>
      <c r="Z26" s="77"/>
    </row>
    <row r="27" spans="1:26" x14ac:dyDescent="0.3">
      <c r="A27" s="62" t="s">
        <v>211</v>
      </c>
      <c r="B27" s="62" t="s">
        <v>1179</v>
      </c>
      <c r="C27" s="63"/>
      <c r="D27" s="64"/>
      <c r="E27" s="65"/>
      <c r="F27" s="66"/>
      <c r="G27" s="63"/>
      <c r="H27" s="67"/>
      <c r="I27" s="68"/>
      <c r="J27" s="68"/>
      <c r="K27" s="34" t="s">
        <v>65</v>
      </c>
      <c r="L27" s="75">
        <v>27</v>
      </c>
      <c r="M27" s="75"/>
      <c r="N27" s="70"/>
      <c r="O27" s="77" t="s">
        <v>1420</v>
      </c>
      <c r="P27" s="79">
        <v>43804.841157407405</v>
      </c>
      <c r="Q27" s="77" t="s">
        <v>1444</v>
      </c>
      <c r="R27" s="80" t="s">
        <v>2122</v>
      </c>
      <c r="S27" s="77" t="s">
        <v>2350</v>
      </c>
      <c r="T27" s="77"/>
      <c r="U27" s="79">
        <v>43804.841157407405</v>
      </c>
      <c r="V27" s="80" t="s">
        <v>2471</v>
      </c>
      <c r="W27" s="77"/>
      <c r="X27" s="77"/>
      <c r="Y27" s="83" t="s">
        <v>3471</v>
      </c>
      <c r="Z27" s="83" t="s">
        <v>4451</v>
      </c>
    </row>
    <row r="28" spans="1:26" x14ac:dyDescent="0.3">
      <c r="A28" s="62" t="s">
        <v>212</v>
      </c>
      <c r="B28" s="62" t="s">
        <v>212</v>
      </c>
      <c r="C28" s="63"/>
      <c r="D28" s="64"/>
      <c r="E28" s="65"/>
      <c r="F28" s="66"/>
      <c r="G28" s="63"/>
      <c r="H28" s="67"/>
      <c r="I28" s="68"/>
      <c r="J28" s="68"/>
      <c r="K28" s="34" t="s">
        <v>65</v>
      </c>
      <c r="L28" s="75">
        <v>28</v>
      </c>
      <c r="M28" s="75"/>
      <c r="N28" s="70"/>
      <c r="O28" s="77" t="s">
        <v>179</v>
      </c>
      <c r="P28" s="79">
        <v>43804.841180555559</v>
      </c>
      <c r="Q28" s="77" t="s">
        <v>1445</v>
      </c>
      <c r="R28" s="80" t="s">
        <v>2123</v>
      </c>
      <c r="S28" s="77" t="s">
        <v>2350</v>
      </c>
      <c r="T28" s="77" t="s">
        <v>2393</v>
      </c>
      <c r="U28" s="79">
        <v>43804.841180555559</v>
      </c>
      <c r="V28" s="80" t="s">
        <v>2472</v>
      </c>
      <c r="W28" s="77"/>
      <c r="X28" s="77"/>
      <c r="Y28" s="83" t="s">
        <v>3472</v>
      </c>
      <c r="Z28" s="77"/>
    </row>
    <row r="29" spans="1:26" x14ac:dyDescent="0.3">
      <c r="A29" s="62" t="s">
        <v>213</v>
      </c>
      <c r="B29" s="62" t="s">
        <v>1180</v>
      </c>
      <c r="C29" s="63"/>
      <c r="D29" s="64"/>
      <c r="E29" s="65"/>
      <c r="F29" s="66"/>
      <c r="G29" s="63"/>
      <c r="H29" s="67"/>
      <c r="I29" s="68"/>
      <c r="J29" s="68"/>
      <c r="K29" s="34" t="s">
        <v>65</v>
      </c>
      <c r="L29" s="75">
        <v>29</v>
      </c>
      <c r="M29" s="75"/>
      <c r="N29" s="70"/>
      <c r="O29" s="77" t="s">
        <v>1419</v>
      </c>
      <c r="P29" s="79">
        <v>43804.841226851851</v>
      </c>
      <c r="Q29" s="77" t="s">
        <v>1446</v>
      </c>
      <c r="R29" s="80" t="s">
        <v>2124</v>
      </c>
      <c r="S29" s="77" t="s">
        <v>2352</v>
      </c>
      <c r="T29" s="77" t="s">
        <v>2394</v>
      </c>
      <c r="U29" s="79">
        <v>43804.841226851851</v>
      </c>
      <c r="V29" s="80" t="s">
        <v>2473</v>
      </c>
      <c r="W29" s="77"/>
      <c r="X29" s="77"/>
      <c r="Y29" s="83" t="s">
        <v>3473</v>
      </c>
      <c r="Z29" s="77"/>
    </row>
    <row r="30" spans="1:26" x14ac:dyDescent="0.3">
      <c r="A30" s="62" t="s">
        <v>214</v>
      </c>
      <c r="B30" s="62" t="s">
        <v>1133</v>
      </c>
      <c r="C30" s="63"/>
      <c r="D30" s="64"/>
      <c r="E30" s="65"/>
      <c r="F30" s="66"/>
      <c r="G30" s="63"/>
      <c r="H30" s="67"/>
      <c r="I30" s="68"/>
      <c r="J30" s="68"/>
      <c r="K30" s="34" t="s">
        <v>65</v>
      </c>
      <c r="L30" s="75">
        <v>30</v>
      </c>
      <c r="M30" s="75"/>
      <c r="N30" s="70"/>
      <c r="O30" s="77" t="s">
        <v>1419</v>
      </c>
      <c r="P30" s="79">
        <v>43804.841331018521</v>
      </c>
      <c r="Q30" s="77" t="s">
        <v>1422</v>
      </c>
      <c r="R30" s="77"/>
      <c r="S30" s="77"/>
      <c r="T30" s="77" t="s">
        <v>2388</v>
      </c>
      <c r="U30" s="79">
        <v>43804.841331018521</v>
      </c>
      <c r="V30" s="80" t="s">
        <v>2474</v>
      </c>
      <c r="W30" s="77"/>
      <c r="X30" s="77"/>
      <c r="Y30" s="83" t="s">
        <v>3474</v>
      </c>
      <c r="Z30" s="77"/>
    </row>
    <row r="31" spans="1:26" x14ac:dyDescent="0.3">
      <c r="A31" s="62" t="s">
        <v>215</v>
      </c>
      <c r="B31" s="62" t="s">
        <v>215</v>
      </c>
      <c r="C31" s="63"/>
      <c r="D31" s="64"/>
      <c r="E31" s="65"/>
      <c r="F31" s="66"/>
      <c r="G31" s="63"/>
      <c r="H31" s="67"/>
      <c r="I31" s="68"/>
      <c r="J31" s="68"/>
      <c r="K31" s="34" t="s">
        <v>65</v>
      </c>
      <c r="L31" s="75">
        <v>31</v>
      </c>
      <c r="M31" s="75"/>
      <c r="N31" s="70"/>
      <c r="O31" s="77" t="s">
        <v>179</v>
      </c>
      <c r="P31" s="79">
        <v>43804.841365740744</v>
      </c>
      <c r="Q31" s="77" t="s">
        <v>1447</v>
      </c>
      <c r="R31" s="80" t="s">
        <v>2125</v>
      </c>
      <c r="S31" s="77" t="s">
        <v>2350</v>
      </c>
      <c r="T31" s="77"/>
      <c r="U31" s="79">
        <v>43804.841365740744</v>
      </c>
      <c r="V31" s="80" t="s">
        <v>2475</v>
      </c>
      <c r="W31" s="77"/>
      <c r="X31" s="77"/>
      <c r="Y31" s="83" t="s">
        <v>3475</v>
      </c>
      <c r="Z31" s="77"/>
    </row>
    <row r="32" spans="1:26" x14ac:dyDescent="0.3">
      <c r="A32" s="62" t="s">
        <v>216</v>
      </c>
      <c r="B32" s="62" t="s">
        <v>1181</v>
      </c>
      <c r="C32" s="63"/>
      <c r="D32" s="64"/>
      <c r="E32" s="65"/>
      <c r="F32" s="66"/>
      <c r="G32" s="63"/>
      <c r="H32" s="67"/>
      <c r="I32" s="68"/>
      <c r="J32" s="68"/>
      <c r="K32" s="34" t="s">
        <v>65</v>
      </c>
      <c r="L32" s="75">
        <v>32</v>
      </c>
      <c r="M32" s="75"/>
      <c r="N32" s="70"/>
      <c r="O32" s="77" t="s">
        <v>1419</v>
      </c>
      <c r="P32" s="79">
        <v>43804.841365740744</v>
      </c>
      <c r="Q32" s="77" t="s">
        <v>1448</v>
      </c>
      <c r="R32" s="80" t="s">
        <v>2126</v>
      </c>
      <c r="S32" s="77" t="s">
        <v>2350</v>
      </c>
      <c r="T32" s="77"/>
      <c r="U32" s="79">
        <v>43804.841365740744</v>
      </c>
      <c r="V32" s="80" t="s">
        <v>2476</v>
      </c>
      <c r="W32" s="77"/>
      <c r="X32" s="77"/>
      <c r="Y32" s="83" t="s">
        <v>3476</v>
      </c>
      <c r="Z32" s="77"/>
    </row>
    <row r="33" spans="1:26" x14ac:dyDescent="0.3">
      <c r="A33" s="62" t="s">
        <v>217</v>
      </c>
      <c r="B33" s="62" t="s">
        <v>1176</v>
      </c>
      <c r="C33" s="63"/>
      <c r="D33" s="64"/>
      <c r="E33" s="65"/>
      <c r="F33" s="66"/>
      <c r="G33" s="63"/>
      <c r="H33" s="67"/>
      <c r="I33" s="68"/>
      <c r="J33" s="68"/>
      <c r="K33" s="34" t="s">
        <v>65</v>
      </c>
      <c r="L33" s="75">
        <v>33</v>
      </c>
      <c r="M33" s="75"/>
      <c r="N33" s="70"/>
      <c r="O33" s="77" t="s">
        <v>1419</v>
      </c>
      <c r="P33" s="79">
        <v>43804.841365740744</v>
      </c>
      <c r="Q33" s="77" t="s">
        <v>1435</v>
      </c>
      <c r="R33" s="77"/>
      <c r="S33" s="77"/>
      <c r="T33" s="77" t="s">
        <v>2392</v>
      </c>
      <c r="U33" s="79">
        <v>43804.841365740744</v>
      </c>
      <c r="V33" s="80" t="s">
        <v>2477</v>
      </c>
      <c r="W33" s="77"/>
      <c r="X33" s="77"/>
      <c r="Y33" s="83" t="s">
        <v>3477</v>
      </c>
      <c r="Z33" s="77"/>
    </row>
    <row r="34" spans="1:26" x14ac:dyDescent="0.3">
      <c r="A34" s="62" t="s">
        <v>218</v>
      </c>
      <c r="B34" s="62" t="s">
        <v>1182</v>
      </c>
      <c r="C34" s="63"/>
      <c r="D34" s="64"/>
      <c r="E34" s="65"/>
      <c r="F34" s="66"/>
      <c r="G34" s="63"/>
      <c r="H34" s="67"/>
      <c r="I34" s="68"/>
      <c r="J34" s="68"/>
      <c r="K34" s="34" t="s">
        <v>65</v>
      </c>
      <c r="L34" s="75">
        <v>34</v>
      </c>
      <c r="M34" s="75"/>
      <c r="N34" s="70"/>
      <c r="O34" s="77" t="s">
        <v>1420</v>
      </c>
      <c r="P34" s="79">
        <v>43804.84138888889</v>
      </c>
      <c r="Q34" s="77" t="s">
        <v>1449</v>
      </c>
      <c r="R34" s="77"/>
      <c r="S34" s="77"/>
      <c r="T34" s="77"/>
      <c r="U34" s="79">
        <v>43804.84138888889</v>
      </c>
      <c r="V34" s="80" t="s">
        <v>2478</v>
      </c>
      <c r="W34" s="77"/>
      <c r="X34" s="77"/>
      <c r="Y34" s="83" t="s">
        <v>3478</v>
      </c>
      <c r="Z34" s="77"/>
    </row>
    <row r="35" spans="1:26" x14ac:dyDescent="0.3">
      <c r="A35" s="62" t="s">
        <v>219</v>
      </c>
      <c r="B35" s="62" t="s">
        <v>219</v>
      </c>
      <c r="C35" s="63"/>
      <c r="D35" s="64"/>
      <c r="E35" s="65"/>
      <c r="F35" s="66"/>
      <c r="G35" s="63"/>
      <c r="H35" s="67"/>
      <c r="I35" s="68"/>
      <c r="J35" s="68"/>
      <c r="K35" s="34" t="s">
        <v>65</v>
      </c>
      <c r="L35" s="75">
        <v>35</v>
      </c>
      <c r="M35" s="75"/>
      <c r="N35" s="70"/>
      <c r="O35" s="77" t="s">
        <v>179</v>
      </c>
      <c r="P35" s="79">
        <v>43804.841608796298</v>
      </c>
      <c r="Q35" s="77" t="s">
        <v>1450</v>
      </c>
      <c r="R35" s="77"/>
      <c r="S35" s="77"/>
      <c r="T35" s="77"/>
      <c r="U35" s="79">
        <v>43804.841608796298</v>
      </c>
      <c r="V35" s="80" t="s">
        <v>2479</v>
      </c>
      <c r="W35" s="77"/>
      <c r="X35" s="77"/>
      <c r="Y35" s="83" t="s">
        <v>3479</v>
      </c>
      <c r="Z35" s="77"/>
    </row>
    <row r="36" spans="1:26" x14ac:dyDescent="0.3">
      <c r="A36" s="62" t="s">
        <v>220</v>
      </c>
      <c r="B36" s="62" t="s">
        <v>1181</v>
      </c>
      <c r="C36" s="63"/>
      <c r="D36" s="64"/>
      <c r="E36" s="65"/>
      <c r="F36" s="66"/>
      <c r="G36" s="63"/>
      <c r="H36" s="67"/>
      <c r="I36" s="68"/>
      <c r="J36" s="68"/>
      <c r="K36" s="34" t="s">
        <v>65</v>
      </c>
      <c r="L36" s="75">
        <v>36</v>
      </c>
      <c r="M36" s="75"/>
      <c r="N36" s="70"/>
      <c r="O36" s="77" t="s">
        <v>1419</v>
      </c>
      <c r="P36" s="79">
        <v>43804.841643518521</v>
      </c>
      <c r="Q36" s="77" t="s">
        <v>1448</v>
      </c>
      <c r="R36" s="80" t="s">
        <v>2126</v>
      </c>
      <c r="S36" s="77" t="s">
        <v>2350</v>
      </c>
      <c r="T36" s="77"/>
      <c r="U36" s="79">
        <v>43804.841643518521</v>
      </c>
      <c r="V36" s="80" t="s">
        <v>2480</v>
      </c>
      <c r="W36" s="77"/>
      <c r="X36" s="77"/>
      <c r="Y36" s="83" t="s">
        <v>3480</v>
      </c>
      <c r="Z36" s="77"/>
    </row>
    <row r="37" spans="1:26" x14ac:dyDescent="0.3">
      <c r="A37" s="62" t="s">
        <v>221</v>
      </c>
      <c r="B37" s="62" t="s">
        <v>1183</v>
      </c>
      <c r="C37" s="63"/>
      <c r="D37" s="64"/>
      <c r="E37" s="65"/>
      <c r="F37" s="66"/>
      <c r="G37" s="63"/>
      <c r="H37" s="67"/>
      <c r="I37" s="68"/>
      <c r="J37" s="68"/>
      <c r="K37" s="34" t="s">
        <v>65</v>
      </c>
      <c r="L37" s="75">
        <v>37</v>
      </c>
      <c r="M37" s="75"/>
      <c r="N37" s="70"/>
      <c r="O37" s="77" t="s">
        <v>1419</v>
      </c>
      <c r="P37" s="79">
        <v>43804.841689814813</v>
      </c>
      <c r="Q37" s="77" t="s">
        <v>1451</v>
      </c>
      <c r="R37" s="77"/>
      <c r="S37" s="77"/>
      <c r="T37" s="77"/>
      <c r="U37" s="79">
        <v>43804.841689814813</v>
      </c>
      <c r="V37" s="80" t="s">
        <v>2481</v>
      </c>
      <c r="W37" s="77"/>
      <c r="X37" s="77"/>
      <c r="Y37" s="83" t="s">
        <v>3481</v>
      </c>
      <c r="Z37" s="77"/>
    </row>
    <row r="38" spans="1:26" x14ac:dyDescent="0.3">
      <c r="A38" s="62" t="s">
        <v>221</v>
      </c>
      <c r="B38" s="62" t="s">
        <v>1184</v>
      </c>
      <c r="C38" s="63"/>
      <c r="D38" s="64"/>
      <c r="E38" s="65"/>
      <c r="F38" s="66"/>
      <c r="G38" s="63"/>
      <c r="H38" s="67"/>
      <c r="I38" s="68"/>
      <c r="J38" s="68"/>
      <c r="K38" s="34" t="s">
        <v>65</v>
      </c>
      <c r="L38" s="75">
        <v>38</v>
      </c>
      <c r="M38" s="75"/>
      <c r="N38" s="70"/>
      <c r="O38" s="77" t="s">
        <v>1419</v>
      </c>
      <c r="P38" s="79">
        <v>43804.841689814813</v>
      </c>
      <c r="Q38" s="77" t="s">
        <v>1451</v>
      </c>
      <c r="R38" s="77"/>
      <c r="S38" s="77"/>
      <c r="T38" s="77"/>
      <c r="U38" s="79">
        <v>43804.841689814813</v>
      </c>
      <c r="V38" s="80" t="s">
        <v>2481</v>
      </c>
      <c r="W38" s="77"/>
      <c r="X38" s="77"/>
      <c r="Y38" s="83" t="s">
        <v>3481</v>
      </c>
      <c r="Z38" s="77"/>
    </row>
    <row r="39" spans="1:26" x14ac:dyDescent="0.3">
      <c r="A39" s="62" t="s">
        <v>221</v>
      </c>
      <c r="B39" s="62" t="s">
        <v>1185</v>
      </c>
      <c r="C39" s="63"/>
      <c r="D39" s="64"/>
      <c r="E39" s="65"/>
      <c r="F39" s="66"/>
      <c r="G39" s="63"/>
      <c r="H39" s="67"/>
      <c r="I39" s="68"/>
      <c r="J39" s="68"/>
      <c r="K39" s="34" t="s">
        <v>65</v>
      </c>
      <c r="L39" s="75">
        <v>39</v>
      </c>
      <c r="M39" s="75"/>
      <c r="N39" s="70"/>
      <c r="O39" s="77" t="s">
        <v>1419</v>
      </c>
      <c r="P39" s="79">
        <v>43804.841689814813</v>
      </c>
      <c r="Q39" s="77" t="s">
        <v>1451</v>
      </c>
      <c r="R39" s="77"/>
      <c r="S39" s="77"/>
      <c r="T39" s="77"/>
      <c r="U39" s="79">
        <v>43804.841689814813</v>
      </c>
      <c r="V39" s="80" t="s">
        <v>2481</v>
      </c>
      <c r="W39" s="77"/>
      <c r="X39" s="77"/>
      <c r="Y39" s="83" t="s">
        <v>3481</v>
      </c>
      <c r="Z39" s="77"/>
    </row>
    <row r="40" spans="1:26" x14ac:dyDescent="0.3">
      <c r="A40" s="62" t="s">
        <v>222</v>
      </c>
      <c r="B40" s="62" t="s">
        <v>222</v>
      </c>
      <c r="C40" s="63"/>
      <c r="D40" s="64"/>
      <c r="E40" s="65"/>
      <c r="F40" s="66"/>
      <c r="G40" s="63"/>
      <c r="H40" s="67"/>
      <c r="I40" s="68"/>
      <c r="J40" s="68"/>
      <c r="K40" s="34" t="s">
        <v>65</v>
      </c>
      <c r="L40" s="75">
        <v>40</v>
      </c>
      <c r="M40" s="75"/>
      <c r="N40" s="70"/>
      <c r="O40" s="77" t="s">
        <v>179</v>
      </c>
      <c r="P40" s="79">
        <v>43804.841736111113</v>
      </c>
      <c r="Q40" s="77" t="s">
        <v>1452</v>
      </c>
      <c r="R40" s="80" t="s">
        <v>2127</v>
      </c>
      <c r="S40" s="77" t="s">
        <v>2350</v>
      </c>
      <c r="T40" s="77"/>
      <c r="U40" s="79">
        <v>43804.841736111113</v>
      </c>
      <c r="V40" s="80" t="s">
        <v>2482</v>
      </c>
      <c r="W40" s="77"/>
      <c r="X40" s="77"/>
      <c r="Y40" s="83" t="s">
        <v>3482</v>
      </c>
      <c r="Z40" s="77"/>
    </row>
    <row r="41" spans="1:26" x14ac:dyDescent="0.3">
      <c r="A41" s="62" t="s">
        <v>223</v>
      </c>
      <c r="B41" s="62" t="s">
        <v>223</v>
      </c>
      <c r="C41" s="63"/>
      <c r="D41" s="64"/>
      <c r="E41" s="65"/>
      <c r="F41" s="66"/>
      <c r="G41" s="63"/>
      <c r="H41" s="67"/>
      <c r="I41" s="68"/>
      <c r="J41" s="68"/>
      <c r="K41" s="34" t="s">
        <v>65</v>
      </c>
      <c r="L41" s="75">
        <v>41</v>
      </c>
      <c r="M41" s="75"/>
      <c r="N41" s="70"/>
      <c r="O41" s="77" t="s">
        <v>179</v>
      </c>
      <c r="P41" s="79">
        <v>43804.841747685183</v>
      </c>
      <c r="Q41" s="77" t="s">
        <v>1453</v>
      </c>
      <c r="R41" s="77"/>
      <c r="S41" s="77"/>
      <c r="T41" s="77"/>
      <c r="U41" s="79">
        <v>43804.841747685183</v>
      </c>
      <c r="V41" s="80" t="s">
        <v>2483</v>
      </c>
      <c r="W41" s="77"/>
      <c r="X41" s="77"/>
      <c r="Y41" s="83" t="s">
        <v>3483</v>
      </c>
      <c r="Z41" s="77"/>
    </row>
    <row r="42" spans="1:26" x14ac:dyDescent="0.3">
      <c r="A42" s="62" t="s">
        <v>224</v>
      </c>
      <c r="B42" s="62" t="s">
        <v>1176</v>
      </c>
      <c r="C42" s="63"/>
      <c r="D42" s="64"/>
      <c r="E42" s="65"/>
      <c r="F42" s="66"/>
      <c r="G42" s="63"/>
      <c r="H42" s="67"/>
      <c r="I42" s="68"/>
      <c r="J42" s="68"/>
      <c r="K42" s="34" t="s">
        <v>65</v>
      </c>
      <c r="L42" s="75">
        <v>42</v>
      </c>
      <c r="M42" s="75"/>
      <c r="N42" s="70"/>
      <c r="O42" s="77" t="s">
        <v>1419</v>
      </c>
      <c r="P42" s="79">
        <v>43804.841770833336</v>
      </c>
      <c r="Q42" s="77" t="s">
        <v>1435</v>
      </c>
      <c r="R42" s="77"/>
      <c r="S42" s="77"/>
      <c r="T42" s="77" t="s">
        <v>2392</v>
      </c>
      <c r="U42" s="79">
        <v>43804.841770833336</v>
      </c>
      <c r="V42" s="80" t="s">
        <v>2484</v>
      </c>
      <c r="W42" s="77"/>
      <c r="X42" s="77"/>
      <c r="Y42" s="83" t="s">
        <v>3484</v>
      </c>
      <c r="Z42" s="77"/>
    </row>
    <row r="43" spans="1:26" x14ac:dyDescent="0.3">
      <c r="A43" s="62" t="s">
        <v>225</v>
      </c>
      <c r="B43" s="62" t="s">
        <v>1186</v>
      </c>
      <c r="C43" s="63"/>
      <c r="D43" s="64"/>
      <c r="E43" s="65"/>
      <c r="F43" s="66"/>
      <c r="G43" s="63"/>
      <c r="H43" s="67"/>
      <c r="I43" s="68"/>
      <c r="J43" s="68"/>
      <c r="K43" s="34" t="s">
        <v>65</v>
      </c>
      <c r="L43" s="75">
        <v>43</v>
      </c>
      <c r="M43" s="75"/>
      <c r="N43" s="70"/>
      <c r="O43" s="77" t="s">
        <v>1419</v>
      </c>
      <c r="P43" s="79">
        <v>43804.841782407406</v>
      </c>
      <c r="Q43" s="77" t="s">
        <v>1454</v>
      </c>
      <c r="R43" s="77"/>
      <c r="S43" s="77"/>
      <c r="T43" s="77"/>
      <c r="U43" s="79">
        <v>43804.841782407406</v>
      </c>
      <c r="V43" s="80" t="s">
        <v>2485</v>
      </c>
      <c r="W43" s="77"/>
      <c r="X43" s="77"/>
      <c r="Y43" s="83" t="s">
        <v>3485</v>
      </c>
      <c r="Z43" s="77"/>
    </row>
    <row r="44" spans="1:26" x14ac:dyDescent="0.3">
      <c r="A44" s="62" t="s">
        <v>226</v>
      </c>
      <c r="B44" s="62" t="s">
        <v>226</v>
      </c>
      <c r="C44" s="63"/>
      <c r="D44" s="64"/>
      <c r="E44" s="65"/>
      <c r="F44" s="66"/>
      <c r="G44" s="63"/>
      <c r="H44" s="67"/>
      <c r="I44" s="68"/>
      <c r="J44" s="68"/>
      <c r="K44" s="34" t="s">
        <v>65</v>
      </c>
      <c r="L44" s="75">
        <v>44</v>
      </c>
      <c r="M44" s="75"/>
      <c r="N44" s="70"/>
      <c r="O44" s="77" t="s">
        <v>179</v>
      </c>
      <c r="P44" s="79">
        <v>43804.841793981483</v>
      </c>
      <c r="Q44" s="77" t="s">
        <v>1455</v>
      </c>
      <c r="R44" s="77"/>
      <c r="S44" s="77"/>
      <c r="T44" s="77"/>
      <c r="U44" s="79">
        <v>43804.841793981483</v>
      </c>
      <c r="V44" s="80" t="s">
        <v>2486</v>
      </c>
      <c r="W44" s="77"/>
      <c r="X44" s="77"/>
      <c r="Y44" s="83" t="s">
        <v>3486</v>
      </c>
      <c r="Z44" s="77"/>
    </row>
    <row r="45" spans="1:26" x14ac:dyDescent="0.3">
      <c r="A45" s="62" t="s">
        <v>227</v>
      </c>
      <c r="B45" s="62" t="s">
        <v>227</v>
      </c>
      <c r="C45" s="63"/>
      <c r="D45" s="64"/>
      <c r="E45" s="65"/>
      <c r="F45" s="66"/>
      <c r="G45" s="63"/>
      <c r="H45" s="67"/>
      <c r="I45" s="68"/>
      <c r="J45" s="68"/>
      <c r="K45" s="34" t="s">
        <v>65</v>
      </c>
      <c r="L45" s="75">
        <v>45</v>
      </c>
      <c r="M45" s="75"/>
      <c r="N45" s="70"/>
      <c r="O45" s="77" t="s">
        <v>179</v>
      </c>
      <c r="P45" s="79">
        <v>43804.841967592591</v>
      </c>
      <c r="Q45" s="77" t="s">
        <v>1456</v>
      </c>
      <c r="R45" s="80" t="s">
        <v>2128</v>
      </c>
      <c r="S45" s="77" t="s">
        <v>2353</v>
      </c>
      <c r="T45" s="77"/>
      <c r="U45" s="79">
        <v>43804.841967592591</v>
      </c>
      <c r="V45" s="80" t="s">
        <v>2487</v>
      </c>
      <c r="W45" s="77"/>
      <c r="X45" s="77"/>
      <c r="Y45" s="83" t="s">
        <v>3487</v>
      </c>
      <c r="Z45" s="77"/>
    </row>
    <row r="46" spans="1:26" x14ac:dyDescent="0.3">
      <c r="A46" s="62" t="s">
        <v>228</v>
      </c>
      <c r="B46" s="62" t="s">
        <v>1187</v>
      </c>
      <c r="C46" s="63"/>
      <c r="D46" s="64"/>
      <c r="E46" s="65"/>
      <c r="F46" s="66"/>
      <c r="G46" s="63"/>
      <c r="H46" s="67"/>
      <c r="I46" s="68"/>
      <c r="J46" s="68"/>
      <c r="K46" s="34" t="s">
        <v>65</v>
      </c>
      <c r="L46" s="75">
        <v>46</v>
      </c>
      <c r="M46" s="75"/>
      <c r="N46" s="70"/>
      <c r="O46" s="77" t="s">
        <v>1419</v>
      </c>
      <c r="P46" s="79">
        <v>43804.84202546296</v>
      </c>
      <c r="Q46" s="77" t="s">
        <v>1457</v>
      </c>
      <c r="R46" s="77"/>
      <c r="S46" s="77"/>
      <c r="T46" s="77"/>
      <c r="U46" s="79">
        <v>43804.84202546296</v>
      </c>
      <c r="V46" s="80" t="s">
        <v>2488</v>
      </c>
      <c r="W46" s="77"/>
      <c r="X46" s="77"/>
      <c r="Y46" s="83" t="s">
        <v>3488</v>
      </c>
      <c r="Z46" s="77"/>
    </row>
    <row r="47" spans="1:26" x14ac:dyDescent="0.3">
      <c r="A47" s="62" t="s">
        <v>229</v>
      </c>
      <c r="B47" s="62" t="s">
        <v>1188</v>
      </c>
      <c r="C47" s="63"/>
      <c r="D47" s="64"/>
      <c r="E47" s="65"/>
      <c r="F47" s="66"/>
      <c r="G47" s="63"/>
      <c r="H47" s="67"/>
      <c r="I47" s="68"/>
      <c r="J47" s="68"/>
      <c r="K47" s="34" t="s">
        <v>65</v>
      </c>
      <c r="L47" s="75">
        <v>47</v>
      </c>
      <c r="M47" s="75"/>
      <c r="N47" s="70"/>
      <c r="O47" s="77" t="s">
        <v>1420</v>
      </c>
      <c r="P47" s="79">
        <v>43804.84207175926</v>
      </c>
      <c r="Q47" s="77" t="s">
        <v>1458</v>
      </c>
      <c r="R47" s="77"/>
      <c r="S47" s="77"/>
      <c r="T47" s="77"/>
      <c r="U47" s="79">
        <v>43804.84207175926</v>
      </c>
      <c r="V47" s="80" t="s">
        <v>2489</v>
      </c>
      <c r="W47" s="77"/>
      <c r="X47" s="77"/>
      <c r="Y47" s="83" t="s">
        <v>3489</v>
      </c>
      <c r="Z47" s="83" t="s">
        <v>4452</v>
      </c>
    </row>
    <row r="48" spans="1:26" x14ac:dyDescent="0.3">
      <c r="A48" s="62" t="s">
        <v>229</v>
      </c>
      <c r="B48" s="62" t="s">
        <v>1177</v>
      </c>
      <c r="C48" s="63"/>
      <c r="D48" s="64"/>
      <c r="E48" s="65"/>
      <c r="F48" s="66"/>
      <c r="G48" s="63"/>
      <c r="H48" s="67"/>
      <c r="I48" s="68"/>
      <c r="J48" s="68"/>
      <c r="K48" s="34" t="s">
        <v>65</v>
      </c>
      <c r="L48" s="75">
        <v>48</v>
      </c>
      <c r="M48" s="75"/>
      <c r="N48" s="70"/>
      <c r="O48" s="77" t="s">
        <v>1419</v>
      </c>
      <c r="P48" s="79">
        <v>43804.84207175926</v>
      </c>
      <c r="Q48" s="77" t="s">
        <v>1458</v>
      </c>
      <c r="R48" s="77"/>
      <c r="S48" s="77"/>
      <c r="T48" s="77"/>
      <c r="U48" s="79">
        <v>43804.84207175926</v>
      </c>
      <c r="V48" s="80" t="s">
        <v>2489</v>
      </c>
      <c r="W48" s="77"/>
      <c r="X48" s="77"/>
      <c r="Y48" s="83" t="s">
        <v>3489</v>
      </c>
      <c r="Z48" s="83" t="s">
        <v>4452</v>
      </c>
    </row>
    <row r="49" spans="1:26" x14ac:dyDescent="0.3">
      <c r="A49" s="62" t="s">
        <v>230</v>
      </c>
      <c r="B49" s="62" t="s">
        <v>1182</v>
      </c>
      <c r="C49" s="63"/>
      <c r="D49" s="64"/>
      <c r="E49" s="65"/>
      <c r="F49" s="66"/>
      <c r="G49" s="63"/>
      <c r="H49" s="67"/>
      <c r="I49" s="68"/>
      <c r="J49" s="68"/>
      <c r="K49" s="34" t="s">
        <v>65</v>
      </c>
      <c r="L49" s="75">
        <v>49</v>
      </c>
      <c r="M49" s="75"/>
      <c r="N49" s="70"/>
      <c r="O49" s="77" t="s">
        <v>1420</v>
      </c>
      <c r="P49" s="79">
        <v>43804.842118055552</v>
      </c>
      <c r="Q49" s="77" t="s">
        <v>1459</v>
      </c>
      <c r="R49" s="77"/>
      <c r="S49" s="77"/>
      <c r="T49" s="77"/>
      <c r="U49" s="79">
        <v>43804.842118055552</v>
      </c>
      <c r="V49" s="80" t="s">
        <v>2490</v>
      </c>
      <c r="W49" s="77"/>
      <c r="X49" s="77"/>
      <c r="Y49" s="83" t="s">
        <v>3490</v>
      </c>
      <c r="Z49" s="83" t="s">
        <v>4453</v>
      </c>
    </row>
    <row r="50" spans="1:26" x14ac:dyDescent="0.3">
      <c r="A50" s="62" t="s">
        <v>231</v>
      </c>
      <c r="B50" s="62" t="s">
        <v>1189</v>
      </c>
      <c r="C50" s="63"/>
      <c r="D50" s="64"/>
      <c r="E50" s="65"/>
      <c r="F50" s="66"/>
      <c r="G50" s="63"/>
      <c r="H50" s="67"/>
      <c r="I50" s="68"/>
      <c r="J50" s="68"/>
      <c r="K50" s="34" t="s">
        <v>65</v>
      </c>
      <c r="L50" s="75">
        <v>50</v>
      </c>
      <c r="M50" s="75"/>
      <c r="N50" s="70"/>
      <c r="O50" s="77" t="s">
        <v>1419</v>
      </c>
      <c r="P50" s="79">
        <v>43804.842129629629</v>
      </c>
      <c r="Q50" s="77" t="s">
        <v>1460</v>
      </c>
      <c r="R50" s="77"/>
      <c r="S50" s="77"/>
      <c r="T50" s="77"/>
      <c r="U50" s="79">
        <v>43804.842129629629</v>
      </c>
      <c r="V50" s="80" t="s">
        <v>2491</v>
      </c>
      <c r="W50" s="77"/>
      <c r="X50" s="77"/>
      <c r="Y50" s="83" t="s">
        <v>3491</v>
      </c>
      <c r="Z50" s="77"/>
    </row>
    <row r="51" spans="1:26" x14ac:dyDescent="0.3">
      <c r="A51" s="62" t="s">
        <v>232</v>
      </c>
      <c r="B51" s="62" t="s">
        <v>1190</v>
      </c>
      <c r="C51" s="63"/>
      <c r="D51" s="64"/>
      <c r="E51" s="65"/>
      <c r="F51" s="66"/>
      <c r="G51" s="63"/>
      <c r="H51" s="67"/>
      <c r="I51" s="68"/>
      <c r="J51" s="68"/>
      <c r="K51" s="34" t="s">
        <v>65</v>
      </c>
      <c r="L51" s="75">
        <v>51</v>
      </c>
      <c r="M51" s="75"/>
      <c r="N51" s="70"/>
      <c r="O51" s="77" t="s">
        <v>1419</v>
      </c>
      <c r="P51" s="79">
        <v>43804.842245370368</v>
      </c>
      <c r="Q51" s="77" t="s">
        <v>1461</v>
      </c>
      <c r="R51" s="77"/>
      <c r="S51" s="77"/>
      <c r="T51" s="77"/>
      <c r="U51" s="79">
        <v>43804.842245370368</v>
      </c>
      <c r="V51" s="80" t="s">
        <v>2492</v>
      </c>
      <c r="W51" s="77"/>
      <c r="X51" s="77"/>
      <c r="Y51" s="83" t="s">
        <v>3492</v>
      </c>
      <c r="Z51" s="77"/>
    </row>
    <row r="52" spans="1:26" x14ac:dyDescent="0.3">
      <c r="A52" s="62" t="s">
        <v>233</v>
      </c>
      <c r="B52" s="62" t="s">
        <v>233</v>
      </c>
      <c r="C52" s="63"/>
      <c r="D52" s="64"/>
      <c r="E52" s="65"/>
      <c r="F52" s="66"/>
      <c r="G52" s="63"/>
      <c r="H52" s="67"/>
      <c r="I52" s="68"/>
      <c r="J52" s="68"/>
      <c r="K52" s="34" t="s">
        <v>65</v>
      </c>
      <c r="L52" s="75">
        <v>52</v>
      </c>
      <c r="M52" s="75"/>
      <c r="N52" s="70"/>
      <c r="O52" s="77" t="s">
        <v>179</v>
      </c>
      <c r="P52" s="79">
        <v>43804.842268518521</v>
      </c>
      <c r="Q52" s="77" t="s">
        <v>1462</v>
      </c>
      <c r="R52" s="77"/>
      <c r="S52" s="77"/>
      <c r="T52" s="77"/>
      <c r="U52" s="79">
        <v>43804.842268518521</v>
      </c>
      <c r="V52" s="80" t="s">
        <v>2493</v>
      </c>
      <c r="W52" s="77"/>
      <c r="X52" s="77"/>
      <c r="Y52" s="83" t="s">
        <v>3493</v>
      </c>
      <c r="Z52" s="77"/>
    </row>
    <row r="53" spans="1:26" x14ac:dyDescent="0.3">
      <c r="A53" s="62" t="s">
        <v>234</v>
      </c>
      <c r="B53" s="62" t="s">
        <v>1181</v>
      </c>
      <c r="C53" s="63"/>
      <c r="D53" s="64"/>
      <c r="E53" s="65"/>
      <c r="F53" s="66"/>
      <c r="G53" s="63"/>
      <c r="H53" s="67"/>
      <c r="I53" s="68"/>
      <c r="J53" s="68"/>
      <c r="K53" s="34" t="s">
        <v>65</v>
      </c>
      <c r="L53" s="75">
        <v>53</v>
      </c>
      <c r="M53" s="75"/>
      <c r="N53" s="70"/>
      <c r="O53" s="77" t="s">
        <v>1419</v>
      </c>
      <c r="P53" s="79">
        <v>43804.842268518521</v>
      </c>
      <c r="Q53" s="77" t="s">
        <v>1448</v>
      </c>
      <c r="R53" s="80" t="s">
        <v>2126</v>
      </c>
      <c r="S53" s="77" t="s">
        <v>2350</v>
      </c>
      <c r="T53" s="77"/>
      <c r="U53" s="79">
        <v>43804.842268518521</v>
      </c>
      <c r="V53" s="80" t="s">
        <v>2494</v>
      </c>
      <c r="W53" s="77"/>
      <c r="X53" s="77"/>
      <c r="Y53" s="83" t="s">
        <v>3494</v>
      </c>
      <c r="Z53" s="77"/>
    </row>
    <row r="54" spans="1:26" x14ac:dyDescent="0.3">
      <c r="A54" s="62" t="s">
        <v>235</v>
      </c>
      <c r="B54" s="62" t="s">
        <v>235</v>
      </c>
      <c r="C54" s="63"/>
      <c r="D54" s="64"/>
      <c r="E54" s="65"/>
      <c r="F54" s="66"/>
      <c r="G54" s="63"/>
      <c r="H54" s="67"/>
      <c r="I54" s="68"/>
      <c r="J54" s="68"/>
      <c r="K54" s="34" t="s">
        <v>65</v>
      </c>
      <c r="L54" s="75">
        <v>54</v>
      </c>
      <c r="M54" s="75"/>
      <c r="N54" s="70"/>
      <c r="O54" s="77" t="s">
        <v>179</v>
      </c>
      <c r="P54" s="79">
        <v>43804.842291666668</v>
      </c>
      <c r="Q54" s="77" t="s">
        <v>1463</v>
      </c>
      <c r="R54" s="80" t="s">
        <v>2129</v>
      </c>
      <c r="S54" s="77" t="s">
        <v>2350</v>
      </c>
      <c r="T54" s="77"/>
      <c r="U54" s="79">
        <v>43804.842291666668</v>
      </c>
      <c r="V54" s="80" t="s">
        <v>2495</v>
      </c>
      <c r="W54" s="77"/>
      <c r="X54" s="77"/>
      <c r="Y54" s="83" t="s">
        <v>3495</v>
      </c>
      <c r="Z54" s="77"/>
    </row>
    <row r="55" spans="1:26" x14ac:dyDescent="0.3">
      <c r="A55" s="62" t="s">
        <v>236</v>
      </c>
      <c r="B55" s="62" t="s">
        <v>1191</v>
      </c>
      <c r="C55" s="63"/>
      <c r="D55" s="64"/>
      <c r="E55" s="65"/>
      <c r="F55" s="66"/>
      <c r="G55" s="63"/>
      <c r="H55" s="67"/>
      <c r="I55" s="68"/>
      <c r="J55" s="68"/>
      <c r="K55" s="34" t="s">
        <v>65</v>
      </c>
      <c r="L55" s="75">
        <v>55</v>
      </c>
      <c r="M55" s="75"/>
      <c r="N55" s="70"/>
      <c r="O55" s="77" t="s">
        <v>1419</v>
      </c>
      <c r="P55" s="79">
        <v>43804.840821759259</v>
      </c>
      <c r="Q55" s="77" t="s">
        <v>1464</v>
      </c>
      <c r="R55" s="77"/>
      <c r="S55" s="77"/>
      <c r="T55" s="77" t="s">
        <v>2395</v>
      </c>
      <c r="U55" s="79">
        <v>43804.840821759259</v>
      </c>
      <c r="V55" s="80" t="s">
        <v>2496</v>
      </c>
      <c r="W55" s="77"/>
      <c r="X55" s="77"/>
      <c r="Y55" s="83" t="s">
        <v>3496</v>
      </c>
      <c r="Z55" s="77"/>
    </row>
    <row r="56" spans="1:26" x14ac:dyDescent="0.3">
      <c r="A56" s="62" t="s">
        <v>236</v>
      </c>
      <c r="B56" s="62" t="s">
        <v>1192</v>
      </c>
      <c r="C56" s="63"/>
      <c r="D56" s="64"/>
      <c r="E56" s="65"/>
      <c r="F56" s="66"/>
      <c r="G56" s="63"/>
      <c r="H56" s="67"/>
      <c r="I56" s="68"/>
      <c r="J56" s="68"/>
      <c r="K56" s="34" t="s">
        <v>65</v>
      </c>
      <c r="L56" s="75">
        <v>56</v>
      </c>
      <c r="M56" s="75"/>
      <c r="N56" s="70"/>
      <c r="O56" s="77" t="s">
        <v>1419</v>
      </c>
      <c r="P56" s="79">
        <v>43804.840821759259</v>
      </c>
      <c r="Q56" s="77" t="s">
        <v>1464</v>
      </c>
      <c r="R56" s="77"/>
      <c r="S56" s="77"/>
      <c r="T56" s="77" t="s">
        <v>2395</v>
      </c>
      <c r="U56" s="79">
        <v>43804.840821759259</v>
      </c>
      <c r="V56" s="80" t="s">
        <v>2496</v>
      </c>
      <c r="W56" s="77"/>
      <c r="X56" s="77"/>
      <c r="Y56" s="83" t="s">
        <v>3496</v>
      </c>
      <c r="Z56" s="77"/>
    </row>
    <row r="57" spans="1:26" x14ac:dyDescent="0.3">
      <c r="A57" s="62" t="s">
        <v>236</v>
      </c>
      <c r="B57" s="62" t="s">
        <v>1181</v>
      </c>
      <c r="C57" s="63"/>
      <c r="D57" s="64"/>
      <c r="E57" s="65"/>
      <c r="F57" s="66"/>
      <c r="G57" s="63"/>
      <c r="H57" s="67"/>
      <c r="I57" s="68"/>
      <c r="J57" s="68"/>
      <c r="K57" s="34" t="s">
        <v>65</v>
      </c>
      <c r="L57" s="75">
        <v>57</v>
      </c>
      <c r="M57" s="75"/>
      <c r="N57" s="70"/>
      <c r="O57" s="77" t="s">
        <v>1419</v>
      </c>
      <c r="P57" s="79">
        <v>43804.842372685183</v>
      </c>
      <c r="Q57" s="77" t="s">
        <v>1448</v>
      </c>
      <c r="R57" s="80" t="s">
        <v>2126</v>
      </c>
      <c r="S57" s="77" t="s">
        <v>2350</v>
      </c>
      <c r="T57" s="77"/>
      <c r="U57" s="79">
        <v>43804.842372685183</v>
      </c>
      <c r="V57" s="80" t="s">
        <v>2497</v>
      </c>
      <c r="W57" s="77"/>
      <c r="X57" s="77"/>
      <c r="Y57" s="83" t="s">
        <v>3497</v>
      </c>
      <c r="Z57" s="77"/>
    </row>
    <row r="58" spans="1:26" x14ac:dyDescent="0.3">
      <c r="A58" s="62" t="s">
        <v>237</v>
      </c>
      <c r="B58" s="62" t="s">
        <v>1193</v>
      </c>
      <c r="C58" s="63"/>
      <c r="D58" s="64"/>
      <c r="E58" s="65"/>
      <c r="F58" s="66"/>
      <c r="G58" s="63"/>
      <c r="H58" s="67"/>
      <c r="I58" s="68"/>
      <c r="J58" s="68"/>
      <c r="K58" s="34" t="s">
        <v>65</v>
      </c>
      <c r="L58" s="75">
        <v>58</v>
      </c>
      <c r="M58" s="75"/>
      <c r="N58" s="70"/>
      <c r="O58" s="77" t="s">
        <v>1419</v>
      </c>
      <c r="P58" s="79">
        <v>43804.84238425926</v>
      </c>
      <c r="Q58" s="77" t="s">
        <v>1465</v>
      </c>
      <c r="R58" s="77"/>
      <c r="S58" s="77"/>
      <c r="T58" s="77" t="s">
        <v>2396</v>
      </c>
      <c r="U58" s="79">
        <v>43804.84238425926</v>
      </c>
      <c r="V58" s="80" t="s">
        <v>2498</v>
      </c>
      <c r="W58" s="77"/>
      <c r="X58" s="77"/>
      <c r="Y58" s="83" t="s">
        <v>3498</v>
      </c>
      <c r="Z58" s="77"/>
    </row>
    <row r="59" spans="1:26" x14ac:dyDescent="0.3">
      <c r="A59" s="62" t="s">
        <v>238</v>
      </c>
      <c r="B59" s="62" t="s">
        <v>1133</v>
      </c>
      <c r="C59" s="63"/>
      <c r="D59" s="64"/>
      <c r="E59" s="65"/>
      <c r="F59" s="66"/>
      <c r="G59" s="63"/>
      <c r="H59" s="67"/>
      <c r="I59" s="68"/>
      <c r="J59" s="68"/>
      <c r="K59" s="34" t="s">
        <v>65</v>
      </c>
      <c r="L59" s="75">
        <v>59</v>
      </c>
      <c r="M59" s="75"/>
      <c r="N59" s="70"/>
      <c r="O59" s="77" t="s">
        <v>1419</v>
      </c>
      <c r="P59" s="79">
        <v>43804.84238425926</v>
      </c>
      <c r="Q59" s="77" t="s">
        <v>1422</v>
      </c>
      <c r="R59" s="77"/>
      <c r="S59" s="77"/>
      <c r="T59" s="77" t="s">
        <v>2388</v>
      </c>
      <c r="U59" s="79">
        <v>43804.84238425926</v>
      </c>
      <c r="V59" s="80" t="s">
        <v>2499</v>
      </c>
      <c r="W59" s="77"/>
      <c r="X59" s="77"/>
      <c r="Y59" s="83" t="s">
        <v>3499</v>
      </c>
      <c r="Z59" s="77"/>
    </row>
    <row r="60" spans="1:26" x14ac:dyDescent="0.3">
      <c r="A60" s="62" t="s">
        <v>239</v>
      </c>
      <c r="B60" s="62" t="s">
        <v>239</v>
      </c>
      <c r="C60" s="63"/>
      <c r="D60" s="64"/>
      <c r="E60" s="65"/>
      <c r="F60" s="66"/>
      <c r="G60" s="63"/>
      <c r="H60" s="67"/>
      <c r="I60" s="68"/>
      <c r="J60" s="68"/>
      <c r="K60" s="34" t="s">
        <v>65</v>
      </c>
      <c r="L60" s="75">
        <v>60</v>
      </c>
      <c r="M60" s="75"/>
      <c r="N60" s="70"/>
      <c r="O60" s="77" t="s">
        <v>179</v>
      </c>
      <c r="P60" s="79">
        <v>43804.842615740738</v>
      </c>
      <c r="Q60" s="77" t="s">
        <v>1466</v>
      </c>
      <c r="R60" s="77"/>
      <c r="S60" s="77"/>
      <c r="T60" s="77"/>
      <c r="U60" s="79">
        <v>43804.842615740738</v>
      </c>
      <c r="V60" s="80" t="s">
        <v>2500</v>
      </c>
      <c r="W60" s="77"/>
      <c r="X60" s="77"/>
      <c r="Y60" s="83" t="s">
        <v>3500</v>
      </c>
      <c r="Z60" s="77"/>
    </row>
    <row r="61" spans="1:26" x14ac:dyDescent="0.3">
      <c r="A61" s="62" t="s">
        <v>240</v>
      </c>
      <c r="B61" s="62" t="s">
        <v>240</v>
      </c>
      <c r="C61" s="63"/>
      <c r="D61" s="64"/>
      <c r="E61" s="65"/>
      <c r="F61" s="66"/>
      <c r="G61" s="63"/>
      <c r="H61" s="67"/>
      <c r="I61" s="68"/>
      <c r="J61" s="68"/>
      <c r="K61" s="34" t="s">
        <v>65</v>
      </c>
      <c r="L61" s="75">
        <v>61</v>
      </c>
      <c r="M61" s="75"/>
      <c r="N61" s="70"/>
      <c r="O61" s="77" t="s">
        <v>179</v>
      </c>
      <c r="P61" s="79">
        <v>43804.842615740738</v>
      </c>
      <c r="Q61" s="77" t="s">
        <v>1467</v>
      </c>
      <c r="R61" s="80" t="s">
        <v>2130</v>
      </c>
      <c r="S61" s="77" t="s">
        <v>2350</v>
      </c>
      <c r="T61" s="77"/>
      <c r="U61" s="79">
        <v>43804.842615740738</v>
      </c>
      <c r="V61" s="80" t="s">
        <v>2501</v>
      </c>
      <c r="W61" s="77"/>
      <c r="X61" s="77"/>
      <c r="Y61" s="83" t="s">
        <v>3501</v>
      </c>
      <c r="Z61" s="77"/>
    </row>
    <row r="62" spans="1:26" x14ac:dyDescent="0.3">
      <c r="A62" s="62" t="s">
        <v>241</v>
      </c>
      <c r="B62" s="62" t="s">
        <v>1176</v>
      </c>
      <c r="C62" s="63"/>
      <c r="D62" s="64"/>
      <c r="E62" s="65"/>
      <c r="F62" s="66"/>
      <c r="G62" s="63"/>
      <c r="H62" s="67"/>
      <c r="I62" s="68"/>
      <c r="J62" s="68"/>
      <c r="K62" s="34" t="s">
        <v>65</v>
      </c>
      <c r="L62" s="75">
        <v>62</v>
      </c>
      <c r="M62" s="75"/>
      <c r="N62" s="70"/>
      <c r="O62" s="77" t="s">
        <v>1419</v>
      </c>
      <c r="P62" s="79">
        <v>43804.842662037037</v>
      </c>
      <c r="Q62" s="77" t="s">
        <v>1435</v>
      </c>
      <c r="R62" s="77"/>
      <c r="S62" s="77"/>
      <c r="T62" s="77" t="s">
        <v>2392</v>
      </c>
      <c r="U62" s="79">
        <v>43804.842662037037</v>
      </c>
      <c r="V62" s="80" t="s">
        <v>2502</v>
      </c>
      <c r="W62" s="77"/>
      <c r="X62" s="77"/>
      <c r="Y62" s="83" t="s">
        <v>3502</v>
      </c>
      <c r="Z62" s="77"/>
    </row>
    <row r="63" spans="1:26" x14ac:dyDescent="0.3">
      <c r="A63" s="62" t="s">
        <v>242</v>
      </c>
      <c r="B63" s="62" t="s">
        <v>242</v>
      </c>
      <c r="C63" s="63"/>
      <c r="D63" s="64"/>
      <c r="E63" s="65"/>
      <c r="F63" s="66"/>
      <c r="G63" s="63"/>
      <c r="H63" s="67"/>
      <c r="I63" s="68"/>
      <c r="J63" s="68"/>
      <c r="K63" s="34" t="s">
        <v>65</v>
      </c>
      <c r="L63" s="75">
        <v>63</v>
      </c>
      <c r="M63" s="75"/>
      <c r="N63" s="70"/>
      <c r="O63" s="77" t="s">
        <v>179</v>
      </c>
      <c r="P63" s="79">
        <v>43804.842685185184</v>
      </c>
      <c r="Q63" s="77" t="s">
        <v>1468</v>
      </c>
      <c r="R63" s="80" t="s">
        <v>2131</v>
      </c>
      <c r="S63" s="77" t="s">
        <v>2354</v>
      </c>
      <c r="T63" s="77"/>
      <c r="U63" s="79">
        <v>43804.842685185184</v>
      </c>
      <c r="V63" s="80" t="s">
        <v>2503</v>
      </c>
      <c r="W63" s="77"/>
      <c r="X63" s="77"/>
      <c r="Y63" s="83" t="s">
        <v>3503</v>
      </c>
      <c r="Z63" s="77"/>
    </row>
    <row r="64" spans="1:26" x14ac:dyDescent="0.3">
      <c r="A64" s="62" t="s">
        <v>243</v>
      </c>
      <c r="B64" s="62" t="s">
        <v>1194</v>
      </c>
      <c r="C64" s="63"/>
      <c r="D64" s="64"/>
      <c r="E64" s="65"/>
      <c r="F64" s="66"/>
      <c r="G64" s="63"/>
      <c r="H64" s="67"/>
      <c r="I64" s="68"/>
      <c r="J64" s="68"/>
      <c r="K64" s="34" t="s">
        <v>65</v>
      </c>
      <c r="L64" s="75">
        <v>64</v>
      </c>
      <c r="M64" s="75"/>
      <c r="N64" s="70"/>
      <c r="O64" s="77" t="s">
        <v>1419</v>
      </c>
      <c r="P64" s="79">
        <v>43804.842893518522</v>
      </c>
      <c r="Q64" s="77" t="s">
        <v>1469</v>
      </c>
      <c r="R64" s="77"/>
      <c r="S64" s="77"/>
      <c r="T64" s="77"/>
      <c r="U64" s="79">
        <v>43804.842893518522</v>
      </c>
      <c r="V64" s="80" t="s">
        <v>2504</v>
      </c>
      <c r="W64" s="77"/>
      <c r="X64" s="77"/>
      <c r="Y64" s="83" t="s">
        <v>3504</v>
      </c>
      <c r="Z64" s="77"/>
    </row>
    <row r="65" spans="1:26" x14ac:dyDescent="0.3">
      <c r="A65" s="62" t="s">
        <v>244</v>
      </c>
      <c r="B65" s="62" t="s">
        <v>1195</v>
      </c>
      <c r="C65" s="63"/>
      <c r="D65" s="64"/>
      <c r="E65" s="65"/>
      <c r="F65" s="66"/>
      <c r="G65" s="63"/>
      <c r="H65" s="67"/>
      <c r="I65" s="68"/>
      <c r="J65" s="68"/>
      <c r="K65" s="34" t="s">
        <v>65</v>
      </c>
      <c r="L65" s="75">
        <v>65</v>
      </c>
      <c r="M65" s="75"/>
      <c r="N65" s="70"/>
      <c r="O65" s="77" t="s">
        <v>1419</v>
      </c>
      <c r="P65" s="79">
        <v>43804.842905092592</v>
      </c>
      <c r="Q65" s="77" t="s">
        <v>1470</v>
      </c>
      <c r="R65" s="77"/>
      <c r="S65" s="77"/>
      <c r="T65" s="77"/>
      <c r="U65" s="79">
        <v>43804.842905092592</v>
      </c>
      <c r="V65" s="80" t="s">
        <v>2505</v>
      </c>
      <c r="W65" s="77"/>
      <c r="X65" s="77"/>
      <c r="Y65" s="83" t="s">
        <v>3505</v>
      </c>
      <c r="Z65" s="77"/>
    </row>
    <row r="66" spans="1:26" x14ac:dyDescent="0.3">
      <c r="A66" s="62" t="s">
        <v>244</v>
      </c>
      <c r="B66" s="62" t="s">
        <v>1182</v>
      </c>
      <c r="C66" s="63"/>
      <c r="D66" s="64"/>
      <c r="E66" s="65"/>
      <c r="F66" s="66"/>
      <c r="G66" s="63"/>
      <c r="H66" s="67"/>
      <c r="I66" s="68"/>
      <c r="J66" s="68"/>
      <c r="K66" s="34" t="s">
        <v>65</v>
      </c>
      <c r="L66" s="75">
        <v>66</v>
      </c>
      <c r="M66" s="75"/>
      <c r="N66" s="70"/>
      <c r="O66" s="77" t="s">
        <v>1420</v>
      </c>
      <c r="P66" s="79">
        <v>43804.842905092592</v>
      </c>
      <c r="Q66" s="77" t="s">
        <v>1470</v>
      </c>
      <c r="R66" s="77"/>
      <c r="S66" s="77"/>
      <c r="T66" s="77"/>
      <c r="U66" s="79">
        <v>43804.842905092592</v>
      </c>
      <c r="V66" s="80" t="s">
        <v>2505</v>
      </c>
      <c r="W66" s="77"/>
      <c r="X66" s="77"/>
      <c r="Y66" s="83" t="s">
        <v>3505</v>
      </c>
      <c r="Z66" s="77"/>
    </row>
    <row r="67" spans="1:26" x14ac:dyDescent="0.3">
      <c r="A67" s="62" t="s">
        <v>245</v>
      </c>
      <c r="B67" s="62" t="s">
        <v>1196</v>
      </c>
      <c r="C67" s="63"/>
      <c r="D67" s="64"/>
      <c r="E67" s="65"/>
      <c r="F67" s="66"/>
      <c r="G67" s="63"/>
      <c r="H67" s="67"/>
      <c r="I67" s="68"/>
      <c r="J67" s="68"/>
      <c r="K67" s="34" t="s">
        <v>65</v>
      </c>
      <c r="L67" s="75">
        <v>67</v>
      </c>
      <c r="M67" s="75"/>
      <c r="N67" s="70"/>
      <c r="O67" s="77" t="s">
        <v>1419</v>
      </c>
      <c r="P67" s="79">
        <v>43804.843124999999</v>
      </c>
      <c r="Q67" s="77" t="s">
        <v>1471</v>
      </c>
      <c r="R67" s="77" t="s">
        <v>2132</v>
      </c>
      <c r="S67" s="77" t="s">
        <v>2355</v>
      </c>
      <c r="T67" s="77"/>
      <c r="U67" s="79">
        <v>43804.843124999999</v>
      </c>
      <c r="V67" s="80" t="s">
        <v>2506</v>
      </c>
      <c r="W67" s="77"/>
      <c r="X67" s="77"/>
      <c r="Y67" s="83" t="s">
        <v>3506</v>
      </c>
      <c r="Z67" s="77"/>
    </row>
    <row r="68" spans="1:26" x14ac:dyDescent="0.3">
      <c r="A68" s="62" t="s">
        <v>246</v>
      </c>
      <c r="B68" s="62" t="s">
        <v>1197</v>
      </c>
      <c r="C68" s="63"/>
      <c r="D68" s="64"/>
      <c r="E68" s="65"/>
      <c r="F68" s="66"/>
      <c r="G68" s="63"/>
      <c r="H68" s="67"/>
      <c r="I68" s="68"/>
      <c r="J68" s="68"/>
      <c r="K68" s="34" t="s">
        <v>65</v>
      </c>
      <c r="L68" s="75">
        <v>68</v>
      </c>
      <c r="M68" s="75"/>
      <c r="N68" s="70"/>
      <c r="O68" s="77" t="s">
        <v>1420</v>
      </c>
      <c r="P68" s="79">
        <v>43804.843148148146</v>
      </c>
      <c r="Q68" s="77" t="s">
        <v>1472</v>
      </c>
      <c r="R68" s="77"/>
      <c r="S68" s="77"/>
      <c r="T68" s="77"/>
      <c r="U68" s="79">
        <v>43804.843148148146</v>
      </c>
      <c r="V68" s="80" t="s">
        <v>2507</v>
      </c>
      <c r="W68" s="77"/>
      <c r="X68" s="77"/>
      <c r="Y68" s="83" t="s">
        <v>3507</v>
      </c>
      <c r="Z68" s="83" t="s">
        <v>4454</v>
      </c>
    </row>
    <row r="69" spans="1:26" x14ac:dyDescent="0.3">
      <c r="A69" s="62" t="s">
        <v>247</v>
      </c>
      <c r="B69" s="62" t="s">
        <v>1198</v>
      </c>
      <c r="C69" s="63"/>
      <c r="D69" s="64"/>
      <c r="E69" s="65"/>
      <c r="F69" s="66"/>
      <c r="G69" s="63"/>
      <c r="H69" s="67"/>
      <c r="I69" s="68"/>
      <c r="J69" s="68"/>
      <c r="K69" s="34" t="s">
        <v>65</v>
      </c>
      <c r="L69" s="75">
        <v>69</v>
      </c>
      <c r="M69" s="75"/>
      <c r="N69" s="70"/>
      <c r="O69" s="77" t="s">
        <v>1420</v>
      </c>
      <c r="P69" s="79">
        <v>43804.843171296299</v>
      </c>
      <c r="Q69" s="77" t="s">
        <v>1473</v>
      </c>
      <c r="R69" s="77"/>
      <c r="S69" s="77"/>
      <c r="T69" s="77"/>
      <c r="U69" s="79">
        <v>43804.843171296299</v>
      </c>
      <c r="V69" s="80" t="s">
        <v>2508</v>
      </c>
      <c r="W69" s="77"/>
      <c r="X69" s="77"/>
      <c r="Y69" s="83" t="s">
        <v>3508</v>
      </c>
      <c r="Z69" s="83" t="s">
        <v>4455</v>
      </c>
    </row>
    <row r="70" spans="1:26" x14ac:dyDescent="0.3">
      <c r="A70" s="62" t="s">
        <v>248</v>
      </c>
      <c r="B70" s="62" t="s">
        <v>1181</v>
      </c>
      <c r="C70" s="63"/>
      <c r="D70" s="64"/>
      <c r="E70" s="65"/>
      <c r="F70" s="66"/>
      <c r="G70" s="63"/>
      <c r="H70" s="67"/>
      <c r="I70" s="68"/>
      <c r="J70" s="68"/>
      <c r="K70" s="34" t="s">
        <v>65</v>
      </c>
      <c r="L70" s="75">
        <v>70</v>
      </c>
      <c r="M70" s="75"/>
      <c r="N70" s="70"/>
      <c r="O70" s="77" t="s">
        <v>1419</v>
      </c>
      <c r="P70" s="79">
        <v>43804.843287037038</v>
      </c>
      <c r="Q70" s="77" t="s">
        <v>1448</v>
      </c>
      <c r="R70" s="80" t="s">
        <v>2126</v>
      </c>
      <c r="S70" s="77" t="s">
        <v>2350</v>
      </c>
      <c r="T70" s="77"/>
      <c r="U70" s="79">
        <v>43804.843287037038</v>
      </c>
      <c r="V70" s="80" t="s">
        <v>2509</v>
      </c>
      <c r="W70" s="77"/>
      <c r="X70" s="77"/>
      <c r="Y70" s="83" t="s">
        <v>3509</v>
      </c>
      <c r="Z70" s="77"/>
    </row>
    <row r="71" spans="1:26" x14ac:dyDescent="0.3">
      <c r="A71" s="62" t="s">
        <v>249</v>
      </c>
      <c r="B71" s="62" t="s">
        <v>1092</v>
      </c>
      <c r="C71" s="63"/>
      <c r="D71" s="64"/>
      <c r="E71" s="65"/>
      <c r="F71" s="66"/>
      <c r="G71" s="63"/>
      <c r="H71" s="67"/>
      <c r="I71" s="68"/>
      <c r="J71" s="68"/>
      <c r="K71" s="34" t="s">
        <v>65</v>
      </c>
      <c r="L71" s="75">
        <v>71</v>
      </c>
      <c r="M71" s="75"/>
      <c r="N71" s="70"/>
      <c r="O71" s="77" t="s">
        <v>1420</v>
      </c>
      <c r="P71" s="79">
        <v>43804.843298611115</v>
      </c>
      <c r="Q71" s="77" t="s">
        <v>1474</v>
      </c>
      <c r="R71" s="80" t="s">
        <v>2133</v>
      </c>
      <c r="S71" s="77" t="s">
        <v>2350</v>
      </c>
      <c r="T71" s="77"/>
      <c r="U71" s="79">
        <v>43804.843298611115</v>
      </c>
      <c r="V71" s="80" t="s">
        <v>2510</v>
      </c>
      <c r="W71" s="77"/>
      <c r="X71" s="77"/>
      <c r="Y71" s="83" t="s">
        <v>3510</v>
      </c>
      <c r="Z71" s="83" t="s">
        <v>4456</v>
      </c>
    </row>
    <row r="72" spans="1:26" x14ac:dyDescent="0.3">
      <c r="A72" s="62" t="s">
        <v>250</v>
      </c>
      <c r="B72" s="62" t="s">
        <v>1182</v>
      </c>
      <c r="C72" s="63"/>
      <c r="D72" s="64"/>
      <c r="E72" s="65"/>
      <c r="F72" s="66"/>
      <c r="G72" s="63"/>
      <c r="H72" s="67"/>
      <c r="I72" s="68"/>
      <c r="J72" s="68"/>
      <c r="K72" s="34" t="s">
        <v>65</v>
      </c>
      <c r="L72" s="75">
        <v>72</v>
      </c>
      <c r="M72" s="75"/>
      <c r="N72" s="70"/>
      <c r="O72" s="77" t="s">
        <v>1420</v>
      </c>
      <c r="P72" s="79">
        <v>43804.843333333331</v>
      </c>
      <c r="Q72" s="77" t="s">
        <v>1475</v>
      </c>
      <c r="R72" s="77"/>
      <c r="S72" s="77"/>
      <c r="T72" s="77"/>
      <c r="U72" s="79">
        <v>43804.843333333331</v>
      </c>
      <c r="V72" s="80" t="s">
        <v>2511</v>
      </c>
      <c r="W72" s="77"/>
      <c r="X72" s="77"/>
      <c r="Y72" s="83" t="s">
        <v>3511</v>
      </c>
      <c r="Z72" s="77"/>
    </row>
    <row r="73" spans="1:26" x14ac:dyDescent="0.3">
      <c r="A73" s="62" t="s">
        <v>251</v>
      </c>
      <c r="B73" s="62" t="s">
        <v>1171</v>
      </c>
      <c r="C73" s="63"/>
      <c r="D73" s="64"/>
      <c r="E73" s="65"/>
      <c r="F73" s="66"/>
      <c r="G73" s="63"/>
      <c r="H73" s="67"/>
      <c r="I73" s="68"/>
      <c r="J73" s="68"/>
      <c r="K73" s="34" t="s">
        <v>65</v>
      </c>
      <c r="L73" s="75">
        <v>73</v>
      </c>
      <c r="M73" s="75"/>
      <c r="N73" s="70"/>
      <c r="O73" s="77" t="s">
        <v>1420</v>
      </c>
      <c r="P73" s="79">
        <v>43804.843356481484</v>
      </c>
      <c r="Q73" s="77" t="s">
        <v>1476</v>
      </c>
      <c r="R73" s="77"/>
      <c r="S73" s="77"/>
      <c r="T73" s="77"/>
      <c r="U73" s="79">
        <v>43804.843356481484</v>
      </c>
      <c r="V73" s="80" t="s">
        <v>2512</v>
      </c>
      <c r="W73" s="77"/>
      <c r="X73" s="77"/>
      <c r="Y73" s="83" t="s">
        <v>3512</v>
      </c>
      <c r="Z73" s="83" t="s">
        <v>4457</v>
      </c>
    </row>
    <row r="74" spans="1:26" x14ac:dyDescent="0.3">
      <c r="A74" s="62" t="s">
        <v>252</v>
      </c>
      <c r="B74" s="62" t="s">
        <v>252</v>
      </c>
      <c r="C74" s="63"/>
      <c r="D74" s="64"/>
      <c r="E74" s="65"/>
      <c r="F74" s="66"/>
      <c r="G74" s="63"/>
      <c r="H74" s="67"/>
      <c r="I74" s="68"/>
      <c r="J74" s="68"/>
      <c r="K74" s="34" t="s">
        <v>65</v>
      </c>
      <c r="L74" s="75">
        <v>74</v>
      </c>
      <c r="M74" s="75"/>
      <c r="N74" s="70"/>
      <c r="O74" s="77" t="s">
        <v>179</v>
      </c>
      <c r="P74" s="79">
        <v>43804.843414351853</v>
      </c>
      <c r="Q74" s="77" t="s">
        <v>1477</v>
      </c>
      <c r="R74" s="77"/>
      <c r="S74" s="77"/>
      <c r="T74" s="77"/>
      <c r="U74" s="79">
        <v>43804.843414351853</v>
      </c>
      <c r="V74" s="80" t="s">
        <v>2513</v>
      </c>
      <c r="W74" s="77"/>
      <c r="X74" s="77"/>
      <c r="Y74" s="83" t="s">
        <v>3513</v>
      </c>
      <c r="Z74" s="77"/>
    </row>
    <row r="75" spans="1:26" x14ac:dyDescent="0.3">
      <c r="A75" s="62" t="s">
        <v>253</v>
      </c>
      <c r="B75" s="62" t="s">
        <v>1181</v>
      </c>
      <c r="C75" s="63"/>
      <c r="D75" s="64"/>
      <c r="E75" s="65"/>
      <c r="F75" s="66"/>
      <c r="G75" s="63"/>
      <c r="H75" s="67"/>
      <c r="I75" s="68"/>
      <c r="J75" s="68"/>
      <c r="K75" s="34" t="s">
        <v>65</v>
      </c>
      <c r="L75" s="75">
        <v>75</v>
      </c>
      <c r="M75" s="75"/>
      <c r="N75" s="70"/>
      <c r="O75" s="77" t="s">
        <v>1419</v>
      </c>
      <c r="P75" s="79">
        <v>43804.843564814815</v>
      </c>
      <c r="Q75" s="77" t="s">
        <v>1448</v>
      </c>
      <c r="R75" s="80" t="s">
        <v>2126</v>
      </c>
      <c r="S75" s="77" t="s">
        <v>2350</v>
      </c>
      <c r="T75" s="77"/>
      <c r="U75" s="79">
        <v>43804.843564814815</v>
      </c>
      <c r="V75" s="80" t="s">
        <v>2514</v>
      </c>
      <c r="W75" s="77"/>
      <c r="X75" s="77"/>
      <c r="Y75" s="83" t="s">
        <v>3514</v>
      </c>
      <c r="Z75" s="77"/>
    </row>
    <row r="76" spans="1:26" x14ac:dyDescent="0.3">
      <c r="A76" s="62" t="s">
        <v>254</v>
      </c>
      <c r="B76" s="62" t="s">
        <v>1199</v>
      </c>
      <c r="C76" s="63"/>
      <c r="D76" s="64"/>
      <c r="E76" s="65"/>
      <c r="F76" s="66"/>
      <c r="G76" s="63"/>
      <c r="H76" s="67"/>
      <c r="I76" s="68"/>
      <c r="J76" s="68"/>
      <c r="K76" s="34" t="s">
        <v>65</v>
      </c>
      <c r="L76" s="75">
        <v>76</v>
      </c>
      <c r="M76" s="75"/>
      <c r="N76" s="70"/>
      <c r="O76" s="77" t="s">
        <v>1419</v>
      </c>
      <c r="P76" s="79">
        <v>43804.843738425923</v>
      </c>
      <c r="Q76" s="77" t="s">
        <v>1478</v>
      </c>
      <c r="R76" s="77"/>
      <c r="S76" s="77"/>
      <c r="T76" s="77" t="s">
        <v>2397</v>
      </c>
      <c r="U76" s="79">
        <v>43804.843738425923</v>
      </c>
      <c r="V76" s="80" t="s">
        <v>2515</v>
      </c>
      <c r="W76" s="77"/>
      <c r="X76" s="77"/>
      <c r="Y76" s="83" t="s">
        <v>3515</v>
      </c>
      <c r="Z76" s="77"/>
    </row>
    <row r="77" spans="1:26" x14ac:dyDescent="0.3">
      <c r="A77" s="62" t="s">
        <v>255</v>
      </c>
      <c r="B77" s="62" t="s">
        <v>255</v>
      </c>
      <c r="C77" s="63"/>
      <c r="D77" s="64"/>
      <c r="E77" s="65"/>
      <c r="F77" s="66"/>
      <c r="G77" s="63"/>
      <c r="H77" s="67"/>
      <c r="I77" s="68"/>
      <c r="J77" s="68"/>
      <c r="K77" s="34" t="s">
        <v>65</v>
      </c>
      <c r="L77" s="75">
        <v>77</v>
      </c>
      <c r="M77" s="75"/>
      <c r="N77" s="70"/>
      <c r="O77" s="77" t="s">
        <v>179</v>
      </c>
      <c r="P77" s="79">
        <v>43804.843935185185</v>
      </c>
      <c r="Q77" s="77" t="s">
        <v>1479</v>
      </c>
      <c r="R77" s="80" t="s">
        <v>2134</v>
      </c>
      <c r="S77" s="77" t="s">
        <v>2350</v>
      </c>
      <c r="T77" s="77"/>
      <c r="U77" s="79">
        <v>43804.843935185185</v>
      </c>
      <c r="V77" s="80" t="s">
        <v>2516</v>
      </c>
      <c r="W77" s="77"/>
      <c r="X77" s="77"/>
      <c r="Y77" s="83" t="s">
        <v>3516</v>
      </c>
      <c r="Z77" s="77"/>
    </row>
    <row r="78" spans="1:26" x14ac:dyDescent="0.3">
      <c r="A78" s="62" t="s">
        <v>256</v>
      </c>
      <c r="B78" s="62" t="s">
        <v>1176</v>
      </c>
      <c r="C78" s="63"/>
      <c r="D78" s="64"/>
      <c r="E78" s="65"/>
      <c r="F78" s="66"/>
      <c r="G78" s="63"/>
      <c r="H78" s="67"/>
      <c r="I78" s="68"/>
      <c r="J78" s="68"/>
      <c r="K78" s="34" t="s">
        <v>65</v>
      </c>
      <c r="L78" s="75">
        <v>78</v>
      </c>
      <c r="M78" s="75"/>
      <c r="N78" s="70"/>
      <c r="O78" s="77" t="s">
        <v>1419</v>
      </c>
      <c r="P78" s="79">
        <v>43804.843993055554</v>
      </c>
      <c r="Q78" s="77" t="s">
        <v>1435</v>
      </c>
      <c r="R78" s="77"/>
      <c r="S78" s="77"/>
      <c r="T78" s="77" t="s">
        <v>2392</v>
      </c>
      <c r="U78" s="79">
        <v>43804.843993055554</v>
      </c>
      <c r="V78" s="80" t="s">
        <v>2517</v>
      </c>
      <c r="W78" s="77"/>
      <c r="X78" s="77"/>
      <c r="Y78" s="83" t="s">
        <v>3517</v>
      </c>
      <c r="Z78" s="77"/>
    </row>
    <row r="79" spans="1:26" x14ac:dyDescent="0.3">
      <c r="A79" s="62" t="s">
        <v>257</v>
      </c>
      <c r="B79" s="62" t="s">
        <v>257</v>
      </c>
      <c r="C79" s="63"/>
      <c r="D79" s="64"/>
      <c r="E79" s="65"/>
      <c r="F79" s="66"/>
      <c r="G79" s="63"/>
      <c r="H79" s="67"/>
      <c r="I79" s="68"/>
      <c r="J79" s="68"/>
      <c r="K79" s="34" t="s">
        <v>65</v>
      </c>
      <c r="L79" s="75">
        <v>79</v>
      </c>
      <c r="M79" s="75"/>
      <c r="N79" s="70"/>
      <c r="O79" s="77" t="s">
        <v>179</v>
      </c>
      <c r="P79" s="79">
        <v>43804.8440162037</v>
      </c>
      <c r="Q79" s="77" t="s">
        <v>1480</v>
      </c>
      <c r="R79" s="77"/>
      <c r="S79" s="77"/>
      <c r="T79" s="77"/>
      <c r="U79" s="79">
        <v>43804.8440162037</v>
      </c>
      <c r="V79" s="80" t="s">
        <v>2518</v>
      </c>
      <c r="W79" s="77"/>
      <c r="X79" s="77"/>
      <c r="Y79" s="83" t="s">
        <v>3518</v>
      </c>
      <c r="Z79" s="77"/>
    </row>
    <row r="80" spans="1:26" x14ac:dyDescent="0.3">
      <c r="A80" s="62" t="s">
        <v>258</v>
      </c>
      <c r="B80" s="62" t="s">
        <v>1195</v>
      </c>
      <c r="C80" s="63"/>
      <c r="D80" s="64"/>
      <c r="E80" s="65"/>
      <c r="F80" s="66"/>
      <c r="G80" s="63"/>
      <c r="H80" s="67"/>
      <c r="I80" s="68"/>
      <c r="J80" s="68"/>
      <c r="K80" s="34" t="s">
        <v>65</v>
      </c>
      <c r="L80" s="75">
        <v>80</v>
      </c>
      <c r="M80" s="75"/>
      <c r="N80" s="70"/>
      <c r="O80" s="77" t="s">
        <v>1420</v>
      </c>
      <c r="P80" s="79">
        <v>43804.844097222223</v>
      </c>
      <c r="Q80" s="77" t="s">
        <v>1481</v>
      </c>
      <c r="R80" s="77"/>
      <c r="S80" s="77"/>
      <c r="T80" s="77" t="s">
        <v>2398</v>
      </c>
      <c r="U80" s="79">
        <v>43804.844097222223</v>
      </c>
      <c r="V80" s="80" t="s">
        <v>2519</v>
      </c>
      <c r="W80" s="77"/>
      <c r="X80" s="77"/>
      <c r="Y80" s="83" t="s">
        <v>3519</v>
      </c>
      <c r="Z80" s="83" t="s">
        <v>4458</v>
      </c>
    </row>
    <row r="81" spans="1:26" x14ac:dyDescent="0.3">
      <c r="A81" s="62" t="s">
        <v>258</v>
      </c>
      <c r="B81" s="62" t="s">
        <v>1200</v>
      </c>
      <c r="C81" s="63"/>
      <c r="D81" s="64"/>
      <c r="E81" s="65"/>
      <c r="F81" s="66"/>
      <c r="G81" s="63"/>
      <c r="H81" s="67"/>
      <c r="I81" s="68"/>
      <c r="J81" s="68"/>
      <c r="K81" s="34" t="s">
        <v>65</v>
      </c>
      <c r="L81" s="75">
        <v>81</v>
      </c>
      <c r="M81" s="75"/>
      <c r="N81" s="70"/>
      <c r="O81" s="77" t="s">
        <v>1419</v>
      </c>
      <c r="P81" s="79">
        <v>43804.844097222223</v>
      </c>
      <c r="Q81" s="77" t="s">
        <v>1481</v>
      </c>
      <c r="R81" s="77"/>
      <c r="S81" s="77"/>
      <c r="T81" s="77" t="s">
        <v>2398</v>
      </c>
      <c r="U81" s="79">
        <v>43804.844097222223</v>
      </c>
      <c r="V81" s="80" t="s">
        <v>2519</v>
      </c>
      <c r="W81" s="77"/>
      <c r="X81" s="77"/>
      <c r="Y81" s="83" t="s">
        <v>3519</v>
      </c>
      <c r="Z81" s="83" t="s">
        <v>4458</v>
      </c>
    </row>
    <row r="82" spans="1:26" x14ac:dyDescent="0.3">
      <c r="A82" s="62" t="s">
        <v>259</v>
      </c>
      <c r="B82" s="62" t="s">
        <v>1201</v>
      </c>
      <c r="C82" s="63"/>
      <c r="D82" s="64"/>
      <c r="E82" s="65"/>
      <c r="F82" s="66"/>
      <c r="G82" s="63"/>
      <c r="H82" s="67"/>
      <c r="I82" s="68"/>
      <c r="J82" s="68"/>
      <c r="K82" s="34" t="s">
        <v>65</v>
      </c>
      <c r="L82" s="75">
        <v>82</v>
      </c>
      <c r="M82" s="75"/>
      <c r="N82" s="70"/>
      <c r="O82" s="77" t="s">
        <v>1420</v>
      </c>
      <c r="P82" s="79">
        <v>43804.844097222223</v>
      </c>
      <c r="Q82" s="77" t="s">
        <v>1482</v>
      </c>
      <c r="R82" s="80" t="s">
        <v>2135</v>
      </c>
      <c r="S82" s="77" t="s">
        <v>2350</v>
      </c>
      <c r="T82" s="77"/>
      <c r="U82" s="79">
        <v>43804.844097222223</v>
      </c>
      <c r="V82" s="80" t="s">
        <v>2520</v>
      </c>
      <c r="W82" s="77"/>
      <c r="X82" s="77"/>
      <c r="Y82" s="83" t="s">
        <v>3520</v>
      </c>
      <c r="Z82" s="83" t="s">
        <v>4459</v>
      </c>
    </row>
    <row r="83" spans="1:26" x14ac:dyDescent="0.3">
      <c r="A83" s="62" t="s">
        <v>259</v>
      </c>
      <c r="B83" s="62" t="s">
        <v>1202</v>
      </c>
      <c r="C83" s="63"/>
      <c r="D83" s="64"/>
      <c r="E83" s="65"/>
      <c r="F83" s="66"/>
      <c r="G83" s="63"/>
      <c r="H83" s="67"/>
      <c r="I83" s="68"/>
      <c r="J83" s="68"/>
      <c r="K83" s="34" t="s">
        <v>65</v>
      </c>
      <c r="L83" s="75">
        <v>83</v>
      </c>
      <c r="M83" s="75"/>
      <c r="N83" s="70"/>
      <c r="O83" s="77" t="s">
        <v>1419</v>
      </c>
      <c r="P83" s="79">
        <v>43804.844097222223</v>
      </c>
      <c r="Q83" s="77" t="s">
        <v>1482</v>
      </c>
      <c r="R83" s="80" t="s">
        <v>2135</v>
      </c>
      <c r="S83" s="77" t="s">
        <v>2350</v>
      </c>
      <c r="T83" s="77"/>
      <c r="U83" s="79">
        <v>43804.844097222223</v>
      </c>
      <c r="V83" s="80" t="s">
        <v>2520</v>
      </c>
      <c r="W83" s="77"/>
      <c r="X83" s="77"/>
      <c r="Y83" s="83" t="s">
        <v>3520</v>
      </c>
      <c r="Z83" s="83" t="s">
        <v>4459</v>
      </c>
    </row>
    <row r="84" spans="1:26" x14ac:dyDescent="0.3">
      <c r="A84" s="62" t="s">
        <v>259</v>
      </c>
      <c r="B84" s="62" t="s">
        <v>1203</v>
      </c>
      <c r="C84" s="63"/>
      <c r="D84" s="64"/>
      <c r="E84" s="65"/>
      <c r="F84" s="66"/>
      <c r="G84" s="63"/>
      <c r="H84" s="67"/>
      <c r="I84" s="68"/>
      <c r="J84" s="68"/>
      <c r="K84" s="34" t="s">
        <v>65</v>
      </c>
      <c r="L84" s="75">
        <v>84</v>
      </c>
      <c r="M84" s="75"/>
      <c r="N84" s="70"/>
      <c r="O84" s="77" t="s">
        <v>1419</v>
      </c>
      <c r="P84" s="79">
        <v>43804.844097222223</v>
      </c>
      <c r="Q84" s="77" t="s">
        <v>1482</v>
      </c>
      <c r="R84" s="80" t="s">
        <v>2135</v>
      </c>
      <c r="S84" s="77" t="s">
        <v>2350</v>
      </c>
      <c r="T84" s="77"/>
      <c r="U84" s="79">
        <v>43804.844097222223</v>
      </c>
      <c r="V84" s="80" t="s">
        <v>2520</v>
      </c>
      <c r="W84" s="77"/>
      <c r="X84" s="77"/>
      <c r="Y84" s="83" t="s">
        <v>3520</v>
      </c>
      <c r="Z84" s="83" t="s">
        <v>4459</v>
      </c>
    </row>
    <row r="85" spans="1:26" x14ac:dyDescent="0.3">
      <c r="A85" s="62" t="s">
        <v>260</v>
      </c>
      <c r="B85" s="62" t="s">
        <v>260</v>
      </c>
      <c r="C85" s="63"/>
      <c r="D85" s="64"/>
      <c r="E85" s="65"/>
      <c r="F85" s="66"/>
      <c r="G85" s="63"/>
      <c r="H85" s="67"/>
      <c r="I85" s="68"/>
      <c r="J85" s="68"/>
      <c r="K85" s="34" t="s">
        <v>65</v>
      </c>
      <c r="L85" s="75">
        <v>85</v>
      </c>
      <c r="M85" s="75"/>
      <c r="N85" s="70"/>
      <c r="O85" s="77" t="s">
        <v>179</v>
      </c>
      <c r="P85" s="79">
        <v>43804.844097222223</v>
      </c>
      <c r="Q85" s="77" t="s">
        <v>1483</v>
      </c>
      <c r="R85" s="80" t="s">
        <v>2136</v>
      </c>
      <c r="S85" s="77" t="s">
        <v>2350</v>
      </c>
      <c r="T85" s="77"/>
      <c r="U85" s="79">
        <v>43804.844097222223</v>
      </c>
      <c r="V85" s="80" t="s">
        <v>2521</v>
      </c>
      <c r="W85" s="77"/>
      <c r="X85" s="77"/>
      <c r="Y85" s="83" t="s">
        <v>3521</v>
      </c>
      <c r="Z85" s="77"/>
    </row>
    <row r="86" spans="1:26" x14ac:dyDescent="0.3">
      <c r="A86" s="62" t="s">
        <v>261</v>
      </c>
      <c r="B86" s="62" t="s">
        <v>1189</v>
      </c>
      <c r="C86" s="63"/>
      <c r="D86" s="64"/>
      <c r="E86" s="65"/>
      <c r="F86" s="66"/>
      <c r="G86" s="63"/>
      <c r="H86" s="67"/>
      <c r="I86" s="68"/>
      <c r="J86" s="68"/>
      <c r="K86" s="34" t="s">
        <v>65</v>
      </c>
      <c r="L86" s="75">
        <v>86</v>
      </c>
      <c r="M86" s="75"/>
      <c r="N86" s="70"/>
      <c r="O86" s="77" t="s">
        <v>1419</v>
      </c>
      <c r="P86" s="79">
        <v>43804.84412037037</v>
      </c>
      <c r="Q86" s="77" t="s">
        <v>1460</v>
      </c>
      <c r="R86" s="77"/>
      <c r="S86" s="77"/>
      <c r="T86" s="77"/>
      <c r="U86" s="79">
        <v>43804.84412037037</v>
      </c>
      <c r="V86" s="80" t="s">
        <v>2522</v>
      </c>
      <c r="W86" s="77"/>
      <c r="X86" s="77"/>
      <c r="Y86" s="83" t="s">
        <v>3522</v>
      </c>
      <c r="Z86" s="77"/>
    </row>
    <row r="87" spans="1:26" x14ac:dyDescent="0.3">
      <c r="A87" s="62" t="s">
        <v>262</v>
      </c>
      <c r="B87" s="62" t="s">
        <v>1204</v>
      </c>
      <c r="C87" s="63"/>
      <c r="D87" s="64"/>
      <c r="E87" s="65"/>
      <c r="F87" s="66"/>
      <c r="G87" s="63"/>
      <c r="H87" s="67"/>
      <c r="I87" s="68"/>
      <c r="J87" s="68"/>
      <c r="K87" s="34" t="s">
        <v>65</v>
      </c>
      <c r="L87" s="75">
        <v>87</v>
      </c>
      <c r="M87" s="75"/>
      <c r="N87" s="70"/>
      <c r="O87" s="77" t="s">
        <v>1419</v>
      </c>
      <c r="P87" s="79">
        <v>43804.844166666669</v>
      </c>
      <c r="Q87" s="77" t="s">
        <v>1484</v>
      </c>
      <c r="R87" s="77"/>
      <c r="S87" s="77"/>
      <c r="T87" s="77"/>
      <c r="U87" s="79">
        <v>43804.844166666669</v>
      </c>
      <c r="V87" s="80" t="s">
        <v>2523</v>
      </c>
      <c r="W87" s="77"/>
      <c r="X87" s="77"/>
      <c r="Y87" s="83" t="s">
        <v>3523</v>
      </c>
      <c r="Z87" s="83" t="s">
        <v>4460</v>
      </c>
    </row>
    <row r="88" spans="1:26" x14ac:dyDescent="0.3">
      <c r="A88" s="62" t="s">
        <v>262</v>
      </c>
      <c r="B88" s="62" t="s">
        <v>1205</v>
      </c>
      <c r="C88" s="63"/>
      <c r="D88" s="64"/>
      <c r="E88" s="65"/>
      <c r="F88" s="66"/>
      <c r="G88" s="63"/>
      <c r="H88" s="67"/>
      <c r="I88" s="68"/>
      <c r="J88" s="68"/>
      <c r="K88" s="34" t="s">
        <v>65</v>
      </c>
      <c r="L88" s="75">
        <v>88</v>
      </c>
      <c r="M88" s="75"/>
      <c r="N88" s="70"/>
      <c r="O88" s="77" t="s">
        <v>1420</v>
      </c>
      <c r="P88" s="79">
        <v>43804.844166666669</v>
      </c>
      <c r="Q88" s="77" t="s">
        <v>1484</v>
      </c>
      <c r="R88" s="77"/>
      <c r="S88" s="77"/>
      <c r="T88" s="77"/>
      <c r="U88" s="79">
        <v>43804.844166666669</v>
      </c>
      <c r="V88" s="80" t="s">
        <v>2523</v>
      </c>
      <c r="W88" s="77"/>
      <c r="X88" s="77"/>
      <c r="Y88" s="83" t="s">
        <v>3523</v>
      </c>
      <c r="Z88" s="83" t="s">
        <v>4460</v>
      </c>
    </row>
    <row r="89" spans="1:26" x14ac:dyDescent="0.3">
      <c r="A89" s="62" t="s">
        <v>263</v>
      </c>
      <c r="B89" s="62" t="s">
        <v>1206</v>
      </c>
      <c r="C89" s="63"/>
      <c r="D89" s="64"/>
      <c r="E89" s="65"/>
      <c r="F89" s="66"/>
      <c r="G89" s="63"/>
      <c r="H89" s="67"/>
      <c r="I89" s="68"/>
      <c r="J89" s="68"/>
      <c r="K89" s="34" t="s">
        <v>65</v>
      </c>
      <c r="L89" s="75">
        <v>89</v>
      </c>
      <c r="M89" s="75"/>
      <c r="N89" s="70"/>
      <c r="O89" s="77" t="s">
        <v>1419</v>
      </c>
      <c r="P89" s="79">
        <v>43804.844201388885</v>
      </c>
      <c r="Q89" s="77" t="s">
        <v>1485</v>
      </c>
      <c r="R89" s="80" t="s">
        <v>2137</v>
      </c>
      <c r="S89" s="77" t="s">
        <v>2350</v>
      </c>
      <c r="T89" s="77"/>
      <c r="U89" s="79">
        <v>43804.844201388885</v>
      </c>
      <c r="V89" s="80" t="s">
        <v>2524</v>
      </c>
      <c r="W89" s="77"/>
      <c r="X89" s="77"/>
      <c r="Y89" s="83" t="s">
        <v>3524</v>
      </c>
      <c r="Z89" s="83" t="s">
        <v>4461</v>
      </c>
    </row>
    <row r="90" spans="1:26" x14ac:dyDescent="0.3">
      <c r="A90" s="62" t="s">
        <v>263</v>
      </c>
      <c r="B90" s="62" t="s">
        <v>1207</v>
      </c>
      <c r="C90" s="63"/>
      <c r="D90" s="64"/>
      <c r="E90" s="65"/>
      <c r="F90" s="66"/>
      <c r="G90" s="63"/>
      <c r="H90" s="67"/>
      <c r="I90" s="68"/>
      <c r="J90" s="68"/>
      <c r="K90" s="34" t="s">
        <v>65</v>
      </c>
      <c r="L90" s="75">
        <v>90</v>
      </c>
      <c r="M90" s="75"/>
      <c r="N90" s="70"/>
      <c r="O90" s="77" t="s">
        <v>1419</v>
      </c>
      <c r="P90" s="79">
        <v>43804.844201388885</v>
      </c>
      <c r="Q90" s="77" t="s">
        <v>1485</v>
      </c>
      <c r="R90" s="80" t="s">
        <v>2137</v>
      </c>
      <c r="S90" s="77" t="s">
        <v>2350</v>
      </c>
      <c r="T90" s="77"/>
      <c r="U90" s="79">
        <v>43804.844201388885</v>
      </c>
      <c r="V90" s="80" t="s">
        <v>2524</v>
      </c>
      <c r="W90" s="77"/>
      <c r="X90" s="77"/>
      <c r="Y90" s="83" t="s">
        <v>3524</v>
      </c>
      <c r="Z90" s="83" t="s">
        <v>4461</v>
      </c>
    </row>
    <row r="91" spans="1:26" x14ac:dyDescent="0.3">
      <c r="A91" s="62" t="s">
        <v>263</v>
      </c>
      <c r="B91" s="62" t="s">
        <v>1208</v>
      </c>
      <c r="C91" s="63"/>
      <c r="D91" s="64"/>
      <c r="E91" s="65"/>
      <c r="F91" s="66"/>
      <c r="G91" s="63"/>
      <c r="H91" s="67"/>
      <c r="I91" s="68"/>
      <c r="J91" s="68"/>
      <c r="K91" s="34" t="s">
        <v>65</v>
      </c>
      <c r="L91" s="75">
        <v>91</v>
      </c>
      <c r="M91" s="75"/>
      <c r="N91" s="70"/>
      <c r="O91" s="77" t="s">
        <v>1420</v>
      </c>
      <c r="P91" s="79">
        <v>43804.844201388885</v>
      </c>
      <c r="Q91" s="77" t="s">
        <v>1485</v>
      </c>
      <c r="R91" s="80" t="s">
        <v>2137</v>
      </c>
      <c r="S91" s="77" t="s">
        <v>2350</v>
      </c>
      <c r="T91" s="77"/>
      <c r="U91" s="79">
        <v>43804.844201388885</v>
      </c>
      <c r="V91" s="80" t="s">
        <v>2524</v>
      </c>
      <c r="W91" s="77"/>
      <c r="X91" s="77"/>
      <c r="Y91" s="83" t="s">
        <v>3524</v>
      </c>
      <c r="Z91" s="83" t="s">
        <v>4461</v>
      </c>
    </row>
    <row r="92" spans="1:26" x14ac:dyDescent="0.3">
      <c r="A92" s="62" t="s">
        <v>264</v>
      </c>
      <c r="B92" s="62" t="s">
        <v>1209</v>
      </c>
      <c r="C92" s="63"/>
      <c r="D92" s="64"/>
      <c r="E92" s="65"/>
      <c r="F92" s="66"/>
      <c r="G92" s="63"/>
      <c r="H92" s="67"/>
      <c r="I92" s="68"/>
      <c r="J92" s="68"/>
      <c r="K92" s="34" t="s">
        <v>65</v>
      </c>
      <c r="L92" s="75">
        <v>92</v>
      </c>
      <c r="M92" s="75"/>
      <c r="N92" s="70"/>
      <c r="O92" s="77" t="s">
        <v>1420</v>
      </c>
      <c r="P92" s="79">
        <v>43804.844212962962</v>
      </c>
      <c r="Q92" s="77" t="s">
        <v>1486</v>
      </c>
      <c r="R92" s="77"/>
      <c r="S92" s="77"/>
      <c r="T92" s="77"/>
      <c r="U92" s="79">
        <v>43804.844212962962</v>
      </c>
      <c r="V92" s="80" t="s">
        <v>2525</v>
      </c>
      <c r="W92" s="77"/>
      <c r="X92" s="77"/>
      <c r="Y92" s="83" t="s">
        <v>3525</v>
      </c>
      <c r="Z92" s="83" t="s">
        <v>4462</v>
      </c>
    </row>
    <row r="93" spans="1:26" x14ac:dyDescent="0.3">
      <c r="A93" s="62" t="s">
        <v>265</v>
      </c>
      <c r="B93" s="62" t="s">
        <v>265</v>
      </c>
      <c r="C93" s="63"/>
      <c r="D93" s="64"/>
      <c r="E93" s="65"/>
      <c r="F93" s="66"/>
      <c r="G93" s="63"/>
      <c r="H93" s="67"/>
      <c r="I93" s="68"/>
      <c r="J93" s="68"/>
      <c r="K93" s="34" t="s">
        <v>65</v>
      </c>
      <c r="L93" s="75">
        <v>93</v>
      </c>
      <c r="M93" s="75"/>
      <c r="N93" s="70"/>
      <c r="O93" s="77" t="s">
        <v>179</v>
      </c>
      <c r="P93" s="79">
        <v>43804.844224537039</v>
      </c>
      <c r="Q93" s="77" t="s">
        <v>1487</v>
      </c>
      <c r="R93" s="77"/>
      <c r="S93" s="77"/>
      <c r="T93" s="77"/>
      <c r="U93" s="79">
        <v>43804.844224537039</v>
      </c>
      <c r="V93" s="80" t="s">
        <v>2526</v>
      </c>
      <c r="W93" s="77"/>
      <c r="X93" s="77"/>
      <c r="Y93" s="83" t="s">
        <v>3526</v>
      </c>
      <c r="Z93" s="77"/>
    </row>
    <row r="94" spans="1:26" x14ac:dyDescent="0.3">
      <c r="A94" s="62" t="s">
        <v>266</v>
      </c>
      <c r="B94" s="62" t="s">
        <v>266</v>
      </c>
      <c r="C94" s="63"/>
      <c r="D94" s="64"/>
      <c r="E94" s="65"/>
      <c r="F94" s="66"/>
      <c r="G94" s="63"/>
      <c r="H94" s="67"/>
      <c r="I94" s="68"/>
      <c r="J94" s="68"/>
      <c r="K94" s="34" t="s">
        <v>65</v>
      </c>
      <c r="L94" s="75">
        <v>94</v>
      </c>
      <c r="M94" s="75"/>
      <c r="N94" s="70"/>
      <c r="O94" s="77" t="s">
        <v>179</v>
      </c>
      <c r="P94" s="79">
        <v>43804.844224537039</v>
      </c>
      <c r="Q94" s="77" t="s">
        <v>1488</v>
      </c>
      <c r="R94" s="77"/>
      <c r="S94" s="77"/>
      <c r="T94" s="77"/>
      <c r="U94" s="79">
        <v>43804.844224537039</v>
      </c>
      <c r="V94" s="80" t="s">
        <v>2527</v>
      </c>
      <c r="W94" s="77"/>
      <c r="X94" s="77"/>
      <c r="Y94" s="83" t="s">
        <v>3527</v>
      </c>
      <c r="Z94" s="77"/>
    </row>
    <row r="95" spans="1:26" x14ac:dyDescent="0.3">
      <c r="A95" s="62" t="s">
        <v>267</v>
      </c>
      <c r="B95" s="62" t="s">
        <v>1210</v>
      </c>
      <c r="C95" s="63"/>
      <c r="D95" s="64"/>
      <c r="E95" s="65"/>
      <c r="F95" s="66"/>
      <c r="G95" s="63"/>
      <c r="H95" s="67"/>
      <c r="I95" s="68"/>
      <c r="J95" s="68"/>
      <c r="K95" s="34" t="s">
        <v>65</v>
      </c>
      <c r="L95" s="75">
        <v>95</v>
      </c>
      <c r="M95" s="75"/>
      <c r="N95" s="70"/>
      <c r="O95" s="77" t="s">
        <v>1420</v>
      </c>
      <c r="P95" s="79">
        <v>43804.844259259262</v>
      </c>
      <c r="Q95" s="77" t="s">
        <v>1489</v>
      </c>
      <c r="R95" s="77"/>
      <c r="S95" s="77"/>
      <c r="T95" s="77"/>
      <c r="U95" s="79">
        <v>43804.844259259262</v>
      </c>
      <c r="V95" s="80" t="s">
        <v>2528</v>
      </c>
      <c r="W95" s="77"/>
      <c r="X95" s="77"/>
      <c r="Y95" s="83" t="s">
        <v>3528</v>
      </c>
      <c r="Z95" s="83" t="s">
        <v>4463</v>
      </c>
    </row>
    <row r="96" spans="1:26" x14ac:dyDescent="0.3">
      <c r="A96" s="62" t="s">
        <v>268</v>
      </c>
      <c r="B96" s="62" t="s">
        <v>1133</v>
      </c>
      <c r="C96" s="63"/>
      <c r="D96" s="64"/>
      <c r="E96" s="65"/>
      <c r="F96" s="66"/>
      <c r="G96" s="63"/>
      <c r="H96" s="67"/>
      <c r="I96" s="68"/>
      <c r="J96" s="68"/>
      <c r="K96" s="34" t="s">
        <v>65</v>
      </c>
      <c r="L96" s="75">
        <v>96</v>
      </c>
      <c r="M96" s="75"/>
      <c r="N96" s="70"/>
      <c r="O96" s="77" t="s">
        <v>1419</v>
      </c>
      <c r="P96" s="79">
        <v>43804.844305555554</v>
      </c>
      <c r="Q96" s="77" t="s">
        <v>1422</v>
      </c>
      <c r="R96" s="77"/>
      <c r="S96" s="77"/>
      <c r="T96" s="77" t="s">
        <v>2388</v>
      </c>
      <c r="U96" s="79">
        <v>43804.844305555554</v>
      </c>
      <c r="V96" s="80" t="s">
        <v>2529</v>
      </c>
      <c r="W96" s="77"/>
      <c r="X96" s="77"/>
      <c r="Y96" s="83" t="s">
        <v>3529</v>
      </c>
      <c r="Z96" s="77"/>
    </row>
    <row r="97" spans="1:26" x14ac:dyDescent="0.3">
      <c r="A97" s="62" t="s">
        <v>269</v>
      </c>
      <c r="B97" s="62" t="s">
        <v>1181</v>
      </c>
      <c r="C97" s="63"/>
      <c r="D97" s="64"/>
      <c r="E97" s="65"/>
      <c r="F97" s="66"/>
      <c r="G97" s="63"/>
      <c r="H97" s="67"/>
      <c r="I97" s="68"/>
      <c r="J97" s="68"/>
      <c r="K97" s="34" t="s">
        <v>65</v>
      </c>
      <c r="L97" s="75">
        <v>97</v>
      </c>
      <c r="M97" s="75"/>
      <c r="N97" s="70"/>
      <c r="O97" s="77" t="s">
        <v>1419</v>
      </c>
      <c r="P97" s="79">
        <v>43804.844328703701</v>
      </c>
      <c r="Q97" s="77" t="s">
        <v>1448</v>
      </c>
      <c r="R97" s="80" t="s">
        <v>2126</v>
      </c>
      <c r="S97" s="77" t="s">
        <v>2350</v>
      </c>
      <c r="T97" s="77"/>
      <c r="U97" s="79">
        <v>43804.844328703701</v>
      </c>
      <c r="V97" s="80" t="s">
        <v>2530</v>
      </c>
      <c r="W97" s="77"/>
      <c r="X97" s="77"/>
      <c r="Y97" s="83" t="s">
        <v>3530</v>
      </c>
      <c r="Z97" s="77"/>
    </row>
    <row r="98" spans="1:26" x14ac:dyDescent="0.3">
      <c r="A98" s="62" t="s">
        <v>270</v>
      </c>
      <c r="B98" s="62" t="s">
        <v>270</v>
      </c>
      <c r="C98" s="63"/>
      <c r="D98" s="64"/>
      <c r="E98" s="65"/>
      <c r="F98" s="66"/>
      <c r="G98" s="63"/>
      <c r="H98" s="67"/>
      <c r="I98" s="68"/>
      <c r="J98" s="68"/>
      <c r="K98" s="34" t="s">
        <v>65</v>
      </c>
      <c r="L98" s="75">
        <v>98</v>
      </c>
      <c r="M98" s="75"/>
      <c r="N98" s="70"/>
      <c r="O98" s="77" t="s">
        <v>179</v>
      </c>
      <c r="P98" s="79">
        <v>43804.844409722224</v>
      </c>
      <c r="Q98" s="77" t="s">
        <v>1490</v>
      </c>
      <c r="R98" s="80" t="s">
        <v>2138</v>
      </c>
      <c r="S98" s="77" t="s">
        <v>2350</v>
      </c>
      <c r="T98" s="77"/>
      <c r="U98" s="79">
        <v>43804.844409722224</v>
      </c>
      <c r="V98" s="80" t="s">
        <v>2531</v>
      </c>
      <c r="W98" s="77"/>
      <c r="X98" s="77"/>
      <c r="Y98" s="83" t="s">
        <v>3531</v>
      </c>
      <c r="Z98" s="83" t="s">
        <v>4464</v>
      </c>
    </row>
    <row r="99" spans="1:26" x14ac:dyDescent="0.3">
      <c r="A99" s="62" t="s">
        <v>271</v>
      </c>
      <c r="B99" s="62" t="s">
        <v>1133</v>
      </c>
      <c r="C99" s="63"/>
      <c r="D99" s="64"/>
      <c r="E99" s="65"/>
      <c r="F99" s="66"/>
      <c r="G99" s="63"/>
      <c r="H99" s="67"/>
      <c r="I99" s="68"/>
      <c r="J99" s="68"/>
      <c r="K99" s="34" t="s">
        <v>65</v>
      </c>
      <c r="L99" s="75">
        <v>99</v>
      </c>
      <c r="M99" s="75"/>
      <c r="N99" s="70"/>
      <c r="O99" s="77" t="s">
        <v>1419</v>
      </c>
      <c r="P99" s="79">
        <v>43804.844421296293</v>
      </c>
      <c r="Q99" s="77" t="s">
        <v>1422</v>
      </c>
      <c r="R99" s="77"/>
      <c r="S99" s="77"/>
      <c r="T99" s="77" t="s">
        <v>2388</v>
      </c>
      <c r="U99" s="79">
        <v>43804.844421296293</v>
      </c>
      <c r="V99" s="80" t="s">
        <v>2532</v>
      </c>
      <c r="W99" s="77"/>
      <c r="X99" s="77"/>
      <c r="Y99" s="83" t="s">
        <v>3532</v>
      </c>
      <c r="Z99" s="77"/>
    </row>
    <row r="100" spans="1:26" x14ac:dyDescent="0.3">
      <c r="A100" s="62" t="s">
        <v>272</v>
      </c>
      <c r="B100" s="62" t="s">
        <v>1199</v>
      </c>
      <c r="C100" s="63"/>
      <c r="D100" s="64"/>
      <c r="E100" s="65"/>
      <c r="F100" s="66"/>
      <c r="G100" s="63"/>
      <c r="H100" s="67"/>
      <c r="I100" s="68"/>
      <c r="J100" s="68"/>
      <c r="K100" s="34" t="s">
        <v>65</v>
      </c>
      <c r="L100" s="75">
        <v>100</v>
      </c>
      <c r="M100" s="75"/>
      <c r="N100" s="70"/>
      <c r="O100" s="77" t="s">
        <v>1419</v>
      </c>
      <c r="P100" s="79">
        <v>43804.84443287037</v>
      </c>
      <c r="Q100" s="77" t="s">
        <v>1478</v>
      </c>
      <c r="R100" s="77"/>
      <c r="S100" s="77"/>
      <c r="T100" s="77" t="s">
        <v>2397</v>
      </c>
      <c r="U100" s="79">
        <v>43804.84443287037</v>
      </c>
      <c r="V100" s="80" t="s">
        <v>2533</v>
      </c>
      <c r="W100" s="77"/>
      <c r="X100" s="77"/>
      <c r="Y100" s="83" t="s">
        <v>3533</v>
      </c>
      <c r="Z100" s="77"/>
    </row>
    <row r="101" spans="1:26" x14ac:dyDescent="0.3">
      <c r="A101" s="62" t="s">
        <v>273</v>
      </c>
      <c r="B101" s="62" t="s">
        <v>1189</v>
      </c>
      <c r="C101" s="63"/>
      <c r="D101" s="64"/>
      <c r="E101" s="65"/>
      <c r="F101" s="66"/>
      <c r="G101" s="63"/>
      <c r="H101" s="67"/>
      <c r="I101" s="68"/>
      <c r="J101" s="68"/>
      <c r="K101" s="34" t="s">
        <v>65</v>
      </c>
      <c r="L101" s="75">
        <v>101</v>
      </c>
      <c r="M101" s="75"/>
      <c r="N101" s="70"/>
      <c r="O101" s="77" t="s">
        <v>1419</v>
      </c>
      <c r="P101" s="79">
        <v>43804.844456018516</v>
      </c>
      <c r="Q101" s="77" t="s">
        <v>1460</v>
      </c>
      <c r="R101" s="77"/>
      <c r="S101" s="77"/>
      <c r="T101" s="77"/>
      <c r="U101" s="79">
        <v>43804.844456018516</v>
      </c>
      <c r="V101" s="80" t="s">
        <v>2534</v>
      </c>
      <c r="W101" s="77"/>
      <c r="X101" s="77"/>
      <c r="Y101" s="83" t="s">
        <v>3534</v>
      </c>
      <c r="Z101" s="77"/>
    </row>
    <row r="102" spans="1:26" x14ac:dyDescent="0.3">
      <c r="A102" s="62" t="s">
        <v>274</v>
      </c>
      <c r="B102" s="62" t="s">
        <v>274</v>
      </c>
      <c r="C102" s="63"/>
      <c r="D102" s="64"/>
      <c r="E102" s="65"/>
      <c r="F102" s="66"/>
      <c r="G102" s="63"/>
      <c r="H102" s="67"/>
      <c r="I102" s="68"/>
      <c r="J102" s="68"/>
      <c r="K102" s="34" t="s">
        <v>65</v>
      </c>
      <c r="L102" s="75">
        <v>102</v>
      </c>
      <c r="M102" s="75"/>
      <c r="N102" s="70"/>
      <c r="O102" s="77" t="s">
        <v>179</v>
      </c>
      <c r="P102" s="79">
        <v>43804.84447916667</v>
      </c>
      <c r="Q102" s="77" t="s">
        <v>1491</v>
      </c>
      <c r="R102" s="77"/>
      <c r="S102" s="77"/>
      <c r="T102" s="77"/>
      <c r="U102" s="79">
        <v>43804.84447916667</v>
      </c>
      <c r="V102" s="80" t="s">
        <v>2535</v>
      </c>
      <c r="W102" s="77"/>
      <c r="X102" s="77"/>
      <c r="Y102" s="83" t="s">
        <v>3535</v>
      </c>
      <c r="Z102" s="77"/>
    </row>
    <row r="103" spans="1:26" x14ac:dyDescent="0.3">
      <c r="A103" s="62" t="s">
        <v>275</v>
      </c>
      <c r="B103" s="62" t="s">
        <v>1176</v>
      </c>
      <c r="C103" s="63"/>
      <c r="D103" s="64"/>
      <c r="E103" s="65"/>
      <c r="F103" s="66"/>
      <c r="G103" s="63"/>
      <c r="H103" s="67"/>
      <c r="I103" s="68"/>
      <c r="J103" s="68"/>
      <c r="K103" s="34" t="s">
        <v>65</v>
      </c>
      <c r="L103" s="75">
        <v>103</v>
      </c>
      <c r="M103" s="75"/>
      <c r="N103" s="70"/>
      <c r="O103" s="77" t="s">
        <v>1419</v>
      </c>
      <c r="P103" s="79">
        <v>43804.844490740739</v>
      </c>
      <c r="Q103" s="77" t="s">
        <v>1435</v>
      </c>
      <c r="R103" s="77"/>
      <c r="S103" s="77"/>
      <c r="T103" s="77" t="s">
        <v>2392</v>
      </c>
      <c r="U103" s="79">
        <v>43804.844490740739</v>
      </c>
      <c r="V103" s="80" t="s">
        <v>2536</v>
      </c>
      <c r="W103" s="77"/>
      <c r="X103" s="77"/>
      <c r="Y103" s="83" t="s">
        <v>3536</v>
      </c>
      <c r="Z103" s="77"/>
    </row>
    <row r="104" spans="1:26" x14ac:dyDescent="0.3">
      <c r="A104" s="62" t="s">
        <v>276</v>
      </c>
      <c r="B104" s="62" t="s">
        <v>276</v>
      </c>
      <c r="C104" s="63"/>
      <c r="D104" s="64"/>
      <c r="E104" s="65"/>
      <c r="F104" s="66"/>
      <c r="G104" s="63"/>
      <c r="H104" s="67"/>
      <c r="I104" s="68"/>
      <c r="J104" s="68"/>
      <c r="K104" s="34" t="s">
        <v>65</v>
      </c>
      <c r="L104" s="75">
        <v>104</v>
      </c>
      <c r="M104" s="75"/>
      <c r="N104" s="70"/>
      <c r="O104" s="77" t="s">
        <v>179</v>
      </c>
      <c r="P104" s="79">
        <v>43804.844502314816</v>
      </c>
      <c r="Q104" s="77" t="s">
        <v>1492</v>
      </c>
      <c r="R104" s="77"/>
      <c r="S104" s="77"/>
      <c r="T104" s="77"/>
      <c r="U104" s="79">
        <v>43804.844502314816</v>
      </c>
      <c r="V104" s="80" t="s">
        <v>2537</v>
      </c>
      <c r="W104" s="77"/>
      <c r="X104" s="77"/>
      <c r="Y104" s="83" t="s">
        <v>3537</v>
      </c>
      <c r="Z104" s="77"/>
    </row>
    <row r="105" spans="1:26" x14ac:dyDescent="0.3">
      <c r="A105" s="62" t="s">
        <v>277</v>
      </c>
      <c r="B105" s="62" t="s">
        <v>1211</v>
      </c>
      <c r="C105" s="63"/>
      <c r="D105" s="64"/>
      <c r="E105" s="65"/>
      <c r="F105" s="66"/>
      <c r="G105" s="63"/>
      <c r="H105" s="67"/>
      <c r="I105" s="68"/>
      <c r="J105" s="68"/>
      <c r="K105" s="34" t="s">
        <v>65</v>
      </c>
      <c r="L105" s="75">
        <v>105</v>
      </c>
      <c r="M105" s="75"/>
      <c r="N105" s="70"/>
      <c r="O105" s="77" t="s">
        <v>1419</v>
      </c>
      <c r="P105" s="79">
        <v>43804.844780092593</v>
      </c>
      <c r="Q105" s="77" t="s">
        <v>1493</v>
      </c>
      <c r="R105" s="80" t="s">
        <v>2139</v>
      </c>
      <c r="S105" s="77" t="s">
        <v>2356</v>
      </c>
      <c r="T105" s="77"/>
      <c r="U105" s="79">
        <v>43804.844780092593</v>
      </c>
      <c r="V105" s="80" t="s">
        <v>2538</v>
      </c>
      <c r="W105" s="77"/>
      <c r="X105" s="77"/>
      <c r="Y105" s="83" t="s">
        <v>3538</v>
      </c>
      <c r="Z105" s="77"/>
    </row>
    <row r="106" spans="1:26" x14ac:dyDescent="0.3">
      <c r="A106" s="62" t="s">
        <v>278</v>
      </c>
      <c r="B106" s="62" t="s">
        <v>1189</v>
      </c>
      <c r="C106" s="63"/>
      <c r="D106" s="64"/>
      <c r="E106" s="65"/>
      <c r="F106" s="66"/>
      <c r="G106" s="63"/>
      <c r="H106" s="67"/>
      <c r="I106" s="68"/>
      <c r="J106" s="68"/>
      <c r="K106" s="34" t="s">
        <v>65</v>
      </c>
      <c r="L106" s="75">
        <v>106</v>
      </c>
      <c r="M106" s="75"/>
      <c r="N106" s="70"/>
      <c r="O106" s="77" t="s">
        <v>1419</v>
      </c>
      <c r="P106" s="79">
        <v>43804.844895833332</v>
      </c>
      <c r="Q106" s="77" t="s">
        <v>1460</v>
      </c>
      <c r="R106" s="77"/>
      <c r="S106" s="77"/>
      <c r="T106" s="77"/>
      <c r="U106" s="79">
        <v>43804.844895833332</v>
      </c>
      <c r="V106" s="80" t="s">
        <v>2539</v>
      </c>
      <c r="W106" s="77"/>
      <c r="X106" s="77"/>
      <c r="Y106" s="83" t="s">
        <v>3539</v>
      </c>
      <c r="Z106" s="77"/>
    </row>
    <row r="107" spans="1:26" x14ac:dyDescent="0.3">
      <c r="A107" s="62" t="s">
        <v>279</v>
      </c>
      <c r="B107" s="62" t="s">
        <v>279</v>
      </c>
      <c r="C107" s="63"/>
      <c r="D107" s="64"/>
      <c r="E107" s="65"/>
      <c r="F107" s="66"/>
      <c r="G107" s="63"/>
      <c r="H107" s="67"/>
      <c r="I107" s="68"/>
      <c r="J107" s="68"/>
      <c r="K107" s="34" t="s">
        <v>65</v>
      </c>
      <c r="L107" s="75">
        <v>107</v>
      </c>
      <c r="M107" s="75"/>
      <c r="N107" s="70"/>
      <c r="O107" s="77" t="s">
        <v>179</v>
      </c>
      <c r="P107" s="79">
        <v>43804.844953703701</v>
      </c>
      <c r="Q107" s="77" t="s">
        <v>1494</v>
      </c>
      <c r="R107" s="80" t="s">
        <v>2140</v>
      </c>
      <c r="S107" s="77" t="s">
        <v>2350</v>
      </c>
      <c r="T107" s="77"/>
      <c r="U107" s="79">
        <v>43804.844953703701</v>
      </c>
      <c r="V107" s="80" t="s">
        <v>2540</v>
      </c>
      <c r="W107" s="77"/>
      <c r="X107" s="77"/>
      <c r="Y107" s="83" t="s">
        <v>3540</v>
      </c>
      <c r="Z107" s="77"/>
    </row>
    <row r="108" spans="1:26" x14ac:dyDescent="0.3">
      <c r="A108" s="62" t="s">
        <v>280</v>
      </c>
      <c r="B108" s="62" t="s">
        <v>280</v>
      </c>
      <c r="C108" s="63"/>
      <c r="D108" s="64"/>
      <c r="E108" s="65"/>
      <c r="F108" s="66"/>
      <c r="G108" s="63"/>
      <c r="H108" s="67"/>
      <c r="I108" s="68"/>
      <c r="J108" s="68"/>
      <c r="K108" s="34" t="s">
        <v>65</v>
      </c>
      <c r="L108" s="75">
        <v>108</v>
      </c>
      <c r="M108" s="75"/>
      <c r="N108" s="70"/>
      <c r="O108" s="77" t="s">
        <v>179</v>
      </c>
      <c r="P108" s="79">
        <v>43804.844861111109</v>
      </c>
      <c r="Q108" s="77" t="s">
        <v>1495</v>
      </c>
      <c r="R108" s="77"/>
      <c r="S108" s="77"/>
      <c r="T108" s="77"/>
      <c r="U108" s="79">
        <v>43804.844861111109</v>
      </c>
      <c r="V108" s="80" t="s">
        <v>2541</v>
      </c>
      <c r="W108" s="77"/>
      <c r="X108" s="77"/>
      <c r="Y108" s="83" t="s">
        <v>3541</v>
      </c>
      <c r="Z108" s="77"/>
    </row>
    <row r="109" spans="1:26" x14ac:dyDescent="0.3">
      <c r="A109" s="62" t="s">
        <v>281</v>
      </c>
      <c r="B109" s="62" t="s">
        <v>280</v>
      </c>
      <c r="C109" s="63"/>
      <c r="D109" s="64"/>
      <c r="E109" s="65"/>
      <c r="F109" s="66"/>
      <c r="G109" s="63"/>
      <c r="H109" s="67"/>
      <c r="I109" s="68"/>
      <c r="J109" s="68"/>
      <c r="K109" s="34" t="s">
        <v>65</v>
      </c>
      <c r="L109" s="75">
        <v>109</v>
      </c>
      <c r="M109" s="75"/>
      <c r="N109" s="70"/>
      <c r="O109" s="77" t="s">
        <v>1419</v>
      </c>
      <c r="P109" s="79">
        <v>43804.844976851855</v>
      </c>
      <c r="Q109" s="77" t="s">
        <v>1496</v>
      </c>
      <c r="R109" s="77"/>
      <c r="S109" s="77"/>
      <c r="T109" s="77"/>
      <c r="U109" s="79">
        <v>43804.844976851855</v>
      </c>
      <c r="V109" s="80" t="s">
        <v>2542</v>
      </c>
      <c r="W109" s="77"/>
      <c r="X109" s="77"/>
      <c r="Y109" s="83" t="s">
        <v>3542</v>
      </c>
      <c r="Z109" s="77"/>
    </row>
    <row r="110" spans="1:26" x14ac:dyDescent="0.3">
      <c r="A110" s="62" t="s">
        <v>282</v>
      </c>
      <c r="B110" s="62" t="s">
        <v>282</v>
      </c>
      <c r="C110" s="63"/>
      <c r="D110" s="64"/>
      <c r="E110" s="65"/>
      <c r="F110" s="66"/>
      <c r="G110" s="63"/>
      <c r="H110" s="67"/>
      <c r="I110" s="68"/>
      <c r="J110" s="68"/>
      <c r="K110" s="34" t="s">
        <v>65</v>
      </c>
      <c r="L110" s="75">
        <v>110</v>
      </c>
      <c r="M110" s="75"/>
      <c r="N110" s="70"/>
      <c r="O110" s="77" t="s">
        <v>179</v>
      </c>
      <c r="P110" s="79">
        <v>43804.844872685186</v>
      </c>
      <c r="Q110" s="77" t="s">
        <v>1497</v>
      </c>
      <c r="R110" s="77"/>
      <c r="S110" s="77"/>
      <c r="T110" s="77"/>
      <c r="U110" s="79">
        <v>43804.844872685186</v>
      </c>
      <c r="V110" s="80" t="s">
        <v>2543</v>
      </c>
      <c r="W110" s="77"/>
      <c r="X110" s="77"/>
      <c r="Y110" s="83" t="s">
        <v>3543</v>
      </c>
      <c r="Z110" s="77"/>
    </row>
    <row r="111" spans="1:26" x14ac:dyDescent="0.3">
      <c r="A111" s="62" t="s">
        <v>281</v>
      </c>
      <c r="B111" s="62" t="s">
        <v>282</v>
      </c>
      <c r="C111" s="63"/>
      <c r="D111" s="64"/>
      <c r="E111" s="65"/>
      <c r="F111" s="66"/>
      <c r="G111" s="63"/>
      <c r="H111" s="67"/>
      <c r="I111" s="68"/>
      <c r="J111" s="68"/>
      <c r="K111" s="34" t="s">
        <v>65</v>
      </c>
      <c r="L111" s="75">
        <v>111</v>
      </c>
      <c r="M111" s="75"/>
      <c r="N111" s="70"/>
      <c r="O111" s="77" t="s">
        <v>1419</v>
      </c>
      <c r="P111" s="79">
        <v>43804.845046296294</v>
      </c>
      <c r="Q111" s="77" t="s">
        <v>1498</v>
      </c>
      <c r="R111" s="77"/>
      <c r="S111" s="77"/>
      <c r="T111" s="77"/>
      <c r="U111" s="79">
        <v>43804.845046296294</v>
      </c>
      <c r="V111" s="80" t="s">
        <v>2544</v>
      </c>
      <c r="W111" s="77"/>
      <c r="X111" s="77"/>
      <c r="Y111" s="83" t="s">
        <v>3544</v>
      </c>
      <c r="Z111" s="77"/>
    </row>
    <row r="112" spans="1:26" x14ac:dyDescent="0.3">
      <c r="A112" s="62" t="s">
        <v>283</v>
      </c>
      <c r="B112" s="62" t="s">
        <v>1212</v>
      </c>
      <c r="C112" s="63"/>
      <c r="D112" s="64"/>
      <c r="E112" s="65"/>
      <c r="F112" s="66"/>
      <c r="G112" s="63"/>
      <c r="H112" s="67"/>
      <c r="I112" s="68"/>
      <c r="J112" s="68"/>
      <c r="K112" s="34" t="s">
        <v>65</v>
      </c>
      <c r="L112" s="75">
        <v>112</v>
      </c>
      <c r="M112" s="75"/>
      <c r="N112" s="70"/>
      <c r="O112" s="77" t="s">
        <v>1420</v>
      </c>
      <c r="P112" s="79">
        <v>43804.845104166663</v>
      </c>
      <c r="Q112" s="77" t="s">
        <v>1499</v>
      </c>
      <c r="R112" s="77"/>
      <c r="S112" s="77"/>
      <c r="T112" s="77"/>
      <c r="U112" s="79">
        <v>43804.845104166663</v>
      </c>
      <c r="V112" s="80" t="s">
        <v>2545</v>
      </c>
      <c r="W112" s="77"/>
      <c r="X112" s="77"/>
      <c r="Y112" s="83" t="s">
        <v>3545</v>
      </c>
      <c r="Z112" s="83" t="s">
        <v>4465</v>
      </c>
    </row>
    <row r="113" spans="1:26" x14ac:dyDescent="0.3">
      <c r="A113" s="62" t="s">
        <v>284</v>
      </c>
      <c r="B113" s="62" t="s">
        <v>284</v>
      </c>
      <c r="C113" s="63"/>
      <c r="D113" s="64"/>
      <c r="E113" s="65"/>
      <c r="F113" s="66"/>
      <c r="G113" s="63"/>
      <c r="H113" s="67"/>
      <c r="I113" s="68"/>
      <c r="J113" s="68"/>
      <c r="K113" s="34" t="s">
        <v>65</v>
      </c>
      <c r="L113" s="75">
        <v>113</v>
      </c>
      <c r="M113" s="75"/>
      <c r="N113" s="70"/>
      <c r="O113" s="77" t="s">
        <v>179</v>
      </c>
      <c r="P113" s="79">
        <v>43804.845173611109</v>
      </c>
      <c r="Q113" s="77" t="s">
        <v>1500</v>
      </c>
      <c r="R113" s="80" t="s">
        <v>2141</v>
      </c>
      <c r="S113" s="77" t="s">
        <v>2350</v>
      </c>
      <c r="T113" s="77"/>
      <c r="U113" s="79">
        <v>43804.845173611109</v>
      </c>
      <c r="V113" s="80" t="s">
        <v>2546</v>
      </c>
      <c r="W113" s="77"/>
      <c r="X113" s="77"/>
      <c r="Y113" s="83" t="s">
        <v>3546</v>
      </c>
      <c r="Z113" s="77"/>
    </row>
    <row r="114" spans="1:26" x14ac:dyDescent="0.3">
      <c r="A114" s="62" t="s">
        <v>285</v>
      </c>
      <c r="B114" s="62" t="s">
        <v>285</v>
      </c>
      <c r="C114" s="63"/>
      <c r="D114" s="64"/>
      <c r="E114" s="65"/>
      <c r="F114" s="66"/>
      <c r="G114" s="63"/>
      <c r="H114" s="67"/>
      <c r="I114" s="68"/>
      <c r="J114" s="68"/>
      <c r="K114" s="34" t="s">
        <v>65</v>
      </c>
      <c r="L114" s="75">
        <v>114</v>
      </c>
      <c r="M114" s="75"/>
      <c r="N114" s="70"/>
      <c r="O114" s="77" t="s">
        <v>179</v>
      </c>
      <c r="P114" s="79">
        <v>43804.845243055555</v>
      </c>
      <c r="Q114" s="77" t="s">
        <v>1501</v>
      </c>
      <c r="R114" s="77"/>
      <c r="S114" s="77"/>
      <c r="T114" s="77"/>
      <c r="U114" s="79">
        <v>43804.845243055555</v>
      </c>
      <c r="V114" s="80" t="s">
        <v>2547</v>
      </c>
      <c r="W114" s="77"/>
      <c r="X114" s="77"/>
      <c r="Y114" s="83" t="s">
        <v>3547</v>
      </c>
      <c r="Z114" s="77"/>
    </row>
    <row r="115" spans="1:26" x14ac:dyDescent="0.3">
      <c r="A115" s="62" t="s">
        <v>286</v>
      </c>
      <c r="B115" s="62" t="s">
        <v>1177</v>
      </c>
      <c r="C115" s="63"/>
      <c r="D115" s="64"/>
      <c r="E115" s="65"/>
      <c r="F115" s="66"/>
      <c r="G115" s="63"/>
      <c r="H115" s="67"/>
      <c r="I115" s="68"/>
      <c r="J115" s="68"/>
      <c r="K115" s="34" t="s">
        <v>65</v>
      </c>
      <c r="L115" s="75">
        <v>115</v>
      </c>
      <c r="M115" s="75"/>
      <c r="N115" s="70"/>
      <c r="O115" s="77" t="s">
        <v>1419</v>
      </c>
      <c r="P115" s="79">
        <v>43804.845254629632</v>
      </c>
      <c r="Q115" s="77" t="s">
        <v>1502</v>
      </c>
      <c r="R115" s="80" t="s">
        <v>2142</v>
      </c>
      <c r="S115" s="77" t="s">
        <v>2350</v>
      </c>
      <c r="T115" s="77"/>
      <c r="U115" s="79">
        <v>43804.845254629632</v>
      </c>
      <c r="V115" s="80" t="s">
        <v>2548</v>
      </c>
      <c r="W115" s="77"/>
      <c r="X115" s="77"/>
      <c r="Y115" s="83" t="s">
        <v>3548</v>
      </c>
      <c r="Z115" s="77"/>
    </row>
    <row r="116" spans="1:26" x14ac:dyDescent="0.3">
      <c r="A116" s="62" t="s">
        <v>287</v>
      </c>
      <c r="B116" s="62" t="s">
        <v>1189</v>
      </c>
      <c r="C116" s="63"/>
      <c r="D116" s="64"/>
      <c r="E116" s="65"/>
      <c r="F116" s="66"/>
      <c r="G116" s="63"/>
      <c r="H116" s="67"/>
      <c r="I116" s="68"/>
      <c r="J116" s="68"/>
      <c r="K116" s="34" t="s">
        <v>65</v>
      </c>
      <c r="L116" s="75">
        <v>116</v>
      </c>
      <c r="M116" s="75"/>
      <c r="N116" s="70"/>
      <c r="O116" s="77" t="s">
        <v>1419</v>
      </c>
      <c r="P116" s="79">
        <v>43804.845277777778</v>
      </c>
      <c r="Q116" s="77" t="s">
        <v>1460</v>
      </c>
      <c r="R116" s="77"/>
      <c r="S116" s="77"/>
      <c r="T116" s="77"/>
      <c r="U116" s="79">
        <v>43804.845277777778</v>
      </c>
      <c r="V116" s="80" t="s">
        <v>2549</v>
      </c>
      <c r="W116" s="77"/>
      <c r="X116" s="77"/>
      <c r="Y116" s="83" t="s">
        <v>3549</v>
      </c>
      <c r="Z116" s="77"/>
    </row>
    <row r="117" spans="1:26" x14ac:dyDescent="0.3">
      <c r="A117" s="62" t="s">
        <v>288</v>
      </c>
      <c r="B117" s="62" t="s">
        <v>288</v>
      </c>
      <c r="C117" s="63"/>
      <c r="D117" s="64"/>
      <c r="E117" s="65"/>
      <c r="F117" s="66"/>
      <c r="G117" s="63"/>
      <c r="H117" s="67"/>
      <c r="I117" s="68"/>
      <c r="J117" s="68"/>
      <c r="K117" s="34" t="s">
        <v>65</v>
      </c>
      <c r="L117" s="75">
        <v>117</v>
      </c>
      <c r="M117" s="75"/>
      <c r="N117" s="70"/>
      <c r="O117" s="77" t="s">
        <v>179</v>
      </c>
      <c r="P117" s="79">
        <v>43804.845393518517</v>
      </c>
      <c r="Q117" s="77" t="s">
        <v>1503</v>
      </c>
      <c r="R117" s="80" t="s">
        <v>2143</v>
      </c>
      <c r="S117" s="77" t="s">
        <v>2350</v>
      </c>
      <c r="T117" s="77"/>
      <c r="U117" s="79">
        <v>43804.845393518517</v>
      </c>
      <c r="V117" s="80" t="s">
        <v>2550</v>
      </c>
      <c r="W117" s="77"/>
      <c r="X117" s="77"/>
      <c r="Y117" s="83" t="s">
        <v>3550</v>
      </c>
      <c r="Z117" s="77"/>
    </row>
    <row r="118" spans="1:26" x14ac:dyDescent="0.3">
      <c r="A118" s="62" t="s">
        <v>289</v>
      </c>
      <c r="B118" s="62" t="s">
        <v>1176</v>
      </c>
      <c r="C118" s="63"/>
      <c r="D118" s="64"/>
      <c r="E118" s="65"/>
      <c r="F118" s="66"/>
      <c r="G118" s="63"/>
      <c r="H118" s="67"/>
      <c r="I118" s="68"/>
      <c r="J118" s="68"/>
      <c r="K118" s="34" t="s">
        <v>65</v>
      </c>
      <c r="L118" s="75">
        <v>118</v>
      </c>
      <c r="M118" s="75"/>
      <c r="N118" s="70"/>
      <c r="O118" s="77" t="s">
        <v>1419</v>
      </c>
      <c r="P118" s="79">
        <v>43804.84542824074</v>
      </c>
      <c r="Q118" s="77" t="s">
        <v>1435</v>
      </c>
      <c r="R118" s="77"/>
      <c r="S118" s="77"/>
      <c r="T118" s="77" t="s">
        <v>2392</v>
      </c>
      <c r="U118" s="79">
        <v>43804.84542824074</v>
      </c>
      <c r="V118" s="80" t="s">
        <v>2551</v>
      </c>
      <c r="W118" s="77"/>
      <c r="X118" s="77"/>
      <c r="Y118" s="83" t="s">
        <v>3551</v>
      </c>
      <c r="Z118" s="77"/>
    </row>
    <row r="119" spans="1:26" x14ac:dyDescent="0.3">
      <c r="A119" s="62" t="s">
        <v>290</v>
      </c>
      <c r="B119" s="62" t="s">
        <v>290</v>
      </c>
      <c r="C119" s="63"/>
      <c r="D119" s="64"/>
      <c r="E119" s="65"/>
      <c r="F119" s="66"/>
      <c r="G119" s="63"/>
      <c r="H119" s="67"/>
      <c r="I119" s="68"/>
      <c r="J119" s="68"/>
      <c r="K119" s="34" t="s">
        <v>65</v>
      </c>
      <c r="L119" s="75">
        <v>119</v>
      </c>
      <c r="M119" s="75"/>
      <c r="N119" s="70"/>
      <c r="O119" s="77" t="s">
        <v>179</v>
      </c>
      <c r="P119" s="79">
        <v>43804.845462962963</v>
      </c>
      <c r="Q119" s="77" t="s">
        <v>1504</v>
      </c>
      <c r="R119" s="80" t="s">
        <v>2144</v>
      </c>
      <c r="S119" s="77" t="s">
        <v>2350</v>
      </c>
      <c r="T119" s="77"/>
      <c r="U119" s="79">
        <v>43804.845462962963</v>
      </c>
      <c r="V119" s="80" t="s">
        <v>2552</v>
      </c>
      <c r="W119" s="77"/>
      <c r="X119" s="77"/>
      <c r="Y119" s="83" t="s">
        <v>3552</v>
      </c>
      <c r="Z119" s="77"/>
    </row>
    <row r="120" spans="1:26" x14ac:dyDescent="0.3">
      <c r="A120" s="62" t="s">
        <v>291</v>
      </c>
      <c r="B120" s="62" t="s">
        <v>291</v>
      </c>
      <c r="C120" s="63"/>
      <c r="D120" s="64"/>
      <c r="E120" s="65"/>
      <c r="F120" s="66"/>
      <c r="G120" s="63"/>
      <c r="H120" s="67"/>
      <c r="I120" s="68"/>
      <c r="J120" s="68"/>
      <c r="K120" s="34" t="s">
        <v>65</v>
      </c>
      <c r="L120" s="75">
        <v>120</v>
      </c>
      <c r="M120" s="75"/>
      <c r="N120" s="70"/>
      <c r="O120" s="77" t="s">
        <v>179</v>
      </c>
      <c r="P120" s="79">
        <v>43804.845532407409</v>
      </c>
      <c r="Q120" s="77" t="s">
        <v>1505</v>
      </c>
      <c r="R120" s="80" t="s">
        <v>2145</v>
      </c>
      <c r="S120" s="77" t="s">
        <v>2357</v>
      </c>
      <c r="T120" s="77"/>
      <c r="U120" s="79">
        <v>43804.845532407409</v>
      </c>
      <c r="V120" s="80" t="s">
        <v>2553</v>
      </c>
      <c r="W120" s="77"/>
      <c r="X120" s="77"/>
      <c r="Y120" s="83" t="s">
        <v>3553</v>
      </c>
      <c r="Z120" s="77"/>
    </row>
    <row r="121" spans="1:26" x14ac:dyDescent="0.3">
      <c r="A121" s="62" t="s">
        <v>291</v>
      </c>
      <c r="B121" s="62" t="s">
        <v>291</v>
      </c>
      <c r="C121" s="63"/>
      <c r="D121" s="64"/>
      <c r="E121" s="65"/>
      <c r="F121" s="66"/>
      <c r="G121" s="63"/>
      <c r="H121" s="67"/>
      <c r="I121" s="68"/>
      <c r="J121" s="68"/>
      <c r="K121" s="34" t="s">
        <v>65</v>
      </c>
      <c r="L121" s="75">
        <v>121</v>
      </c>
      <c r="M121" s="75"/>
      <c r="N121" s="70"/>
      <c r="O121" s="77" t="s">
        <v>179</v>
      </c>
      <c r="P121" s="79">
        <v>43804.845532407409</v>
      </c>
      <c r="Q121" s="77" t="s">
        <v>1506</v>
      </c>
      <c r="R121" s="80" t="s">
        <v>2146</v>
      </c>
      <c r="S121" s="77" t="s">
        <v>2357</v>
      </c>
      <c r="T121" s="77"/>
      <c r="U121" s="79">
        <v>43804.845532407409</v>
      </c>
      <c r="V121" s="80" t="s">
        <v>2554</v>
      </c>
      <c r="W121" s="77"/>
      <c r="X121" s="77"/>
      <c r="Y121" s="83" t="s">
        <v>3554</v>
      </c>
      <c r="Z121" s="77"/>
    </row>
    <row r="122" spans="1:26" x14ac:dyDescent="0.3">
      <c r="A122" s="62" t="s">
        <v>291</v>
      </c>
      <c r="B122" s="62" t="s">
        <v>291</v>
      </c>
      <c r="C122" s="63"/>
      <c r="D122" s="64"/>
      <c r="E122" s="65"/>
      <c r="F122" s="66"/>
      <c r="G122" s="63"/>
      <c r="H122" s="67"/>
      <c r="I122" s="68"/>
      <c r="J122" s="68"/>
      <c r="K122" s="34" t="s">
        <v>65</v>
      </c>
      <c r="L122" s="75">
        <v>122</v>
      </c>
      <c r="M122" s="75"/>
      <c r="N122" s="70"/>
      <c r="O122" s="77" t="s">
        <v>179</v>
      </c>
      <c r="P122" s="79">
        <v>43804.845532407409</v>
      </c>
      <c r="Q122" s="77" t="s">
        <v>1507</v>
      </c>
      <c r="R122" s="80" t="s">
        <v>2147</v>
      </c>
      <c r="S122" s="77" t="s">
        <v>2357</v>
      </c>
      <c r="T122" s="77"/>
      <c r="U122" s="79">
        <v>43804.845532407409</v>
      </c>
      <c r="V122" s="80" t="s">
        <v>2555</v>
      </c>
      <c r="W122" s="77"/>
      <c r="X122" s="77"/>
      <c r="Y122" s="83" t="s">
        <v>3555</v>
      </c>
      <c r="Z122" s="77"/>
    </row>
    <row r="123" spans="1:26" x14ac:dyDescent="0.3">
      <c r="A123" s="62" t="s">
        <v>292</v>
      </c>
      <c r="B123" s="62" t="s">
        <v>292</v>
      </c>
      <c r="C123" s="63"/>
      <c r="D123" s="64"/>
      <c r="E123" s="65"/>
      <c r="F123" s="66"/>
      <c r="G123" s="63"/>
      <c r="H123" s="67"/>
      <c r="I123" s="68"/>
      <c r="J123" s="68"/>
      <c r="K123" s="34" t="s">
        <v>65</v>
      </c>
      <c r="L123" s="75">
        <v>123</v>
      </c>
      <c r="M123" s="75"/>
      <c r="N123" s="70"/>
      <c r="O123" s="77" t="s">
        <v>179</v>
      </c>
      <c r="P123" s="79">
        <v>43804.845532407409</v>
      </c>
      <c r="Q123" s="77" t="s">
        <v>1508</v>
      </c>
      <c r="R123" s="80" t="s">
        <v>2145</v>
      </c>
      <c r="S123" s="77" t="s">
        <v>2357</v>
      </c>
      <c r="T123" s="77"/>
      <c r="U123" s="79">
        <v>43804.845532407409</v>
      </c>
      <c r="V123" s="80" t="s">
        <v>2556</v>
      </c>
      <c r="W123" s="77"/>
      <c r="X123" s="77"/>
      <c r="Y123" s="83" t="s">
        <v>3556</v>
      </c>
      <c r="Z123" s="77"/>
    </row>
    <row r="124" spans="1:26" x14ac:dyDescent="0.3">
      <c r="A124" s="62" t="s">
        <v>292</v>
      </c>
      <c r="B124" s="62" t="s">
        <v>292</v>
      </c>
      <c r="C124" s="63"/>
      <c r="D124" s="64"/>
      <c r="E124" s="65"/>
      <c r="F124" s="66"/>
      <c r="G124" s="63"/>
      <c r="H124" s="67"/>
      <c r="I124" s="68"/>
      <c r="J124" s="68"/>
      <c r="K124" s="34" t="s">
        <v>65</v>
      </c>
      <c r="L124" s="75">
        <v>124</v>
      </c>
      <c r="M124" s="75"/>
      <c r="N124" s="70"/>
      <c r="O124" s="77" t="s">
        <v>179</v>
      </c>
      <c r="P124" s="79">
        <v>43804.845532407409</v>
      </c>
      <c r="Q124" s="77" t="s">
        <v>1509</v>
      </c>
      <c r="R124" s="80" t="s">
        <v>2147</v>
      </c>
      <c r="S124" s="77" t="s">
        <v>2357</v>
      </c>
      <c r="T124" s="77"/>
      <c r="U124" s="79">
        <v>43804.845532407409</v>
      </c>
      <c r="V124" s="80" t="s">
        <v>2557</v>
      </c>
      <c r="W124" s="77"/>
      <c r="X124" s="77"/>
      <c r="Y124" s="83" t="s">
        <v>3557</v>
      </c>
      <c r="Z124" s="77"/>
    </row>
    <row r="125" spans="1:26" x14ac:dyDescent="0.3">
      <c r="A125" s="62" t="s">
        <v>293</v>
      </c>
      <c r="B125" s="62" t="s">
        <v>293</v>
      </c>
      <c r="C125" s="63"/>
      <c r="D125" s="64"/>
      <c r="E125" s="65"/>
      <c r="F125" s="66"/>
      <c r="G125" s="63"/>
      <c r="H125" s="67"/>
      <c r="I125" s="68"/>
      <c r="J125" s="68"/>
      <c r="K125" s="34" t="s">
        <v>65</v>
      </c>
      <c r="L125" s="75">
        <v>125</v>
      </c>
      <c r="M125" s="75"/>
      <c r="N125" s="70"/>
      <c r="O125" s="77" t="s">
        <v>179</v>
      </c>
      <c r="P125" s="79">
        <v>43804.845659722225</v>
      </c>
      <c r="Q125" s="77" t="s">
        <v>1510</v>
      </c>
      <c r="R125" s="77"/>
      <c r="S125" s="77"/>
      <c r="T125" s="77"/>
      <c r="U125" s="79">
        <v>43804.845659722225</v>
      </c>
      <c r="V125" s="80" t="s">
        <v>2558</v>
      </c>
      <c r="W125" s="77"/>
      <c r="X125" s="77"/>
      <c r="Y125" s="83" t="s">
        <v>3558</v>
      </c>
      <c r="Z125" s="77"/>
    </row>
    <row r="126" spans="1:26" x14ac:dyDescent="0.3">
      <c r="A126" s="62" t="s">
        <v>294</v>
      </c>
      <c r="B126" s="62" t="s">
        <v>1213</v>
      </c>
      <c r="C126" s="63"/>
      <c r="D126" s="64"/>
      <c r="E126" s="65"/>
      <c r="F126" s="66"/>
      <c r="G126" s="63"/>
      <c r="H126" s="67"/>
      <c r="I126" s="68"/>
      <c r="J126" s="68"/>
      <c r="K126" s="34" t="s">
        <v>65</v>
      </c>
      <c r="L126" s="75">
        <v>126</v>
      </c>
      <c r="M126" s="75"/>
      <c r="N126" s="70"/>
      <c r="O126" s="77" t="s">
        <v>1420</v>
      </c>
      <c r="P126" s="79">
        <v>43804.845682870371</v>
      </c>
      <c r="Q126" s="77" t="s">
        <v>1511</v>
      </c>
      <c r="R126" s="80" t="s">
        <v>2148</v>
      </c>
      <c r="S126" s="77" t="s">
        <v>2350</v>
      </c>
      <c r="T126" s="77"/>
      <c r="U126" s="79">
        <v>43804.845682870371</v>
      </c>
      <c r="V126" s="80" t="s">
        <v>2559</v>
      </c>
      <c r="W126" s="77"/>
      <c r="X126" s="77"/>
      <c r="Y126" s="83" t="s">
        <v>3559</v>
      </c>
      <c r="Z126" s="77"/>
    </row>
    <row r="127" spans="1:26" x14ac:dyDescent="0.3">
      <c r="A127" s="62" t="s">
        <v>295</v>
      </c>
      <c r="B127" s="62" t="s">
        <v>295</v>
      </c>
      <c r="C127" s="63"/>
      <c r="D127" s="64"/>
      <c r="E127" s="65"/>
      <c r="F127" s="66"/>
      <c r="G127" s="63"/>
      <c r="H127" s="67"/>
      <c r="I127" s="68"/>
      <c r="J127" s="68"/>
      <c r="K127" s="34" t="s">
        <v>65</v>
      </c>
      <c r="L127" s="75">
        <v>127</v>
      </c>
      <c r="M127" s="75"/>
      <c r="N127" s="70"/>
      <c r="O127" s="77" t="s">
        <v>179</v>
      </c>
      <c r="P127" s="79">
        <v>43804.845706018517</v>
      </c>
      <c r="Q127" s="77" t="s">
        <v>1512</v>
      </c>
      <c r="R127" s="77"/>
      <c r="S127" s="77"/>
      <c r="T127" s="77" t="s">
        <v>2399</v>
      </c>
      <c r="U127" s="79">
        <v>43804.845706018517</v>
      </c>
      <c r="V127" s="80" t="s">
        <v>2560</v>
      </c>
      <c r="W127" s="77"/>
      <c r="X127" s="77"/>
      <c r="Y127" s="83" t="s">
        <v>3560</v>
      </c>
      <c r="Z127" s="77"/>
    </row>
    <row r="128" spans="1:26" x14ac:dyDescent="0.3">
      <c r="A128" s="62" t="s">
        <v>296</v>
      </c>
      <c r="B128" s="62" t="s">
        <v>296</v>
      </c>
      <c r="C128" s="63"/>
      <c r="D128" s="64"/>
      <c r="E128" s="65"/>
      <c r="F128" s="66"/>
      <c r="G128" s="63"/>
      <c r="H128" s="67"/>
      <c r="I128" s="68"/>
      <c r="J128" s="68"/>
      <c r="K128" s="34" t="s">
        <v>65</v>
      </c>
      <c r="L128" s="75">
        <v>128</v>
      </c>
      <c r="M128" s="75"/>
      <c r="N128" s="70"/>
      <c r="O128" s="77" t="s">
        <v>179</v>
      </c>
      <c r="P128" s="79">
        <v>43804.84584490741</v>
      </c>
      <c r="Q128" s="77" t="s">
        <v>1513</v>
      </c>
      <c r="R128" s="77"/>
      <c r="S128" s="77"/>
      <c r="T128" s="77" t="s">
        <v>2400</v>
      </c>
      <c r="U128" s="79">
        <v>43804.84584490741</v>
      </c>
      <c r="V128" s="80" t="s">
        <v>2561</v>
      </c>
      <c r="W128" s="77"/>
      <c r="X128" s="77"/>
      <c r="Y128" s="83" t="s">
        <v>3561</v>
      </c>
      <c r="Z128" s="77"/>
    </row>
    <row r="129" spans="1:26" x14ac:dyDescent="0.3">
      <c r="A129" s="62" t="s">
        <v>297</v>
      </c>
      <c r="B129" s="62" t="s">
        <v>1214</v>
      </c>
      <c r="C129" s="63"/>
      <c r="D129" s="64"/>
      <c r="E129" s="65"/>
      <c r="F129" s="66"/>
      <c r="G129" s="63"/>
      <c r="H129" s="67"/>
      <c r="I129" s="68"/>
      <c r="J129" s="68"/>
      <c r="K129" s="34" t="s">
        <v>65</v>
      </c>
      <c r="L129" s="75">
        <v>129</v>
      </c>
      <c r="M129" s="75"/>
      <c r="N129" s="70"/>
      <c r="O129" s="77" t="s">
        <v>1419</v>
      </c>
      <c r="P129" s="79">
        <v>43804.845868055556</v>
      </c>
      <c r="Q129" s="77" t="s">
        <v>1514</v>
      </c>
      <c r="R129" s="80" t="s">
        <v>2149</v>
      </c>
      <c r="S129" s="77" t="s">
        <v>2358</v>
      </c>
      <c r="T129" s="77"/>
      <c r="U129" s="79">
        <v>43804.845868055556</v>
      </c>
      <c r="V129" s="80" t="s">
        <v>2562</v>
      </c>
      <c r="W129" s="77"/>
      <c r="X129" s="77"/>
      <c r="Y129" s="83" t="s">
        <v>3562</v>
      </c>
      <c r="Z129" s="77"/>
    </row>
    <row r="130" spans="1:26" x14ac:dyDescent="0.3">
      <c r="A130" s="62" t="s">
        <v>298</v>
      </c>
      <c r="B130" s="62" t="s">
        <v>298</v>
      </c>
      <c r="C130" s="63"/>
      <c r="D130" s="64"/>
      <c r="E130" s="65"/>
      <c r="F130" s="66"/>
      <c r="G130" s="63"/>
      <c r="H130" s="67"/>
      <c r="I130" s="68"/>
      <c r="J130" s="68"/>
      <c r="K130" s="34" t="s">
        <v>65</v>
      </c>
      <c r="L130" s="75">
        <v>130</v>
      </c>
      <c r="M130" s="75"/>
      <c r="N130" s="70"/>
      <c r="O130" s="77" t="s">
        <v>179</v>
      </c>
      <c r="P130" s="79">
        <v>43804.846006944441</v>
      </c>
      <c r="Q130" s="77" t="s">
        <v>1515</v>
      </c>
      <c r="R130" s="77"/>
      <c r="S130" s="77"/>
      <c r="T130" s="77"/>
      <c r="U130" s="79">
        <v>43804.846006944441</v>
      </c>
      <c r="V130" s="80" t="s">
        <v>2563</v>
      </c>
      <c r="W130" s="77"/>
      <c r="X130" s="77"/>
      <c r="Y130" s="83" t="s">
        <v>3563</v>
      </c>
      <c r="Z130" s="77"/>
    </row>
    <row r="131" spans="1:26" x14ac:dyDescent="0.3">
      <c r="A131" s="62" t="s">
        <v>299</v>
      </c>
      <c r="B131" s="62" t="s">
        <v>299</v>
      </c>
      <c r="C131" s="63"/>
      <c r="D131" s="64"/>
      <c r="E131" s="65"/>
      <c r="F131" s="66"/>
      <c r="G131" s="63"/>
      <c r="H131" s="67"/>
      <c r="I131" s="68"/>
      <c r="J131" s="68"/>
      <c r="K131" s="34" t="s">
        <v>65</v>
      </c>
      <c r="L131" s="75">
        <v>131</v>
      </c>
      <c r="M131" s="75"/>
      <c r="N131" s="70"/>
      <c r="O131" s="77" t="s">
        <v>179</v>
      </c>
      <c r="P131" s="79">
        <v>43804.846018518518</v>
      </c>
      <c r="Q131" s="77" t="s">
        <v>1516</v>
      </c>
      <c r="R131" s="77"/>
      <c r="S131" s="77"/>
      <c r="T131" s="77"/>
      <c r="U131" s="79">
        <v>43804.846018518518</v>
      </c>
      <c r="V131" s="80" t="s">
        <v>2564</v>
      </c>
      <c r="W131" s="77"/>
      <c r="X131" s="77"/>
      <c r="Y131" s="83" t="s">
        <v>3564</v>
      </c>
      <c r="Z131" s="77"/>
    </row>
    <row r="132" spans="1:26" x14ac:dyDescent="0.3">
      <c r="A132" s="62" t="s">
        <v>300</v>
      </c>
      <c r="B132" s="62" t="s">
        <v>1215</v>
      </c>
      <c r="C132" s="63"/>
      <c r="D132" s="64"/>
      <c r="E132" s="65"/>
      <c r="F132" s="66"/>
      <c r="G132" s="63"/>
      <c r="H132" s="67"/>
      <c r="I132" s="68"/>
      <c r="J132" s="68"/>
      <c r="K132" s="34" t="s">
        <v>65</v>
      </c>
      <c r="L132" s="75">
        <v>132</v>
      </c>
      <c r="M132" s="75"/>
      <c r="N132" s="70"/>
      <c r="O132" s="77" t="s">
        <v>1420</v>
      </c>
      <c r="P132" s="79">
        <v>43804.846041666664</v>
      </c>
      <c r="Q132" s="77" t="s">
        <v>1517</v>
      </c>
      <c r="R132" s="77"/>
      <c r="S132" s="77"/>
      <c r="T132" s="77" t="s">
        <v>2401</v>
      </c>
      <c r="U132" s="79">
        <v>43804.846041666664</v>
      </c>
      <c r="V132" s="80" t="s">
        <v>2565</v>
      </c>
      <c r="W132" s="77"/>
      <c r="X132" s="77"/>
      <c r="Y132" s="83" t="s">
        <v>3565</v>
      </c>
      <c r="Z132" s="83" t="s">
        <v>4466</v>
      </c>
    </row>
    <row r="133" spans="1:26" x14ac:dyDescent="0.3">
      <c r="A133" s="62" t="s">
        <v>301</v>
      </c>
      <c r="B133" s="62" t="s">
        <v>301</v>
      </c>
      <c r="C133" s="63"/>
      <c r="D133" s="64"/>
      <c r="E133" s="65"/>
      <c r="F133" s="66"/>
      <c r="G133" s="63"/>
      <c r="H133" s="67"/>
      <c r="I133" s="68"/>
      <c r="J133" s="68"/>
      <c r="K133" s="34" t="s">
        <v>65</v>
      </c>
      <c r="L133" s="75">
        <v>133</v>
      </c>
      <c r="M133" s="75"/>
      <c r="N133" s="70"/>
      <c r="O133" s="77" t="s">
        <v>179</v>
      </c>
      <c r="P133" s="79">
        <v>43804.846053240741</v>
      </c>
      <c r="Q133" s="77" t="s">
        <v>1518</v>
      </c>
      <c r="R133" s="80" t="s">
        <v>2150</v>
      </c>
      <c r="S133" s="77" t="s">
        <v>2350</v>
      </c>
      <c r="T133" s="77"/>
      <c r="U133" s="79">
        <v>43804.846053240741</v>
      </c>
      <c r="V133" s="80" t="s">
        <v>2566</v>
      </c>
      <c r="W133" s="77"/>
      <c r="X133" s="77"/>
      <c r="Y133" s="83" t="s">
        <v>3566</v>
      </c>
      <c r="Z133" s="77"/>
    </row>
    <row r="134" spans="1:26" x14ac:dyDescent="0.3">
      <c r="A134" s="62" t="s">
        <v>302</v>
      </c>
      <c r="B134" s="62" t="s">
        <v>1216</v>
      </c>
      <c r="C134" s="63"/>
      <c r="D134" s="64"/>
      <c r="E134" s="65"/>
      <c r="F134" s="66"/>
      <c r="G134" s="63"/>
      <c r="H134" s="67"/>
      <c r="I134" s="68"/>
      <c r="J134" s="68"/>
      <c r="K134" s="34" t="s">
        <v>65</v>
      </c>
      <c r="L134" s="75">
        <v>134</v>
      </c>
      <c r="M134" s="75"/>
      <c r="N134" s="70"/>
      <c r="O134" s="77" t="s">
        <v>1420</v>
      </c>
      <c r="P134" s="79">
        <v>43804.846076388887</v>
      </c>
      <c r="Q134" s="77" t="s">
        <v>1519</v>
      </c>
      <c r="R134" s="80" t="s">
        <v>2151</v>
      </c>
      <c r="S134" s="77" t="s">
        <v>2350</v>
      </c>
      <c r="T134" s="77"/>
      <c r="U134" s="79">
        <v>43804.846076388887</v>
      </c>
      <c r="V134" s="80" t="s">
        <v>2567</v>
      </c>
      <c r="W134" s="77"/>
      <c r="X134" s="77"/>
      <c r="Y134" s="83" t="s">
        <v>3567</v>
      </c>
      <c r="Z134" s="77"/>
    </row>
    <row r="135" spans="1:26" x14ac:dyDescent="0.3">
      <c r="A135" s="62" t="s">
        <v>303</v>
      </c>
      <c r="B135" s="62" t="s">
        <v>303</v>
      </c>
      <c r="C135" s="63"/>
      <c r="D135" s="64"/>
      <c r="E135" s="65"/>
      <c r="F135" s="66"/>
      <c r="G135" s="63"/>
      <c r="H135" s="67"/>
      <c r="I135" s="68"/>
      <c r="J135" s="68"/>
      <c r="K135" s="34" t="s">
        <v>65</v>
      </c>
      <c r="L135" s="75">
        <v>135</v>
      </c>
      <c r="M135" s="75"/>
      <c r="N135" s="70"/>
      <c r="O135" s="77" t="s">
        <v>179</v>
      </c>
      <c r="P135" s="79">
        <v>43804.846122685187</v>
      </c>
      <c r="Q135" s="77" t="s">
        <v>1520</v>
      </c>
      <c r="R135" s="80" t="s">
        <v>2152</v>
      </c>
      <c r="S135" s="77" t="s">
        <v>2350</v>
      </c>
      <c r="T135" s="77"/>
      <c r="U135" s="79">
        <v>43804.846122685187</v>
      </c>
      <c r="V135" s="80" t="s">
        <v>2568</v>
      </c>
      <c r="W135" s="77"/>
      <c r="X135" s="77"/>
      <c r="Y135" s="83" t="s">
        <v>3568</v>
      </c>
      <c r="Z135" s="77"/>
    </row>
    <row r="136" spans="1:26" x14ac:dyDescent="0.3">
      <c r="A136" s="62" t="s">
        <v>304</v>
      </c>
      <c r="B136" s="62" t="s">
        <v>1217</v>
      </c>
      <c r="C136" s="63"/>
      <c r="D136" s="64"/>
      <c r="E136" s="65"/>
      <c r="F136" s="66"/>
      <c r="G136" s="63"/>
      <c r="H136" s="67"/>
      <c r="I136" s="68"/>
      <c r="J136" s="68"/>
      <c r="K136" s="34" t="s">
        <v>65</v>
      </c>
      <c r="L136" s="75">
        <v>136</v>
      </c>
      <c r="M136" s="75"/>
      <c r="N136" s="70"/>
      <c r="O136" s="77" t="s">
        <v>1420</v>
      </c>
      <c r="P136" s="79">
        <v>43804.84615740741</v>
      </c>
      <c r="Q136" s="77" t="s">
        <v>1521</v>
      </c>
      <c r="R136" s="80" t="s">
        <v>2153</v>
      </c>
      <c r="S136" s="77" t="s">
        <v>2350</v>
      </c>
      <c r="T136" s="77"/>
      <c r="U136" s="79">
        <v>43804.84615740741</v>
      </c>
      <c r="V136" s="80" t="s">
        <v>2569</v>
      </c>
      <c r="W136" s="77"/>
      <c r="X136" s="77"/>
      <c r="Y136" s="83" t="s">
        <v>3569</v>
      </c>
      <c r="Z136" s="83" t="s">
        <v>4467</v>
      </c>
    </row>
    <row r="137" spans="1:26" x14ac:dyDescent="0.3">
      <c r="A137" s="62" t="s">
        <v>305</v>
      </c>
      <c r="B137" s="62" t="s">
        <v>1189</v>
      </c>
      <c r="C137" s="63"/>
      <c r="D137" s="64"/>
      <c r="E137" s="65"/>
      <c r="F137" s="66"/>
      <c r="G137" s="63"/>
      <c r="H137" s="67"/>
      <c r="I137" s="68"/>
      <c r="J137" s="68"/>
      <c r="K137" s="34" t="s">
        <v>65</v>
      </c>
      <c r="L137" s="75">
        <v>137</v>
      </c>
      <c r="M137" s="75"/>
      <c r="N137" s="70"/>
      <c r="O137" s="77" t="s">
        <v>1419</v>
      </c>
      <c r="P137" s="79">
        <v>43804.846192129633</v>
      </c>
      <c r="Q137" s="77" t="s">
        <v>1460</v>
      </c>
      <c r="R137" s="77"/>
      <c r="S137" s="77"/>
      <c r="T137" s="77"/>
      <c r="U137" s="79">
        <v>43804.846192129633</v>
      </c>
      <c r="V137" s="80" t="s">
        <v>2570</v>
      </c>
      <c r="W137" s="77"/>
      <c r="X137" s="77"/>
      <c r="Y137" s="83" t="s">
        <v>3570</v>
      </c>
      <c r="Z137" s="77"/>
    </row>
    <row r="138" spans="1:26" x14ac:dyDescent="0.3">
      <c r="A138" s="62" t="s">
        <v>306</v>
      </c>
      <c r="B138" s="62" t="s">
        <v>306</v>
      </c>
      <c r="C138" s="63"/>
      <c r="D138" s="64"/>
      <c r="E138" s="65"/>
      <c r="F138" s="66"/>
      <c r="G138" s="63"/>
      <c r="H138" s="67"/>
      <c r="I138" s="68"/>
      <c r="J138" s="68"/>
      <c r="K138" s="34" t="s">
        <v>65</v>
      </c>
      <c r="L138" s="75">
        <v>138</v>
      </c>
      <c r="M138" s="75"/>
      <c r="N138" s="70"/>
      <c r="O138" s="77" t="s">
        <v>179</v>
      </c>
      <c r="P138" s="79">
        <v>43804.846238425926</v>
      </c>
      <c r="Q138" s="77" t="s">
        <v>1522</v>
      </c>
      <c r="R138" s="77"/>
      <c r="S138" s="77"/>
      <c r="T138" s="77"/>
      <c r="U138" s="79">
        <v>43804.846238425926</v>
      </c>
      <c r="V138" s="80" t="s">
        <v>2571</v>
      </c>
      <c r="W138" s="77"/>
      <c r="X138" s="77"/>
      <c r="Y138" s="83" t="s">
        <v>3571</v>
      </c>
      <c r="Z138" s="77"/>
    </row>
    <row r="139" spans="1:26" x14ac:dyDescent="0.3">
      <c r="A139" s="62" t="s">
        <v>307</v>
      </c>
      <c r="B139" s="62" t="s">
        <v>440</v>
      </c>
      <c r="C139" s="63"/>
      <c r="D139" s="64"/>
      <c r="E139" s="65"/>
      <c r="F139" s="66"/>
      <c r="G139" s="63"/>
      <c r="H139" s="67"/>
      <c r="I139" s="68"/>
      <c r="J139" s="68"/>
      <c r="K139" s="34" t="s">
        <v>65</v>
      </c>
      <c r="L139" s="75">
        <v>139</v>
      </c>
      <c r="M139" s="75"/>
      <c r="N139" s="70"/>
      <c r="O139" s="77" t="s">
        <v>1419</v>
      </c>
      <c r="P139" s="79">
        <v>43804.846261574072</v>
      </c>
      <c r="Q139" s="77" t="s">
        <v>1523</v>
      </c>
      <c r="R139" s="77"/>
      <c r="S139" s="77"/>
      <c r="T139" s="77"/>
      <c r="U139" s="79">
        <v>43804.846261574072</v>
      </c>
      <c r="V139" s="80" t="s">
        <v>2572</v>
      </c>
      <c r="W139" s="77"/>
      <c r="X139" s="77"/>
      <c r="Y139" s="83" t="s">
        <v>3572</v>
      </c>
      <c r="Z139" s="77"/>
    </row>
    <row r="140" spans="1:26" x14ac:dyDescent="0.3">
      <c r="A140" s="62" t="s">
        <v>308</v>
      </c>
      <c r="B140" s="62" t="s">
        <v>1176</v>
      </c>
      <c r="C140" s="63"/>
      <c r="D140" s="64"/>
      <c r="E140" s="65"/>
      <c r="F140" s="66"/>
      <c r="G140" s="63"/>
      <c r="H140" s="67"/>
      <c r="I140" s="68"/>
      <c r="J140" s="68"/>
      <c r="K140" s="34" t="s">
        <v>65</v>
      </c>
      <c r="L140" s="75">
        <v>140</v>
      </c>
      <c r="M140" s="75"/>
      <c r="N140" s="70"/>
      <c r="O140" s="77" t="s">
        <v>1419</v>
      </c>
      <c r="P140" s="79">
        <v>43804.846261574072</v>
      </c>
      <c r="Q140" s="77" t="s">
        <v>1435</v>
      </c>
      <c r="R140" s="77"/>
      <c r="S140" s="77"/>
      <c r="T140" s="77" t="s">
        <v>2392</v>
      </c>
      <c r="U140" s="79">
        <v>43804.846261574072</v>
      </c>
      <c r="V140" s="80" t="s">
        <v>2573</v>
      </c>
      <c r="W140" s="77"/>
      <c r="X140" s="77"/>
      <c r="Y140" s="83" t="s">
        <v>3573</v>
      </c>
      <c r="Z140" s="77"/>
    </row>
    <row r="141" spans="1:26" x14ac:dyDescent="0.3">
      <c r="A141" s="62" t="s">
        <v>309</v>
      </c>
      <c r="B141" s="62" t="s">
        <v>309</v>
      </c>
      <c r="C141" s="63"/>
      <c r="D141" s="64"/>
      <c r="E141" s="65"/>
      <c r="F141" s="66"/>
      <c r="G141" s="63"/>
      <c r="H141" s="67"/>
      <c r="I141" s="68"/>
      <c r="J141" s="68"/>
      <c r="K141" s="34" t="s">
        <v>65</v>
      </c>
      <c r="L141" s="75">
        <v>141</v>
      </c>
      <c r="M141" s="75"/>
      <c r="N141" s="70"/>
      <c r="O141" s="77" t="s">
        <v>179</v>
      </c>
      <c r="P141" s="79">
        <v>43804.84642361111</v>
      </c>
      <c r="Q141" s="77" t="s">
        <v>1524</v>
      </c>
      <c r="R141" s="77"/>
      <c r="S141" s="77"/>
      <c r="T141" s="77"/>
      <c r="U141" s="79">
        <v>43804.84642361111</v>
      </c>
      <c r="V141" s="80" t="s">
        <v>2574</v>
      </c>
      <c r="W141" s="77"/>
      <c r="X141" s="77"/>
      <c r="Y141" s="83" t="s">
        <v>3574</v>
      </c>
      <c r="Z141" s="77"/>
    </row>
    <row r="142" spans="1:26" x14ac:dyDescent="0.3">
      <c r="A142" s="62" t="s">
        <v>310</v>
      </c>
      <c r="B142" s="62" t="s">
        <v>310</v>
      </c>
      <c r="C142" s="63"/>
      <c r="D142" s="64"/>
      <c r="E142" s="65"/>
      <c r="F142" s="66"/>
      <c r="G142" s="63"/>
      <c r="H142" s="67"/>
      <c r="I142" s="68"/>
      <c r="J142" s="68"/>
      <c r="K142" s="34" t="s">
        <v>65</v>
      </c>
      <c r="L142" s="75">
        <v>142</v>
      </c>
      <c r="M142" s="75"/>
      <c r="N142" s="70"/>
      <c r="O142" s="77" t="s">
        <v>179</v>
      </c>
      <c r="P142" s="79">
        <v>43804.84642361111</v>
      </c>
      <c r="Q142" s="77" t="s">
        <v>1525</v>
      </c>
      <c r="R142" s="77"/>
      <c r="S142" s="77"/>
      <c r="T142" s="77"/>
      <c r="U142" s="79">
        <v>43804.84642361111</v>
      </c>
      <c r="V142" s="80" t="s">
        <v>2575</v>
      </c>
      <c r="W142" s="77"/>
      <c r="X142" s="77"/>
      <c r="Y142" s="83" t="s">
        <v>3575</v>
      </c>
      <c r="Z142" s="77"/>
    </row>
    <row r="143" spans="1:26" x14ac:dyDescent="0.3">
      <c r="A143" s="62" t="s">
        <v>311</v>
      </c>
      <c r="B143" s="62" t="s">
        <v>332</v>
      </c>
      <c r="C143" s="63"/>
      <c r="D143" s="64"/>
      <c r="E143" s="65"/>
      <c r="F143" s="66"/>
      <c r="G143" s="63"/>
      <c r="H143" s="67"/>
      <c r="I143" s="68"/>
      <c r="J143" s="68"/>
      <c r="K143" s="34" t="s">
        <v>65</v>
      </c>
      <c r="L143" s="75">
        <v>143</v>
      </c>
      <c r="M143" s="75"/>
      <c r="N143" s="70"/>
      <c r="O143" s="77" t="s">
        <v>1419</v>
      </c>
      <c r="P143" s="79">
        <v>43804.846435185187</v>
      </c>
      <c r="Q143" s="77" t="s">
        <v>1526</v>
      </c>
      <c r="R143" s="77"/>
      <c r="S143" s="77"/>
      <c r="T143" s="77"/>
      <c r="U143" s="79">
        <v>43804.846435185187</v>
      </c>
      <c r="V143" s="80" t="s">
        <v>2576</v>
      </c>
      <c r="W143" s="77"/>
      <c r="X143" s="77"/>
      <c r="Y143" s="83" t="s">
        <v>3576</v>
      </c>
      <c r="Z143" s="77"/>
    </row>
    <row r="144" spans="1:26" x14ac:dyDescent="0.3">
      <c r="A144" s="62" t="s">
        <v>312</v>
      </c>
      <c r="B144" s="62" t="s">
        <v>312</v>
      </c>
      <c r="C144" s="63"/>
      <c r="D144" s="64"/>
      <c r="E144" s="65"/>
      <c r="F144" s="66"/>
      <c r="G144" s="63"/>
      <c r="H144" s="67"/>
      <c r="I144" s="68"/>
      <c r="J144" s="68"/>
      <c r="K144" s="34" t="s">
        <v>65</v>
      </c>
      <c r="L144" s="75">
        <v>144</v>
      </c>
      <c r="M144" s="75"/>
      <c r="N144" s="70"/>
      <c r="O144" s="77" t="s">
        <v>179</v>
      </c>
      <c r="P144" s="79">
        <v>43804.846724537034</v>
      </c>
      <c r="Q144" s="77" t="s">
        <v>1527</v>
      </c>
      <c r="R144" s="80" t="s">
        <v>2154</v>
      </c>
      <c r="S144" s="77" t="s">
        <v>2359</v>
      </c>
      <c r="T144" s="77" t="s">
        <v>2402</v>
      </c>
      <c r="U144" s="79">
        <v>43804.846724537034</v>
      </c>
      <c r="V144" s="80" t="s">
        <v>2577</v>
      </c>
      <c r="W144" s="77"/>
      <c r="X144" s="77"/>
      <c r="Y144" s="83" t="s">
        <v>3577</v>
      </c>
      <c r="Z144" s="77"/>
    </row>
    <row r="145" spans="1:26" x14ac:dyDescent="0.3">
      <c r="A145" s="62" t="s">
        <v>313</v>
      </c>
      <c r="B145" s="62" t="s">
        <v>1218</v>
      </c>
      <c r="C145" s="63"/>
      <c r="D145" s="64"/>
      <c r="E145" s="65"/>
      <c r="F145" s="66"/>
      <c r="G145" s="63"/>
      <c r="H145" s="67"/>
      <c r="I145" s="68"/>
      <c r="J145" s="68"/>
      <c r="K145" s="34" t="s">
        <v>65</v>
      </c>
      <c r="L145" s="75">
        <v>145</v>
      </c>
      <c r="M145" s="75"/>
      <c r="N145" s="70"/>
      <c r="O145" s="77" t="s">
        <v>1420</v>
      </c>
      <c r="P145" s="79">
        <v>43804.846851851849</v>
      </c>
      <c r="Q145" s="77" t="s">
        <v>1528</v>
      </c>
      <c r="R145" s="77"/>
      <c r="S145" s="77"/>
      <c r="T145" s="77"/>
      <c r="U145" s="79">
        <v>43804.846851851849</v>
      </c>
      <c r="V145" s="80" t="s">
        <v>2578</v>
      </c>
      <c r="W145" s="77"/>
      <c r="X145" s="77"/>
      <c r="Y145" s="83" t="s">
        <v>3578</v>
      </c>
      <c r="Z145" s="83" t="s">
        <v>4468</v>
      </c>
    </row>
    <row r="146" spans="1:26" x14ac:dyDescent="0.3">
      <c r="A146" s="62" t="s">
        <v>314</v>
      </c>
      <c r="B146" s="62" t="s">
        <v>1176</v>
      </c>
      <c r="C146" s="63"/>
      <c r="D146" s="64"/>
      <c r="E146" s="65"/>
      <c r="F146" s="66"/>
      <c r="G146" s="63"/>
      <c r="H146" s="67"/>
      <c r="I146" s="68"/>
      <c r="J146" s="68"/>
      <c r="K146" s="34" t="s">
        <v>65</v>
      </c>
      <c r="L146" s="75">
        <v>146</v>
      </c>
      <c r="M146" s="75"/>
      <c r="N146" s="70"/>
      <c r="O146" s="77" t="s">
        <v>1419</v>
      </c>
      <c r="P146" s="79">
        <v>43804.846909722219</v>
      </c>
      <c r="Q146" s="77" t="s">
        <v>1435</v>
      </c>
      <c r="R146" s="77"/>
      <c r="S146" s="77"/>
      <c r="T146" s="77" t="s">
        <v>2392</v>
      </c>
      <c r="U146" s="79">
        <v>43804.846909722219</v>
      </c>
      <c r="V146" s="80" t="s">
        <v>2579</v>
      </c>
      <c r="W146" s="77"/>
      <c r="X146" s="77"/>
      <c r="Y146" s="83" t="s">
        <v>3579</v>
      </c>
      <c r="Z146" s="77"/>
    </row>
    <row r="147" spans="1:26" x14ac:dyDescent="0.3">
      <c r="A147" s="62" t="s">
        <v>315</v>
      </c>
      <c r="B147" s="62" t="s">
        <v>315</v>
      </c>
      <c r="C147" s="63"/>
      <c r="D147" s="64"/>
      <c r="E147" s="65"/>
      <c r="F147" s="66"/>
      <c r="G147" s="63"/>
      <c r="H147" s="67"/>
      <c r="I147" s="68"/>
      <c r="J147" s="68"/>
      <c r="K147" s="34" t="s">
        <v>65</v>
      </c>
      <c r="L147" s="75">
        <v>147</v>
      </c>
      <c r="M147" s="75"/>
      <c r="N147" s="70"/>
      <c r="O147" s="77" t="s">
        <v>179</v>
      </c>
      <c r="P147" s="79">
        <v>43804.847037037034</v>
      </c>
      <c r="Q147" s="77" t="s">
        <v>1529</v>
      </c>
      <c r="R147" s="77"/>
      <c r="S147" s="77"/>
      <c r="T147" s="77"/>
      <c r="U147" s="79">
        <v>43804.847037037034</v>
      </c>
      <c r="V147" s="80" t="s">
        <v>2580</v>
      </c>
      <c r="W147" s="77"/>
      <c r="X147" s="77"/>
      <c r="Y147" s="83" t="s">
        <v>3580</v>
      </c>
      <c r="Z147" s="77"/>
    </row>
    <row r="148" spans="1:26" x14ac:dyDescent="0.3">
      <c r="A148" s="62" t="s">
        <v>316</v>
      </c>
      <c r="B148" s="62" t="s">
        <v>1181</v>
      </c>
      <c r="C148" s="63"/>
      <c r="D148" s="64"/>
      <c r="E148" s="65"/>
      <c r="F148" s="66"/>
      <c r="G148" s="63"/>
      <c r="H148" s="67"/>
      <c r="I148" s="68"/>
      <c r="J148" s="68"/>
      <c r="K148" s="34" t="s">
        <v>65</v>
      </c>
      <c r="L148" s="75">
        <v>148</v>
      </c>
      <c r="M148" s="75"/>
      <c r="N148" s="70"/>
      <c r="O148" s="77" t="s">
        <v>1419</v>
      </c>
      <c r="P148" s="79">
        <v>43804.84710648148</v>
      </c>
      <c r="Q148" s="77" t="s">
        <v>1448</v>
      </c>
      <c r="R148" s="80" t="s">
        <v>2126</v>
      </c>
      <c r="S148" s="77" t="s">
        <v>2350</v>
      </c>
      <c r="T148" s="77"/>
      <c r="U148" s="79">
        <v>43804.84710648148</v>
      </c>
      <c r="V148" s="80" t="s">
        <v>2581</v>
      </c>
      <c r="W148" s="77"/>
      <c r="X148" s="77"/>
      <c r="Y148" s="83" t="s">
        <v>3581</v>
      </c>
      <c r="Z148" s="77"/>
    </row>
    <row r="149" spans="1:26" x14ac:dyDescent="0.3">
      <c r="A149" s="62" t="s">
        <v>317</v>
      </c>
      <c r="B149" s="62" t="s">
        <v>385</v>
      </c>
      <c r="C149" s="63"/>
      <c r="D149" s="64"/>
      <c r="E149" s="65"/>
      <c r="F149" s="66"/>
      <c r="G149" s="63"/>
      <c r="H149" s="67"/>
      <c r="I149" s="68"/>
      <c r="J149" s="68"/>
      <c r="K149" s="34" t="s">
        <v>65</v>
      </c>
      <c r="L149" s="75">
        <v>149</v>
      </c>
      <c r="M149" s="75"/>
      <c r="N149" s="70"/>
      <c r="O149" s="77" t="s">
        <v>1419</v>
      </c>
      <c r="P149" s="79">
        <v>43804.847141203703</v>
      </c>
      <c r="Q149" s="77" t="s">
        <v>1530</v>
      </c>
      <c r="R149" s="80" t="s">
        <v>2155</v>
      </c>
      <c r="S149" s="77" t="s">
        <v>2360</v>
      </c>
      <c r="T149" s="77"/>
      <c r="U149" s="79">
        <v>43804.847141203703</v>
      </c>
      <c r="V149" s="80" t="s">
        <v>2582</v>
      </c>
      <c r="W149" s="77"/>
      <c r="X149" s="77"/>
      <c r="Y149" s="83" t="s">
        <v>3582</v>
      </c>
      <c r="Z149" s="77"/>
    </row>
    <row r="150" spans="1:26" x14ac:dyDescent="0.3">
      <c r="A150" s="62" t="s">
        <v>318</v>
      </c>
      <c r="B150" s="62" t="s">
        <v>318</v>
      </c>
      <c r="C150" s="63"/>
      <c r="D150" s="64"/>
      <c r="E150" s="65"/>
      <c r="F150" s="66"/>
      <c r="G150" s="63"/>
      <c r="H150" s="67"/>
      <c r="I150" s="68"/>
      <c r="J150" s="68"/>
      <c r="K150" s="34" t="s">
        <v>65</v>
      </c>
      <c r="L150" s="75">
        <v>150</v>
      </c>
      <c r="M150" s="75"/>
      <c r="N150" s="70"/>
      <c r="O150" s="77" t="s">
        <v>179</v>
      </c>
      <c r="P150" s="79">
        <v>43804.847210648149</v>
      </c>
      <c r="Q150" s="77" t="s">
        <v>1531</v>
      </c>
      <c r="R150" s="77"/>
      <c r="S150" s="77"/>
      <c r="T150" s="77" t="s">
        <v>2400</v>
      </c>
      <c r="U150" s="79">
        <v>43804.847210648149</v>
      </c>
      <c r="V150" s="80" t="s">
        <v>2583</v>
      </c>
      <c r="W150" s="77"/>
      <c r="X150" s="77"/>
      <c r="Y150" s="83" t="s">
        <v>3583</v>
      </c>
      <c r="Z150" s="77"/>
    </row>
    <row r="151" spans="1:26" x14ac:dyDescent="0.3">
      <c r="A151" s="62" t="s">
        <v>319</v>
      </c>
      <c r="B151" s="62" t="s">
        <v>319</v>
      </c>
      <c r="C151" s="63"/>
      <c r="D151" s="64"/>
      <c r="E151" s="65"/>
      <c r="F151" s="66"/>
      <c r="G151" s="63"/>
      <c r="H151" s="67"/>
      <c r="I151" s="68"/>
      <c r="J151" s="68"/>
      <c r="K151" s="34" t="s">
        <v>65</v>
      </c>
      <c r="L151" s="75">
        <v>151</v>
      </c>
      <c r="M151" s="75"/>
      <c r="N151" s="70"/>
      <c r="O151" s="77" t="s">
        <v>179</v>
      </c>
      <c r="P151" s="79">
        <v>43804.847233796296</v>
      </c>
      <c r="Q151" s="77" t="s">
        <v>1532</v>
      </c>
      <c r="R151" s="77"/>
      <c r="S151" s="77"/>
      <c r="T151" s="77" t="s">
        <v>2400</v>
      </c>
      <c r="U151" s="79">
        <v>43804.847233796296</v>
      </c>
      <c r="V151" s="80" t="s">
        <v>2584</v>
      </c>
      <c r="W151" s="77"/>
      <c r="X151" s="77"/>
      <c r="Y151" s="83" t="s">
        <v>3584</v>
      </c>
      <c r="Z151" s="77"/>
    </row>
    <row r="152" spans="1:26" x14ac:dyDescent="0.3">
      <c r="A152" s="62" t="s">
        <v>320</v>
      </c>
      <c r="B152" s="62" t="s">
        <v>385</v>
      </c>
      <c r="C152" s="63"/>
      <c r="D152" s="64"/>
      <c r="E152" s="65"/>
      <c r="F152" s="66"/>
      <c r="G152" s="63"/>
      <c r="H152" s="67"/>
      <c r="I152" s="68"/>
      <c r="J152" s="68"/>
      <c r="K152" s="34" t="s">
        <v>65</v>
      </c>
      <c r="L152" s="75">
        <v>152</v>
      </c>
      <c r="M152" s="75"/>
      <c r="N152" s="70"/>
      <c r="O152" s="77" t="s">
        <v>1419</v>
      </c>
      <c r="P152" s="79">
        <v>43804.847256944442</v>
      </c>
      <c r="Q152" s="77" t="s">
        <v>1530</v>
      </c>
      <c r="R152" s="80" t="s">
        <v>2155</v>
      </c>
      <c r="S152" s="77" t="s">
        <v>2360</v>
      </c>
      <c r="T152" s="77"/>
      <c r="U152" s="79">
        <v>43804.847256944442</v>
      </c>
      <c r="V152" s="80" t="s">
        <v>2585</v>
      </c>
      <c r="W152" s="77"/>
      <c r="X152" s="77"/>
      <c r="Y152" s="83" t="s">
        <v>3585</v>
      </c>
      <c r="Z152" s="77"/>
    </row>
    <row r="153" spans="1:26" x14ac:dyDescent="0.3">
      <c r="A153" s="62" t="s">
        <v>321</v>
      </c>
      <c r="B153" s="62" t="s">
        <v>1092</v>
      </c>
      <c r="C153" s="63"/>
      <c r="D153" s="64"/>
      <c r="E153" s="65"/>
      <c r="F153" s="66"/>
      <c r="G153" s="63"/>
      <c r="H153" s="67"/>
      <c r="I153" s="68"/>
      <c r="J153" s="68"/>
      <c r="K153" s="34" t="s">
        <v>65</v>
      </c>
      <c r="L153" s="75">
        <v>153</v>
      </c>
      <c r="M153" s="75"/>
      <c r="N153" s="70"/>
      <c r="O153" s="77" t="s">
        <v>1420</v>
      </c>
      <c r="P153" s="79">
        <v>43804.847268518519</v>
      </c>
      <c r="Q153" s="77" t="s">
        <v>1533</v>
      </c>
      <c r="R153" s="77"/>
      <c r="S153" s="77"/>
      <c r="T153" s="77"/>
      <c r="U153" s="79">
        <v>43804.847268518519</v>
      </c>
      <c r="V153" s="80" t="s">
        <v>2586</v>
      </c>
      <c r="W153" s="77"/>
      <c r="X153" s="77"/>
      <c r="Y153" s="83" t="s">
        <v>3586</v>
      </c>
      <c r="Z153" s="77"/>
    </row>
    <row r="154" spans="1:26" x14ac:dyDescent="0.3">
      <c r="A154" s="62" t="s">
        <v>322</v>
      </c>
      <c r="B154" s="62" t="s">
        <v>1181</v>
      </c>
      <c r="C154" s="63"/>
      <c r="D154" s="64"/>
      <c r="E154" s="65"/>
      <c r="F154" s="66"/>
      <c r="G154" s="63"/>
      <c r="H154" s="67"/>
      <c r="I154" s="68"/>
      <c r="J154" s="68"/>
      <c r="K154" s="34" t="s">
        <v>65</v>
      </c>
      <c r="L154" s="75">
        <v>154</v>
      </c>
      <c r="M154" s="75"/>
      <c r="N154" s="70"/>
      <c r="O154" s="77" t="s">
        <v>1419</v>
      </c>
      <c r="P154" s="79">
        <v>43804.847291666665</v>
      </c>
      <c r="Q154" s="77" t="s">
        <v>1448</v>
      </c>
      <c r="R154" s="80" t="s">
        <v>2126</v>
      </c>
      <c r="S154" s="77" t="s">
        <v>2350</v>
      </c>
      <c r="T154" s="77"/>
      <c r="U154" s="79">
        <v>43804.847291666665</v>
      </c>
      <c r="V154" s="80" t="s">
        <v>2587</v>
      </c>
      <c r="W154" s="77"/>
      <c r="X154" s="77"/>
      <c r="Y154" s="83" t="s">
        <v>3587</v>
      </c>
      <c r="Z154" s="77"/>
    </row>
    <row r="155" spans="1:26" x14ac:dyDescent="0.3">
      <c r="A155" s="62" t="s">
        <v>323</v>
      </c>
      <c r="B155" s="62" t="s">
        <v>323</v>
      </c>
      <c r="C155" s="63"/>
      <c r="D155" s="64"/>
      <c r="E155" s="65"/>
      <c r="F155" s="66"/>
      <c r="G155" s="63"/>
      <c r="H155" s="67"/>
      <c r="I155" s="68"/>
      <c r="J155" s="68"/>
      <c r="K155" s="34" t="s">
        <v>65</v>
      </c>
      <c r="L155" s="75">
        <v>155</v>
      </c>
      <c r="M155" s="75"/>
      <c r="N155" s="70"/>
      <c r="O155" s="77" t="s">
        <v>179</v>
      </c>
      <c r="P155" s="79">
        <v>43804.847372685188</v>
      </c>
      <c r="Q155" s="77" t="s">
        <v>1534</v>
      </c>
      <c r="R155" s="77"/>
      <c r="S155" s="77"/>
      <c r="T155" s="77"/>
      <c r="U155" s="79">
        <v>43804.847372685188</v>
      </c>
      <c r="V155" s="80" t="s">
        <v>2588</v>
      </c>
      <c r="W155" s="77"/>
      <c r="X155" s="77"/>
      <c r="Y155" s="83" t="s">
        <v>3588</v>
      </c>
      <c r="Z155" s="77"/>
    </row>
    <row r="156" spans="1:26" x14ac:dyDescent="0.3">
      <c r="A156" s="62" t="s">
        <v>324</v>
      </c>
      <c r="B156" s="62" t="s">
        <v>1187</v>
      </c>
      <c r="C156" s="63"/>
      <c r="D156" s="64"/>
      <c r="E156" s="65"/>
      <c r="F156" s="66"/>
      <c r="G156" s="63"/>
      <c r="H156" s="67"/>
      <c r="I156" s="68"/>
      <c r="J156" s="68"/>
      <c r="K156" s="34" t="s">
        <v>65</v>
      </c>
      <c r="L156" s="75">
        <v>156</v>
      </c>
      <c r="M156" s="75"/>
      <c r="N156" s="70"/>
      <c r="O156" s="77" t="s">
        <v>1419</v>
      </c>
      <c r="P156" s="79">
        <v>43804.847372685188</v>
      </c>
      <c r="Q156" s="77" t="s">
        <v>1457</v>
      </c>
      <c r="R156" s="77"/>
      <c r="S156" s="77"/>
      <c r="T156" s="77"/>
      <c r="U156" s="79">
        <v>43804.847372685188</v>
      </c>
      <c r="V156" s="80" t="s">
        <v>2589</v>
      </c>
      <c r="W156" s="77"/>
      <c r="X156" s="77"/>
      <c r="Y156" s="83" t="s">
        <v>3589</v>
      </c>
      <c r="Z156" s="77"/>
    </row>
    <row r="157" spans="1:26" x14ac:dyDescent="0.3">
      <c r="A157" s="62" t="s">
        <v>325</v>
      </c>
      <c r="B157" s="62" t="s">
        <v>1219</v>
      </c>
      <c r="C157" s="63"/>
      <c r="D157" s="64"/>
      <c r="E157" s="65"/>
      <c r="F157" s="66"/>
      <c r="G157" s="63"/>
      <c r="H157" s="67"/>
      <c r="I157" s="68"/>
      <c r="J157" s="68"/>
      <c r="K157" s="34" t="s">
        <v>65</v>
      </c>
      <c r="L157" s="75">
        <v>157</v>
      </c>
      <c r="M157" s="75"/>
      <c r="N157" s="70"/>
      <c r="O157" s="77" t="s">
        <v>1420</v>
      </c>
      <c r="P157" s="79">
        <v>43804.847407407404</v>
      </c>
      <c r="Q157" s="77" t="s">
        <v>1535</v>
      </c>
      <c r="R157" s="77"/>
      <c r="S157" s="77"/>
      <c r="T157" s="77"/>
      <c r="U157" s="79">
        <v>43804.847407407404</v>
      </c>
      <c r="V157" s="80" t="s">
        <v>2590</v>
      </c>
      <c r="W157" s="77"/>
      <c r="X157" s="77"/>
      <c r="Y157" s="83" t="s">
        <v>3590</v>
      </c>
      <c r="Z157" s="83" t="s">
        <v>4469</v>
      </c>
    </row>
    <row r="158" spans="1:26" x14ac:dyDescent="0.3">
      <c r="A158" s="62" t="s">
        <v>326</v>
      </c>
      <c r="B158" s="62" t="s">
        <v>1196</v>
      </c>
      <c r="C158" s="63"/>
      <c r="D158" s="64"/>
      <c r="E158" s="65"/>
      <c r="F158" s="66"/>
      <c r="G158" s="63"/>
      <c r="H158" s="67"/>
      <c r="I158" s="68"/>
      <c r="J158" s="68"/>
      <c r="K158" s="34" t="s">
        <v>65</v>
      </c>
      <c r="L158" s="75">
        <v>158</v>
      </c>
      <c r="M158" s="75"/>
      <c r="N158" s="70"/>
      <c r="O158" s="77" t="s">
        <v>1419</v>
      </c>
      <c r="P158" s="79">
        <v>43804.847418981481</v>
      </c>
      <c r="Q158" s="77" t="s">
        <v>1471</v>
      </c>
      <c r="R158" s="77" t="s">
        <v>2132</v>
      </c>
      <c r="S158" s="77" t="s">
        <v>2355</v>
      </c>
      <c r="T158" s="77"/>
      <c r="U158" s="79">
        <v>43804.847418981481</v>
      </c>
      <c r="V158" s="80" t="s">
        <v>2591</v>
      </c>
      <c r="W158" s="77"/>
      <c r="X158" s="77"/>
      <c r="Y158" s="83" t="s">
        <v>3591</v>
      </c>
      <c r="Z158" s="77"/>
    </row>
    <row r="159" spans="1:26" x14ac:dyDescent="0.3">
      <c r="A159" s="62" t="s">
        <v>327</v>
      </c>
      <c r="B159" s="62" t="s">
        <v>1220</v>
      </c>
      <c r="C159" s="63"/>
      <c r="D159" s="64"/>
      <c r="E159" s="65"/>
      <c r="F159" s="66"/>
      <c r="G159" s="63"/>
      <c r="H159" s="67"/>
      <c r="I159" s="68"/>
      <c r="J159" s="68"/>
      <c r="K159" s="34" t="s">
        <v>65</v>
      </c>
      <c r="L159" s="75">
        <v>159</v>
      </c>
      <c r="M159" s="75"/>
      <c r="N159" s="70"/>
      <c r="O159" s="77" t="s">
        <v>1419</v>
      </c>
      <c r="P159" s="79">
        <v>43804.847418981481</v>
      </c>
      <c r="Q159" s="77" t="s">
        <v>1536</v>
      </c>
      <c r="R159" s="80" t="s">
        <v>2156</v>
      </c>
      <c r="S159" s="77" t="s">
        <v>2350</v>
      </c>
      <c r="T159" s="77"/>
      <c r="U159" s="79">
        <v>43804.847418981481</v>
      </c>
      <c r="V159" s="80" t="s">
        <v>2592</v>
      </c>
      <c r="W159" s="77"/>
      <c r="X159" s="77"/>
      <c r="Y159" s="83" t="s">
        <v>3592</v>
      </c>
      <c r="Z159" s="77"/>
    </row>
    <row r="160" spans="1:26" x14ac:dyDescent="0.3">
      <c r="A160" s="62" t="s">
        <v>327</v>
      </c>
      <c r="B160" s="62" t="s">
        <v>1221</v>
      </c>
      <c r="C160" s="63"/>
      <c r="D160" s="64"/>
      <c r="E160" s="65"/>
      <c r="F160" s="66"/>
      <c r="G160" s="63"/>
      <c r="H160" s="67"/>
      <c r="I160" s="68"/>
      <c r="J160" s="68"/>
      <c r="K160" s="34" t="s">
        <v>65</v>
      </c>
      <c r="L160" s="75">
        <v>160</v>
      </c>
      <c r="M160" s="75"/>
      <c r="N160" s="70"/>
      <c r="O160" s="77" t="s">
        <v>1419</v>
      </c>
      <c r="P160" s="79">
        <v>43804.847418981481</v>
      </c>
      <c r="Q160" s="77" t="s">
        <v>1536</v>
      </c>
      <c r="R160" s="80" t="s">
        <v>2156</v>
      </c>
      <c r="S160" s="77" t="s">
        <v>2350</v>
      </c>
      <c r="T160" s="77"/>
      <c r="U160" s="79">
        <v>43804.847418981481</v>
      </c>
      <c r="V160" s="80" t="s">
        <v>2592</v>
      </c>
      <c r="W160" s="77"/>
      <c r="X160" s="77"/>
      <c r="Y160" s="83" t="s">
        <v>3592</v>
      </c>
      <c r="Z160" s="77"/>
    </row>
    <row r="161" spans="1:26" x14ac:dyDescent="0.3">
      <c r="A161" s="62" t="s">
        <v>327</v>
      </c>
      <c r="B161" s="62" t="s">
        <v>1177</v>
      </c>
      <c r="C161" s="63"/>
      <c r="D161" s="64"/>
      <c r="E161" s="65"/>
      <c r="F161" s="66"/>
      <c r="G161" s="63"/>
      <c r="H161" s="67"/>
      <c r="I161" s="68"/>
      <c r="J161" s="68"/>
      <c r="K161" s="34" t="s">
        <v>65</v>
      </c>
      <c r="L161" s="75">
        <v>161</v>
      </c>
      <c r="M161" s="75"/>
      <c r="N161" s="70"/>
      <c r="O161" s="77" t="s">
        <v>1420</v>
      </c>
      <c r="P161" s="79">
        <v>43804.847418981481</v>
      </c>
      <c r="Q161" s="77" t="s">
        <v>1536</v>
      </c>
      <c r="R161" s="80" t="s">
        <v>2156</v>
      </c>
      <c r="S161" s="77" t="s">
        <v>2350</v>
      </c>
      <c r="T161" s="77"/>
      <c r="U161" s="79">
        <v>43804.847418981481</v>
      </c>
      <c r="V161" s="80" t="s">
        <v>2592</v>
      </c>
      <c r="W161" s="77"/>
      <c r="X161" s="77"/>
      <c r="Y161" s="83" t="s">
        <v>3592</v>
      </c>
      <c r="Z161" s="77"/>
    </row>
    <row r="162" spans="1:26" x14ac:dyDescent="0.3">
      <c r="A162" s="62" t="s">
        <v>328</v>
      </c>
      <c r="B162" s="62" t="s">
        <v>328</v>
      </c>
      <c r="C162" s="63"/>
      <c r="D162" s="64"/>
      <c r="E162" s="65"/>
      <c r="F162" s="66"/>
      <c r="G162" s="63"/>
      <c r="H162" s="67"/>
      <c r="I162" s="68"/>
      <c r="J162" s="68"/>
      <c r="K162" s="34" t="s">
        <v>65</v>
      </c>
      <c r="L162" s="75">
        <v>162</v>
      </c>
      <c r="M162" s="75"/>
      <c r="N162" s="70"/>
      <c r="O162" s="77" t="s">
        <v>179</v>
      </c>
      <c r="P162" s="79">
        <v>43804.847418981481</v>
      </c>
      <c r="Q162" s="77" t="s">
        <v>1537</v>
      </c>
      <c r="R162" s="77"/>
      <c r="S162" s="77"/>
      <c r="T162" s="77"/>
      <c r="U162" s="79">
        <v>43804.847418981481</v>
      </c>
      <c r="V162" s="80" t="s">
        <v>2593</v>
      </c>
      <c r="W162" s="77"/>
      <c r="X162" s="77"/>
      <c r="Y162" s="83" t="s">
        <v>3593</v>
      </c>
      <c r="Z162" s="77"/>
    </row>
    <row r="163" spans="1:26" x14ac:dyDescent="0.3">
      <c r="A163" s="62" t="s">
        <v>329</v>
      </c>
      <c r="B163" s="62" t="s">
        <v>1222</v>
      </c>
      <c r="C163" s="63"/>
      <c r="D163" s="64"/>
      <c r="E163" s="65"/>
      <c r="F163" s="66"/>
      <c r="G163" s="63"/>
      <c r="H163" s="67"/>
      <c r="I163" s="68"/>
      <c r="J163" s="68"/>
      <c r="K163" s="34" t="s">
        <v>65</v>
      </c>
      <c r="L163" s="75">
        <v>163</v>
      </c>
      <c r="M163" s="75"/>
      <c r="N163" s="70"/>
      <c r="O163" s="77" t="s">
        <v>1419</v>
      </c>
      <c r="P163" s="79">
        <v>43804.84746527778</v>
      </c>
      <c r="Q163" s="77" t="s">
        <v>1538</v>
      </c>
      <c r="R163" s="77"/>
      <c r="S163" s="77"/>
      <c r="T163" s="77"/>
      <c r="U163" s="79">
        <v>43804.84746527778</v>
      </c>
      <c r="V163" s="80" t="s">
        <v>2594</v>
      </c>
      <c r="W163" s="77"/>
      <c r="X163" s="77"/>
      <c r="Y163" s="83" t="s">
        <v>3594</v>
      </c>
      <c r="Z163" s="77"/>
    </row>
    <row r="164" spans="1:26" x14ac:dyDescent="0.3">
      <c r="A164" s="62" t="s">
        <v>330</v>
      </c>
      <c r="B164" s="62" t="s">
        <v>385</v>
      </c>
      <c r="C164" s="63"/>
      <c r="D164" s="64"/>
      <c r="E164" s="65"/>
      <c r="F164" s="66"/>
      <c r="G164" s="63"/>
      <c r="H164" s="67"/>
      <c r="I164" s="68"/>
      <c r="J164" s="68"/>
      <c r="K164" s="34" t="s">
        <v>65</v>
      </c>
      <c r="L164" s="75">
        <v>164</v>
      </c>
      <c r="M164" s="75"/>
      <c r="N164" s="70"/>
      <c r="O164" s="77" t="s">
        <v>1419</v>
      </c>
      <c r="P164" s="79">
        <v>43804.847500000003</v>
      </c>
      <c r="Q164" s="77" t="s">
        <v>1530</v>
      </c>
      <c r="R164" s="80" t="s">
        <v>2155</v>
      </c>
      <c r="S164" s="77" t="s">
        <v>2360</v>
      </c>
      <c r="T164" s="77"/>
      <c r="U164" s="79">
        <v>43804.847500000003</v>
      </c>
      <c r="V164" s="80" t="s">
        <v>2595</v>
      </c>
      <c r="W164" s="77"/>
      <c r="X164" s="77"/>
      <c r="Y164" s="83" t="s">
        <v>3595</v>
      </c>
      <c r="Z164" s="77"/>
    </row>
    <row r="165" spans="1:26" x14ac:dyDescent="0.3">
      <c r="A165" s="62" t="s">
        <v>331</v>
      </c>
      <c r="B165" s="62" t="s">
        <v>1223</v>
      </c>
      <c r="C165" s="63"/>
      <c r="D165" s="64"/>
      <c r="E165" s="65"/>
      <c r="F165" s="66"/>
      <c r="G165" s="63"/>
      <c r="H165" s="67"/>
      <c r="I165" s="68"/>
      <c r="J165" s="68"/>
      <c r="K165" s="34" t="s">
        <v>65</v>
      </c>
      <c r="L165" s="75">
        <v>165</v>
      </c>
      <c r="M165" s="75"/>
      <c r="N165" s="70"/>
      <c r="O165" s="77" t="s">
        <v>1420</v>
      </c>
      <c r="P165" s="79">
        <v>43804.847511574073</v>
      </c>
      <c r="Q165" s="77" t="s">
        <v>1539</v>
      </c>
      <c r="R165" s="77"/>
      <c r="S165" s="77"/>
      <c r="T165" s="77"/>
      <c r="U165" s="79">
        <v>43804.847511574073</v>
      </c>
      <c r="V165" s="80" t="s">
        <v>2596</v>
      </c>
      <c r="W165" s="77"/>
      <c r="X165" s="77"/>
      <c r="Y165" s="83" t="s">
        <v>3596</v>
      </c>
      <c r="Z165" s="83" t="s">
        <v>4470</v>
      </c>
    </row>
    <row r="166" spans="1:26" x14ac:dyDescent="0.3">
      <c r="A166" s="62" t="s">
        <v>332</v>
      </c>
      <c r="B166" s="62" t="s">
        <v>332</v>
      </c>
      <c r="C166" s="63"/>
      <c r="D166" s="64"/>
      <c r="E166" s="65"/>
      <c r="F166" s="66"/>
      <c r="G166" s="63"/>
      <c r="H166" s="67"/>
      <c r="I166" s="68"/>
      <c r="J166" s="68"/>
      <c r="K166" s="34" t="s">
        <v>65</v>
      </c>
      <c r="L166" s="75">
        <v>166</v>
      </c>
      <c r="M166" s="75"/>
      <c r="N166" s="70"/>
      <c r="O166" s="77" t="s">
        <v>179</v>
      </c>
      <c r="P166" s="79">
        <v>43804.845300925925</v>
      </c>
      <c r="Q166" s="77" t="s">
        <v>1540</v>
      </c>
      <c r="R166" s="77"/>
      <c r="S166" s="77"/>
      <c r="T166" s="77"/>
      <c r="U166" s="79">
        <v>43804.845300925925</v>
      </c>
      <c r="V166" s="80" t="s">
        <v>2597</v>
      </c>
      <c r="W166" s="77"/>
      <c r="X166" s="77"/>
      <c r="Y166" s="83" t="s">
        <v>3597</v>
      </c>
      <c r="Z166" s="77"/>
    </row>
    <row r="167" spans="1:26" x14ac:dyDescent="0.3">
      <c r="A167" s="62" t="s">
        <v>333</v>
      </c>
      <c r="B167" s="62" t="s">
        <v>332</v>
      </c>
      <c r="C167" s="63"/>
      <c r="D167" s="64"/>
      <c r="E167" s="65"/>
      <c r="F167" s="66"/>
      <c r="G167" s="63"/>
      <c r="H167" s="67"/>
      <c r="I167" s="68"/>
      <c r="J167" s="68"/>
      <c r="K167" s="34" t="s">
        <v>65</v>
      </c>
      <c r="L167" s="75">
        <v>167</v>
      </c>
      <c r="M167" s="75"/>
      <c r="N167" s="70"/>
      <c r="O167" s="77" t="s">
        <v>1419</v>
      </c>
      <c r="P167" s="79">
        <v>43804.847557870373</v>
      </c>
      <c r="Q167" s="77" t="s">
        <v>1526</v>
      </c>
      <c r="R167" s="77"/>
      <c r="S167" s="77"/>
      <c r="T167" s="77"/>
      <c r="U167" s="79">
        <v>43804.847557870373</v>
      </c>
      <c r="V167" s="80" t="s">
        <v>2598</v>
      </c>
      <c r="W167" s="77"/>
      <c r="X167" s="77"/>
      <c r="Y167" s="83" t="s">
        <v>3598</v>
      </c>
      <c r="Z167" s="77"/>
    </row>
    <row r="168" spans="1:26" x14ac:dyDescent="0.3">
      <c r="A168" s="62" t="s">
        <v>334</v>
      </c>
      <c r="B168" s="62" t="s">
        <v>334</v>
      </c>
      <c r="C168" s="63"/>
      <c r="D168" s="64"/>
      <c r="E168" s="65"/>
      <c r="F168" s="66"/>
      <c r="G168" s="63"/>
      <c r="H168" s="67"/>
      <c r="I168" s="68"/>
      <c r="J168" s="68"/>
      <c r="K168" s="34" t="s">
        <v>65</v>
      </c>
      <c r="L168" s="75">
        <v>168</v>
      </c>
      <c r="M168" s="75"/>
      <c r="N168" s="70"/>
      <c r="O168" s="77" t="s">
        <v>179</v>
      </c>
      <c r="P168" s="79">
        <v>43804.847650462965</v>
      </c>
      <c r="Q168" s="77" t="s">
        <v>1541</v>
      </c>
      <c r="R168" s="77"/>
      <c r="S168" s="77"/>
      <c r="T168" s="77"/>
      <c r="U168" s="79">
        <v>43804.847650462965</v>
      </c>
      <c r="V168" s="80" t="s">
        <v>2599</v>
      </c>
      <c r="W168" s="77"/>
      <c r="X168" s="77"/>
      <c r="Y168" s="83" t="s">
        <v>3599</v>
      </c>
      <c r="Z168" s="77"/>
    </row>
    <row r="169" spans="1:26" x14ac:dyDescent="0.3">
      <c r="A169" s="62" t="s">
        <v>335</v>
      </c>
      <c r="B169" s="62" t="s">
        <v>1224</v>
      </c>
      <c r="C169" s="63"/>
      <c r="D169" s="64"/>
      <c r="E169" s="65"/>
      <c r="F169" s="66"/>
      <c r="G169" s="63"/>
      <c r="H169" s="67"/>
      <c r="I169" s="68"/>
      <c r="J169" s="68"/>
      <c r="K169" s="34" t="s">
        <v>65</v>
      </c>
      <c r="L169" s="75">
        <v>169</v>
      </c>
      <c r="M169" s="75"/>
      <c r="N169" s="70"/>
      <c r="O169" s="77" t="s">
        <v>1419</v>
      </c>
      <c r="P169" s="79">
        <v>43804.847662037035</v>
      </c>
      <c r="Q169" s="77" t="s">
        <v>1542</v>
      </c>
      <c r="R169" s="77"/>
      <c r="S169" s="77"/>
      <c r="T169" s="77" t="s">
        <v>2403</v>
      </c>
      <c r="U169" s="79">
        <v>43804.847662037035</v>
      </c>
      <c r="V169" s="80" t="s">
        <v>2600</v>
      </c>
      <c r="W169" s="77"/>
      <c r="X169" s="77"/>
      <c r="Y169" s="83" t="s">
        <v>3600</v>
      </c>
      <c r="Z169" s="77"/>
    </row>
    <row r="170" spans="1:26" x14ac:dyDescent="0.3">
      <c r="A170" s="62" t="s">
        <v>336</v>
      </c>
      <c r="B170" s="62" t="s">
        <v>336</v>
      </c>
      <c r="C170" s="63"/>
      <c r="D170" s="64"/>
      <c r="E170" s="65"/>
      <c r="F170" s="66"/>
      <c r="G170" s="63"/>
      <c r="H170" s="67"/>
      <c r="I170" s="68"/>
      <c r="J170" s="68"/>
      <c r="K170" s="34" t="s">
        <v>65</v>
      </c>
      <c r="L170" s="75">
        <v>170</v>
      </c>
      <c r="M170" s="75"/>
      <c r="N170" s="70"/>
      <c r="O170" s="77" t="s">
        <v>179</v>
      </c>
      <c r="P170" s="79">
        <v>43804.847673611112</v>
      </c>
      <c r="Q170" s="77" t="s">
        <v>1543</v>
      </c>
      <c r="R170" s="80" t="s">
        <v>2157</v>
      </c>
      <c r="S170" s="77" t="s">
        <v>2350</v>
      </c>
      <c r="T170" s="77"/>
      <c r="U170" s="79">
        <v>43804.847673611112</v>
      </c>
      <c r="V170" s="80" t="s">
        <v>2601</v>
      </c>
      <c r="W170" s="77"/>
      <c r="X170" s="77"/>
      <c r="Y170" s="83" t="s">
        <v>3601</v>
      </c>
      <c r="Z170" s="77"/>
    </row>
    <row r="171" spans="1:26" x14ac:dyDescent="0.3">
      <c r="A171" s="62" t="s">
        <v>337</v>
      </c>
      <c r="B171" s="62" t="s">
        <v>337</v>
      </c>
      <c r="C171" s="63"/>
      <c r="D171" s="64"/>
      <c r="E171" s="65"/>
      <c r="F171" s="66"/>
      <c r="G171" s="63"/>
      <c r="H171" s="67"/>
      <c r="I171" s="68"/>
      <c r="J171" s="68"/>
      <c r="K171" s="34" t="s">
        <v>65</v>
      </c>
      <c r="L171" s="75">
        <v>171</v>
      </c>
      <c r="M171" s="75"/>
      <c r="N171" s="70"/>
      <c r="O171" s="77" t="s">
        <v>179</v>
      </c>
      <c r="P171" s="79">
        <v>43804.847754629627</v>
      </c>
      <c r="Q171" s="77" t="s">
        <v>1544</v>
      </c>
      <c r="R171" s="80" t="s">
        <v>2158</v>
      </c>
      <c r="S171" s="77" t="s">
        <v>2350</v>
      </c>
      <c r="T171" s="77"/>
      <c r="U171" s="79">
        <v>43804.847754629627</v>
      </c>
      <c r="V171" s="80" t="s">
        <v>2602</v>
      </c>
      <c r="W171" s="77"/>
      <c r="X171" s="77"/>
      <c r="Y171" s="83" t="s">
        <v>3602</v>
      </c>
      <c r="Z171" s="77"/>
    </row>
    <row r="172" spans="1:26" x14ac:dyDescent="0.3">
      <c r="A172" s="62" t="s">
        <v>338</v>
      </c>
      <c r="B172" s="62" t="s">
        <v>338</v>
      </c>
      <c r="C172" s="63"/>
      <c r="D172" s="64"/>
      <c r="E172" s="65"/>
      <c r="F172" s="66"/>
      <c r="G172" s="63"/>
      <c r="H172" s="67"/>
      <c r="I172" s="68"/>
      <c r="J172" s="68"/>
      <c r="K172" s="34" t="s">
        <v>65</v>
      </c>
      <c r="L172" s="75">
        <v>172</v>
      </c>
      <c r="M172" s="75"/>
      <c r="N172" s="70"/>
      <c r="O172" s="77" t="s">
        <v>179</v>
      </c>
      <c r="P172" s="79">
        <v>43804.847766203704</v>
      </c>
      <c r="Q172" s="77" t="s">
        <v>1545</v>
      </c>
      <c r="R172" s="77"/>
      <c r="S172" s="77"/>
      <c r="T172" s="77"/>
      <c r="U172" s="79">
        <v>43804.847766203704</v>
      </c>
      <c r="V172" s="80" t="s">
        <v>2603</v>
      </c>
      <c r="W172" s="77"/>
      <c r="X172" s="77"/>
      <c r="Y172" s="83" t="s">
        <v>3603</v>
      </c>
      <c r="Z172" s="77"/>
    </row>
    <row r="173" spans="1:26" x14ac:dyDescent="0.3">
      <c r="A173" s="62" t="s">
        <v>339</v>
      </c>
      <c r="B173" s="62" t="s">
        <v>1222</v>
      </c>
      <c r="C173" s="63"/>
      <c r="D173" s="64"/>
      <c r="E173" s="65"/>
      <c r="F173" s="66"/>
      <c r="G173" s="63"/>
      <c r="H173" s="67"/>
      <c r="I173" s="68"/>
      <c r="J173" s="68"/>
      <c r="K173" s="34" t="s">
        <v>65</v>
      </c>
      <c r="L173" s="75">
        <v>173</v>
      </c>
      <c r="M173" s="75"/>
      <c r="N173" s="70"/>
      <c r="O173" s="77" t="s">
        <v>1419</v>
      </c>
      <c r="P173" s="79">
        <v>43804.847800925927</v>
      </c>
      <c r="Q173" s="77" t="s">
        <v>1538</v>
      </c>
      <c r="R173" s="77"/>
      <c r="S173" s="77"/>
      <c r="T173" s="77"/>
      <c r="U173" s="79">
        <v>43804.847800925927</v>
      </c>
      <c r="V173" s="80" t="s">
        <v>2604</v>
      </c>
      <c r="W173" s="77"/>
      <c r="X173" s="77"/>
      <c r="Y173" s="83" t="s">
        <v>3604</v>
      </c>
      <c r="Z173" s="77"/>
    </row>
    <row r="174" spans="1:26" x14ac:dyDescent="0.3">
      <c r="A174" s="62" t="s">
        <v>340</v>
      </c>
      <c r="B174" s="62" t="s">
        <v>1189</v>
      </c>
      <c r="C174" s="63"/>
      <c r="D174" s="64"/>
      <c r="E174" s="65"/>
      <c r="F174" s="66"/>
      <c r="G174" s="63"/>
      <c r="H174" s="67"/>
      <c r="I174" s="68"/>
      <c r="J174" s="68"/>
      <c r="K174" s="34" t="s">
        <v>65</v>
      </c>
      <c r="L174" s="75">
        <v>174</v>
      </c>
      <c r="M174" s="75"/>
      <c r="N174" s="70"/>
      <c r="O174" s="77" t="s">
        <v>1419</v>
      </c>
      <c r="P174" s="79">
        <v>43804.847824074073</v>
      </c>
      <c r="Q174" s="77" t="s">
        <v>1460</v>
      </c>
      <c r="R174" s="77"/>
      <c r="S174" s="77"/>
      <c r="T174" s="77"/>
      <c r="U174" s="79">
        <v>43804.847824074073</v>
      </c>
      <c r="V174" s="80" t="s">
        <v>2605</v>
      </c>
      <c r="W174" s="77"/>
      <c r="X174" s="77"/>
      <c r="Y174" s="83" t="s">
        <v>3605</v>
      </c>
      <c r="Z174" s="77"/>
    </row>
    <row r="175" spans="1:26" x14ac:dyDescent="0.3">
      <c r="A175" s="62" t="s">
        <v>341</v>
      </c>
      <c r="B175" s="62" t="s">
        <v>341</v>
      </c>
      <c r="C175" s="63"/>
      <c r="D175" s="64"/>
      <c r="E175" s="65"/>
      <c r="F175" s="66"/>
      <c r="G175" s="63"/>
      <c r="H175" s="67"/>
      <c r="I175" s="68"/>
      <c r="J175" s="68"/>
      <c r="K175" s="34" t="s">
        <v>65</v>
      </c>
      <c r="L175" s="75">
        <v>175</v>
      </c>
      <c r="M175" s="75"/>
      <c r="N175" s="70"/>
      <c r="O175" s="77" t="s">
        <v>179</v>
      </c>
      <c r="P175" s="79">
        <v>43804.841307870367</v>
      </c>
      <c r="Q175" s="77" t="s">
        <v>1546</v>
      </c>
      <c r="R175" s="77"/>
      <c r="S175" s="77"/>
      <c r="T175" s="77"/>
      <c r="U175" s="79">
        <v>43804.841307870367</v>
      </c>
      <c r="V175" s="80" t="s">
        <v>2606</v>
      </c>
      <c r="W175" s="77"/>
      <c r="X175" s="77"/>
      <c r="Y175" s="83" t="s">
        <v>3606</v>
      </c>
      <c r="Z175" s="77"/>
    </row>
    <row r="176" spans="1:26" x14ac:dyDescent="0.3">
      <c r="A176" s="62" t="s">
        <v>342</v>
      </c>
      <c r="B176" s="62" t="s">
        <v>341</v>
      </c>
      <c r="C176" s="63"/>
      <c r="D176" s="64"/>
      <c r="E176" s="65"/>
      <c r="F176" s="66"/>
      <c r="G176" s="63"/>
      <c r="H176" s="67"/>
      <c r="I176" s="68"/>
      <c r="J176" s="68"/>
      <c r="K176" s="34" t="s">
        <v>65</v>
      </c>
      <c r="L176" s="75">
        <v>176</v>
      </c>
      <c r="M176" s="75"/>
      <c r="N176" s="70"/>
      <c r="O176" s="77" t="s">
        <v>1419</v>
      </c>
      <c r="P176" s="79">
        <v>43804.847893518519</v>
      </c>
      <c r="Q176" s="77" t="s">
        <v>1547</v>
      </c>
      <c r="R176" s="77"/>
      <c r="S176" s="77"/>
      <c r="T176" s="77"/>
      <c r="U176" s="79">
        <v>43804.847893518519</v>
      </c>
      <c r="V176" s="80" t="s">
        <v>2607</v>
      </c>
      <c r="W176" s="77"/>
      <c r="X176" s="77"/>
      <c r="Y176" s="83" t="s">
        <v>3607</v>
      </c>
      <c r="Z176" s="77"/>
    </row>
    <row r="177" spans="1:26" x14ac:dyDescent="0.3">
      <c r="A177" s="62" t="s">
        <v>343</v>
      </c>
      <c r="B177" s="62" t="s">
        <v>1225</v>
      </c>
      <c r="C177" s="63"/>
      <c r="D177" s="64"/>
      <c r="E177" s="65"/>
      <c r="F177" s="66"/>
      <c r="G177" s="63"/>
      <c r="H177" s="67"/>
      <c r="I177" s="68"/>
      <c r="J177" s="68"/>
      <c r="K177" s="34" t="s">
        <v>65</v>
      </c>
      <c r="L177" s="75">
        <v>177</v>
      </c>
      <c r="M177" s="75"/>
      <c r="N177" s="70"/>
      <c r="O177" s="77" t="s">
        <v>1420</v>
      </c>
      <c r="P177" s="79">
        <v>43804.847905092596</v>
      </c>
      <c r="Q177" s="77" t="s">
        <v>1548</v>
      </c>
      <c r="R177" s="77"/>
      <c r="S177" s="77"/>
      <c r="T177" s="77"/>
      <c r="U177" s="79">
        <v>43804.847905092596</v>
      </c>
      <c r="V177" s="80" t="s">
        <v>2608</v>
      </c>
      <c r="W177" s="77"/>
      <c r="X177" s="77"/>
      <c r="Y177" s="83" t="s">
        <v>3608</v>
      </c>
      <c r="Z177" s="83" t="s">
        <v>4471</v>
      </c>
    </row>
    <row r="178" spans="1:26" x14ac:dyDescent="0.3">
      <c r="A178" s="62" t="s">
        <v>344</v>
      </c>
      <c r="B178" s="62" t="s">
        <v>344</v>
      </c>
      <c r="C178" s="63"/>
      <c r="D178" s="64"/>
      <c r="E178" s="65"/>
      <c r="F178" s="66"/>
      <c r="G178" s="63"/>
      <c r="H178" s="67"/>
      <c r="I178" s="68"/>
      <c r="J178" s="68"/>
      <c r="K178" s="34" t="s">
        <v>65</v>
      </c>
      <c r="L178" s="75">
        <v>178</v>
      </c>
      <c r="M178" s="75"/>
      <c r="N178" s="70"/>
      <c r="O178" s="77" t="s">
        <v>179</v>
      </c>
      <c r="P178" s="79">
        <v>43804.847916666666</v>
      </c>
      <c r="Q178" s="77" t="s">
        <v>1549</v>
      </c>
      <c r="R178" s="77"/>
      <c r="S178" s="77"/>
      <c r="T178" s="77"/>
      <c r="U178" s="79">
        <v>43804.847916666666</v>
      </c>
      <c r="V178" s="80" t="s">
        <v>2609</v>
      </c>
      <c r="W178" s="77"/>
      <c r="X178" s="77"/>
      <c r="Y178" s="83" t="s">
        <v>3609</v>
      </c>
      <c r="Z178" s="77"/>
    </row>
    <row r="179" spans="1:26" x14ac:dyDescent="0.3">
      <c r="A179" s="62" t="s">
        <v>345</v>
      </c>
      <c r="B179" s="62" t="s">
        <v>1226</v>
      </c>
      <c r="C179" s="63"/>
      <c r="D179" s="64"/>
      <c r="E179" s="65"/>
      <c r="F179" s="66"/>
      <c r="G179" s="63"/>
      <c r="H179" s="67"/>
      <c r="I179" s="68"/>
      <c r="J179" s="68"/>
      <c r="K179" s="34" t="s">
        <v>65</v>
      </c>
      <c r="L179" s="75">
        <v>179</v>
      </c>
      <c r="M179" s="75"/>
      <c r="N179" s="70"/>
      <c r="O179" s="77" t="s">
        <v>1419</v>
      </c>
      <c r="P179" s="79">
        <v>43804.848043981481</v>
      </c>
      <c r="Q179" s="77" t="s">
        <v>1550</v>
      </c>
      <c r="R179" s="77"/>
      <c r="S179" s="77"/>
      <c r="T179" s="77"/>
      <c r="U179" s="79">
        <v>43804.848043981481</v>
      </c>
      <c r="V179" s="80" t="s">
        <v>2610</v>
      </c>
      <c r="W179" s="77"/>
      <c r="X179" s="77"/>
      <c r="Y179" s="83" t="s">
        <v>3610</v>
      </c>
      <c r="Z179" s="77"/>
    </row>
    <row r="180" spans="1:26" x14ac:dyDescent="0.3">
      <c r="A180" s="62" t="s">
        <v>346</v>
      </c>
      <c r="B180" s="62" t="s">
        <v>346</v>
      </c>
      <c r="C180" s="63"/>
      <c r="D180" s="64"/>
      <c r="E180" s="65"/>
      <c r="F180" s="66"/>
      <c r="G180" s="63"/>
      <c r="H180" s="67"/>
      <c r="I180" s="68"/>
      <c r="J180" s="68"/>
      <c r="K180" s="34" t="s">
        <v>65</v>
      </c>
      <c r="L180" s="75">
        <v>180</v>
      </c>
      <c r="M180" s="75"/>
      <c r="N180" s="70"/>
      <c r="O180" s="77" t="s">
        <v>179</v>
      </c>
      <c r="P180" s="79">
        <v>43804.847025462965</v>
      </c>
      <c r="Q180" s="77" t="s">
        <v>1551</v>
      </c>
      <c r="R180" s="80" t="s">
        <v>2155</v>
      </c>
      <c r="S180" s="77" t="s">
        <v>2360</v>
      </c>
      <c r="T180" s="77"/>
      <c r="U180" s="79">
        <v>43804.847025462965</v>
      </c>
      <c r="V180" s="80" t="s">
        <v>2611</v>
      </c>
      <c r="W180" s="77"/>
      <c r="X180" s="77"/>
      <c r="Y180" s="83" t="s">
        <v>3611</v>
      </c>
      <c r="Z180" s="77"/>
    </row>
    <row r="181" spans="1:26" x14ac:dyDescent="0.3">
      <c r="A181" s="62" t="s">
        <v>347</v>
      </c>
      <c r="B181" s="62" t="s">
        <v>346</v>
      </c>
      <c r="C181" s="63"/>
      <c r="D181" s="64"/>
      <c r="E181" s="65"/>
      <c r="F181" s="66"/>
      <c r="G181" s="63"/>
      <c r="H181" s="67"/>
      <c r="I181" s="68"/>
      <c r="J181" s="68"/>
      <c r="K181" s="34" t="s">
        <v>65</v>
      </c>
      <c r="L181" s="75">
        <v>181</v>
      </c>
      <c r="M181" s="75"/>
      <c r="N181" s="70"/>
      <c r="O181" s="77" t="s">
        <v>1419</v>
      </c>
      <c r="P181" s="79">
        <v>43804.848078703704</v>
      </c>
      <c r="Q181" s="77" t="s">
        <v>1552</v>
      </c>
      <c r="R181" s="80" t="s">
        <v>2155</v>
      </c>
      <c r="S181" s="77" t="s">
        <v>2360</v>
      </c>
      <c r="T181" s="77"/>
      <c r="U181" s="79">
        <v>43804.848078703704</v>
      </c>
      <c r="V181" s="80" t="s">
        <v>2612</v>
      </c>
      <c r="W181" s="77"/>
      <c r="X181" s="77"/>
      <c r="Y181" s="83" t="s">
        <v>3612</v>
      </c>
      <c r="Z181" s="77"/>
    </row>
    <row r="182" spans="1:26" x14ac:dyDescent="0.3">
      <c r="A182" s="62" t="s">
        <v>348</v>
      </c>
      <c r="B182" s="62" t="s">
        <v>1196</v>
      </c>
      <c r="C182" s="63"/>
      <c r="D182" s="64"/>
      <c r="E182" s="65"/>
      <c r="F182" s="66"/>
      <c r="G182" s="63"/>
      <c r="H182" s="67"/>
      <c r="I182" s="68"/>
      <c r="J182" s="68"/>
      <c r="K182" s="34" t="s">
        <v>65</v>
      </c>
      <c r="L182" s="75">
        <v>182</v>
      </c>
      <c r="M182" s="75"/>
      <c r="N182" s="70"/>
      <c r="O182" s="77" t="s">
        <v>1419</v>
      </c>
      <c r="P182" s="79">
        <v>43804.848101851851</v>
      </c>
      <c r="Q182" s="77" t="s">
        <v>1471</v>
      </c>
      <c r="R182" s="77" t="s">
        <v>2132</v>
      </c>
      <c r="S182" s="77" t="s">
        <v>2355</v>
      </c>
      <c r="T182" s="77"/>
      <c r="U182" s="79">
        <v>43804.848101851851</v>
      </c>
      <c r="V182" s="80" t="s">
        <v>2613</v>
      </c>
      <c r="W182" s="77"/>
      <c r="X182" s="77"/>
      <c r="Y182" s="83" t="s">
        <v>3613</v>
      </c>
      <c r="Z182" s="77"/>
    </row>
    <row r="183" spans="1:26" x14ac:dyDescent="0.3">
      <c r="A183" s="62" t="s">
        <v>349</v>
      </c>
      <c r="B183" s="62" t="s">
        <v>440</v>
      </c>
      <c r="C183" s="63"/>
      <c r="D183" s="64"/>
      <c r="E183" s="65"/>
      <c r="F183" s="66"/>
      <c r="G183" s="63"/>
      <c r="H183" s="67"/>
      <c r="I183" s="68"/>
      <c r="J183" s="68"/>
      <c r="K183" s="34" t="s">
        <v>65</v>
      </c>
      <c r="L183" s="75">
        <v>183</v>
      </c>
      <c r="M183" s="75"/>
      <c r="N183" s="70"/>
      <c r="O183" s="77" t="s">
        <v>1419</v>
      </c>
      <c r="P183" s="79">
        <v>43804.84815972222</v>
      </c>
      <c r="Q183" s="77" t="s">
        <v>1523</v>
      </c>
      <c r="R183" s="77"/>
      <c r="S183" s="77"/>
      <c r="T183" s="77"/>
      <c r="U183" s="79">
        <v>43804.84815972222</v>
      </c>
      <c r="V183" s="80" t="s">
        <v>2614</v>
      </c>
      <c r="W183" s="77"/>
      <c r="X183" s="77"/>
      <c r="Y183" s="83" t="s">
        <v>3614</v>
      </c>
      <c r="Z183" s="77"/>
    </row>
    <row r="184" spans="1:26" x14ac:dyDescent="0.3">
      <c r="A184" s="62" t="s">
        <v>350</v>
      </c>
      <c r="B184" s="62" t="s">
        <v>930</v>
      </c>
      <c r="C184" s="63"/>
      <c r="D184" s="64"/>
      <c r="E184" s="65"/>
      <c r="F184" s="66"/>
      <c r="G184" s="63"/>
      <c r="H184" s="67"/>
      <c r="I184" s="68"/>
      <c r="J184" s="68"/>
      <c r="K184" s="34" t="s">
        <v>65</v>
      </c>
      <c r="L184" s="75">
        <v>184</v>
      </c>
      <c r="M184" s="75"/>
      <c r="N184" s="70"/>
      <c r="O184" s="77" t="s">
        <v>1420</v>
      </c>
      <c r="P184" s="79">
        <v>43804.848171296297</v>
      </c>
      <c r="Q184" s="77" t="s">
        <v>1553</v>
      </c>
      <c r="R184" s="77"/>
      <c r="S184" s="77"/>
      <c r="T184" s="77"/>
      <c r="U184" s="79">
        <v>43804.848171296297</v>
      </c>
      <c r="V184" s="80" t="s">
        <v>2615</v>
      </c>
      <c r="W184" s="77"/>
      <c r="X184" s="77"/>
      <c r="Y184" s="83" t="s">
        <v>3615</v>
      </c>
      <c r="Z184" s="77"/>
    </row>
    <row r="185" spans="1:26" x14ac:dyDescent="0.3">
      <c r="A185" s="62" t="s">
        <v>351</v>
      </c>
      <c r="B185" s="62" t="s">
        <v>1189</v>
      </c>
      <c r="C185" s="63"/>
      <c r="D185" s="64"/>
      <c r="E185" s="65"/>
      <c r="F185" s="66"/>
      <c r="G185" s="63"/>
      <c r="H185" s="67"/>
      <c r="I185" s="68"/>
      <c r="J185" s="68"/>
      <c r="K185" s="34" t="s">
        <v>65</v>
      </c>
      <c r="L185" s="75">
        <v>185</v>
      </c>
      <c r="M185" s="75"/>
      <c r="N185" s="70"/>
      <c r="O185" s="77" t="s">
        <v>1419</v>
      </c>
      <c r="P185" s="79">
        <v>43804.848171296297</v>
      </c>
      <c r="Q185" s="77" t="s">
        <v>1460</v>
      </c>
      <c r="R185" s="77"/>
      <c r="S185" s="77"/>
      <c r="T185" s="77"/>
      <c r="U185" s="79">
        <v>43804.848171296297</v>
      </c>
      <c r="V185" s="80" t="s">
        <v>2616</v>
      </c>
      <c r="W185" s="77"/>
      <c r="X185" s="77"/>
      <c r="Y185" s="83" t="s">
        <v>3616</v>
      </c>
      <c r="Z185" s="77"/>
    </row>
    <row r="186" spans="1:26" x14ac:dyDescent="0.3">
      <c r="A186" s="62" t="s">
        <v>352</v>
      </c>
      <c r="B186" s="62" t="s">
        <v>352</v>
      </c>
      <c r="C186" s="63"/>
      <c r="D186" s="64"/>
      <c r="E186" s="65"/>
      <c r="F186" s="66"/>
      <c r="G186" s="63"/>
      <c r="H186" s="67"/>
      <c r="I186" s="68"/>
      <c r="J186" s="68"/>
      <c r="K186" s="34" t="s">
        <v>65</v>
      </c>
      <c r="L186" s="75">
        <v>186</v>
      </c>
      <c r="M186" s="75"/>
      <c r="N186" s="70"/>
      <c r="O186" s="77" t="s">
        <v>179</v>
      </c>
      <c r="P186" s="79">
        <v>43804.848321759258</v>
      </c>
      <c r="Q186" s="77" t="s">
        <v>1554</v>
      </c>
      <c r="R186" s="77"/>
      <c r="S186" s="77"/>
      <c r="T186" s="77"/>
      <c r="U186" s="79">
        <v>43804.848321759258</v>
      </c>
      <c r="V186" s="80" t="s">
        <v>2617</v>
      </c>
      <c r="W186" s="77"/>
      <c r="X186" s="77"/>
      <c r="Y186" s="83" t="s">
        <v>3617</v>
      </c>
      <c r="Z186" s="77"/>
    </row>
    <row r="187" spans="1:26" x14ac:dyDescent="0.3">
      <c r="A187" s="62" t="s">
        <v>353</v>
      </c>
      <c r="B187" s="62" t="s">
        <v>1227</v>
      </c>
      <c r="C187" s="63"/>
      <c r="D187" s="64"/>
      <c r="E187" s="65"/>
      <c r="F187" s="66"/>
      <c r="G187" s="63"/>
      <c r="H187" s="67"/>
      <c r="I187" s="68"/>
      <c r="J187" s="68"/>
      <c r="K187" s="34" t="s">
        <v>65</v>
      </c>
      <c r="L187" s="75">
        <v>187</v>
      </c>
      <c r="M187" s="75"/>
      <c r="N187" s="70"/>
      <c r="O187" s="77" t="s">
        <v>1420</v>
      </c>
      <c r="P187" s="79">
        <v>43804.848321759258</v>
      </c>
      <c r="Q187" s="77" t="s">
        <v>1555</v>
      </c>
      <c r="R187" s="77"/>
      <c r="S187" s="77"/>
      <c r="T187" s="77"/>
      <c r="U187" s="79">
        <v>43804.848321759258</v>
      </c>
      <c r="V187" s="80" t="s">
        <v>2618</v>
      </c>
      <c r="W187" s="77"/>
      <c r="X187" s="77"/>
      <c r="Y187" s="83" t="s">
        <v>3618</v>
      </c>
      <c r="Z187" s="83" t="s">
        <v>4472</v>
      </c>
    </row>
    <row r="188" spans="1:26" x14ac:dyDescent="0.3">
      <c r="A188" s="62" t="s">
        <v>354</v>
      </c>
      <c r="B188" s="62" t="s">
        <v>1176</v>
      </c>
      <c r="C188" s="63"/>
      <c r="D188" s="64"/>
      <c r="E188" s="65"/>
      <c r="F188" s="66"/>
      <c r="G188" s="63"/>
      <c r="H188" s="67"/>
      <c r="I188" s="68"/>
      <c r="J188" s="68"/>
      <c r="K188" s="34" t="s">
        <v>65</v>
      </c>
      <c r="L188" s="75">
        <v>188</v>
      </c>
      <c r="M188" s="75"/>
      <c r="N188" s="70"/>
      <c r="O188" s="77" t="s">
        <v>1419</v>
      </c>
      <c r="P188" s="79">
        <v>43804.848379629628</v>
      </c>
      <c r="Q188" s="77" t="s">
        <v>1435</v>
      </c>
      <c r="R188" s="77"/>
      <c r="S188" s="77"/>
      <c r="T188" s="77" t="s">
        <v>2392</v>
      </c>
      <c r="U188" s="79">
        <v>43804.848379629628</v>
      </c>
      <c r="V188" s="80" t="s">
        <v>2619</v>
      </c>
      <c r="W188" s="77"/>
      <c r="X188" s="77"/>
      <c r="Y188" s="83" t="s">
        <v>3619</v>
      </c>
      <c r="Z188" s="77"/>
    </row>
    <row r="189" spans="1:26" x14ac:dyDescent="0.3">
      <c r="A189" s="62" t="s">
        <v>355</v>
      </c>
      <c r="B189" s="62" t="s">
        <v>1176</v>
      </c>
      <c r="C189" s="63"/>
      <c r="D189" s="64"/>
      <c r="E189" s="65"/>
      <c r="F189" s="66"/>
      <c r="G189" s="63"/>
      <c r="H189" s="67"/>
      <c r="I189" s="68"/>
      <c r="J189" s="68"/>
      <c r="K189" s="34" t="s">
        <v>65</v>
      </c>
      <c r="L189" s="75">
        <v>189</v>
      </c>
      <c r="M189" s="75"/>
      <c r="N189" s="70"/>
      <c r="O189" s="77" t="s">
        <v>1419</v>
      </c>
      <c r="P189" s="79">
        <v>43804.848391203705</v>
      </c>
      <c r="Q189" s="77" t="s">
        <v>1435</v>
      </c>
      <c r="R189" s="77"/>
      <c r="S189" s="77"/>
      <c r="T189" s="77" t="s">
        <v>2392</v>
      </c>
      <c r="U189" s="79">
        <v>43804.848391203705</v>
      </c>
      <c r="V189" s="80" t="s">
        <v>2620</v>
      </c>
      <c r="W189" s="77"/>
      <c r="X189" s="77"/>
      <c r="Y189" s="83" t="s">
        <v>3620</v>
      </c>
      <c r="Z189" s="77"/>
    </row>
    <row r="190" spans="1:26" x14ac:dyDescent="0.3">
      <c r="A190" s="62" t="s">
        <v>356</v>
      </c>
      <c r="B190" s="62" t="s">
        <v>356</v>
      </c>
      <c r="C190" s="63"/>
      <c r="D190" s="64"/>
      <c r="E190" s="65"/>
      <c r="F190" s="66"/>
      <c r="G190" s="63"/>
      <c r="H190" s="67"/>
      <c r="I190" s="68"/>
      <c r="J190" s="68"/>
      <c r="K190" s="34" t="s">
        <v>65</v>
      </c>
      <c r="L190" s="75">
        <v>190</v>
      </c>
      <c r="M190" s="75"/>
      <c r="N190" s="70"/>
      <c r="O190" s="77" t="s">
        <v>179</v>
      </c>
      <c r="P190" s="79">
        <v>43804.848437499997</v>
      </c>
      <c r="Q190" s="77" t="s">
        <v>1556</v>
      </c>
      <c r="R190" s="77"/>
      <c r="S190" s="77"/>
      <c r="T190" s="77"/>
      <c r="U190" s="79">
        <v>43804.848437499997</v>
      </c>
      <c r="V190" s="80" t="s">
        <v>2621</v>
      </c>
      <c r="W190" s="77"/>
      <c r="X190" s="77"/>
      <c r="Y190" s="83" t="s">
        <v>3621</v>
      </c>
      <c r="Z190" s="77"/>
    </row>
    <row r="191" spans="1:26" x14ac:dyDescent="0.3">
      <c r="A191" s="62" t="s">
        <v>357</v>
      </c>
      <c r="B191" s="62" t="s">
        <v>357</v>
      </c>
      <c r="C191" s="63"/>
      <c r="D191" s="64"/>
      <c r="E191" s="65"/>
      <c r="F191" s="66"/>
      <c r="G191" s="63"/>
      <c r="H191" s="67"/>
      <c r="I191" s="68"/>
      <c r="J191" s="68"/>
      <c r="K191" s="34" t="s">
        <v>65</v>
      </c>
      <c r="L191" s="75">
        <v>191</v>
      </c>
      <c r="M191" s="75"/>
      <c r="N191" s="70"/>
      <c r="O191" s="77" t="s">
        <v>179</v>
      </c>
      <c r="P191" s="79">
        <v>43804.848437499997</v>
      </c>
      <c r="Q191" s="77" t="s">
        <v>1557</v>
      </c>
      <c r="R191" s="80" t="s">
        <v>2159</v>
      </c>
      <c r="S191" s="77" t="s">
        <v>2350</v>
      </c>
      <c r="T191" s="77"/>
      <c r="U191" s="79">
        <v>43804.848437499997</v>
      </c>
      <c r="V191" s="80" t="s">
        <v>2622</v>
      </c>
      <c r="W191" s="77"/>
      <c r="X191" s="77"/>
      <c r="Y191" s="83" t="s">
        <v>3622</v>
      </c>
      <c r="Z191" s="77"/>
    </row>
    <row r="192" spans="1:26" x14ac:dyDescent="0.3">
      <c r="A192" s="62" t="s">
        <v>358</v>
      </c>
      <c r="B192" s="62" t="s">
        <v>358</v>
      </c>
      <c r="C192" s="63"/>
      <c r="D192" s="64"/>
      <c r="E192" s="65"/>
      <c r="F192" s="66"/>
      <c r="G192" s="63"/>
      <c r="H192" s="67"/>
      <c r="I192" s="68"/>
      <c r="J192" s="68"/>
      <c r="K192" s="34" t="s">
        <v>65</v>
      </c>
      <c r="L192" s="75">
        <v>192</v>
      </c>
      <c r="M192" s="75"/>
      <c r="N192" s="70"/>
      <c r="O192" s="77" t="s">
        <v>179</v>
      </c>
      <c r="P192" s="79">
        <v>43804.848460648151</v>
      </c>
      <c r="Q192" s="77" t="s">
        <v>1558</v>
      </c>
      <c r="R192" s="77"/>
      <c r="S192" s="77"/>
      <c r="T192" s="77"/>
      <c r="U192" s="79">
        <v>43804.848460648151</v>
      </c>
      <c r="V192" s="80" t="s">
        <v>2623</v>
      </c>
      <c r="W192" s="77"/>
      <c r="X192" s="77"/>
      <c r="Y192" s="83" t="s">
        <v>3623</v>
      </c>
      <c r="Z192" s="77"/>
    </row>
    <row r="193" spans="1:26" x14ac:dyDescent="0.3">
      <c r="A193" s="62" t="s">
        <v>359</v>
      </c>
      <c r="B193" s="62" t="s">
        <v>1177</v>
      </c>
      <c r="C193" s="63"/>
      <c r="D193" s="64"/>
      <c r="E193" s="65"/>
      <c r="F193" s="66"/>
      <c r="G193" s="63"/>
      <c r="H193" s="67"/>
      <c r="I193" s="68"/>
      <c r="J193" s="68"/>
      <c r="K193" s="34" t="s">
        <v>65</v>
      </c>
      <c r="L193" s="75">
        <v>193</v>
      </c>
      <c r="M193" s="75"/>
      <c r="N193" s="70"/>
      <c r="O193" s="77" t="s">
        <v>1419</v>
      </c>
      <c r="P193" s="79">
        <v>43804.846944444442</v>
      </c>
      <c r="Q193" s="77" t="s">
        <v>1559</v>
      </c>
      <c r="R193" s="80" t="s">
        <v>2160</v>
      </c>
      <c r="S193" s="77" t="s">
        <v>2350</v>
      </c>
      <c r="T193" s="77"/>
      <c r="U193" s="79">
        <v>43804.846944444442</v>
      </c>
      <c r="V193" s="80" t="s">
        <v>2624</v>
      </c>
      <c r="W193" s="77"/>
      <c r="X193" s="77"/>
      <c r="Y193" s="83" t="s">
        <v>3624</v>
      </c>
      <c r="Z193" s="77"/>
    </row>
    <row r="194" spans="1:26" x14ac:dyDescent="0.3">
      <c r="A194" s="62" t="s">
        <v>360</v>
      </c>
      <c r="B194" s="62" t="s">
        <v>359</v>
      </c>
      <c r="C194" s="63"/>
      <c r="D194" s="64"/>
      <c r="E194" s="65"/>
      <c r="F194" s="66"/>
      <c r="G194" s="63"/>
      <c r="H194" s="67"/>
      <c r="I194" s="68"/>
      <c r="J194" s="68"/>
      <c r="K194" s="34" t="s">
        <v>65</v>
      </c>
      <c r="L194" s="75">
        <v>194</v>
      </c>
      <c r="M194" s="75"/>
      <c r="N194" s="70"/>
      <c r="O194" s="77" t="s">
        <v>1419</v>
      </c>
      <c r="P194" s="79">
        <v>43804.848553240743</v>
      </c>
      <c r="Q194" s="77" t="s">
        <v>1560</v>
      </c>
      <c r="R194" s="77"/>
      <c r="S194" s="77"/>
      <c r="T194" s="77"/>
      <c r="U194" s="79">
        <v>43804.848553240743</v>
      </c>
      <c r="V194" s="80" t="s">
        <v>2625</v>
      </c>
      <c r="W194" s="77"/>
      <c r="X194" s="77"/>
      <c r="Y194" s="83" t="s">
        <v>3625</v>
      </c>
      <c r="Z194" s="77"/>
    </row>
    <row r="195" spans="1:26" x14ac:dyDescent="0.3">
      <c r="A195" s="62" t="s">
        <v>360</v>
      </c>
      <c r="B195" s="62" t="s">
        <v>1177</v>
      </c>
      <c r="C195" s="63"/>
      <c r="D195" s="64"/>
      <c r="E195" s="65"/>
      <c r="F195" s="66"/>
      <c r="G195" s="63"/>
      <c r="H195" s="67"/>
      <c r="I195" s="68"/>
      <c r="J195" s="68"/>
      <c r="K195" s="34" t="s">
        <v>65</v>
      </c>
      <c r="L195" s="75">
        <v>195</v>
      </c>
      <c r="M195" s="75"/>
      <c r="N195" s="70"/>
      <c r="O195" s="77" t="s">
        <v>1419</v>
      </c>
      <c r="P195" s="79">
        <v>43804.848553240743</v>
      </c>
      <c r="Q195" s="77" t="s">
        <v>1560</v>
      </c>
      <c r="R195" s="77"/>
      <c r="S195" s="77"/>
      <c r="T195" s="77"/>
      <c r="U195" s="79">
        <v>43804.848553240743</v>
      </c>
      <c r="V195" s="80" t="s">
        <v>2625</v>
      </c>
      <c r="W195" s="77"/>
      <c r="X195" s="77"/>
      <c r="Y195" s="83" t="s">
        <v>3625</v>
      </c>
      <c r="Z195" s="77"/>
    </row>
    <row r="196" spans="1:26" x14ac:dyDescent="0.3">
      <c r="A196" s="62" t="s">
        <v>361</v>
      </c>
      <c r="B196" s="62" t="s">
        <v>1228</v>
      </c>
      <c r="C196" s="63"/>
      <c r="D196" s="64"/>
      <c r="E196" s="65"/>
      <c r="F196" s="66"/>
      <c r="G196" s="63"/>
      <c r="H196" s="67"/>
      <c r="I196" s="68"/>
      <c r="J196" s="68"/>
      <c r="K196" s="34" t="s">
        <v>65</v>
      </c>
      <c r="L196" s="75">
        <v>196</v>
      </c>
      <c r="M196" s="75"/>
      <c r="N196" s="70"/>
      <c r="O196" s="77" t="s">
        <v>1420</v>
      </c>
      <c r="P196" s="79">
        <v>43804.848680555559</v>
      </c>
      <c r="Q196" s="77" t="s">
        <v>1561</v>
      </c>
      <c r="R196" s="77"/>
      <c r="S196" s="77"/>
      <c r="T196" s="77"/>
      <c r="U196" s="79">
        <v>43804.848680555559</v>
      </c>
      <c r="V196" s="80" t="s">
        <v>2626</v>
      </c>
      <c r="W196" s="77"/>
      <c r="X196" s="77"/>
      <c r="Y196" s="83" t="s">
        <v>3626</v>
      </c>
      <c r="Z196" s="83" t="s">
        <v>4473</v>
      </c>
    </row>
    <row r="197" spans="1:26" x14ac:dyDescent="0.3">
      <c r="A197" s="62" t="s">
        <v>362</v>
      </c>
      <c r="B197" s="62" t="s">
        <v>362</v>
      </c>
      <c r="C197" s="63"/>
      <c r="D197" s="64"/>
      <c r="E197" s="65"/>
      <c r="F197" s="66"/>
      <c r="G197" s="63"/>
      <c r="H197" s="67"/>
      <c r="I197" s="68"/>
      <c r="J197" s="68"/>
      <c r="K197" s="34" t="s">
        <v>65</v>
      </c>
      <c r="L197" s="75">
        <v>197</v>
      </c>
      <c r="M197" s="75"/>
      <c r="N197" s="70"/>
      <c r="O197" s="77" t="s">
        <v>179</v>
      </c>
      <c r="P197" s="79">
        <v>43804.848726851851</v>
      </c>
      <c r="Q197" s="77" t="s">
        <v>1562</v>
      </c>
      <c r="R197" s="77"/>
      <c r="S197" s="77"/>
      <c r="T197" s="77"/>
      <c r="U197" s="79">
        <v>43804.848726851851</v>
      </c>
      <c r="V197" s="80" t="s">
        <v>2627</v>
      </c>
      <c r="W197" s="77"/>
      <c r="X197" s="77"/>
      <c r="Y197" s="83" t="s">
        <v>3627</v>
      </c>
      <c r="Z197" s="77"/>
    </row>
    <row r="198" spans="1:26" x14ac:dyDescent="0.3">
      <c r="A198" s="62" t="s">
        <v>363</v>
      </c>
      <c r="B198" s="62" t="s">
        <v>1229</v>
      </c>
      <c r="C198" s="63"/>
      <c r="D198" s="64"/>
      <c r="E198" s="65"/>
      <c r="F198" s="66"/>
      <c r="G198" s="63"/>
      <c r="H198" s="67"/>
      <c r="I198" s="68"/>
      <c r="J198" s="68"/>
      <c r="K198" s="34" t="s">
        <v>65</v>
      </c>
      <c r="L198" s="75">
        <v>198</v>
      </c>
      <c r="M198" s="75"/>
      <c r="N198" s="70"/>
      <c r="O198" s="77" t="s">
        <v>1420</v>
      </c>
      <c r="P198" s="79">
        <v>43804.848738425928</v>
      </c>
      <c r="Q198" s="77" t="s">
        <v>1563</v>
      </c>
      <c r="R198" s="77"/>
      <c r="S198" s="77"/>
      <c r="T198" s="77"/>
      <c r="U198" s="79">
        <v>43804.848738425928</v>
      </c>
      <c r="V198" s="80" t="s">
        <v>2628</v>
      </c>
      <c r="W198" s="77"/>
      <c r="X198" s="77"/>
      <c r="Y198" s="83" t="s">
        <v>3628</v>
      </c>
      <c r="Z198" s="83" t="s">
        <v>4474</v>
      </c>
    </row>
    <row r="199" spans="1:26" x14ac:dyDescent="0.3">
      <c r="A199" s="62" t="s">
        <v>364</v>
      </c>
      <c r="B199" s="62" t="s">
        <v>1230</v>
      </c>
      <c r="C199" s="63"/>
      <c r="D199" s="64"/>
      <c r="E199" s="65"/>
      <c r="F199" s="66"/>
      <c r="G199" s="63"/>
      <c r="H199" s="67"/>
      <c r="I199" s="68"/>
      <c r="J199" s="68"/>
      <c r="K199" s="34" t="s">
        <v>65</v>
      </c>
      <c r="L199" s="75">
        <v>199</v>
      </c>
      <c r="M199" s="75"/>
      <c r="N199" s="70"/>
      <c r="O199" s="77" t="s">
        <v>1419</v>
      </c>
      <c r="P199" s="79">
        <v>43804.848865740743</v>
      </c>
      <c r="Q199" s="77" t="s">
        <v>1564</v>
      </c>
      <c r="R199" s="80" t="s">
        <v>2161</v>
      </c>
      <c r="S199" s="77" t="s">
        <v>2350</v>
      </c>
      <c r="T199" s="77"/>
      <c r="U199" s="79">
        <v>43804.848865740743</v>
      </c>
      <c r="V199" s="80" t="s">
        <v>2629</v>
      </c>
      <c r="W199" s="77"/>
      <c r="X199" s="77"/>
      <c r="Y199" s="83" t="s">
        <v>3629</v>
      </c>
      <c r="Z199" s="77"/>
    </row>
    <row r="200" spans="1:26" x14ac:dyDescent="0.3">
      <c r="A200" s="62" t="s">
        <v>365</v>
      </c>
      <c r="B200" s="62" t="s">
        <v>365</v>
      </c>
      <c r="C200" s="63"/>
      <c r="D200" s="64"/>
      <c r="E200" s="65"/>
      <c r="F200" s="66"/>
      <c r="G200" s="63"/>
      <c r="H200" s="67"/>
      <c r="I200" s="68"/>
      <c r="J200" s="68"/>
      <c r="K200" s="34" t="s">
        <v>65</v>
      </c>
      <c r="L200" s="75">
        <v>200</v>
      </c>
      <c r="M200" s="75"/>
      <c r="N200" s="70"/>
      <c r="O200" s="77" t="s">
        <v>179</v>
      </c>
      <c r="P200" s="79">
        <v>43804.84888888889</v>
      </c>
      <c r="Q200" s="77" t="s">
        <v>1565</v>
      </c>
      <c r="R200" s="80" t="s">
        <v>2162</v>
      </c>
      <c r="S200" s="77" t="s">
        <v>2357</v>
      </c>
      <c r="T200" s="77" t="s">
        <v>2404</v>
      </c>
      <c r="U200" s="79">
        <v>43804.84888888889</v>
      </c>
      <c r="V200" s="80" t="s">
        <v>2630</v>
      </c>
      <c r="W200" s="77"/>
      <c r="X200" s="77"/>
      <c r="Y200" s="83" t="s">
        <v>3630</v>
      </c>
      <c r="Z200" s="77"/>
    </row>
    <row r="201" spans="1:26" x14ac:dyDescent="0.3">
      <c r="A201" s="62" t="s">
        <v>366</v>
      </c>
      <c r="B201" s="62" t="s">
        <v>1231</v>
      </c>
      <c r="C201" s="63"/>
      <c r="D201" s="64"/>
      <c r="E201" s="65"/>
      <c r="F201" s="66"/>
      <c r="G201" s="63"/>
      <c r="H201" s="67"/>
      <c r="I201" s="68"/>
      <c r="J201" s="68"/>
      <c r="K201" s="34" t="s">
        <v>65</v>
      </c>
      <c r="L201" s="75">
        <v>201</v>
      </c>
      <c r="M201" s="75"/>
      <c r="N201" s="70"/>
      <c r="O201" s="77" t="s">
        <v>1419</v>
      </c>
      <c r="P201" s="79">
        <v>43804.848900462966</v>
      </c>
      <c r="Q201" s="77" t="s">
        <v>1566</v>
      </c>
      <c r="R201" s="80" t="s">
        <v>2163</v>
      </c>
      <c r="S201" s="77" t="s">
        <v>2361</v>
      </c>
      <c r="T201" s="77" t="s">
        <v>2405</v>
      </c>
      <c r="U201" s="79">
        <v>43804.848900462966</v>
      </c>
      <c r="V201" s="80" t="s">
        <v>2631</v>
      </c>
      <c r="W201" s="77"/>
      <c r="X201" s="77"/>
      <c r="Y201" s="83" t="s">
        <v>3631</v>
      </c>
      <c r="Z201" s="77"/>
    </row>
    <row r="202" spans="1:26" x14ac:dyDescent="0.3">
      <c r="A202" s="62" t="s">
        <v>367</v>
      </c>
      <c r="B202" s="62" t="s">
        <v>1232</v>
      </c>
      <c r="C202" s="63"/>
      <c r="D202" s="64"/>
      <c r="E202" s="65"/>
      <c r="F202" s="66"/>
      <c r="G202" s="63"/>
      <c r="H202" s="67"/>
      <c r="I202" s="68"/>
      <c r="J202" s="68"/>
      <c r="K202" s="34" t="s">
        <v>65</v>
      </c>
      <c r="L202" s="75">
        <v>202</v>
      </c>
      <c r="M202" s="75"/>
      <c r="N202" s="70"/>
      <c r="O202" s="77" t="s">
        <v>1419</v>
      </c>
      <c r="P202" s="79">
        <v>43804.849004629628</v>
      </c>
      <c r="Q202" s="77" t="s">
        <v>1567</v>
      </c>
      <c r="R202" s="77"/>
      <c r="S202" s="77"/>
      <c r="T202" s="77" t="s">
        <v>2406</v>
      </c>
      <c r="U202" s="79">
        <v>43804.849004629628</v>
      </c>
      <c r="V202" s="80" t="s">
        <v>2632</v>
      </c>
      <c r="W202" s="77"/>
      <c r="X202" s="77"/>
      <c r="Y202" s="83" t="s">
        <v>3632</v>
      </c>
      <c r="Z202" s="83" t="s">
        <v>4475</v>
      </c>
    </row>
    <row r="203" spans="1:26" x14ac:dyDescent="0.3">
      <c r="A203" s="62" t="s">
        <v>367</v>
      </c>
      <c r="B203" s="62" t="s">
        <v>1233</v>
      </c>
      <c r="C203" s="63"/>
      <c r="D203" s="64"/>
      <c r="E203" s="65"/>
      <c r="F203" s="66"/>
      <c r="G203" s="63"/>
      <c r="H203" s="67"/>
      <c r="I203" s="68"/>
      <c r="J203" s="68"/>
      <c r="K203" s="34" t="s">
        <v>65</v>
      </c>
      <c r="L203" s="75">
        <v>203</v>
      </c>
      <c r="M203" s="75"/>
      <c r="N203" s="70"/>
      <c r="O203" s="77" t="s">
        <v>1419</v>
      </c>
      <c r="P203" s="79">
        <v>43804.849004629628</v>
      </c>
      <c r="Q203" s="77" t="s">
        <v>1567</v>
      </c>
      <c r="R203" s="77"/>
      <c r="S203" s="77"/>
      <c r="T203" s="77" t="s">
        <v>2406</v>
      </c>
      <c r="U203" s="79">
        <v>43804.849004629628</v>
      </c>
      <c r="V203" s="80" t="s">
        <v>2632</v>
      </c>
      <c r="W203" s="77"/>
      <c r="X203" s="77"/>
      <c r="Y203" s="83" t="s">
        <v>3632</v>
      </c>
      <c r="Z203" s="83" t="s">
        <v>4475</v>
      </c>
    </row>
    <row r="204" spans="1:26" x14ac:dyDescent="0.3">
      <c r="A204" s="62" t="s">
        <v>367</v>
      </c>
      <c r="B204" s="62" t="s">
        <v>1234</v>
      </c>
      <c r="C204" s="63"/>
      <c r="D204" s="64"/>
      <c r="E204" s="65"/>
      <c r="F204" s="66"/>
      <c r="G204" s="63"/>
      <c r="H204" s="67"/>
      <c r="I204" s="68"/>
      <c r="J204" s="68"/>
      <c r="K204" s="34" t="s">
        <v>65</v>
      </c>
      <c r="L204" s="75">
        <v>204</v>
      </c>
      <c r="M204" s="75"/>
      <c r="N204" s="70"/>
      <c r="O204" s="77" t="s">
        <v>1420</v>
      </c>
      <c r="P204" s="79">
        <v>43804.849004629628</v>
      </c>
      <c r="Q204" s="77" t="s">
        <v>1567</v>
      </c>
      <c r="R204" s="77"/>
      <c r="S204" s="77"/>
      <c r="T204" s="77" t="s">
        <v>2406</v>
      </c>
      <c r="U204" s="79">
        <v>43804.849004629628</v>
      </c>
      <c r="V204" s="80" t="s">
        <v>2632</v>
      </c>
      <c r="W204" s="77"/>
      <c r="X204" s="77"/>
      <c r="Y204" s="83" t="s">
        <v>3632</v>
      </c>
      <c r="Z204" s="83" t="s">
        <v>4475</v>
      </c>
    </row>
    <row r="205" spans="1:26" x14ac:dyDescent="0.3">
      <c r="A205" s="62" t="s">
        <v>368</v>
      </c>
      <c r="B205" s="62" t="s">
        <v>1235</v>
      </c>
      <c r="C205" s="63"/>
      <c r="D205" s="64"/>
      <c r="E205" s="65"/>
      <c r="F205" s="66"/>
      <c r="G205" s="63"/>
      <c r="H205" s="67"/>
      <c r="I205" s="68"/>
      <c r="J205" s="68"/>
      <c r="K205" s="34" t="s">
        <v>65</v>
      </c>
      <c r="L205" s="75">
        <v>205</v>
      </c>
      <c r="M205" s="75"/>
      <c r="N205" s="70"/>
      <c r="O205" s="77" t="s">
        <v>1419</v>
      </c>
      <c r="P205" s="79">
        <v>43804.849004629628</v>
      </c>
      <c r="Q205" s="77" t="s">
        <v>1568</v>
      </c>
      <c r="R205" s="77"/>
      <c r="S205" s="77"/>
      <c r="T205" s="77"/>
      <c r="U205" s="79">
        <v>43804.849004629628</v>
      </c>
      <c r="V205" s="80" t="s">
        <v>2633</v>
      </c>
      <c r="W205" s="77"/>
      <c r="X205" s="77"/>
      <c r="Y205" s="83" t="s">
        <v>3633</v>
      </c>
      <c r="Z205" s="77"/>
    </row>
    <row r="206" spans="1:26" x14ac:dyDescent="0.3">
      <c r="A206" s="62" t="s">
        <v>369</v>
      </c>
      <c r="B206" s="62" t="s">
        <v>369</v>
      </c>
      <c r="C206" s="63"/>
      <c r="D206" s="64"/>
      <c r="E206" s="65"/>
      <c r="F206" s="66"/>
      <c r="G206" s="63"/>
      <c r="H206" s="67"/>
      <c r="I206" s="68"/>
      <c r="J206" s="68"/>
      <c r="K206" s="34" t="s">
        <v>65</v>
      </c>
      <c r="L206" s="75">
        <v>206</v>
      </c>
      <c r="M206" s="75"/>
      <c r="N206" s="70"/>
      <c r="O206" s="77" t="s">
        <v>179</v>
      </c>
      <c r="P206" s="79">
        <v>43804.849027777775</v>
      </c>
      <c r="Q206" s="77" t="s">
        <v>1569</v>
      </c>
      <c r="R206" s="77"/>
      <c r="S206" s="77"/>
      <c r="T206" s="77" t="s">
        <v>2400</v>
      </c>
      <c r="U206" s="79">
        <v>43804.849027777775</v>
      </c>
      <c r="V206" s="80" t="s">
        <v>2634</v>
      </c>
      <c r="W206" s="77"/>
      <c r="X206" s="77"/>
      <c r="Y206" s="83" t="s">
        <v>3634</v>
      </c>
      <c r="Z206" s="77"/>
    </row>
    <row r="207" spans="1:26" x14ac:dyDescent="0.3">
      <c r="A207" s="62" t="s">
        <v>370</v>
      </c>
      <c r="B207" s="62" t="s">
        <v>1177</v>
      </c>
      <c r="C207" s="63"/>
      <c r="D207" s="64"/>
      <c r="E207" s="65"/>
      <c r="F207" s="66"/>
      <c r="G207" s="63"/>
      <c r="H207" s="67"/>
      <c r="I207" s="68"/>
      <c r="J207" s="68"/>
      <c r="K207" s="34" t="s">
        <v>65</v>
      </c>
      <c r="L207" s="75">
        <v>207</v>
      </c>
      <c r="M207" s="75"/>
      <c r="N207" s="70"/>
      <c r="O207" s="77" t="s">
        <v>1419</v>
      </c>
      <c r="P207" s="79">
        <v>43804.849027777775</v>
      </c>
      <c r="Q207" s="77" t="s">
        <v>1570</v>
      </c>
      <c r="R207" s="80" t="s">
        <v>2164</v>
      </c>
      <c r="S207" s="77" t="s">
        <v>2350</v>
      </c>
      <c r="T207" s="77"/>
      <c r="U207" s="79">
        <v>43804.849027777775</v>
      </c>
      <c r="V207" s="80" t="s">
        <v>2635</v>
      </c>
      <c r="W207" s="77"/>
      <c r="X207" s="77"/>
      <c r="Y207" s="83" t="s">
        <v>3635</v>
      </c>
      <c r="Z207" s="77"/>
    </row>
    <row r="208" spans="1:26" x14ac:dyDescent="0.3">
      <c r="A208" s="62" t="s">
        <v>371</v>
      </c>
      <c r="B208" s="62" t="s">
        <v>371</v>
      </c>
      <c r="C208" s="63"/>
      <c r="D208" s="64"/>
      <c r="E208" s="65"/>
      <c r="F208" s="66"/>
      <c r="G208" s="63"/>
      <c r="H208" s="67"/>
      <c r="I208" s="68"/>
      <c r="J208" s="68"/>
      <c r="K208" s="34" t="s">
        <v>65</v>
      </c>
      <c r="L208" s="75">
        <v>208</v>
      </c>
      <c r="M208" s="75"/>
      <c r="N208" s="70"/>
      <c r="O208" s="77" t="s">
        <v>179</v>
      </c>
      <c r="P208" s="79">
        <v>43804.849305555559</v>
      </c>
      <c r="Q208" s="77" t="s">
        <v>1571</v>
      </c>
      <c r="R208" s="77"/>
      <c r="S208" s="77"/>
      <c r="T208" s="77"/>
      <c r="U208" s="79">
        <v>43804.849305555559</v>
      </c>
      <c r="V208" s="80" t="s">
        <v>2636</v>
      </c>
      <c r="W208" s="77"/>
      <c r="X208" s="77"/>
      <c r="Y208" s="83" t="s">
        <v>3636</v>
      </c>
      <c r="Z208" s="77"/>
    </row>
    <row r="209" spans="1:26" x14ac:dyDescent="0.3">
      <c r="A209" s="62" t="s">
        <v>372</v>
      </c>
      <c r="B209" s="62" t="s">
        <v>1236</v>
      </c>
      <c r="C209" s="63"/>
      <c r="D209" s="64"/>
      <c r="E209" s="65"/>
      <c r="F209" s="66"/>
      <c r="G209" s="63"/>
      <c r="H209" s="67"/>
      <c r="I209" s="68"/>
      <c r="J209" s="68"/>
      <c r="K209" s="34" t="s">
        <v>65</v>
      </c>
      <c r="L209" s="75">
        <v>209</v>
      </c>
      <c r="M209" s="75"/>
      <c r="N209" s="70"/>
      <c r="O209" s="77" t="s">
        <v>1420</v>
      </c>
      <c r="P209" s="79">
        <v>43804.849340277775</v>
      </c>
      <c r="Q209" s="77" t="s">
        <v>1572</v>
      </c>
      <c r="R209" s="80" t="s">
        <v>2165</v>
      </c>
      <c r="S209" s="77" t="s">
        <v>2350</v>
      </c>
      <c r="T209" s="77"/>
      <c r="U209" s="79">
        <v>43804.849340277775</v>
      </c>
      <c r="V209" s="80" t="s">
        <v>2637</v>
      </c>
      <c r="W209" s="77"/>
      <c r="X209" s="77"/>
      <c r="Y209" s="83" t="s">
        <v>3637</v>
      </c>
      <c r="Z209" s="83" t="s">
        <v>4476</v>
      </c>
    </row>
    <row r="210" spans="1:26" x14ac:dyDescent="0.3">
      <c r="A210" s="62" t="s">
        <v>373</v>
      </c>
      <c r="B210" s="62" t="s">
        <v>373</v>
      </c>
      <c r="C210" s="63"/>
      <c r="D210" s="64"/>
      <c r="E210" s="65"/>
      <c r="F210" s="66"/>
      <c r="G210" s="63"/>
      <c r="H210" s="67"/>
      <c r="I210" s="68"/>
      <c r="J210" s="68"/>
      <c r="K210" s="34" t="s">
        <v>65</v>
      </c>
      <c r="L210" s="75">
        <v>210</v>
      </c>
      <c r="M210" s="75"/>
      <c r="N210" s="70"/>
      <c r="O210" s="77" t="s">
        <v>179</v>
      </c>
      <c r="P210" s="79">
        <v>43804.849386574075</v>
      </c>
      <c r="Q210" s="77" t="s">
        <v>1573</v>
      </c>
      <c r="R210" s="77"/>
      <c r="S210" s="77"/>
      <c r="T210" s="77"/>
      <c r="U210" s="79">
        <v>43804.849386574075</v>
      </c>
      <c r="V210" s="80" t="s">
        <v>2638</v>
      </c>
      <c r="W210" s="77"/>
      <c r="X210" s="77"/>
      <c r="Y210" s="83" t="s">
        <v>3638</v>
      </c>
      <c r="Z210" s="77"/>
    </row>
    <row r="211" spans="1:26" x14ac:dyDescent="0.3">
      <c r="A211" s="62" t="s">
        <v>374</v>
      </c>
      <c r="B211" s="62" t="s">
        <v>374</v>
      </c>
      <c r="C211" s="63"/>
      <c r="D211" s="64"/>
      <c r="E211" s="65"/>
      <c r="F211" s="66"/>
      <c r="G211" s="63"/>
      <c r="H211" s="67"/>
      <c r="I211" s="68"/>
      <c r="J211" s="68"/>
      <c r="K211" s="34" t="s">
        <v>65</v>
      </c>
      <c r="L211" s="75">
        <v>211</v>
      </c>
      <c r="M211" s="75"/>
      <c r="N211" s="70"/>
      <c r="O211" s="77" t="s">
        <v>179</v>
      </c>
      <c r="P211" s="79">
        <v>43804.84951388889</v>
      </c>
      <c r="Q211" s="77" t="s">
        <v>1574</v>
      </c>
      <c r="R211" s="77"/>
      <c r="S211" s="77"/>
      <c r="T211" s="77"/>
      <c r="U211" s="79">
        <v>43804.84951388889</v>
      </c>
      <c r="V211" s="80" t="s">
        <v>2639</v>
      </c>
      <c r="W211" s="77"/>
      <c r="X211" s="77"/>
      <c r="Y211" s="83" t="s">
        <v>3639</v>
      </c>
      <c r="Z211" s="77"/>
    </row>
    <row r="212" spans="1:26" x14ac:dyDescent="0.3">
      <c r="A212" s="62" t="s">
        <v>375</v>
      </c>
      <c r="B212" s="62" t="s">
        <v>375</v>
      </c>
      <c r="C212" s="63"/>
      <c r="D212" s="64"/>
      <c r="E212" s="65"/>
      <c r="F212" s="66"/>
      <c r="G212" s="63"/>
      <c r="H212" s="67"/>
      <c r="I212" s="68"/>
      <c r="J212" s="68"/>
      <c r="K212" s="34" t="s">
        <v>65</v>
      </c>
      <c r="L212" s="75">
        <v>212</v>
      </c>
      <c r="M212" s="75"/>
      <c r="N212" s="70"/>
      <c r="O212" s="77" t="s">
        <v>179</v>
      </c>
      <c r="P212" s="79">
        <v>43804.849537037036</v>
      </c>
      <c r="Q212" s="77" t="s">
        <v>1575</v>
      </c>
      <c r="R212" s="77"/>
      <c r="S212" s="77"/>
      <c r="T212" s="77"/>
      <c r="U212" s="79">
        <v>43804.849537037036</v>
      </c>
      <c r="V212" s="80" t="s">
        <v>2640</v>
      </c>
      <c r="W212" s="77"/>
      <c r="X212" s="77"/>
      <c r="Y212" s="83" t="s">
        <v>3640</v>
      </c>
      <c r="Z212" s="77"/>
    </row>
    <row r="213" spans="1:26" x14ac:dyDescent="0.3">
      <c r="A213" s="62" t="s">
        <v>376</v>
      </c>
      <c r="B213" s="62" t="s">
        <v>1237</v>
      </c>
      <c r="C213" s="63"/>
      <c r="D213" s="64"/>
      <c r="E213" s="65"/>
      <c r="F213" s="66"/>
      <c r="G213" s="63"/>
      <c r="H213" s="67"/>
      <c r="I213" s="68"/>
      <c r="J213" s="68"/>
      <c r="K213" s="34" t="s">
        <v>65</v>
      </c>
      <c r="L213" s="75">
        <v>213</v>
      </c>
      <c r="M213" s="75"/>
      <c r="N213" s="70"/>
      <c r="O213" s="77" t="s">
        <v>1419</v>
      </c>
      <c r="P213" s="79">
        <v>43804.849560185183</v>
      </c>
      <c r="Q213" s="77" t="s">
        <v>1576</v>
      </c>
      <c r="R213" s="77"/>
      <c r="S213" s="77"/>
      <c r="T213" s="77"/>
      <c r="U213" s="79">
        <v>43804.849560185183</v>
      </c>
      <c r="V213" s="80" t="s">
        <v>2641</v>
      </c>
      <c r="W213" s="77"/>
      <c r="X213" s="77"/>
      <c r="Y213" s="83" t="s">
        <v>3641</v>
      </c>
      <c r="Z213" s="77"/>
    </row>
    <row r="214" spans="1:26" x14ac:dyDescent="0.3">
      <c r="A214" s="62" t="s">
        <v>377</v>
      </c>
      <c r="B214" s="62" t="s">
        <v>377</v>
      </c>
      <c r="C214" s="63"/>
      <c r="D214" s="64"/>
      <c r="E214" s="65"/>
      <c r="F214" s="66"/>
      <c r="G214" s="63"/>
      <c r="H214" s="67"/>
      <c r="I214" s="68"/>
      <c r="J214" s="68"/>
      <c r="K214" s="34" t="s">
        <v>65</v>
      </c>
      <c r="L214" s="75">
        <v>214</v>
      </c>
      <c r="M214" s="75"/>
      <c r="N214" s="70"/>
      <c r="O214" s="77" t="s">
        <v>179</v>
      </c>
      <c r="P214" s="79">
        <v>43804.849560185183</v>
      </c>
      <c r="Q214" s="77" t="s">
        <v>1577</v>
      </c>
      <c r="R214" s="80" t="s">
        <v>2166</v>
      </c>
      <c r="S214" s="77" t="s">
        <v>2350</v>
      </c>
      <c r="T214" s="77"/>
      <c r="U214" s="79">
        <v>43804.849560185183</v>
      </c>
      <c r="V214" s="80" t="s">
        <v>2642</v>
      </c>
      <c r="W214" s="77"/>
      <c r="X214" s="77"/>
      <c r="Y214" s="83" t="s">
        <v>3642</v>
      </c>
      <c r="Z214" s="77"/>
    </row>
    <row r="215" spans="1:26" x14ac:dyDescent="0.3">
      <c r="A215" s="62" t="s">
        <v>378</v>
      </c>
      <c r="B215" s="62" t="s">
        <v>1176</v>
      </c>
      <c r="C215" s="63"/>
      <c r="D215" s="64"/>
      <c r="E215" s="65"/>
      <c r="F215" s="66"/>
      <c r="G215" s="63"/>
      <c r="H215" s="67"/>
      <c r="I215" s="68"/>
      <c r="J215" s="68"/>
      <c r="K215" s="34" t="s">
        <v>65</v>
      </c>
      <c r="L215" s="75">
        <v>215</v>
      </c>
      <c r="M215" s="75"/>
      <c r="N215" s="70"/>
      <c r="O215" s="77" t="s">
        <v>1419</v>
      </c>
      <c r="P215" s="79">
        <v>43804.849641203706</v>
      </c>
      <c r="Q215" s="77" t="s">
        <v>1435</v>
      </c>
      <c r="R215" s="77"/>
      <c r="S215" s="77"/>
      <c r="T215" s="77" t="s">
        <v>2392</v>
      </c>
      <c r="U215" s="79">
        <v>43804.849641203706</v>
      </c>
      <c r="V215" s="80" t="s">
        <v>2643</v>
      </c>
      <c r="W215" s="77"/>
      <c r="X215" s="77"/>
      <c r="Y215" s="83" t="s">
        <v>3643</v>
      </c>
      <c r="Z215" s="77"/>
    </row>
    <row r="216" spans="1:26" x14ac:dyDescent="0.3">
      <c r="A216" s="62" t="s">
        <v>379</v>
      </c>
      <c r="B216" s="62" t="s">
        <v>379</v>
      </c>
      <c r="C216" s="63"/>
      <c r="D216" s="64"/>
      <c r="E216" s="65"/>
      <c r="F216" s="66"/>
      <c r="G216" s="63"/>
      <c r="H216" s="67"/>
      <c r="I216" s="68"/>
      <c r="J216" s="68"/>
      <c r="K216" s="34" t="s">
        <v>65</v>
      </c>
      <c r="L216" s="75">
        <v>216</v>
      </c>
      <c r="M216" s="75"/>
      <c r="N216" s="70"/>
      <c r="O216" s="77" t="s">
        <v>179</v>
      </c>
      <c r="P216" s="79">
        <v>43804.849699074075</v>
      </c>
      <c r="Q216" s="77" t="s">
        <v>1578</v>
      </c>
      <c r="R216" s="80" t="s">
        <v>2167</v>
      </c>
      <c r="S216" s="77" t="s">
        <v>2350</v>
      </c>
      <c r="T216" s="77"/>
      <c r="U216" s="79">
        <v>43804.849699074075</v>
      </c>
      <c r="V216" s="80" t="s">
        <v>2644</v>
      </c>
      <c r="W216" s="77"/>
      <c r="X216" s="77"/>
      <c r="Y216" s="83" t="s">
        <v>3644</v>
      </c>
      <c r="Z216" s="77"/>
    </row>
    <row r="217" spans="1:26" x14ac:dyDescent="0.3">
      <c r="A217" s="62" t="s">
        <v>380</v>
      </c>
      <c r="B217" s="62" t="s">
        <v>1238</v>
      </c>
      <c r="C217" s="63"/>
      <c r="D217" s="64"/>
      <c r="E217" s="65"/>
      <c r="F217" s="66"/>
      <c r="G217" s="63"/>
      <c r="H217" s="67"/>
      <c r="I217" s="68"/>
      <c r="J217" s="68"/>
      <c r="K217" s="34" t="s">
        <v>65</v>
      </c>
      <c r="L217" s="75">
        <v>217</v>
      </c>
      <c r="M217" s="75"/>
      <c r="N217" s="70"/>
      <c r="O217" s="77" t="s">
        <v>1419</v>
      </c>
      <c r="P217" s="79">
        <v>43804.849756944444</v>
      </c>
      <c r="Q217" s="77" t="s">
        <v>1579</v>
      </c>
      <c r="R217" s="77"/>
      <c r="S217" s="77"/>
      <c r="T217" s="77" t="s">
        <v>2407</v>
      </c>
      <c r="U217" s="79">
        <v>43804.849756944444</v>
      </c>
      <c r="V217" s="80" t="s">
        <v>2645</v>
      </c>
      <c r="W217" s="77"/>
      <c r="X217" s="77"/>
      <c r="Y217" s="83" t="s">
        <v>3645</v>
      </c>
      <c r="Z217" s="77"/>
    </row>
    <row r="218" spans="1:26" x14ac:dyDescent="0.3">
      <c r="A218" s="62" t="s">
        <v>380</v>
      </c>
      <c r="B218" s="62" t="s">
        <v>1239</v>
      </c>
      <c r="C218" s="63"/>
      <c r="D218" s="64"/>
      <c r="E218" s="65"/>
      <c r="F218" s="66"/>
      <c r="G218" s="63"/>
      <c r="H218" s="67"/>
      <c r="I218" s="68"/>
      <c r="J218" s="68"/>
      <c r="K218" s="34" t="s">
        <v>65</v>
      </c>
      <c r="L218" s="75">
        <v>218</v>
      </c>
      <c r="M218" s="75"/>
      <c r="N218" s="70"/>
      <c r="O218" s="77" t="s">
        <v>1419</v>
      </c>
      <c r="P218" s="79">
        <v>43804.849756944444</v>
      </c>
      <c r="Q218" s="77" t="s">
        <v>1579</v>
      </c>
      <c r="R218" s="77"/>
      <c r="S218" s="77"/>
      <c r="T218" s="77" t="s">
        <v>2407</v>
      </c>
      <c r="U218" s="79">
        <v>43804.849756944444</v>
      </c>
      <c r="V218" s="80" t="s">
        <v>2645</v>
      </c>
      <c r="W218" s="77"/>
      <c r="X218" s="77"/>
      <c r="Y218" s="83" t="s">
        <v>3645</v>
      </c>
      <c r="Z218" s="77"/>
    </row>
    <row r="219" spans="1:26" x14ac:dyDescent="0.3">
      <c r="A219" s="62" t="s">
        <v>381</v>
      </c>
      <c r="B219" s="62" t="s">
        <v>381</v>
      </c>
      <c r="C219" s="63"/>
      <c r="D219" s="64"/>
      <c r="E219" s="65"/>
      <c r="F219" s="66"/>
      <c r="G219" s="63"/>
      <c r="H219" s="67"/>
      <c r="I219" s="68"/>
      <c r="J219" s="68"/>
      <c r="K219" s="34" t="s">
        <v>65</v>
      </c>
      <c r="L219" s="75">
        <v>219</v>
      </c>
      <c r="M219" s="75"/>
      <c r="N219" s="70"/>
      <c r="O219" s="77" t="s">
        <v>179</v>
      </c>
      <c r="P219" s="79">
        <v>43804.849849537037</v>
      </c>
      <c r="Q219" s="77" t="s">
        <v>1580</v>
      </c>
      <c r="R219" s="77"/>
      <c r="S219" s="77"/>
      <c r="T219" s="77" t="s">
        <v>2400</v>
      </c>
      <c r="U219" s="79">
        <v>43804.849849537037</v>
      </c>
      <c r="V219" s="80" t="s">
        <v>2646</v>
      </c>
      <c r="W219" s="77"/>
      <c r="X219" s="77"/>
      <c r="Y219" s="83" t="s">
        <v>3646</v>
      </c>
      <c r="Z219" s="77"/>
    </row>
    <row r="220" spans="1:26" x14ac:dyDescent="0.3">
      <c r="A220" s="62" t="s">
        <v>382</v>
      </c>
      <c r="B220" s="62" t="s">
        <v>382</v>
      </c>
      <c r="C220" s="63"/>
      <c r="D220" s="64"/>
      <c r="E220" s="65"/>
      <c r="F220" s="66"/>
      <c r="G220" s="63"/>
      <c r="H220" s="67"/>
      <c r="I220" s="68"/>
      <c r="J220" s="68"/>
      <c r="K220" s="34" t="s">
        <v>65</v>
      </c>
      <c r="L220" s="75">
        <v>220</v>
      </c>
      <c r="M220" s="75"/>
      <c r="N220" s="70"/>
      <c r="O220" s="77" t="s">
        <v>179</v>
      </c>
      <c r="P220" s="79">
        <v>43804.850046296298</v>
      </c>
      <c r="Q220" s="77" t="s">
        <v>1581</v>
      </c>
      <c r="R220" s="77"/>
      <c r="S220" s="77"/>
      <c r="T220" s="77"/>
      <c r="U220" s="79">
        <v>43804.850046296298</v>
      </c>
      <c r="V220" s="80" t="s">
        <v>2647</v>
      </c>
      <c r="W220" s="77"/>
      <c r="X220" s="77"/>
      <c r="Y220" s="83" t="s">
        <v>3647</v>
      </c>
      <c r="Z220" s="77"/>
    </row>
    <row r="221" spans="1:26" x14ac:dyDescent="0.3">
      <c r="A221" s="62" t="s">
        <v>383</v>
      </c>
      <c r="B221" s="62" t="s">
        <v>1240</v>
      </c>
      <c r="C221" s="63"/>
      <c r="D221" s="64"/>
      <c r="E221" s="65"/>
      <c r="F221" s="66"/>
      <c r="G221" s="63"/>
      <c r="H221" s="67"/>
      <c r="I221" s="68"/>
      <c r="J221" s="68"/>
      <c r="K221" s="34" t="s">
        <v>65</v>
      </c>
      <c r="L221" s="75">
        <v>221</v>
      </c>
      <c r="M221" s="75"/>
      <c r="N221" s="70"/>
      <c r="O221" s="77" t="s">
        <v>1420</v>
      </c>
      <c r="P221" s="79">
        <v>43804.850057870368</v>
      </c>
      <c r="Q221" s="77" t="s">
        <v>1582</v>
      </c>
      <c r="R221" s="77"/>
      <c r="S221" s="77"/>
      <c r="T221" s="77"/>
      <c r="U221" s="79">
        <v>43804.850057870368</v>
      </c>
      <c r="V221" s="80" t="s">
        <v>2648</v>
      </c>
      <c r="W221" s="77"/>
      <c r="X221" s="77"/>
      <c r="Y221" s="83" t="s">
        <v>3648</v>
      </c>
      <c r="Z221" s="83" t="s">
        <v>4477</v>
      </c>
    </row>
    <row r="222" spans="1:26" x14ac:dyDescent="0.3">
      <c r="A222" s="62" t="s">
        <v>384</v>
      </c>
      <c r="B222" s="62" t="s">
        <v>384</v>
      </c>
      <c r="C222" s="63"/>
      <c r="D222" s="64"/>
      <c r="E222" s="65"/>
      <c r="F222" s="66"/>
      <c r="G222" s="63"/>
      <c r="H222" s="67"/>
      <c r="I222" s="68"/>
      <c r="J222" s="68"/>
      <c r="K222" s="34" t="s">
        <v>65</v>
      </c>
      <c r="L222" s="75">
        <v>222</v>
      </c>
      <c r="M222" s="75"/>
      <c r="N222" s="70"/>
      <c r="O222" s="77" t="s">
        <v>179</v>
      </c>
      <c r="P222" s="79">
        <v>43804.850104166668</v>
      </c>
      <c r="Q222" s="77" t="s">
        <v>1583</v>
      </c>
      <c r="R222" s="80" t="s">
        <v>2168</v>
      </c>
      <c r="S222" s="77" t="s">
        <v>2350</v>
      </c>
      <c r="T222" s="77"/>
      <c r="U222" s="79">
        <v>43804.850104166668</v>
      </c>
      <c r="V222" s="80" t="s">
        <v>2649</v>
      </c>
      <c r="W222" s="77"/>
      <c r="X222" s="77"/>
      <c r="Y222" s="83" t="s">
        <v>3649</v>
      </c>
      <c r="Z222" s="77"/>
    </row>
    <row r="223" spans="1:26" x14ac:dyDescent="0.3">
      <c r="A223" s="62" t="s">
        <v>385</v>
      </c>
      <c r="B223" s="62" t="s">
        <v>385</v>
      </c>
      <c r="C223" s="63"/>
      <c r="D223" s="64"/>
      <c r="E223" s="65"/>
      <c r="F223" s="66"/>
      <c r="G223" s="63"/>
      <c r="H223" s="67"/>
      <c r="I223" s="68"/>
      <c r="J223" s="68"/>
      <c r="K223" s="34" t="s">
        <v>65</v>
      </c>
      <c r="L223" s="75">
        <v>223</v>
      </c>
      <c r="M223" s="75"/>
      <c r="N223" s="70"/>
      <c r="O223" s="77" t="s">
        <v>179</v>
      </c>
      <c r="P223" s="79">
        <v>43804.846921296295</v>
      </c>
      <c r="Q223" s="77" t="s">
        <v>1584</v>
      </c>
      <c r="R223" s="80" t="s">
        <v>2155</v>
      </c>
      <c r="S223" s="77" t="s">
        <v>2360</v>
      </c>
      <c r="T223" s="77"/>
      <c r="U223" s="79">
        <v>43804.846921296295</v>
      </c>
      <c r="V223" s="80" t="s">
        <v>2650</v>
      </c>
      <c r="W223" s="77"/>
      <c r="X223" s="77"/>
      <c r="Y223" s="83" t="s">
        <v>3650</v>
      </c>
      <c r="Z223" s="77"/>
    </row>
    <row r="224" spans="1:26" x14ac:dyDescent="0.3">
      <c r="A224" s="62" t="s">
        <v>386</v>
      </c>
      <c r="B224" s="62" t="s">
        <v>385</v>
      </c>
      <c r="C224" s="63"/>
      <c r="D224" s="64"/>
      <c r="E224" s="65"/>
      <c r="F224" s="66"/>
      <c r="G224" s="63"/>
      <c r="H224" s="67"/>
      <c r="I224" s="68"/>
      <c r="J224" s="68"/>
      <c r="K224" s="34" t="s">
        <v>65</v>
      </c>
      <c r="L224" s="75">
        <v>224</v>
      </c>
      <c r="M224" s="75"/>
      <c r="N224" s="70"/>
      <c r="O224" s="77" t="s">
        <v>1419</v>
      </c>
      <c r="P224" s="79">
        <v>43804.850115740737</v>
      </c>
      <c r="Q224" s="77" t="s">
        <v>1530</v>
      </c>
      <c r="R224" s="80" t="s">
        <v>2155</v>
      </c>
      <c r="S224" s="77" t="s">
        <v>2360</v>
      </c>
      <c r="T224" s="77"/>
      <c r="U224" s="79">
        <v>43804.850115740737</v>
      </c>
      <c r="V224" s="80" t="s">
        <v>2651</v>
      </c>
      <c r="W224" s="77"/>
      <c r="X224" s="77"/>
      <c r="Y224" s="83" t="s">
        <v>3651</v>
      </c>
      <c r="Z224" s="77"/>
    </row>
    <row r="225" spans="1:26" x14ac:dyDescent="0.3">
      <c r="A225" s="62" t="s">
        <v>387</v>
      </c>
      <c r="B225" s="62" t="s">
        <v>387</v>
      </c>
      <c r="C225" s="63"/>
      <c r="D225" s="64"/>
      <c r="E225" s="65"/>
      <c r="F225" s="66"/>
      <c r="G225" s="63"/>
      <c r="H225" s="67"/>
      <c r="I225" s="68"/>
      <c r="J225" s="68"/>
      <c r="K225" s="34" t="s">
        <v>65</v>
      </c>
      <c r="L225" s="75">
        <v>225</v>
      </c>
      <c r="M225" s="75"/>
      <c r="N225" s="70"/>
      <c r="O225" s="77" t="s">
        <v>179</v>
      </c>
      <c r="P225" s="79">
        <v>43804.850162037037</v>
      </c>
      <c r="Q225" s="77" t="s">
        <v>1585</v>
      </c>
      <c r="R225" s="77"/>
      <c r="S225" s="77"/>
      <c r="T225" s="77"/>
      <c r="U225" s="79">
        <v>43804.850162037037</v>
      </c>
      <c r="V225" s="80" t="s">
        <v>2652</v>
      </c>
      <c r="W225" s="77"/>
      <c r="X225" s="77"/>
      <c r="Y225" s="83" t="s">
        <v>3652</v>
      </c>
      <c r="Z225" s="77"/>
    </row>
    <row r="226" spans="1:26" x14ac:dyDescent="0.3">
      <c r="A226" s="62" t="s">
        <v>388</v>
      </c>
      <c r="B226" s="62" t="s">
        <v>1241</v>
      </c>
      <c r="C226" s="63"/>
      <c r="D226" s="64"/>
      <c r="E226" s="65"/>
      <c r="F226" s="66"/>
      <c r="G226" s="63"/>
      <c r="H226" s="67"/>
      <c r="I226" s="68"/>
      <c r="J226" s="68"/>
      <c r="K226" s="34" t="s">
        <v>65</v>
      </c>
      <c r="L226" s="75">
        <v>226</v>
      </c>
      <c r="M226" s="75"/>
      <c r="N226" s="70"/>
      <c r="O226" s="77" t="s">
        <v>1419</v>
      </c>
      <c r="P226" s="79">
        <v>43804.850219907406</v>
      </c>
      <c r="Q226" s="77" t="s">
        <v>1586</v>
      </c>
      <c r="R226" s="77"/>
      <c r="S226" s="77"/>
      <c r="T226" s="77"/>
      <c r="U226" s="79">
        <v>43804.850219907406</v>
      </c>
      <c r="V226" s="80" t="s">
        <v>2653</v>
      </c>
      <c r="W226" s="77"/>
      <c r="X226" s="77"/>
      <c r="Y226" s="83" t="s">
        <v>3653</v>
      </c>
      <c r="Z226" s="77"/>
    </row>
    <row r="227" spans="1:26" x14ac:dyDescent="0.3">
      <c r="A227" s="62" t="s">
        <v>388</v>
      </c>
      <c r="B227" s="62" t="s">
        <v>1242</v>
      </c>
      <c r="C227" s="63"/>
      <c r="D227" s="64"/>
      <c r="E227" s="65"/>
      <c r="F227" s="66"/>
      <c r="G227" s="63"/>
      <c r="H227" s="67"/>
      <c r="I227" s="68"/>
      <c r="J227" s="68"/>
      <c r="K227" s="34" t="s">
        <v>65</v>
      </c>
      <c r="L227" s="75">
        <v>227</v>
      </c>
      <c r="M227" s="75"/>
      <c r="N227" s="70"/>
      <c r="O227" s="77" t="s">
        <v>1419</v>
      </c>
      <c r="P227" s="79">
        <v>43804.850219907406</v>
      </c>
      <c r="Q227" s="77" t="s">
        <v>1586</v>
      </c>
      <c r="R227" s="77"/>
      <c r="S227" s="77"/>
      <c r="T227" s="77"/>
      <c r="U227" s="79">
        <v>43804.850219907406</v>
      </c>
      <c r="V227" s="80" t="s">
        <v>2653</v>
      </c>
      <c r="W227" s="77"/>
      <c r="X227" s="77"/>
      <c r="Y227" s="83" t="s">
        <v>3653</v>
      </c>
      <c r="Z227" s="77"/>
    </row>
    <row r="228" spans="1:26" x14ac:dyDescent="0.3">
      <c r="A228" s="62" t="s">
        <v>389</v>
      </c>
      <c r="B228" s="62" t="s">
        <v>389</v>
      </c>
      <c r="C228" s="63"/>
      <c r="D228" s="64"/>
      <c r="E228" s="65"/>
      <c r="F228" s="66"/>
      <c r="G228" s="63"/>
      <c r="H228" s="67"/>
      <c r="I228" s="68"/>
      <c r="J228" s="68"/>
      <c r="K228" s="34" t="s">
        <v>65</v>
      </c>
      <c r="L228" s="75">
        <v>228</v>
      </c>
      <c r="M228" s="75"/>
      <c r="N228" s="70"/>
      <c r="O228" s="77" t="s">
        <v>179</v>
      </c>
      <c r="P228" s="79">
        <v>43804.850231481483</v>
      </c>
      <c r="Q228" s="77" t="s">
        <v>1587</v>
      </c>
      <c r="R228" s="77"/>
      <c r="S228" s="77"/>
      <c r="T228" s="77"/>
      <c r="U228" s="79">
        <v>43804.850231481483</v>
      </c>
      <c r="V228" s="80" t="s">
        <v>2654</v>
      </c>
      <c r="W228" s="77"/>
      <c r="X228" s="77"/>
      <c r="Y228" s="83" t="s">
        <v>3654</v>
      </c>
      <c r="Z228" s="77"/>
    </row>
    <row r="229" spans="1:26" x14ac:dyDescent="0.3">
      <c r="A229" s="62" t="s">
        <v>390</v>
      </c>
      <c r="B229" s="62" t="s">
        <v>1176</v>
      </c>
      <c r="C229" s="63"/>
      <c r="D229" s="64"/>
      <c r="E229" s="65"/>
      <c r="F229" s="66"/>
      <c r="G229" s="63"/>
      <c r="H229" s="67"/>
      <c r="I229" s="68"/>
      <c r="J229" s="68"/>
      <c r="K229" s="34" t="s">
        <v>65</v>
      </c>
      <c r="L229" s="75">
        <v>229</v>
      </c>
      <c r="M229" s="75"/>
      <c r="N229" s="70"/>
      <c r="O229" s="77" t="s">
        <v>1419</v>
      </c>
      <c r="P229" s="79">
        <v>43804.850277777776</v>
      </c>
      <c r="Q229" s="77" t="s">
        <v>1435</v>
      </c>
      <c r="R229" s="77"/>
      <c r="S229" s="77"/>
      <c r="T229" s="77" t="s">
        <v>2392</v>
      </c>
      <c r="U229" s="79">
        <v>43804.850277777776</v>
      </c>
      <c r="V229" s="80" t="s">
        <v>2655</v>
      </c>
      <c r="W229" s="77"/>
      <c r="X229" s="77"/>
      <c r="Y229" s="83" t="s">
        <v>3655</v>
      </c>
      <c r="Z229" s="77"/>
    </row>
    <row r="230" spans="1:26" x14ac:dyDescent="0.3">
      <c r="A230" s="62" t="s">
        <v>391</v>
      </c>
      <c r="B230" s="62" t="s">
        <v>391</v>
      </c>
      <c r="C230" s="63"/>
      <c r="D230" s="64"/>
      <c r="E230" s="65"/>
      <c r="F230" s="66"/>
      <c r="G230" s="63"/>
      <c r="H230" s="67"/>
      <c r="I230" s="68"/>
      <c r="J230" s="68"/>
      <c r="K230" s="34" t="s">
        <v>65</v>
      </c>
      <c r="L230" s="75">
        <v>230</v>
      </c>
      <c r="M230" s="75"/>
      <c r="N230" s="70"/>
      <c r="O230" s="77" t="s">
        <v>179</v>
      </c>
      <c r="P230" s="79">
        <v>43804.850347222222</v>
      </c>
      <c r="Q230" s="77" t="s">
        <v>1588</v>
      </c>
      <c r="R230" s="77"/>
      <c r="S230" s="77"/>
      <c r="T230" s="77"/>
      <c r="U230" s="79">
        <v>43804.850347222222</v>
      </c>
      <c r="V230" s="80" t="s">
        <v>2656</v>
      </c>
      <c r="W230" s="77"/>
      <c r="X230" s="77"/>
      <c r="Y230" s="83" t="s">
        <v>3656</v>
      </c>
      <c r="Z230" s="77"/>
    </row>
    <row r="231" spans="1:26" x14ac:dyDescent="0.3">
      <c r="A231" s="62" t="s">
        <v>392</v>
      </c>
      <c r="B231" s="62" t="s">
        <v>392</v>
      </c>
      <c r="C231" s="63"/>
      <c r="D231" s="64"/>
      <c r="E231" s="65"/>
      <c r="F231" s="66"/>
      <c r="G231" s="63"/>
      <c r="H231" s="67"/>
      <c r="I231" s="68"/>
      <c r="J231" s="68"/>
      <c r="K231" s="34" t="s">
        <v>65</v>
      </c>
      <c r="L231" s="75">
        <v>231</v>
      </c>
      <c r="M231" s="75"/>
      <c r="N231" s="70"/>
      <c r="O231" s="77" t="s">
        <v>179</v>
      </c>
      <c r="P231" s="79">
        <v>43804.850416666668</v>
      </c>
      <c r="Q231" s="77" t="s">
        <v>1589</v>
      </c>
      <c r="R231" s="77"/>
      <c r="S231" s="77"/>
      <c r="T231" s="77"/>
      <c r="U231" s="79">
        <v>43804.850416666668</v>
      </c>
      <c r="V231" s="80" t="s">
        <v>2657</v>
      </c>
      <c r="W231" s="77"/>
      <c r="X231" s="77"/>
      <c r="Y231" s="83" t="s">
        <v>3657</v>
      </c>
      <c r="Z231" s="77"/>
    </row>
    <row r="232" spans="1:26" x14ac:dyDescent="0.3">
      <c r="A232" s="62" t="s">
        <v>393</v>
      </c>
      <c r="B232" s="62" t="s">
        <v>1176</v>
      </c>
      <c r="C232" s="63"/>
      <c r="D232" s="64"/>
      <c r="E232" s="65"/>
      <c r="F232" s="66"/>
      <c r="G232" s="63"/>
      <c r="H232" s="67"/>
      <c r="I232" s="68"/>
      <c r="J232" s="68"/>
      <c r="K232" s="34" t="s">
        <v>65</v>
      </c>
      <c r="L232" s="75">
        <v>232</v>
      </c>
      <c r="M232" s="75"/>
      <c r="N232" s="70"/>
      <c r="O232" s="77" t="s">
        <v>1419</v>
      </c>
      <c r="P232" s="79">
        <v>43804.850416666668</v>
      </c>
      <c r="Q232" s="77" t="s">
        <v>1435</v>
      </c>
      <c r="R232" s="77"/>
      <c r="S232" s="77"/>
      <c r="T232" s="77" t="s">
        <v>2392</v>
      </c>
      <c r="U232" s="79">
        <v>43804.850416666668</v>
      </c>
      <c r="V232" s="80" t="s">
        <v>2658</v>
      </c>
      <c r="W232" s="77"/>
      <c r="X232" s="77"/>
      <c r="Y232" s="83" t="s">
        <v>3658</v>
      </c>
      <c r="Z232" s="77"/>
    </row>
    <row r="233" spans="1:26" x14ac:dyDescent="0.3">
      <c r="A233" s="62" t="s">
        <v>394</v>
      </c>
      <c r="B233" s="62" t="s">
        <v>394</v>
      </c>
      <c r="C233" s="63"/>
      <c r="D233" s="64"/>
      <c r="E233" s="65"/>
      <c r="F233" s="66"/>
      <c r="G233" s="63"/>
      <c r="H233" s="67"/>
      <c r="I233" s="68"/>
      <c r="J233" s="68"/>
      <c r="K233" s="34" t="s">
        <v>65</v>
      </c>
      <c r="L233" s="75">
        <v>233</v>
      </c>
      <c r="M233" s="75"/>
      <c r="N233" s="70"/>
      <c r="O233" s="77" t="s">
        <v>179</v>
      </c>
      <c r="P233" s="79">
        <v>43804.850462962961</v>
      </c>
      <c r="Q233" s="77" t="s">
        <v>1590</v>
      </c>
      <c r="R233" s="80" t="s">
        <v>2169</v>
      </c>
      <c r="S233" s="77" t="s">
        <v>2350</v>
      </c>
      <c r="T233" s="77"/>
      <c r="U233" s="79">
        <v>43804.850462962961</v>
      </c>
      <c r="V233" s="80" t="s">
        <v>2659</v>
      </c>
      <c r="W233" s="77"/>
      <c r="X233" s="77"/>
      <c r="Y233" s="83" t="s">
        <v>3659</v>
      </c>
      <c r="Z233" s="77"/>
    </row>
    <row r="234" spans="1:26" x14ac:dyDescent="0.3">
      <c r="A234" s="62" t="s">
        <v>395</v>
      </c>
      <c r="B234" s="62" t="s">
        <v>395</v>
      </c>
      <c r="C234" s="63"/>
      <c r="D234" s="64"/>
      <c r="E234" s="65"/>
      <c r="F234" s="66"/>
      <c r="G234" s="63"/>
      <c r="H234" s="67"/>
      <c r="I234" s="68"/>
      <c r="J234" s="68"/>
      <c r="K234" s="34" t="s">
        <v>65</v>
      </c>
      <c r="L234" s="75">
        <v>234</v>
      </c>
      <c r="M234" s="75"/>
      <c r="N234" s="70"/>
      <c r="O234" s="77" t="s">
        <v>179</v>
      </c>
      <c r="P234" s="79">
        <v>43804.844814814816</v>
      </c>
      <c r="Q234" s="77" t="s">
        <v>1591</v>
      </c>
      <c r="R234" s="77"/>
      <c r="S234" s="77"/>
      <c r="T234" s="77"/>
      <c r="U234" s="79">
        <v>43804.844814814816</v>
      </c>
      <c r="V234" s="80" t="s">
        <v>2660</v>
      </c>
      <c r="W234" s="77"/>
      <c r="X234" s="77"/>
      <c r="Y234" s="83" t="s">
        <v>3660</v>
      </c>
      <c r="Z234" s="77"/>
    </row>
    <row r="235" spans="1:26" x14ac:dyDescent="0.3">
      <c r="A235" s="62" t="s">
        <v>396</v>
      </c>
      <c r="B235" s="62" t="s">
        <v>395</v>
      </c>
      <c r="C235" s="63"/>
      <c r="D235" s="64"/>
      <c r="E235" s="65"/>
      <c r="F235" s="66"/>
      <c r="G235" s="63"/>
      <c r="H235" s="67"/>
      <c r="I235" s="68"/>
      <c r="J235" s="68"/>
      <c r="K235" s="34" t="s">
        <v>65</v>
      </c>
      <c r="L235" s="75">
        <v>235</v>
      </c>
      <c r="M235" s="75"/>
      <c r="N235" s="70"/>
      <c r="O235" s="77" t="s">
        <v>1419</v>
      </c>
      <c r="P235" s="79">
        <v>43804.850462962961</v>
      </c>
      <c r="Q235" s="77" t="s">
        <v>1592</v>
      </c>
      <c r="R235" s="77"/>
      <c r="S235" s="77"/>
      <c r="T235" s="77"/>
      <c r="U235" s="79">
        <v>43804.850462962961</v>
      </c>
      <c r="V235" s="80" t="s">
        <v>2661</v>
      </c>
      <c r="W235" s="77"/>
      <c r="X235" s="77"/>
      <c r="Y235" s="83" t="s">
        <v>3661</v>
      </c>
      <c r="Z235" s="83" t="s">
        <v>4478</v>
      </c>
    </row>
    <row r="236" spans="1:26" x14ac:dyDescent="0.3">
      <c r="A236" s="62" t="s">
        <v>396</v>
      </c>
      <c r="B236" s="62" t="s">
        <v>1243</v>
      </c>
      <c r="C236" s="63"/>
      <c r="D236" s="64"/>
      <c r="E236" s="65"/>
      <c r="F236" s="66"/>
      <c r="G236" s="63"/>
      <c r="H236" s="67"/>
      <c r="I236" s="68"/>
      <c r="J236" s="68"/>
      <c r="K236" s="34" t="s">
        <v>65</v>
      </c>
      <c r="L236" s="75">
        <v>236</v>
      </c>
      <c r="M236" s="75"/>
      <c r="N236" s="70"/>
      <c r="O236" s="77" t="s">
        <v>1420</v>
      </c>
      <c r="P236" s="79">
        <v>43804.850462962961</v>
      </c>
      <c r="Q236" s="77" t="s">
        <v>1592</v>
      </c>
      <c r="R236" s="77"/>
      <c r="S236" s="77"/>
      <c r="T236" s="77"/>
      <c r="U236" s="79">
        <v>43804.850462962961</v>
      </c>
      <c r="V236" s="80" t="s">
        <v>2661</v>
      </c>
      <c r="W236" s="77"/>
      <c r="X236" s="77"/>
      <c r="Y236" s="83" t="s">
        <v>3661</v>
      </c>
      <c r="Z236" s="83" t="s">
        <v>4478</v>
      </c>
    </row>
    <row r="237" spans="1:26" x14ac:dyDescent="0.3">
      <c r="A237" s="62" t="s">
        <v>397</v>
      </c>
      <c r="B237" s="62" t="s">
        <v>1244</v>
      </c>
      <c r="C237" s="63"/>
      <c r="D237" s="64"/>
      <c r="E237" s="65"/>
      <c r="F237" s="66"/>
      <c r="G237" s="63"/>
      <c r="H237" s="67"/>
      <c r="I237" s="68"/>
      <c r="J237" s="68"/>
      <c r="K237" s="34" t="s">
        <v>65</v>
      </c>
      <c r="L237" s="75">
        <v>237</v>
      </c>
      <c r="M237" s="75"/>
      <c r="N237" s="70"/>
      <c r="O237" s="77" t="s">
        <v>1419</v>
      </c>
      <c r="P237" s="79">
        <v>43804.85050925926</v>
      </c>
      <c r="Q237" s="77" t="s">
        <v>1593</v>
      </c>
      <c r="R237" s="77"/>
      <c r="S237" s="77"/>
      <c r="T237" s="77"/>
      <c r="U237" s="79">
        <v>43804.85050925926</v>
      </c>
      <c r="V237" s="80" t="s">
        <v>2662</v>
      </c>
      <c r="W237" s="77"/>
      <c r="X237" s="77"/>
      <c r="Y237" s="83" t="s">
        <v>3662</v>
      </c>
      <c r="Z237" s="77"/>
    </row>
    <row r="238" spans="1:26" x14ac:dyDescent="0.3">
      <c r="A238" s="62" t="s">
        <v>398</v>
      </c>
      <c r="B238" s="62" t="s">
        <v>398</v>
      </c>
      <c r="C238" s="63"/>
      <c r="D238" s="64"/>
      <c r="E238" s="65"/>
      <c r="F238" s="66"/>
      <c r="G238" s="63"/>
      <c r="H238" s="67"/>
      <c r="I238" s="68"/>
      <c r="J238" s="68"/>
      <c r="K238" s="34" t="s">
        <v>65</v>
      </c>
      <c r="L238" s="75">
        <v>238</v>
      </c>
      <c r="M238" s="75"/>
      <c r="N238" s="70"/>
      <c r="O238" s="77" t="s">
        <v>179</v>
      </c>
      <c r="P238" s="79">
        <v>43804.850555555553</v>
      </c>
      <c r="Q238" s="77" t="s">
        <v>1594</v>
      </c>
      <c r="R238" s="77"/>
      <c r="S238" s="77"/>
      <c r="T238" s="77" t="s">
        <v>2408</v>
      </c>
      <c r="U238" s="79">
        <v>43804.850555555553</v>
      </c>
      <c r="V238" s="80" t="s">
        <v>2663</v>
      </c>
      <c r="W238" s="77"/>
      <c r="X238" s="77"/>
      <c r="Y238" s="83" t="s">
        <v>3663</v>
      </c>
      <c r="Z238" s="77"/>
    </row>
    <row r="239" spans="1:26" x14ac:dyDescent="0.3">
      <c r="A239" s="62" t="s">
        <v>399</v>
      </c>
      <c r="B239" s="62" t="s">
        <v>1196</v>
      </c>
      <c r="C239" s="63"/>
      <c r="D239" s="64"/>
      <c r="E239" s="65"/>
      <c r="F239" s="66"/>
      <c r="G239" s="63"/>
      <c r="H239" s="67"/>
      <c r="I239" s="68"/>
      <c r="J239" s="68"/>
      <c r="K239" s="34" t="s">
        <v>65</v>
      </c>
      <c r="L239" s="75">
        <v>239</v>
      </c>
      <c r="M239" s="75"/>
      <c r="N239" s="70"/>
      <c r="O239" s="77" t="s">
        <v>1419</v>
      </c>
      <c r="P239" s="79">
        <v>43804.850590277776</v>
      </c>
      <c r="Q239" s="77" t="s">
        <v>1471</v>
      </c>
      <c r="R239" s="77" t="s">
        <v>2132</v>
      </c>
      <c r="S239" s="77" t="s">
        <v>2355</v>
      </c>
      <c r="T239" s="77"/>
      <c r="U239" s="79">
        <v>43804.850590277776</v>
      </c>
      <c r="V239" s="80" t="s">
        <v>2664</v>
      </c>
      <c r="W239" s="77"/>
      <c r="X239" s="77"/>
      <c r="Y239" s="83" t="s">
        <v>3664</v>
      </c>
      <c r="Z239" s="77"/>
    </row>
    <row r="240" spans="1:26" x14ac:dyDescent="0.3">
      <c r="A240" s="62" t="s">
        <v>400</v>
      </c>
      <c r="B240" s="62" t="s">
        <v>400</v>
      </c>
      <c r="C240" s="63"/>
      <c r="D240" s="64"/>
      <c r="E240" s="65"/>
      <c r="F240" s="66"/>
      <c r="G240" s="63"/>
      <c r="H240" s="67"/>
      <c r="I240" s="68"/>
      <c r="J240" s="68"/>
      <c r="K240" s="34" t="s">
        <v>65</v>
      </c>
      <c r="L240" s="75">
        <v>240</v>
      </c>
      <c r="M240" s="75"/>
      <c r="N240" s="70"/>
      <c r="O240" s="77" t="s">
        <v>179</v>
      </c>
      <c r="P240" s="79">
        <v>43804.850590277776</v>
      </c>
      <c r="Q240" s="77" t="s">
        <v>1595</v>
      </c>
      <c r="R240" s="80" t="s">
        <v>2170</v>
      </c>
      <c r="S240" s="77" t="s">
        <v>2350</v>
      </c>
      <c r="T240" s="77"/>
      <c r="U240" s="79">
        <v>43804.850590277776</v>
      </c>
      <c r="V240" s="80" t="s">
        <v>2665</v>
      </c>
      <c r="W240" s="77"/>
      <c r="X240" s="77"/>
      <c r="Y240" s="83" t="s">
        <v>3665</v>
      </c>
      <c r="Z240" s="77"/>
    </row>
    <row r="241" spans="1:26" x14ac:dyDescent="0.3">
      <c r="A241" s="62" t="s">
        <v>401</v>
      </c>
      <c r="B241" s="62" t="s">
        <v>401</v>
      </c>
      <c r="C241" s="63"/>
      <c r="D241" s="64"/>
      <c r="E241" s="65"/>
      <c r="F241" s="66"/>
      <c r="G241" s="63"/>
      <c r="H241" s="67"/>
      <c r="I241" s="68"/>
      <c r="J241" s="68"/>
      <c r="K241" s="34" t="s">
        <v>65</v>
      </c>
      <c r="L241" s="75">
        <v>241</v>
      </c>
      <c r="M241" s="75"/>
      <c r="N241" s="70"/>
      <c r="O241" s="77" t="s">
        <v>179</v>
      </c>
      <c r="P241" s="79">
        <v>43804.850821759261</v>
      </c>
      <c r="Q241" s="77" t="s">
        <v>1596</v>
      </c>
      <c r="R241" s="77"/>
      <c r="S241" s="77"/>
      <c r="T241" s="77"/>
      <c r="U241" s="79">
        <v>43804.850821759261</v>
      </c>
      <c r="V241" s="80" t="s">
        <v>2666</v>
      </c>
      <c r="W241" s="77"/>
      <c r="X241" s="77"/>
      <c r="Y241" s="83" t="s">
        <v>3666</v>
      </c>
      <c r="Z241" s="77"/>
    </row>
    <row r="242" spans="1:26" x14ac:dyDescent="0.3">
      <c r="A242" s="62" t="s">
        <v>402</v>
      </c>
      <c r="B242" s="62" t="s">
        <v>402</v>
      </c>
      <c r="C242" s="63"/>
      <c r="D242" s="64"/>
      <c r="E242" s="65"/>
      <c r="F242" s="66"/>
      <c r="G242" s="63"/>
      <c r="H242" s="67"/>
      <c r="I242" s="68"/>
      <c r="J242" s="68"/>
      <c r="K242" s="34" t="s">
        <v>65</v>
      </c>
      <c r="L242" s="75">
        <v>242</v>
      </c>
      <c r="M242" s="75"/>
      <c r="N242" s="70"/>
      <c r="O242" s="77" t="s">
        <v>179</v>
      </c>
      <c r="P242" s="79">
        <v>43804.850972222222</v>
      </c>
      <c r="Q242" s="77" t="s">
        <v>1597</v>
      </c>
      <c r="R242" s="80" t="s">
        <v>2171</v>
      </c>
      <c r="S242" s="77" t="s">
        <v>2362</v>
      </c>
      <c r="T242" s="77" t="s">
        <v>2409</v>
      </c>
      <c r="U242" s="79">
        <v>43804.850972222222</v>
      </c>
      <c r="V242" s="80" t="s">
        <v>2667</v>
      </c>
      <c r="W242" s="77"/>
      <c r="X242" s="77"/>
      <c r="Y242" s="83" t="s">
        <v>3667</v>
      </c>
      <c r="Z242" s="77"/>
    </row>
    <row r="243" spans="1:26" x14ac:dyDescent="0.3">
      <c r="A243" s="62" t="s">
        <v>403</v>
      </c>
      <c r="B243" s="62" t="s">
        <v>403</v>
      </c>
      <c r="C243" s="63"/>
      <c r="D243" s="64"/>
      <c r="E243" s="65"/>
      <c r="F243" s="66"/>
      <c r="G243" s="63"/>
      <c r="H243" s="67"/>
      <c r="I243" s="68"/>
      <c r="J243" s="68"/>
      <c r="K243" s="34" t="s">
        <v>65</v>
      </c>
      <c r="L243" s="75">
        <v>243</v>
      </c>
      <c r="M243" s="75"/>
      <c r="N243" s="70"/>
      <c r="O243" s="77" t="s">
        <v>179</v>
      </c>
      <c r="P243" s="79">
        <v>43804.850972222222</v>
      </c>
      <c r="Q243" s="77" t="s">
        <v>1598</v>
      </c>
      <c r="R243" s="77"/>
      <c r="S243" s="77"/>
      <c r="T243" s="77"/>
      <c r="U243" s="79">
        <v>43804.850972222222</v>
      </c>
      <c r="V243" s="80" t="s">
        <v>2668</v>
      </c>
      <c r="W243" s="77"/>
      <c r="X243" s="77"/>
      <c r="Y243" s="83" t="s">
        <v>3668</v>
      </c>
      <c r="Z243" s="77"/>
    </row>
    <row r="244" spans="1:26" x14ac:dyDescent="0.3">
      <c r="A244" s="62" t="s">
        <v>404</v>
      </c>
      <c r="B244" s="62" t="s">
        <v>404</v>
      </c>
      <c r="C244" s="63"/>
      <c r="D244" s="64"/>
      <c r="E244" s="65"/>
      <c r="F244" s="66"/>
      <c r="G244" s="63"/>
      <c r="H244" s="67"/>
      <c r="I244" s="68"/>
      <c r="J244" s="68"/>
      <c r="K244" s="34" t="s">
        <v>65</v>
      </c>
      <c r="L244" s="75">
        <v>244</v>
      </c>
      <c r="M244" s="75"/>
      <c r="N244" s="70"/>
      <c r="O244" s="77" t="s">
        <v>179</v>
      </c>
      <c r="P244" s="79">
        <v>43804.850983796299</v>
      </c>
      <c r="Q244" s="77" t="s">
        <v>1599</v>
      </c>
      <c r="R244" s="77"/>
      <c r="S244" s="77"/>
      <c r="T244" s="77"/>
      <c r="U244" s="79">
        <v>43804.850983796299</v>
      </c>
      <c r="V244" s="80" t="s">
        <v>2669</v>
      </c>
      <c r="W244" s="77"/>
      <c r="X244" s="77"/>
      <c r="Y244" s="83" t="s">
        <v>3669</v>
      </c>
      <c r="Z244" s="77"/>
    </row>
    <row r="245" spans="1:26" x14ac:dyDescent="0.3">
      <c r="A245" s="62" t="s">
        <v>405</v>
      </c>
      <c r="B245" s="62" t="s">
        <v>1245</v>
      </c>
      <c r="C245" s="63"/>
      <c r="D245" s="64"/>
      <c r="E245" s="65"/>
      <c r="F245" s="66"/>
      <c r="G245" s="63"/>
      <c r="H245" s="67"/>
      <c r="I245" s="68"/>
      <c r="J245" s="68"/>
      <c r="K245" s="34" t="s">
        <v>65</v>
      </c>
      <c r="L245" s="75">
        <v>245</v>
      </c>
      <c r="M245" s="75"/>
      <c r="N245" s="70"/>
      <c r="O245" s="77" t="s">
        <v>1419</v>
      </c>
      <c r="P245" s="79">
        <v>43804.851030092592</v>
      </c>
      <c r="Q245" s="77" t="s">
        <v>1600</v>
      </c>
      <c r="R245" s="77"/>
      <c r="S245" s="77"/>
      <c r="T245" s="77"/>
      <c r="U245" s="79">
        <v>43804.851030092592</v>
      </c>
      <c r="V245" s="80" t="s">
        <v>2670</v>
      </c>
      <c r="W245" s="77"/>
      <c r="X245" s="77"/>
      <c r="Y245" s="83" t="s">
        <v>3670</v>
      </c>
      <c r="Z245" s="77"/>
    </row>
    <row r="246" spans="1:26" x14ac:dyDescent="0.3">
      <c r="A246" s="62" t="s">
        <v>406</v>
      </c>
      <c r="B246" s="62" t="s">
        <v>406</v>
      </c>
      <c r="C246" s="63"/>
      <c r="D246" s="64"/>
      <c r="E246" s="65"/>
      <c r="F246" s="66"/>
      <c r="G246" s="63"/>
      <c r="H246" s="67"/>
      <c r="I246" s="68"/>
      <c r="J246" s="68"/>
      <c r="K246" s="34" t="s">
        <v>65</v>
      </c>
      <c r="L246" s="75">
        <v>246</v>
      </c>
      <c r="M246" s="75"/>
      <c r="N246" s="70"/>
      <c r="O246" s="77" t="s">
        <v>179</v>
      </c>
      <c r="P246" s="79">
        <v>43804.851030092592</v>
      </c>
      <c r="Q246" s="77" t="s">
        <v>1601</v>
      </c>
      <c r="R246" s="77"/>
      <c r="S246" s="77"/>
      <c r="T246" s="77"/>
      <c r="U246" s="79">
        <v>43804.851030092592</v>
      </c>
      <c r="V246" s="80" t="s">
        <v>2671</v>
      </c>
      <c r="W246" s="77"/>
      <c r="X246" s="77"/>
      <c r="Y246" s="83" t="s">
        <v>3671</v>
      </c>
      <c r="Z246" s="77"/>
    </row>
    <row r="247" spans="1:26" x14ac:dyDescent="0.3">
      <c r="A247" s="62" t="s">
        <v>407</v>
      </c>
      <c r="B247" s="62" t="s">
        <v>911</v>
      </c>
      <c r="C247" s="63"/>
      <c r="D247" s="64"/>
      <c r="E247" s="65"/>
      <c r="F247" s="66"/>
      <c r="G247" s="63"/>
      <c r="H247" s="67"/>
      <c r="I247" s="68"/>
      <c r="J247" s="68"/>
      <c r="K247" s="34" t="s">
        <v>65</v>
      </c>
      <c r="L247" s="75">
        <v>247</v>
      </c>
      <c r="M247" s="75"/>
      <c r="N247" s="70"/>
      <c r="O247" s="77" t="s">
        <v>1419</v>
      </c>
      <c r="P247" s="79">
        <v>43804.851064814815</v>
      </c>
      <c r="Q247" s="77" t="s">
        <v>1602</v>
      </c>
      <c r="R247" s="80" t="s">
        <v>2172</v>
      </c>
      <c r="S247" s="77" t="s">
        <v>2363</v>
      </c>
      <c r="T247" s="77"/>
      <c r="U247" s="79">
        <v>43804.851064814815</v>
      </c>
      <c r="V247" s="80" t="s">
        <v>2672</v>
      </c>
      <c r="W247" s="77"/>
      <c r="X247" s="77"/>
      <c r="Y247" s="83" t="s">
        <v>3672</v>
      </c>
      <c r="Z247" s="77"/>
    </row>
    <row r="248" spans="1:26" x14ac:dyDescent="0.3">
      <c r="A248" s="62" t="s">
        <v>408</v>
      </c>
      <c r="B248" s="62" t="s">
        <v>1181</v>
      </c>
      <c r="C248" s="63"/>
      <c r="D248" s="64"/>
      <c r="E248" s="65"/>
      <c r="F248" s="66"/>
      <c r="G248" s="63"/>
      <c r="H248" s="67"/>
      <c r="I248" s="68"/>
      <c r="J248" s="68"/>
      <c r="K248" s="34" t="s">
        <v>65</v>
      </c>
      <c r="L248" s="75">
        <v>248</v>
      </c>
      <c r="M248" s="75"/>
      <c r="N248" s="70"/>
      <c r="O248" s="77" t="s">
        <v>1419</v>
      </c>
      <c r="P248" s="79">
        <v>43804.851076388892</v>
      </c>
      <c r="Q248" s="77" t="s">
        <v>1448</v>
      </c>
      <c r="R248" s="80" t="s">
        <v>2126</v>
      </c>
      <c r="S248" s="77" t="s">
        <v>2350</v>
      </c>
      <c r="T248" s="77"/>
      <c r="U248" s="79">
        <v>43804.851076388892</v>
      </c>
      <c r="V248" s="80" t="s">
        <v>2673</v>
      </c>
      <c r="W248" s="77"/>
      <c r="X248" s="77"/>
      <c r="Y248" s="83" t="s">
        <v>3673</v>
      </c>
      <c r="Z248" s="77"/>
    </row>
    <row r="249" spans="1:26" x14ac:dyDescent="0.3">
      <c r="A249" s="62" t="s">
        <v>409</v>
      </c>
      <c r="B249" s="62" t="s">
        <v>1246</v>
      </c>
      <c r="C249" s="63"/>
      <c r="D249" s="64"/>
      <c r="E249" s="65"/>
      <c r="F249" s="66"/>
      <c r="G249" s="63"/>
      <c r="H249" s="67"/>
      <c r="I249" s="68"/>
      <c r="J249" s="68"/>
      <c r="K249" s="34" t="s">
        <v>65</v>
      </c>
      <c r="L249" s="75">
        <v>249</v>
      </c>
      <c r="M249" s="75"/>
      <c r="N249" s="70"/>
      <c r="O249" s="77" t="s">
        <v>1420</v>
      </c>
      <c r="P249" s="79">
        <v>43804.851122685184</v>
      </c>
      <c r="Q249" s="77" t="s">
        <v>1603</v>
      </c>
      <c r="R249" s="77"/>
      <c r="S249" s="77"/>
      <c r="T249" s="77"/>
      <c r="U249" s="79">
        <v>43804.851122685184</v>
      </c>
      <c r="V249" s="80" t="s">
        <v>2674</v>
      </c>
      <c r="W249" s="77"/>
      <c r="X249" s="77"/>
      <c r="Y249" s="83" t="s">
        <v>3674</v>
      </c>
      <c r="Z249" s="83" t="s">
        <v>4479</v>
      </c>
    </row>
    <row r="250" spans="1:26" x14ac:dyDescent="0.3">
      <c r="A250" s="62" t="s">
        <v>410</v>
      </c>
      <c r="B250" s="62" t="s">
        <v>1247</v>
      </c>
      <c r="C250" s="63"/>
      <c r="D250" s="64"/>
      <c r="E250" s="65"/>
      <c r="F250" s="66"/>
      <c r="G250" s="63"/>
      <c r="H250" s="67"/>
      <c r="I250" s="68"/>
      <c r="J250" s="68"/>
      <c r="K250" s="34" t="s">
        <v>65</v>
      </c>
      <c r="L250" s="75">
        <v>250</v>
      </c>
      <c r="M250" s="75"/>
      <c r="N250" s="70"/>
      <c r="O250" s="77" t="s">
        <v>1419</v>
      </c>
      <c r="P250" s="79">
        <v>43804.85125</v>
      </c>
      <c r="Q250" s="77" t="s">
        <v>1604</v>
      </c>
      <c r="R250" s="77"/>
      <c r="S250" s="77"/>
      <c r="T250" s="77" t="s">
        <v>2390</v>
      </c>
      <c r="U250" s="79">
        <v>43804.85125</v>
      </c>
      <c r="V250" s="80" t="s">
        <v>2675</v>
      </c>
      <c r="W250" s="77"/>
      <c r="X250" s="77"/>
      <c r="Y250" s="83" t="s">
        <v>3675</v>
      </c>
      <c r="Z250" s="77"/>
    </row>
    <row r="251" spans="1:26" x14ac:dyDescent="0.3">
      <c r="A251" s="62" t="s">
        <v>411</v>
      </c>
      <c r="B251" s="62" t="s">
        <v>1248</v>
      </c>
      <c r="C251" s="63"/>
      <c r="D251" s="64"/>
      <c r="E251" s="65"/>
      <c r="F251" s="66"/>
      <c r="G251" s="63"/>
      <c r="H251" s="67"/>
      <c r="I251" s="68"/>
      <c r="J251" s="68"/>
      <c r="K251" s="34" t="s">
        <v>65</v>
      </c>
      <c r="L251" s="75">
        <v>251</v>
      </c>
      <c r="M251" s="75"/>
      <c r="N251" s="70"/>
      <c r="O251" s="77" t="s">
        <v>1419</v>
      </c>
      <c r="P251" s="79">
        <v>43804.8512962963</v>
      </c>
      <c r="Q251" s="77" t="s">
        <v>1605</v>
      </c>
      <c r="R251" s="80" t="s">
        <v>2173</v>
      </c>
      <c r="S251" s="77" t="s">
        <v>2350</v>
      </c>
      <c r="T251" s="77" t="s">
        <v>2410</v>
      </c>
      <c r="U251" s="79">
        <v>43804.8512962963</v>
      </c>
      <c r="V251" s="80" t="s">
        <v>2676</v>
      </c>
      <c r="W251" s="77"/>
      <c r="X251" s="77"/>
      <c r="Y251" s="83" t="s">
        <v>3676</v>
      </c>
      <c r="Z251" s="77"/>
    </row>
    <row r="252" spans="1:26" x14ac:dyDescent="0.3">
      <c r="A252" s="62" t="s">
        <v>411</v>
      </c>
      <c r="B252" s="62" t="s">
        <v>1249</v>
      </c>
      <c r="C252" s="63"/>
      <c r="D252" s="64"/>
      <c r="E252" s="65"/>
      <c r="F252" s="66"/>
      <c r="G252" s="63"/>
      <c r="H252" s="67"/>
      <c r="I252" s="68"/>
      <c r="J252" s="68"/>
      <c r="K252" s="34" t="s">
        <v>65</v>
      </c>
      <c r="L252" s="75">
        <v>252</v>
      </c>
      <c r="M252" s="75"/>
      <c r="N252" s="70"/>
      <c r="O252" s="77" t="s">
        <v>1419</v>
      </c>
      <c r="P252" s="79">
        <v>43804.8512962963</v>
      </c>
      <c r="Q252" s="77" t="s">
        <v>1605</v>
      </c>
      <c r="R252" s="80" t="s">
        <v>2173</v>
      </c>
      <c r="S252" s="77" t="s">
        <v>2350</v>
      </c>
      <c r="T252" s="77" t="s">
        <v>2410</v>
      </c>
      <c r="U252" s="79">
        <v>43804.8512962963</v>
      </c>
      <c r="V252" s="80" t="s">
        <v>2676</v>
      </c>
      <c r="W252" s="77"/>
      <c r="X252" s="77"/>
      <c r="Y252" s="83" t="s">
        <v>3676</v>
      </c>
      <c r="Z252" s="77"/>
    </row>
    <row r="253" spans="1:26" x14ac:dyDescent="0.3">
      <c r="A253" s="62" t="s">
        <v>412</v>
      </c>
      <c r="B253" s="62" t="s">
        <v>1189</v>
      </c>
      <c r="C253" s="63"/>
      <c r="D253" s="64"/>
      <c r="E253" s="65"/>
      <c r="F253" s="66"/>
      <c r="G253" s="63"/>
      <c r="H253" s="67"/>
      <c r="I253" s="68"/>
      <c r="J253" s="68"/>
      <c r="K253" s="34" t="s">
        <v>65</v>
      </c>
      <c r="L253" s="75">
        <v>253</v>
      </c>
      <c r="M253" s="75"/>
      <c r="N253" s="70"/>
      <c r="O253" s="77" t="s">
        <v>1419</v>
      </c>
      <c r="P253" s="79">
        <v>43804.851319444446</v>
      </c>
      <c r="Q253" s="77" t="s">
        <v>1460</v>
      </c>
      <c r="R253" s="77"/>
      <c r="S253" s="77"/>
      <c r="T253" s="77"/>
      <c r="U253" s="79">
        <v>43804.851319444446</v>
      </c>
      <c r="V253" s="80" t="s">
        <v>2677</v>
      </c>
      <c r="W253" s="77"/>
      <c r="X253" s="77"/>
      <c r="Y253" s="83" t="s">
        <v>3677</v>
      </c>
      <c r="Z253" s="77"/>
    </row>
    <row r="254" spans="1:26" x14ac:dyDescent="0.3">
      <c r="A254" s="62" t="s">
        <v>413</v>
      </c>
      <c r="B254" s="62" t="s">
        <v>413</v>
      </c>
      <c r="C254" s="63"/>
      <c r="D254" s="64"/>
      <c r="E254" s="65"/>
      <c r="F254" s="66"/>
      <c r="G254" s="63"/>
      <c r="H254" s="67"/>
      <c r="I254" s="68"/>
      <c r="J254" s="68"/>
      <c r="K254" s="34" t="s">
        <v>65</v>
      </c>
      <c r="L254" s="75">
        <v>254</v>
      </c>
      <c r="M254" s="75"/>
      <c r="N254" s="70"/>
      <c r="O254" s="77" t="s">
        <v>179</v>
      </c>
      <c r="P254" s="79">
        <v>43804.851770833331</v>
      </c>
      <c r="Q254" s="77" t="s">
        <v>1606</v>
      </c>
      <c r="R254" s="80" t="s">
        <v>2174</v>
      </c>
      <c r="S254" s="77" t="s">
        <v>2363</v>
      </c>
      <c r="T254" s="77"/>
      <c r="U254" s="79">
        <v>43804.851770833331</v>
      </c>
      <c r="V254" s="80" t="s">
        <v>2678</v>
      </c>
      <c r="W254" s="77"/>
      <c r="X254" s="77"/>
      <c r="Y254" s="83" t="s">
        <v>3678</v>
      </c>
      <c r="Z254" s="77"/>
    </row>
    <row r="255" spans="1:26" x14ac:dyDescent="0.3">
      <c r="A255" s="62" t="s">
        <v>414</v>
      </c>
      <c r="B255" s="62" t="s">
        <v>414</v>
      </c>
      <c r="C255" s="63"/>
      <c r="D255" s="64"/>
      <c r="E255" s="65"/>
      <c r="F255" s="66"/>
      <c r="G255" s="63"/>
      <c r="H255" s="67"/>
      <c r="I255" s="68"/>
      <c r="J255" s="68"/>
      <c r="K255" s="34" t="s">
        <v>65</v>
      </c>
      <c r="L255" s="75">
        <v>255</v>
      </c>
      <c r="M255" s="75"/>
      <c r="N255" s="70"/>
      <c r="O255" s="77" t="s">
        <v>179</v>
      </c>
      <c r="P255" s="79">
        <v>43804.851805555554</v>
      </c>
      <c r="Q255" s="77" t="s">
        <v>1607</v>
      </c>
      <c r="R255" s="80" t="s">
        <v>2175</v>
      </c>
      <c r="S255" s="77" t="s">
        <v>2350</v>
      </c>
      <c r="T255" s="77"/>
      <c r="U255" s="79">
        <v>43804.851805555554</v>
      </c>
      <c r="V255" s="80" t="s">
        <v>2679</v>
      </c>
      <c r="W255" s="77"/>
      <c r="X255" s="77"/>
      <c r="Y255" s="83" t="s">
        <v>3679</v>
      </c>
      <c r="Z255" s="77"/>
    </row>
    <row r="256" spans="1:26" x14ac:dyDescent="0.3">
      <c r="A256" s="62" t="s">
        <v>415</v>
      </c>
      <c r="B256" s="62" t="s">
        <v>1250</v>
      </c>
      <c r="C256" s="63"/>
      <c r="D256" s="64"/>
      <c r="E256" s="65"/>
      <c r="F256" s="66"/>
      <c r="G256" s="63"/>
      <c r="H256" s="67"/>
      <c r="I256" s="68"/>
      <c r="J256" s="68"/>
      <c r="K256" s="34" t="s">
        <v>65</v>
      </c>
      <c r="L256" s="75">
        <v>256</v>
      </c>
      <c r="M256" s="75"/>
      <c r="N256" s="70"/>
      <c r="O256" s="77" t="s">
        <v>1419</v>
      </c>
      <c r="P256" s="79">
        <v>43804.851817129631</v>
      </c>
      <c r="Q256" s="77" t="s">
        <v>1608</v>
      </c>
      <c r="R256" s="80" t="s">
        <v>2176</v>
      </c>
      <c r="S256" s="77" t="s">
        <v>2364</v>
      </c>
      <c r="T256" s="77"/>
      <c r="U256" s="79">
        <v>43804.851817129631</v>
      </c>
      <c r="V256" s="80" t="s">
        <v>2680</v>
      </c>
      <c r="W256" s="77"/>
      <c r="X256" s="77"/>
      <c r="Y256" s="83" t="s">
        <v>3680</v>
      </c>
      <c r="Z256" s="77"/>
    </row>
    <row r="257" spans="1:26" x14ac:dyDescent="0.3">
      <c r="A257" s="62" t="s">
        <v>416</v>
      </c>
      <c r="B257" s="62" t="s">
        <v>1251</v>
      </c>
      <c r="C257" s="63"/>
      <c r="D257" s="64"/>
      <c r="E257" s="65"/>
      <c r="F257" s="66"/>
      <c r="G257" s="63"/>
      <c r="H257" s="67"/>
      <c r="I257" s="68"/>
      <c r="J257" s="68"/>
      <c r="K257" s="34" t="s">
        <v>65</v>
      </c>
      <c r="L257" s="75">
        <v>257</v>
      </c>
      <c r="M257" s="75"/>
      <c r="N257" s="70"/>
      <c r="O257" s="77" t="s">
        <v>1420</v>
      </c>
      <c r="P257" s="79">
        <v>43804.851840277777</v>
      </c>
      <c r="Q257" s="77" t="s">
        <v>1609</v>
      </c>
      <c r="R257" s="77"/>
      <c r="S257" s="77"/>
      <c r="T257" s="77"/>
      <c r="U257" s="79">
        <v>43804.851840277777</v>
      </c>
      <c r="V257" s="80" t="s">
        <v>2681</v>
      </c>
      <c r="W257" s="77"/>
      <c r="X257" s="77"/>
      <c r="Y257" s="83" t="s">
        <v>3681</v>
      </c>
      <c r="Z257" s="83" t="s">
        <v>4480</v>
      </c>
    </row>
    <row r="258" spans="1:26" x14ac:dyDescent="0.3">
      <c r="A258" s="62" t="s">
        <v>417</v>
      </c>
      <c r="B258" s="62" t="s">
        <v>417</v>
      </c>
      <c r="C258" s="63"/>
      <c r="D258" s="64"/>
      <c r="E258" s="65"/>
      <c r="F258" s="66"/>
      <c r="G258" s="63"/>
      <c r="H258" s="67"/>
      <c r="I258" s="68"/>
      <c r="J258" s="68"/>
      <c r="K258" s="34" t="s">
        <v>65</v>
      </c>
      <c r="L258" s="75">
        <v>258</v>
      </c>
      <c r="M258" s="75"/>
      <c r="N258" s="70"/>
      <c r="O258" s="77" t="s">
        <v>179</v>
      </c>
      <c r="P258" s="79">
        <v>43804.851956018516</v>
      </c>
      <c r="Q258" s="77" t="s">
        <v>1610</v>
      </c>
      <c r="R258" s="80" t="s">
        <v>2177</v>
      </c>
      <c r="S258" s="77" t="s">
        <v>2350</v>
      </c>
      <c r="T258" s="77"/>
      <c r="U258" s="79">
        <v>43804.851956018516</v>
      </c>
      <c r="V258" s="80" t="s">
        <v>2682</v>
      </c>
      <c r="W258" s="77"/>
      <c r="X258" s="77"/>
      <c r="Y258" s="83" t="s">
        <v>3682</v>
      </c>
      <c r="Z258" s="77"/>
    </row>
    <row r="259" spans="1:26" x14ac:dyDescent="0.3">
      <c r="A259" s="62" t="s">
        <v>418</v>
      </c>
      <c r="B259" s="62" t="s">
        <v>418</v>
      </c>
      <c r="C259" s="63"/>
      <c r="D259" s="64"/>
      <c r="E259" s="65"/>
      <c r="F259" s="66"/>
      <c r="G259" s="63"/>
      <c r="H259" s="67"/>
      <c r="I259" s="68"/>
      <c r="J259" s="68"/>
      <c r="K259" s="34" t="s">
        <v>65</v>
      </c>
      <c r="L259" s="75">
        <v>259</v>
      </c>
      <c r="M259" s="75"/>
      <c r="N259" s="70"/>
      <c r="O259" s="77" t="s">
        <v>179</v>
      </c>
      <c r="P259" s="79">
        <v>43804.851967592593</v>
      </c>
      <c r="Q259" s="77" t="s">
        <v>1611</v>
      </c>
      <c r="R259" s="77"/>
      <c r="S259" s="77"/>
      <c r="T259" s="77"/>
      <c r="U259" s="79">
        <v>43804.851967592593</v>
      </c>
      <c r="V259" s="80" t="s">
        <v>2683</v>
      </c>
      <c r="W259" s="77"/>
      <c r="X259" s="77"/>
      <c r="Y259" s="83" t="s">
        <v>3683</v>
      </c>
      <c r="Z259" s="77"/>
    </row>
    <row r="260" spans="1:26" x14ac:dyDescent="0.3">
      <c r="A260" s="62" t="s">
        <v>419</v>
      </c>
      <c r="B260" s="62" t="s">
        <v>1252</v>
      </c>
      <c r="C260" s="63"/>
      <c r="D260" s="64"/>
      <c r="E260" s="65"/>
      <c r="F260" s="66"/>
      <c r="G260" s="63"/>
      <c r="H260" s="67"/>
      <c r="I260" s="68"/>
      <c r="J260" s="68"/>
      <c r="K260" s="34" t="s">
        <v>65</v>
      </c>
      <c r="L260" s="75">
        <v>260</v>
      </c>
      <c r="M260" s="75"/>
      <c r="N260" s="70"/>
      <c r="O260" s="77" t="s">
        <v>1420</v>
      </c>
      <c r="P260" s="79">
        <v>43804.852083333331</v>
      </c>
      <c r="Q260" s="77" t="s">
        <v>1612</v>
      </c>
      <c r="R260" s="77"/>
      <c r="S260" s="77"/>
      <c r="T260" s="77"/>
      <c r="U260" s="79">
        <v>43804.852083333331</v>
      </c>
      <c r="V260" s="80" t="s">
        <v>2684</v>
      </c>
      <c r="W260" s="77"/>
      <c r="X260" s="77"/>
      <c r="Y260" s="83" t="s">
        <v>3684</v>
      </c>
      <c r="Z260" s="83" t="s">
        <v>4481</v>
      </c>
    </row>
    <row r="261" spans="1:26" x14ac:dyDescent="0.3">
      <c r="A261" s="62" t="s">
        <v>420</v>
      </c>
      <c r="B261" s="62" t="s">
        <v>420</v>
      </c>
      <c r="C261" s="63"/>
      <c r="D261" s="64"/>
      <c r="E261" s="65"/>
      <c r="F261" s="66"/>
      <c r="G261" s="63"/>
      <c r="H261" s="67"/>
      <c r="I261" s="68"/>
      <c r="J261" s="68"/>
      <c r="K261" s="34" t="s">
        <v>65</v>
      </c>
      <c r="L261" s="75">
        <v>261</v>
      </c>
      <c r="M261" s="75"/>
      <c r="N261" s="70"/>
      <c r="O261" s="77" t="s">
        <v>179</v>
      </c>
      <c r="P261" s="79">
        <v>43804.852175925924</v>
      </c>
      <c r="Q261" s="77" t="s">
        <v>1613</v>
      </c>
      <c r="R261" s="80" t="s">
        <v>2178</v>
      </c>
      <c r="S261" s="77" t="s">
        <v>2350</v>
      </c>
      <c r="T261" s="77"/>
      <c r="U261" s="79">
        <v>43804.852175925924</v>
      </c>
      <c r="V261" s="80" t="s">
        <v>2685</v>
      </c>
      <c r="W261" s="77"/>
      <c r="X261" s="77"/>
      <c r="Y261" s="83" t="s">
        <v>3685</v>
      </c>
      <c r="Z261" s="77"/>
    </row>
    <row r="262" spans="1:26" x14ac:dyDescent="0.3">
      <c r="A262" s="62" t="s">
        <v>421</v>
      </c>
      <c r="B262" s="62" t="s">
        <v>421</v>
      </c>
      <c r="C262" s="63"/>
      <c r="D262" s="64"/>
      <c r="E262" s="65"/>
      <c r="F262" s="66"/>
      <c r="G262" s="63"/>
      <c r="H262" s="67"/>
      <c r="I262" s="68"/>
      <c r="J262" s="68"/>
      <c r="K262" s="34" t="s">
        <v>65</v>
      </c>
      <c r="L262" s="75">
        <v>262</v>
      </c>
      <c r="M262" s="75"/>
      <c r="N262" s="70"/>
      <c r="O262" s="77" t="s">
        <v>179</v>
      </c>
      <c r="P262" s="79">
        <v>43804.852222222224</v>
      </c>
      <c r="Q262" s="77" t="s">
        <v>1614</v>
      </c>
      <c r="R262" s="77"/>
      <c r="S262" s="77"/>
      <c r="T262" s="77"/>
      <c r="U262" s="79">
        <v>43804.852222222224</v>
      </c>
      <c r="V262" s="80" t="s">
        <v>2686</v>
      </c>
      <c r="W262" s="77"/>
      <c r="X262" s="77"/>
      <c r="Y262" s="83" t="s">
        <v>3686</v>
      </c>
      <c r="Z262" s="77"/>
    </row>
    <row r="263" spans="1:26" x14ac:dyDescent="0.3">
      <c r="A263" s="62" t="s">
        <v>422</v>
      </c>
      <c r="B263" s="62" t="s">
        <v>422</v>
      </c>
      <c r="C263" s="63"/>
      <c r="D263" s="64"/>
      <c r="E263" s="65"/>
      <c r="F263" s="66"/>
      <c r="G263" s="63"/>
      <c r="H263" s="67"/>
      <c r="I263" s="68"/>
      <c r="J263" s="68"/>
      <c r="K263" s="34" t="s">
        <v>65</v>
      </c>
      <c r="L263" s="75">
        <v>263</v>
      </c>
      <c r="M263" s="75"/>
      <c r="N263" s="70"/>
      <c r="O263" s="77" t="s">
        <v>179</v>
      </c>
      <c r="P263" s="79">
        <v>43804.852268518516</v>
      </c>
      <c r="Q263" s="77" t="s">
        <v>1615</v>
      </c>
      <c r="R263" s="80" t="s">
        <v>2179</v>
      </c>
      <c r="S263" s="77" t="s">
        <v>2350</v>
      </c>
      <c r="T263" s="77"/>
      <c r="U263" s="79">
        <v>43804.852268518516</v>
      </c>
      <c r="V263" s="80" t="s">
        <v>2687</v>
      </c>
      <c r="W263" s="77"/>
      <c r="X263" s="77"/>
      <c r="Y263" s="83" t="s">
        <v>3687</v>
      </c>
      <c r="Z263" s="77"/>
    </row>
    <row r="264" spans="1:26" x14ac:dyDescent="0.3">
      <c r="A264" s="62" t="s">
        <v>423</v>
      </c>
      <c r="B264" s="62" t="s">
        <v>423</v>
      </c>
      <c r="C264" s="63"/>
      <c r="D264" s="64"/>
      <c r="E264" s="65"/>
      <c r="F264" s="66"/>
      <c r="G264" s="63"/>
      <c r="H264" s="67"/>
      <c r="I264" s="68"/>
      <c r="J264" s="68"/>
      <c r="K264" s="34" t="s">
        <v>65</v>
      </c>
      <c r="L264" s="75">
        <v>264</v>
      </c>
      <c r="M264" s="75"/>
      <c r="N264" s="70"/>
      <c r="O264" s="77" t="s">
        <v>179</v>
      </c>
      <c r="P264" s="79">
        <v>43804.852314814816</v>
      </c>
      <c r="Q264" s="77" t="s">
        <v>1616</v>
      </c>
      <c r="R264" s="80" t="s">
        <v>2180</v>
      </c>
      <c r="S264" s="77" t="s">
        <v>2350</v>
      </c>
      <c r="T264" s="77"/>
      <c r="U264" s="79">
        <v>43804.852314814816</v>
      </c>
      <c r="V264" s="80" t="s">
        <v>2688</v>
      </c>
      <c r="W264" s="77"/>
      <c r="X264" s="77"/>
      <c r="Y264" s="83" t="s">
        <v>3688</v>
      </c>
      <c r="Z264" s="77"/>
    </row>
    <row r="265" spans="1:26" x14ac:dyDescent="0.3">
      <c r="A265" s="62" t="s">
        <v>424</v>
      </c>
      <c r="B265" s="62" t="s">
        <v>424</v>
      </c>
      <c r="C265" s="63"/>
      <c r="D265" s="64"/>
      <c r="E265" s="65"/>
      <c r="F265" s="66"/>
      <c r="G265" s="63"/>
      <c r="H265" s="67"/>
      <c r="I265" s="68"/>
      <c r="J265" s="68"/>
      <c r="K265" s="34" t="s">
        <v>65</v>
      </c>
      <c r="L265" s="75">
        <v>265</v>
      </c>
      <c r="M265" s="75"/>
      <c r="N265" s="70"/>
      <c r="O265" s="77" t="s">
        <v>179</v>
      </c>
      <c r="P265" s="79">
        <v>43804.852418981478</v>
      </c>
      <c r="Q265" s="77" t="s">
        <v>1617</v>
      </c>
      <c r="R265" s="80" t="s">
        <v>2181</v>
      </c>
      <c r="S265" s="77" t="s">
        <v>2350</v>
      </c>
      <c r="T265" s="77"/>
      <c r="U265" s="79">
        <v>43804.852418981478</v>
      </c>
      <c r="V265" s="80" t="s">
        <v>2689</v>
      </c>
      <c r="W265" s="77"/>
      <c r="X265" s="77"/>
      <c r="Y265" s="83" t="s">
        <v>3689</v>
      </c>
      <c r="Z265" s="77"/>
    </row>
    <row r="266" spans="1:26" x14ac:dyDescent="0.3">
      <c r="A266" s="62" t="s">
        <v>425</v>
      </c>
      <c r="B266" s="62" t="s">
        <v>1181</v>
      </c>
      <c r="C266" s="63"/>
      <c r="D266" s="64"/>
      <c r="E266" s="65"/>
      <c r="F266" s="66"/>
      <c r="G266" s="63"/>
      <c r="H266" s="67"/>
      <c r="I266" s="68"/>
      <c r="J266" s="68"/>
      <c r="K266" s="34" t="s">
        <v>65</v>
      </c>
      <c r="L266" s="75">
        <v>266</v>
      </c>
      <c r="M266" s="75"/>
      <c r="N266" s="70"/>
      <c r="O266" s="77" t="s">
        <v>1419</v>
      </c>
      <c r="P266" s="79">
        <v>43804.852430555555</v>
      </c>
      <c r="Q266" s="77" t="s">
        <v>1448</v>
      </c>
      <c r="R266" s="80" t="s">
        <v>2126</v>
      </c>
      <c r="S266" s="77" t="s">
        <v>2350</v>
      </c>
      <c r="T266" s="77"/>
      <c r="U266" s="79">
        <v>43804.852430555555</v>
      </c>
      <c r="V266" s="80" t="s">
        <v>2690</v>
      </c>
      <c r="W266" s="77"/>
      <c r="X266" s="77"/>
      <c r="Y266" s="83" t="s">
        <v>3690</v>
      </c>
      <c r="Z266" s="77"/>
    </row>
    <row r="267" spans="1:26" x14ac:dyDescent="0.3">
      <c r="A267" s="62" t="s">
        <v>426</v>
      </c>
      <c r="B267" s="62" t="s">
        <v>1253</v>
      </c>
      <c r="C267" s="63"/>
      <c r="D267" s="64"/>
      <c r="E267" s="65"/>
      <c r="F267" s="66"/>
      <c r="G267" s="63"/>
      <c r="H267" s="67"/>
      <c r="I267" s="68"/>
      <c r="J267" s="68"/>
      <c r="K267" s="34" t="s">
        <v>65</v>
      </c>
      <c r="L267" s="75">
        <v>267</v>
      </c>
      <c r="M267" s="75"/>
      <c r="N267" s="70"/>
      <c r="O267" s="77" t="s">
        <v>1419</v>
      </c>
      <c r="P267" s="79">
        <v>43804.852476851855</v>
      </c>
      <c r="Q267" s="77" t="s">
        <v>1618</v>
      </c>
      <c r="R267" s="77"/>
      <c r="S267" s="77"/>
      <c r="T267" s="77"/>
      <c r="U267" s="79">
        <v>43804.852476851855</v>
      </c>
      <c r="V267" s="80" t="s">
        <v>2691</v>
      </c>
      <c r="W267" s="77"/>
      <c r="X267" s="77"/>
      <c r="Y267" s="83" t="s">
        <v>3691</v>
      </c>
      <c r="Z267" s="77"/>
    </row>
    <row r="268" spans="1:26" x14ac:dyDescent="0.3">
      <c r="A268" s="62" t="s">
        <v>427</v>
      </c>
      <c r="B268" s="62" t="s">
        <v>1189</v>
      </c>
      <c r="C268" s="63"/>
      <c r="D268" s="64"/>
      <c r="E268" s="65"/>
      <c r="F268" s="66"/>
      <c r="G268" s="63"/>
      <c r="H268" s="67"/>
      <c r="I268" s="68"/>
      <c r="J268" s="68"/>
      <c r="K268" s="34" t="s">
        <v>65</v>
      </c>
      <c r="L268" s="75">
        <v>268</v>
      </c>
      <c r="M268" s="75"/>
      <c r="N268" s="70"/>
      <c r="O268" s="77" t="s">
        <v>1419</v>
      </c>
      <c r="P268" s="79">
        <v>43804.852592592593</v>
      </c>
      <c r="Q268" s="77" t="s">
        <v>1460</v>
      </c>
      <c r="R268" s="77"/>
      <c r="S268" s="77"/>
      <c r="T268" s="77"/>
      <c r="U268" s="79">
        <v>43804.852592592593</v>
      </c>
      <c r="V268" s="80" t="s">
        <v>2692</v>
      </c>
      <c r="W268" s="77"/>
      <c r="X268" s="77"/>
      <c r="Y268" s="83" t="s">
        <v>3692</v>
      </c>
      <c r="Z268" s="77"/>
    </row>
    <row r="269" spans="1:26" x14ac:dyDescent="0.3">
      <c r="A269" s="62" t="s">
        <v>428</v>
      </c>
      <c r="B269" s="62" t="s">
        <v>1189</v>
      </c>
      <c r="C269" s="63"/>
      <c r="D269" s="64"/>
      <c r="E269" s="65"/>
      <c r="F269" s="66"/>
      <c r="G269" s="63"/>
      <c r="H269" s="67"/>
      <c r="I269" s="68"/>
      <c r="J269" s="68"/>
      <c r="K269" s="34" t="s">
        <v>65</v>
      </c>
      <c r="L269" s="75">
        <v>269</v>
      </c>
      <c r="M269" s="75"/>
      <c r="N269" s="70"/>
      <c r="O269" s="77" t="s">
        <v>1419</v>
      </c>
      <c r="P269" s="79">
        <v>43804.85260416667</v>
      </c>
      <c r="Q269" s="77" t="s">
        <v>1460</v>
      </c>
      <c r="R269" s="77"/>
      <c r="S269" s="77"/>
      <c r="T269" s="77"/>
      <c r="U269" s="79">
        <v>43804.85260416667</v>
      </c>
      <c r="V269" s="80" t="s">
        <v>2693</v>
      </c>
      <c r="W269" s="77"/>
      <c r="X269" s="77"/>
      <c r="Y269" s="83" t="s">
        <v>3693</v>
      </c>
      <c r="Z269" s="77"/>
    </row>
    <row r="270" spans="1:26" x14ac:dyDescent="0.3">
      <c r="A270" s="62" t="s">
        <v>429</v>
      </c>
      <c r="B270" s="62" t="s">
        <v>429</v>
      </c>
      <c r="C270" s="63"/>
      <c r="D270" s="64"/>
      <c r="E270" s="65"/>
      <c r="F270" s="66"/>
      <c r="G270" s="63"/>
      <c r="H270" s="67"/>
      <c r="I270" s="68"/>
      <c r="J270" s="68"/>
      <c r="K270" s="34" t="s">
        <v>65</v>
      </c>
      <c r="L270" s="75">
        <v>270</v>
      </c>
      <c r="M270" s="75"/>
      <c r="N270" s="70"/>
      <c r="O270" s="77" t="s">
        <v>179</v>
      </c>
      <c r="P270" s="79">
        <v>43804.85260416667</v>
      </c>
      <c r="Q270" s="77" t="s">
        <v>1619</v>
      </c>
      <c r="R270" s="77"/>
      <c r="S270" s="77"/>
      <c r="T270" s="77"/>
      <c r="U270" s="79">
        <v>43804.85260416667</v>
      </c>
      <c r="V270" s="80" t="s">
        <v>2694</v>
      </c>
      <c r="W270" s="77"/>
      <c r="X270" s="77"/>
      <c r="Y270" s="83" t="s">
        <v>3694</v>
      </c>
      <c r="Z270" s="77"/>
    </row>
    <row r="271" spans="1:26" x14ac:dyDescent="0.3">
      <c r="A271" s="62" t="s">
        <v>430</v>
      </c>
      <c r="B271" s="62" t="s">
        <v>1254</v>
      </c>
      <c r="C271" s="63"/>
      <c r="D271" s="64"/>
      <c r="E271" s="65"/>
      <c r="F271" s="66"/>
      <c r="G271" s="63"/>
      <c r="H271" s="67"/>
      <c r="I271" s="68"/>
      <c r="J271" s="68"/>
      <c r="K271" s="34" t="s">
        <v>65</v>
      </c>
      <c r="L271" s="75">
        <v>271</v>
      </c>
      <c r="M271" s="75"/>
      <c r="N271" s="70"/>
      <c r="O271" s="77" t="s">
        <v>1420</v>
      </c>
      <c r="P271" s="79">
        <v>43804.852662037039</v>
      </c>
      <c r="Q271" s="77" t="s">
        <v>1620</v>
      </c>
      <c r="R271" s="77"/>
      <c r="S271" s="77"/>
      <c r="T271" s="77"/>
      <c r="U271" s="79">
        <v>43804.852662037039</v>
      </c>
      <c r="V271" s="80" t="s">
        <v>2695</v>
      </c>
      <c r="W271" s="77"/>
      <c r="X271" s="77"/>
      <c r="Y271" s="83" t="s">
        <v>3695</v>
      </c>
      <c r="Z271" s="83" t="s">
        <v>4482</v>
      </c>
    </row>
    <row r="272" spans="1:26" x14ac:dyDescent="0.3">
      <c r="A272" s="62" t="s">
        <v>431</v>
      </c>
      <c r="B272" s="62" t="s">
        <v>1255</v>
      </c>
      <c r="C272" s="63"/>
      <c r="D272" s="64"/>
      <c r="E272" s="65"/>
      <c r="F272" s="66"/>
      <c r="G272" s="63"/>
      <c r="H272" s="67"/>
      <c r="I272" s="68"/>
      <c r="J272" s="68"/>
      <c r="K272" s="34" t="s">
        <v>65</v>
      </c>
      <c r="L272" s="75">
        <v>272</v>
      </c>
      <c r="M272" s="75"/>
      <c r="N272" s="70"/>
      <c r="O272" s="77" t="s">
        <v>1419</v>
      </c>
      <c r="P272" s="79">
        <v>43804.852662037039</v>
      </c>
      <c r="Q272" s="77" t="s">
        <v>1621</v>
      </c>
      <c r="R272" s="77"/>
      <c r="S272" s="77"/>
      <c r="T272" s="77"/>
      <c r="U272" s="79">
        <v>43804.852662037039</v>
      </c>
      <c r="V272" s="80" t="s">
        <v>2696</v>
      </c>
      <c r="W272" s="77"/>
      <c r="X272" s="77"/>
      <c r="Y272" s="83" t="s">
        <v>3696</v>
      </c>
      <c r="Z272" s="77"/>
    </row>
    <row r="273" spans="1:26" x14ac:dyDescent="0.3">
      <c r="A273" s="62" t="s">
        <v>432</v>
      </c>
      <c r="B273" s="62" t="s">
        <v>432</v>
      </c>
      <c r="C273" s="63"/>
      <c r="D273" s="64"/>
      <c r="E273" s="65"/>
      <c r="F273" s="66"/>
      <c r="G273" s="63"/>
      <c r="H273" s="67"/>
      <c r="I273" s="68"/>
      <c r="J273" s="68"/>
      <c r="K273" s="34" t="s">
        <v>65</v>
      </c>
      <c r="L273" s="75">
        <v>273</v>
      </c>
      <c r="M273" s="75"/>
      <c r="N273" s="70"/>
      <c r="O273" s="77" t="s">
        <v>179</v>
      </c>
      <c r="P273" s="79">
        <v>43804.846319444441</v>
      </c>
      <c r="Q273" s="77" t="s">
        <v>1622</v>
      </c>
      <c r="R273" s="80" t="s">
        <v>2182</v>
      </c>
      <c r="S273" s="77" t="s">
        <v>2350</v>
      </c>
      <c r="T273" s="77"/>
      <c r="U273" s="79">
        <v>43804.846319444441</v>
      </c>
      <c r="V273" s="80" t="s">
        <v>2697</v>
      </c>
      <c r="W273" s="77"/>
      <c r="X273" s="77"/>
      <c r="Y273" s="83" t="s">
        <v>3697</v>
      </c>
      <c r="Z273" s="77"/>
    </row>
    <row r="274" spans="1:26" x14ac:dyDescent="0.3">
      <c r="A274" s="62" t="s">
        <v>433</v>
      </c>
      <c r="B274" s="62" t="s">
        <v>432</v>
      </c>
      <c r="C274" s="63"/>
      <c r="D274" s="64"/>
      <c r="E274" s="65"/>
      <c r="F274" s="66"/>
      <c r="G274" s="63"/>
      <c r="H274" s="67"/>
      <c r="I274" s="68"/>
      <c r="J274" s="68"/>
      <c r="K274" s="34" t="s">
        <v>65</v>
      </c>
      <c r="L274" s="75">
        <v>274</v>
      </c>
      <c r="M274" s="75"/>
      <c r="N274" s="70"/>
      <c r="O274" s="77" t="s">
        <v>1419</v>
      </c>
      <c r="P274" s="79">
        <v>43804.852708333332</v>
      </c>
      <c r="Q274" s="77" t="s">
        <v>1623</v>
      </c>
      <c r="R274" s="77"/>
      <c r="S274" s="77"/>
      <c r="T274" s="77"/>
      <c r="U274" s="79">
        <v>43804.852708333332</v>
      </c>
      <c r="V274" s="80" t="s">
        <v>2698</v>
      </c>
      <c r="W274" s="77"/>
      <c r="X274" s="77"/>
      <c r="Y274" s="83" t="s">
        <v>3698</v>
      </c>
      <c r="Z274" s="77"/>
    </row>
    <row r="275" spans="1:26" x14ac:dyDescent="0.3">
      <c r="A275" s="62" t="s">
        <v>434</v>
      </c>
      <c r="B275" s="62" t="s">
        <v>434</v>
      </c>
      <c r="C275" s="63"/>
      <c r="D275" s="64"/>
      <c r="E275" s="65"/>
      <c r="F275" s="66"/>
      <c r="G275" s="63"/>
      <c r="H275" s="67"/>
      <c r="I275" s="68"/>
      <c r="J275" s="68"/>
      <c r="K275" s="34" t="s">
        <v>65</v>
      </c>
      <c r="L275" s="75">
        <v>275</v>
      </c>
      <c r="M275" s="75"/>
      <c r="N275" s="70"/>
      <c r="O275" s="77" t="s">
        <v>179</v>
      </c>
      <c r="P275" s="79">
        <v>43804.852731481478</v>
      </c>
      <c r="Q275" s="77" t="s">
        <v>1624</v>
      </c>
      <c r="R275" s="77"/>
      <c r="S275" s="77"/>
      <c r="T275" s="77"/>
      <c r="U275" s="79">
        <v>43804.852731481478</v>
      </c>
      <c r="V275" s="80" t="s">
        <v>2699</v>
      </c>
      <c r="W275" s="77"/>
      <c r="X275" s="77"/>
      <c r="Y275" s="83" t="s">
        <v>3699</v>
      </c>
      <c r="Z275" s="77"/>
    </row>
    <row r="276" spans="1:26" x14ac:dyDescent="0.3">
      <c r="A276" s="62" t="s">
        <v>435</v>
      </c>
      <c r="B276" s="62" t="s">
        <v>435</v>
      </c>
      <c r="C276" s="63"/>
      <c r="D276" s="64"/>
      <c r="E276" s="65"/>
      <c r="F276" s="66"/>
      <c r="G276" s="63"/>
      <c r="H276" s="67"/>
      <c r="I276" s="68"/>
      <c r="J276" s="68"/>
      <c r="K276" s="34" t="s">
        <v>65</v>
      </c>
      <c r="L276" s="75">
        <v>276</v>
      </c>
      <c r="M276" s="75"/>
      <c r="N276" s="70"/>
      <c r="O276" s="77" t="s">
        <v>179</v>
      </c>
      <c r="P276" s="79">
        <v>43804.852743055555</v>
      </c>
      <c r="Q276" s="77" t="s">
        <v>1625</v>
      </c>
      <c r="R276" s="77"/>
      <c r="S276" s="77"/>
      <c r="T276" s="77"/>
      <c r="U276" s="79">
        <v>43804.852743055555</v>
      </c>
      <c r="V276" s="80" t="s">
        <v>2700</v>
      </c>
      <c r="W276" s="77"/>
      <c r="X276" s="77"/>
      <c r="Y276" s="83" t="s">
        <v>3700</v>
      </c>
      <c r="Z276" s="77"/>
    </row>
    <row r="277" spans="1:26" x14ac:dyDescent="0.3">
      <c r="A277" s="62" t="s">
        <v>436</v>
      </c>
      <c r="B277" s="62" t="s">
        <v>1181</v>
      </c>
      <c r="C277" s="63"/>
      <c r="D277" s="64"/>
      <c r="E277" s="65"/>
      <c r="F277" s="66"/>
      <c r="G277" s="63"/>
      <c r="H277" s="67"/>
      <c r="I277" s="68"/>
      <c r="J277" s="68"/>
      <c r="K277" s="34" t="s">
        <v>65</v>
      </c>
      <c r="L277" s="75">
        <v>277</v>
      </c>
      <c r="M277" s="75"/>
      <c r="N277" s="70"/>
      <c r="O277" s="77" t="s">
        <v>1419</v>
      </c>
      <c r="P277" s="79">
        <v>43804.852766203701</v>
      </c>
      <c r="Q277" s="77" t="s">
        <v>1448</v>
      </c>
      <c r="R277" s="80" t="s">
        <v>2126</v>
      </c>
      <c r="S277" s="77" t="s">
        <v>2350</v>
      </c>
      <c r="T277" s="77"/>
      <c r="U277" s="79">
        <v>43804.852766203701</v>
      </c>
      <c r="V277" s="80" t="s">
        <v>2701</v>
      </c>
      <c r="W277" s="77"/>
      <c r="X277" s="77"/>
      <c r="Y277" s="83" t="s">
        <v>3701</v>
      </c>
      <c r="Z277" s="77"/>
    </row>
    <row r="278" spans="1:26" x14ac:dyDescent="0.3">
      <c r="A278" s="62" t="s">
        <v>437</v>
      </c>
      <c r="B278" s="62" t="s">
        <v>437</v>
      </c>
      <c r="C278" s="63"/>
      <c r="D278" s="64"/>
      <c r="E278" s="65"/>
      <c r="F278" s="66"/>
      <c r="G278" s="63"/>
      <c r="H278" s="67"/>
      <c r="I278" s="68"/>
      <c r="J278" s="68"/>
      <c r="K278" s="34" t="s">
        <v>65</v>
      </c>
      <c r="L278" s="75">
        <v>278</v>
      </c>
      <c r="M278" s="75"/>
      <c r="N278" s="70"/>
      <c r="O278" s="77" t="s">
        <v>179</v>
      </c>
      <c r="P278" s="79">
        <v>43804.852800925924</v>
      </c>
      <c r="Q278" s="77" t="s">
        <v>1626</v>
      </c>
      <c r="R278" s="77"/>
      <c r="S278" s="77"/>
      <c r="T278" s="77"/>
      <c r="U278" s="79">
        <v>43804.852800925924</v>
      </c>
      <c r="V278" s="80" t="s">
        <v>2702</v>
      </c>
      <c r="W278" s="77"/>
      <c r="X278" s="77"/>
      <c r="Y278" s="83" t="s">
        <v>3702</v>
      </c>
      <c r="Z278" s="77"/>
    </row>
    <row r="279" spans="1:26" x14ac:dyDescent="0.3">
      <c r="A279" s="62" t="s">
        <v>438</v>
      </c>
      <c r="B279" s="62" t="s">
        <v>438</v>
      </c>
      <c r="C279" s="63"/>
      <c r="D279" s="64"/>
      <c r="E279" s="65"/>
      <c r="F279" s="66"/>
      <c r="G279" s="63"/>
      <c r="H279" s="67"/>
      <c r="I279" s="68"/>
      <c r="J279" s="68"/>
      <c r="K279" s="34" t="s">
        <v>65</v>
      </c>
      <c r="L279" s="75">
        <v>279</v>
      </c>
      <c r="M279" s="75"/>
      <c r="N279" s="70"/>
      <c r="O279" s="77" t="s">
        <v>179</v>
      </c>
      <c r="P279" s="79">
        <v>43804.852824074071</v>
      </c>
      <c r="Q279" s="77" t="s">
        <v>1627</v>
      </c>
      <c r="R279" s="80" t="s">
        <v>2183</v>
      </c>
      <c r="S279" s="77" t="s">
        <v>2365</v>
      </c>
      <c r="T279" s="77"/>
      <c r="U279" s="79">
        <v>43804.852824074071</v>
      </c>
      <c r="V279" s="80" t="s">
        <v>2703</v>
      </c>
      <c r="W279" s="77"/>
      <c r="X279" s="77"/>
      <c r="Y279" s="83" t="s">
        <v>3703</v>
      </c>
      <c r="Z279" s="77"/>
    </row>
    <row r="280" spans="1:26" x14ac:dyDescent="0.3">
      <c r="A280" s="62" t="s">
        <v>439</v>
      </c>
      <c r="B280" s="62" t="s">
        <v>1214</v>
      </c>
      <c r="C280" s="63"/>
      <c r="D280" s="64"/>
      <c r="E280" s="65"/>
      <c r="F280" s="66"/>
      <c r="G280" s="63"/>
      <c r="H280" s="67"/>
      <c r="I280" s="68"/>
      <c r="J280" s="68"/>
      <c r="K280" s="34" t="s">
        <v>65</v>
      </c>
      <c r="L280" s="75">
        <v>280</v>
      </c>
      <c r="M280" s="75"/>
      <c r="N280" s="70"/>
      <c r="O280" s="77" t="s">
        <v>1419</v>
      </c>
      <c r="P280" s="79">
        <v>43804.852835648147</v>
      </c>
      <c r="Q280" s="77" t="s">
        <v>1628</v>
      </c>
      <c r="R280" s="77" t="s">
        <v>2184</v>
      </c>
      <c r="S280" s="77" t="s">
        <v>2366</v>
      </c>
      <c r="T280" s="77" t="s">
        <v>2411</v>
      </c>
      <c r="U280" s="79">
        <v>43804.852835648147</v>
      </c>
      <c r="V280" s="80" t="s">
        <v>2704</v>
      </c>
      <c r="W280" s="77"/>
      <c r="X280" s="77"/>
      <c r="Y280" s="83" t="s">
        <v>3704</v>
      </c>
      <c r="Z280" s="77"/>
    </row>
    <row r="281" spans="1:26" x14ac:dyDescent="0.3">
      <c r="A281" s="62" t="s">
        <v>440</v>
      </c>
      <c r="B281" s="62" t="s">
        <v>440</v>
      </c>
      <c r="C281" s="63"/>
      <c r="D281" s="64"/>
      <c r="E281" s="65"/>
      <c r="F281" s="66"/>
      <c r="G281" s="63"/>
      <c r="H281" s="67"/>
      <c r="I281" s="68"/>
      <c r="J281" s="68"/>
      <c r="K281" s="34" t="s">
        <v>65</v>
      </c>
      <c r="L281" s="75">
        <v>281</v>
      </c>
      <c r="M281" s="75"/>
      <c r="N281" s="70"/>
      <c r="O281" s="77" t="s">
        <v>179</v>
      </c>
      <c r="P281" s="79">
        <v>43804.84516203704</v>
      </c>
      <c r="Q281" s="77" t="s">
        <v>1629</v>
      </c>
      <c r="R281" s="77"/>
      <c r="S281" s="77"/>
      <c r="T281" s="77"/>
      <c r="U281" s="79">
        <v>43804.84516203704</v>
      </c>
      <c r="V281" s="80" t="s">
        <v>2705</v>
      </c>
      <c r="W281" s="77"/>
      <c r="X281" s="77"/>
      <c r="Y281" s="83" t="s">
        <v>3705</v>
      </c>
      <c r="Z281" s="77"/>
    </row>
    <row r="282" spans="1:26" x14ac:dyDescent="0.3">
      <c r="A282" s="62" t="s">
        <v>441</v>
      </c>
      <c r="B282" s="62" t="s">
        <v>440</v>
      </c>
      <c r="C282" s="63"/>
      <c r="D282" s="64"/>
      <c r="E282" s="65"/>
      <c r="F282" s="66"/>
      <c r="G282" s="63"/>
      <c r="H282" s="67"/>
      <c r="I282" s="68"/>
      <c r="J282" s="68"/>
      <c r="K282" s="34" t="s">
        <v>65</v>
      </c>
      <c r="L282" s="75">
        <v>282</v>
      </c>
      <c r="M282" s="75"/>
      <c r="N282" s="70"/>
      <c r="O282" s="77" t="s">
        <v>1419</v>
      </c>
      <c r="P282" s="79">
        <v>43804.852858796294</v>
      </c>
      <c r="Q282" s="77" t="s">
        <v>1523</v>
      </c>
      <c r="R282" s="77"/>
      <c r="S282" s="77"/>
      <c r="T282" s="77"/>
      <c r="U282" s="79">
        <v>43804.852858796294</v>
      </c>
      <c r="V282" s="80" t="s">
        <v>2706</v>
      </c>
      <c r="W282" s="77"/>
      <c r="X282" s="77"/>
      <c r="Y282" s="83" t="s">
        <v>3706</v>
      </c>
      <c r="Z282" s="77"/>
    </row>
    <row r="283" spans="1:26" x14ac:dyDescent="0.3">
      <c r="A283" s="62" t="s">
        <v>442</v>
      </c>
      <c r="B283" s="62" t="s">
        <v>442</v>
      </c>
      <c r="C283" s="63"/>
      <c r="D283" s="64"/>
      <c r="E283" s="65"/>
      <c r="F283" s="66"/>
      <c r="G283" s="63"/>
      <c r="H283" s="67"/>
      <c r="I283" s="68"/>
      <c r="J283" s="68"/>
      <c r="K283" s="34" t="s">
        <v>65</v>
      </c>
      <c r="L283" s="75">
        <v>283</v>
      </c>
      <c r="M283" s="75"/>
      <c r="N283" s="70"/>
      <c r="O283" s="77" t="s">
        <v>179</v>
      </c>
      <c r="P283" s="79">
        <v>43804.852893518517</v>
      </c>
      <c r="Q283" s="77" t="s">
        <v>1630</v>
      </c>
      <c r="R283" s="77"/>
      <c r="S283" s="77"/>
      <c r="T283" s="77" t="s">
        <v>2412</v>
      </c>
      <c r="U283" s="79">
        <v>43804.852893518517</v>
      </c>
      <c r="V283" s="80" t="s">
        <v>2707</v>
      </c>
      <c r="W283" s="77"/>
      <c r="X283" s="77"/>
      <c r="Y283" s="83" t="s">
        <v>3707</v>
      </c>
      <c r="Z283" s="77"/>
    </row>
    <row r="284" spans="1:26" x14ac:dyDescent="0.3">
      <c r="A284" s="62" t="s">
        <v>443</v>
      </c>
      <c r="B284" s="62" t="s">
        <v>1189</v>
      </c>
      <c r="C284" s="63"/>
      <c r="D284" s="64"/>
      <c r="E284" s="65"/>
      <c r="F284" s="66"/>
      <c r="G284" s="63"/>
      <c r="H284" s="67"/>
      <c r="I284" s="68"/>
      <c r="J284" s="68"/>
      <c r="K284" s="34" t="s">
        <v>65</v>
      </c>
      <c r="L284" s="75">
        <v>284</v>
      </c>
      <c r="M284" s="75"/>
      <c r="N284" s="70"/>
      <c r="O284" s="77" t="s">
        <v>1419</v>
      </c>
      <c r="P284" s="79">
        <v>43804.852905092594</v>
      </c>
      <c r="Q284" s="77" t="s">
        <v>1460</v>
      </c>
      <c r="R284" s="77"/>
      <c r="S284" s="77"/>
      <c r="T284" s="77"/>
      <c r="U284" s="79">
        <v>43804.852905092594</v>
      </c>
      <c r="V284" s="80" t="s">
        <v>2708</v>
      </c>
      <c r="W284" s="77"/>
      <c r="X284" s="77"/>
      <c r="Y284" s="83" t="s">
        <v>3708</v>
      </c>
      <c r="Z284" s="77"/>
    </row>
    <row r="285" spans="1:26" x14ac:dyDescent="0.3">
      <c r="A285" s="62" t="s">
        <v>444</v>
      </c>
      <c r="B285" s="62" t="s">
        <v>1256</v>
      </c>
      <c r="C285" s="63"/>
      <c r="D285" s="64"/>
      <c r="E285" s="65"/>
      <c r="F285" s="66"/>
      <c r="G285" s="63"/>
      <c r="H285" s="67"/>
      <c r="I285" s="68"/>
      <c r="J285" s="68"/>
      <c r="K285" s="34" t="s">
        <v>65</v>
      </c>
      <c r="L285" s="75">
        <v>285</v>
      </c>
      <c r="M285" s="75"/>
      <c r="N285" s="70"/>
      <c r="O285" s="77" t="s">
        <v>1420</v>
      </c>
      <c r="P285" s="79">
        <v>43804.852916666663</v>
      </c>
      <c r="Q285" s="77" t="s">
        <v>1631</v>
      </c>
      <c r="R285" s="77"/>
      <c r="S285" s="77"/>
      <c r="T285" s="77"/>
      <c r="U285" s="79">
        <v>43804.852916666663</v>
      </c>
      <c r="V285" s="80" t="s">
        <v>2709</v>
      </c>
      <c r="W285" s="77"/>
      <c r="X285" s="77"/>
      <c r="Y285" s="83" t="s">
        <v>3709</v>
      </c>
      <c r="Z285" s="83" t="s">
        <v>4483</v>
      </c>
    </row>
    <row r="286" spans="1:26" x14ac:dyDescent="0.3">
      <c r="A286" s="62" t="s">
        <v>445</v>
      </c>
      <c r="B286" s="62" t="s">
        <v>626</v>
      </c>
      <c r="C286" s="63"/>
      <c r="D286" s="64"/>
      <c r="E286" s="65"/>
      <c r="F286" s="66"/>
      <c r="G286" s="63"/>
      <c r="H286" s="67"/>
      <c r="I286" s="68"/>
      <c r="J286" s="68"/>
      <c r="K286" s="34" t="s">
        <v>65</v>
      </c>
      <c r="L286" s="75">
        <v>286</v>
      </c>
      <c r="M286" s="75"/>
      <c r="N286" s="70"/>
      <c r="O286" s="77" t="s">
        <v>1419</v>
      </c>
      <c r="P286" s="79">
        <v>43804.85292824074</v>
      </c>
      <c r="Q286" s="77" t="s">
        <v>1632</v>
      </c>
      <c r="R286" s="80" t="s">
        <v>2185</v>
      </c>
      <c r="S286" s="77" t="s">
        <v>2359</v>
      </c>
      <c r="T286" s="77"/>
      <c r="U286" s="79">
        <v>43804.85292824074</v>
      </c>
      <c r="V286" s="80" t="s">
        <v>2710</v>
      </c>
      <c r="W286" s="77"/>
      <c r="X286" s="77"/>
      <c r="Y286" s="83" t="s">
        <v>3710</v>
      </c>
      <c r="Z286" s="77"/>
    </row>
    <row r="287" spans="1:26" x14ac:dyDescent="0.3">
      <c r="A287" s="62" t="s">
        <v>446</v>
      </c>
      <c r="B287" s="62" t="s">
        <v>1176</v>
      </c>
      <c r="C287" s="63"/>
      <c r="D287" s="64"/>
      <c r="E287" s="65"/>
      <c r="F287" s="66"/>
      <c r="G287" s="63"/>
      <c r="H287" s="67"/>
      <c r="I287" s="68"/>
      <c r="J287" s="68"/>
      <c r="K287" s="34" t="s">
        <v>65</v>
      </c>
      <c r="L287" s="75">
        <v>287</v>
      </c>
      <c r="M287" s="75"/>
      <c r="N287" s="70"/>
      <c r="O287" s="77" t="s">
        <v>1419</v>
      </c>
      <c r="P287" s="79">
        <v>43804.853020833332</v>
      </c>
      <c r="Q287" s="77" t="s">
        <v>1435</v>
      </c>
      <c r="R287" s="77"/>
      <c r="S287" s="77"/>
      <c r="T287" s="77" t="s">
        <v>2392</v>
      </c>
      <c r="U287" s="79">
        <v>43804.853020833332</v>
      </c>
      <c r="V287" s="80" t="s">
        <v>2711</v>
      </c>
      <c r="W287" s="77"/>
      <c r="X287" s="77"/>
      <c r="Y287" s="83" t="s">
        <v>3711</v>
      </c>
      <c r="Z287" s="77"/>
    </row>
    <row r="288" spans="1:26" x14ac:dyDescent="0.3">
      <c r="A288" s="62" t="s">
        <v>447</v>
      </c>
      <c r="B288" s="62" t="s">
        <v>1257</v>
      </c>
      <c r="C288" s="63"/>
      <c r="D288" s="64"/>
      <c r="E288" s="65"/>
      <c r="F288" s="66"/>
      <c r="G288" s="63"/>
      <c r="H288" s="67"/>
      <c r="I288" s="68"/>
      <c r="J288" s="68"/>
      <c r="K288" s="34" t="s">
        <v>65</v>
      </c>
      <c r="L288" s="75">
        <v>288</v>
      </c>
      <c r="M288" s="75"/>
      <c r="N288" s="70"/>
      <c r="O288" s="77" t="s">
        <v>1419</v>
      </c>
      <c r="P288" s="79">
        <v>43804.85324074074</v>
      </c>
      <c r="Q288" s="77" t="s">
        <v>1633</v>
      </c>
      <c r="R288" s="77"/>
      <c r="S288" s="77"/>
      <c r="T288" s="77"/>
      <c r="U288" s="79">
        <v>43804.85324074074</v>
      </c>
      <c r="V288" s="80" t="s">
        <v>2712</v>
      </c>
      <c r="W288" s="77"/>
      <c r="X288" s="77"/>
      <c r="Y288" s="83" t="s">
        <v>3712</v>
      </c>
      <c r="Z288" s="77"/>
    </row>
    <row r="289" spans="1:26" x14ac:dyDescent="0.3">
      <c r="A289" s="62" t="s">
        <v>448</v>
      </c>
      <c r="B289" s="62" t="s">
        <v>448</v>
      </c>
      <c r="C289" s="63"/>
      <c r="D289" s="64"/>
      <c r="E289" s="65"/>
      <c r="F289" s="66"/>
      <c r="G289" s="63"/>
      <c r="H289" s="67"/>
      <c r="I289" s="68"/>
      <c r="J289" s="68"/>
      <c r="K289" s="34" t="s">
        <v>65</v>
      </c>
      <c r="L289" s="75">
        <v>289</v>
      </c>
      <c r="M289" s="75"/>
      <c r="N289" s="70"/>
      <c r="O289" s="77" t="s">
        <v>179</v>
      </c>
      <c r="P289" s="79">
        <v>43804.853298611109</v>
      </c>
      <c r="Q289" s="77" t="s">
        <v>1634</v>
      </c>
      <c r="R289" s="80" t="s">
        <v>2186</v>
      </c>
      <c r="S289" s="77" t="s">
        <v>2350</v>
      </c>
      <c r="T289" s="77"/>
      <c r="U289" s="79">
        <v>43804.853298611109</v>
      </c>
      <c r="V289" s="80" t="s">
        <v>2713</v>
      </c>
      <c r="W289" s="77"/>
      <c r="X289" s="77"/>
      <c r="Y289" s="83" t="s">
        <v>3713</v>
      </c>
      <c r="Z289" s="77"/>
    </row>
    <row r="290" spans="1:26" x14ac:dyDescent="0.3">
      <c r="A290" s="62" t="s">
        <v>449</v>
      </c>
      <c r="B290" s="62" t="s">
        <v>1258</v>
      </c>
      <c r="C290" s="63"/>
      <c r="D290" s="64"/>
      <c r="E290" s="65"/>
      <c r="F290" s="66"/>
      <c r="G290" s="63"/>
      <c r="H290" s="67"/>
      <c r="I290" s="68"/>
      <c r="J290" s="68"/>
      <c r="K290" s="34" t="s">
        <v>65</v>
      </c>
      <c r="L290" s="75">
        <v>290</v>
      </c>
      <c r="M290" s="75"/>
      <c r="N290" s="70"/>
      <c r="O290" s="77" t="s">
        <v>1420</v>
      </c>
      <c r="P290" s="79">
        <v>43804.853321759256</v>
      </c>
      <c r="Q290" s="77" t="s">
        <v>1635</v>
      </c>
      <c r="R290" s="77"/>
      <c r="S290" s="77"/>
      <c r="T290" s="77" t="s">
        <v>2413</v>
      </c>
      <c r="U290" s="79">
        <v>43804.853321759256</v>
      </c>
      <c r="V290" s="80" t="s">
        <v>2714</v>
      </c>
      <c r="W290" s="77"/>
      <c r="X290" s="77"/>
      <c r="Y290" s="83" t="s">
        <v>3714</v>
      </c>
      <c r="Z290" s="77"/>
    </row>
    <row r="291" spans="1:26" x14ac:dyDescent="0.3">
      <c r="A291" s="62" t="s">
        <v>450</v>
      </c>
      <c r="B291" s="62" t="s">
        <v>450</v>
      </c>
      <c r="C291" s="63"/>
      <c r="D291" s="64"/>
      <c r="E291" s="65"/>
      <c r="F291" s="66"/>
      <c r="G291" s="63"/>
      <c r="H291" s="67"/>
      <c r="I291" s="68"/>
      <c r="J291" s="68"/>
      <c r="K291" s="34" t="s">
        <v>65</v>
      </c>
      <c r="L291" s="75">
        <v>291</v>
      </c>
      <c r="M291" s="75"/>
      <c r="N291" s="70"/>
      <c r="O291" s="77" t="s">
        <v>179</v>
      </c>
      <c r="P291" s="79">
        <v>43804.853344907409</v>
      </c>
      <c r="Q291" s="77" t="s">
        <v>1636</v>
      </c>
      <c r="R291" s="77"/>
      <c r="S291" s="77"/>
      <c r="T291" s="77"/>
      <c r="U291" s="79">
        <v>43804.853344907409</v>
      </c>
      <c r="V291" s="80" t="s">
        <v>2715</v>
      </c>
      <c r="W291" s="77"/>
      <c r="X291" s="77"/>
      <c r="Y291" s="83" t="s">
        <v>3715</v>
      </c>
      <c r="Z291" s="77"/>
    </row>
    <row r="292" spans="1:26" x14ac:dyDescent="0.3">
      <c r="A292" s="62" t="s">
        <v>451</v>
      </c>
      <c r="B292" s="62" t="s">
        <v>1202</v>
      </c>
      <c r="C292" s="63"/>
      <c r="D292" s="64"/>
      <c r="E292" s="65"/>
      <c r="F292" s="66"/>
      <c r="G292" s="63"/>
      <c r="H292" s="67"/>
      <c r="I292" s="68"/>
      <c r="J292" s="68"/>
      <c r="K292" s="34" t="s">
        <v>65</v>
      </c>
      <c r="L292" s="75">
        <v>292</v>
      </c>
      <c r="M292" s="75"/>
      <c r="N292" s="70"/>
      <c r="O292" s="77" t="s">
        <v>1419</v>
      </c>
      <c r="P292" s="79">
        <v>43804.847037037034</v>
      </c>
      <c r="Q292" s="77" t="s">
        <v>1637</v>
      </c>
      <c r="R292" s="80" t="s">
        <v>2187</v>
      </c>
      <c r="S292" s="77" t="s">
        <v>2350</v>
      </c>
      <c r="T292" s="77"/>
      <c r="U292" s="79">
        <v>43804.847037037034</v>
      </c>
      <c r="V292" s="80" t="s">
        <v>2716</v>
      </c>
      <c r="W292" s="77"/>
      <c r="X292" s="77"/>
      <c r="Y292" s="83" t="s">
        <v>3716</v>
      </c>
      <c r="Z292" s="77"/>
    </row>
    <row r="293" spans="1:26" x14ac:dyDescent="0.3">
      <c r="A293" s="62" t="s">
        <v>452</v>
      </c>
      <c r="B293" s="62" t="s">
        <v>1202</v>
      </c>
      <c r="C293" s="63"/>
      <c r="D293" s="64"/>
      <c r="E293" s="65"/>
      <c r="F293" s="66"/>
      <c r="G293" s="63"/>
      <c r="H293" s="67"/>
      <c r="I293" s="68"/>
      <c r="J293" s="68"/>
      <c r="K293" s="34" t="s">
        <v>65</v>
      </c>
      <c r="L293" s="75">
        <v>293</v>
      </c>
      <c r="M293" s="75"/>
      <c r="N293" s="70"/>
      <c r="O293" s="77" t="s">
        <v>1419</v>
      </c>
      <c r="P293" s="79">
        <v>43804.853368055556</v>
      </c>
      <c r="Q293" s="77" t="s">
        <v>1638</v>
      </c>
      <c r="R293" s="77"/>
      <c r="S293" s="77"/>
      <c r="T293" s="77"/>
      <c r="U293" s="79">
        <v>43804.853368055556</v>
      </c>
      <c r="V293" s="80" t="s">
        <v>2717</v>
      </c>
      <c r="W293" s="77"/>
      <c r="X293" s="77"/>
      <c r="Y293" s="83" t="s">
        <v>3717</v>
      </c>
      <c r="Z293" s="77"/>
    </row>
    <row r="294" spans="1:26" x14ac:dyDescent="0.3">
      <c r="A294" s="62" t="s">
        <v>451</v>
      </c>
      <c r="B294" s="62" t="s">
        <v>1203</v>
      </c>
      <c r="C294" s="63"/>
      <c r="D294" s="64"/>
      <c r="E294" s="65"/>
      <c r="F294" s="66"/>
      <c r="G294" s="63"/>
      <c r="H294" s="67"/>
      <c r="I294" s="68"/>
      <c r="J294" s="68"/>
      <c r="K294" s="34" t="s">
        <v>65</v>
      </c>
      <c r="L294" s="75">
        <v>294</v>
      </c>
      <c r="M294" s="75"/>
      <c r="N294" s="70"/>
      <c r="O294" s="77" t="s">
        <v>1419</v>
      </c>
      <c r="P294" s="79">
        <v>43804.847037037034</v>
      </c>
      <c r="Q294" s="77" t="s">
        <v>1637</v>
      </c>
      <c r="R294" s="80" t="s">
        <v>2187</v>
      </c>
      <c r="S294" s="77" t="s">
        <v>2350</v>
      </c>
      <c r="T294" s="77"/>
      <c r="U294" s="79">
        <v>43804.847037037034</v>
      </c>
      <c r="V294" s="80" t="s">
        <v>2716</v>
      </c>
      <c r="W294" s="77"/>
      <c r="X294" s="77"/>
      <c r="Y294" s="83" t="s">
        <v>3716</v>
      </c>
      <c r="Z294" s="77"/>
    </row>
    <row r="295" spans="1:26" x14ac:dyDescent="0.3">
      <c r="A295" s="62" t="s">
        <v>452</v>
      </c>
      <c r="B295" s="62" t="s">
        <v>1203</v>
      </c>
      <c r="C295" s="63"/>
      <c r="D295" s="64"/>
      <c r="E295" s="65"/>
      <c r="F295" s="66"/>
      <c r="G295" s="63"/>
      <c r="H295" s="67"/>
      <c r="I295" s="68"/>
      <c r="J295" s="68"/>
      <c r="K295" s="34" t="s">
        <v>65</v>
      </c>
      <c r="L295" s="75">
        <v>295</v>
      </c>
      <c r="M295" s="75"/>
      <c r="N295" s="70"/>
      <c r="O295" s="77" t="s">
        <v>1419</v>
      </c>
      <c r="P295" s="79">
        <v>43804.853368055556</v>
      </c>
      <c r="Q295" s="77" t="s">
        <v>1638</v>
      </c>
      <c r="R295" s="77"/>
      <c r="S295" s="77"/>
      <c r="T295" s="77"/>
      <c r="U295" s="79">
        <v>43804.853368055556</v>
      </c>
      <c r="V295" s="80" t="s">
        <v>2717</v>
      </c>
      <c r="W295" s="77"/>
      <c r="X295" s="77"/>
      <c r="Y295" s="83" t="s">
        <v>3717</v>
      </c>
      <c r="Z295" s="77"/>
    </row>
    <row r="296" spans="1:26" x14ac:dyDescent="0.3">
      <c r="A296" s="62" t="s">
        <v>452</v>
      </c>
      <c r="B296" s="62" t="s">
        <v>451</v>
      </c>
      <c r="C296" s="63"/>
      <c r="D296" s="64"/>
      <c r="E296" s="65"/>
      <c r="F296" s="66"/>
      <c r="G296" s="63"/>
      <c r="H296" s="67"/>
      <c r="I296" s="68"/>
      <c r="J296" s="68"/>
      <c r="K296" s="34" t="s">
        <v>65</v>
      </c>
      <c r="L296" s="75">
        <v>296</v>
      </c>
      <c r="M296" s="75"/>
      <c r="N296" s="70"/>
      <c r="O296" s="77" t="s">
        <v>1419</v>
      </c>
      <c r="P296" s="79">
        <v>43804.853368055556</v>
      </c>
      <c r="Q296" s="77" t="s">
        <v>1638</v>
      </c>
      <c r="R296" s="77"/>
      <c r="S296" s="77"/>
      <c r="T296" s="77"/>
      <c r="U296" s="79">
        <v>43804.853368055556</v>
      </c>
      <c r="V296" s="80" t="s">
        <v>2717</v>
      </c>
      <c r="W296" s="77"/>
      <c r="X296" s="77"/>
      <c r="Y296" s="83" t="s">
        <v>3717</v>
      </c>
      <c r="Z296" s="77"/>
    </row>
    <row r="297" spans="1:26" x14ac:dyDescent="0.3">
      <c r="A297" s="62" t="s">
        <v>453</v>
      </c>
      <c r="B297" s="62" t="s">
        <v>453</v>
      </c>
      <c r="C297" s="63"/>
      <c r="D297" s="64"/>
      <c r="E297" s="65"/>
      <c r="F297" s="66"/>
      <c r="G297" s="63"/>
      <c r="H297" s="67"/>
      <c r="I297" s="68"/>
      <c r="J297" s="68"/>
      <c r="K297" s="34" t="s">
        <v>65</v>
      </c>
      <c r="L297" s="75">
        <v>297</v>
      </c>
      <c r="M297" s="75"/>
      <c r="N297" s="70"/>
      <c r="O297" s="77" t="s">
        <v>179</v>
      </c>
      <c r="P297" s="79">
        <v>43804.853414351855</v>
      </c>
      <c r="Q297" s="77" t="s">
        <v>1639</v>
      </c>
      <c r="R297" s="77"/>
      <c r="S297" s="77"/>
      <c r="T297" s="77"/>
      <c r="U297" s="79">
        <v>43804.853414351855</v>
      </c>
      <c r="V297" s="80" t="s">
        <v>2718</v>
      </c>
      <c r="W297" s="77"/>
      <c r="X297" s="77"/>
      <c r="Y297" s="83" t="s">
        <v>3718</v>
      </c>
      <c r="Z297" s="77"/>
    </row>
    <row r="298" spans="1:26" x14ac:dyDescent="0.3">
      <c r="A298" s="62" t="s">
        <v>454</v>
      </c>
      <c r="B298" s="62" t="s">
        <v>454</v>
      </c>
      <c r="C298" s="63"/>
      <c r="D298" s="64"/>
      <c r="E298" s="65"/>
      <c r="F298" s="66"/>
      <c r="G298" s="63"/>
      <c r="H298" s="67"/>
      <c r="I298" s="68"/>
      <c r="J298" s="68"/>
      <c r="K298" s="34" t="s">
        <v>65</v>
      </c>
      <c r="L298" s="75">
        <v>298</v>
      </c>
      <c r="M298" s="75"/>
      <c r="N298" s="70"/>
      <c r="O298" s="77" t="s">
        <v>179</v>
      </c>
      <c r="P298" s="79">
        <v>43804.853425925925</v>
      </c>
      <c r="Q298" s="77" t="s">
        <v>1640</v>
      </c>
      <c r="R298" s="80" t="s">
        <v>2188</v>
      </c>
      <c r="S298" s="77" t="s">
        <v>2350</v>
      </c>
      <c r="T298" s="77"/>
      <c r="U298" s="79">
        <v>43804.853425925925</v>
      </c>
      <c r="V298" s="80" t="s">
        <v>2719</v>
      </c>
      <c r="W298" s="77"/>
      <c r="X298" s="77"/>
      <c r="Y298" s="83" t="s">
        <v>3719</v>
      </c>
      <c r="Z298" s="77"/>
    </row>
    <row r="299" spans="1:26" x14ac:dyDescent="0.3">
      <c r="A299" s="62" t="s">
        <v>455</v>
      </c>
      <c r="B299" s="62" t="s">
        <v>1259</v>
      </c>
      <c r="C299" s="63"/>
      <c r="D299" s="64"/>
      <c r="E299" s="65"/>
      <c r="F299" s="66"/>
      <c r="G299" s="63"/>
      <c r="H299" s="67"/>
      <c r="I299" s="68"/>
      <c r="J299" s="68"/>
      <c r="K299" s="34" t="s">
        <v>65</v>
      </c>
      <c r="L299" s="75">
        <v>299</v>
      </c>
      <c r="M299" s="75"/>
      <c r="N299" s="70"/>
      <c r="O299" s="77" t="s">
        <v>1420</v>
      </c>
      <c r="P299" s="79">
        <v>43804.853437500002</v>
      </c>
      <c r="Q299" s="77" t="s">
        <v>1641</v>
      </c>
      <c r="R299" s="77"/>
      <c r="S299" s="77"/>
      <c r="T299" s="77"/>
      <c r="U299" s="79">
        <v>43804.853437500002</v>
      </c>
      <c r="V299" s="80" t="s">
        <v>2720</v>
      </c>
      <c r="W299" s="77"/>
      <c r="X299" s="77"/>
      <c r="Y299" s="83" t="s">
        <v>3720</v>
      </c>
      <c r="Z299" s="83" t="s">
        <v>4484</v>
      </c>
    </row>
    <row r="300" spans="1:26" x14ac:dyDescent="0.3">
      <c r="A300" s="62" t="s">
        <v>456</v>
      </c>
      <c r="B300" s="62" t="s">
        <v>1092</v>
      </c>
      <c r="C300" s="63"/>
      <c r="D300" s="64"/>
      <c r="E300" s="65"/>
      <c r="F300" s="66"/>
      <c r="G300" s="63"/>
      <c r="H300" s="67"/>
      <c r="I300" s="68"/>
      <c r="J300" s="68"/>
      <c r="K300" s="34" t="s">
        <v>65</v>
      </c>
      <c r="L300" s="75">
        <v>300</v>
      </c>
      <c r="M300" s="75"/>
      <c r="N300" s="70"/>
      <c r="O300" s="77" t="s">
        <v>1420</v>
      </c>
      <c r="P300" s="79">
        <v>43804.853460648148</v>
      </c>
      <c r="Q300" s="77" t="s">
        <v>1642</v>
      </c>
      <c r="R300" s="77"/>
      <c r="S300" s="77"/>
      <c r="T300" s="77"/>
      <c r="U300" s="79">
        <v>43804.853460648148</v>
      </c>
      <c r="V300" s="80" t="s">
        <v>2721</v>
      </c>
      <c r="W300" s="77"/>
      <c r="X300" s="77"/>
      <c r="Y300" s="83" t="s">
        <v>3721</v>
      </c>
      <c r="Z300" s="77"/>
    </row>
    <row r="301" spans="1:26" x14ac:dyDescent="0.3">
      <c r="A301" s="62" t="s">
        <v>457</v>
      </c>
      <c r="B301" s="62" t="s">
        <v>1260</v>
      </c>
      <c r="C301" s="63"/>
      <c r="D301" s="64"/>
      <c r="E301" s="65"/>
      <c r="F301" s="66"/>
      <c r="G301" s="63"/>
      <c r="H301" s="67"/>
      <c r="I301" s="68"/>
      <c r="J301" s="68"/>
      <c r="K301" s="34" t="s">
        <v>65</v>
      </c>
      <c r="L301" s="75">
        <v>301</v>
      </c>
      <c r="M301" s="75"/>
      <c r="N301" s="70"/>
      <c r="O301" s="77" t="s">
        <v>1419</v>
      </c>
      <c r="P301" s="79">
        <v>43804.853460648148</v>
      </c>
      <c r="Q301" s="77" t="s">
        <v>1643</v>
      </c>
      <c r="R301" s="77"/>
      <c r="S301" s="77"/>
      <c r="T301" s="77" t="s">
        <v>2414</v>
      </c>
      <c r="U301" s="79">
        <v>43804.853460648148</v>
      </c>
      <c r="V301" s="80" t="s">
        <v>2722</v>
      </c>
      <c r="W301" s="77"/>
      <c r="X301" s="77"/>
      <c r="Y301" s="83" t="s">
        <v>3722</v>
      </c>
      <c r="Z301" s="77"/>
    </row>
    <row r="302" spans="1:26" x14ac:dyDescent="0.3">
      <c r="A302" s="62" t="s">
        <v>458</v>
      </c>
      <c r="B302" s="62" t="s">
        <v>458</v>
      </c>
      <c r="C302" s="63"/>
      <c r="D302" s="64"/>
      <c r="E302" s="65"/>
      <c r="F302" s="66"/>
      <c r="G302" s="63"/>
      <c r="H302" s="67"/>
      <c r="I302" s="68"/>
      <c r="J302" s="68"/>
      <c r="K302" s="34" t="s">
        <v>65</v>
      </c>
      <c r="L302" s="75">
        <v>302</v>
      </c>
      <c r="M302" s="75"/>
      <c r="N302" s="70"/>
      <c r="O302" s="77" t="s">
        <v>179</v>
      </c>
      <c r="P302" s="79">
        <v>43804.853622685187</v>
      </c>
      <c r="Q302" s="77" t="s">
        <v>1644</v>
      </c>
      <c r="R302" s="80" t="s">
        <v>2189</v>
      </c>
      <c r="S302" s="77" t="s">
        <v>2350</v>
      </c>
      <c r="T302" s="77"/>
      <c r="U302" s="79">
        <v>43804.853622685187</v>
      </c>
      <c r="V302" s="80" t="s">
        <v>2723</v>
      </c>
      <c r="W302" s="77"/>
      <c r="X302" s="77"/>
      <c r="Y302" s="83" t="s">
        <v>3723</v>
      </c>
      <c r="Z302" s="77"/>
    </row>
    <row r="303" spans="1:26" x14ac:dyDescent="0.3">
      <c r="A303" s="62" t="s">
        <v>459</v>
      </c>
      <c r="B303" s="62" t="s">
        <v>1189</v>
      </c>
      <c r="C303" s="63"/>
      <c r="D303" s="64"/>
      <c r="E303" s="65"/>
      <c r="F303" s="66"/>
      <c r="G303" s="63"/>
      <c r="H303" s="67"/>
      <c r="I303" s="68"/>
      <c r="J303" s="68"/>
      <c r="K303" s="34" t="s">
        <v>65</v>
      </c>
      <c r="L303" s="75">
        <v>303</v>
      </c>
      <c r="M303" s="75"/>
      <c r="N303" s="70"/>
      <c r="O303" s="77" t="s">
        <v>1419</v>
      </c>
      <c r="P303" s="79">
        <v>43804.853703703702</v>
      </c>
      <c r="Q303" s="77" t="s">
        <v>1460</v>
      </c>
      <c r="R303" s="77"/>
      <c r="S303" s="77"/>
      <c r="T303" s="77"/>
      <c r="U303" s="79">
        <v>43804.853703703702</v>
      </c>
      <c r="V303" s="80" t="s">
        <v>2724</v>
      </c>
      <c r="W303" s="77"/>
      <c r="X303" s="77"/>
      <c r="Y303" s="83" t="s">
        <v>3724</v>
      </c>
      <c r="Z303" s="77"/>
    </row>
    <row r="304" spans="1:26" x14ac:dyDescent="0.3">
      <c r="A304" s="62" t="s">
        <v>460</v>
      </c>
      <c r="B304" s="62" t="s">
        <v>1261</v>
      </c>
      <c r="C304" s="63"/>
      <c r="D304" s="64"/>
      <c r="E304" s="65"/>
      <c r="F304" s="66"/>
      <c r="G304" s="63"/>
      <c r="H304" s="67"/>
      <c r="I304" s="68"/>
      <c r="J304" s="68"/>
      <c r="K304" s="34" t="s">
        <v>65</v>
      </c>
      <c r="L304" s="75">
        <v>304</v>
      </c>
      <c r="M304" s="75"/>
      <c r="N304" s="70"/>
      <c r="O304" s="77" t="s">
        <v>1420</v>
      </c>
      <c r="P304" s="79">
        <v>43804.853807870371</v>
      </c>
      <c r="Q304" s="77" t="s">
        <v>1645</v>
      </c>
      <c r="R304" s="80" t="s">
        <v>2190</v>
      </c>
      <c r="S304" s="77" t="s">
        <v>2350</v>
      </c>
      <c r="T304" s="77"/>
      <c r="U304" s="79">
        <v>43804.853807870371</v>
      </c>
      <c r="V304" s="80" t="s">
        <v>2725</v>
      </c>
      <c r="W304" s="77"/>
      <c r="X304" s="77"/>
      <c r="Y304" s="83" t="s">
        <v>3725</v>
      </c>
      <c r="Z304" s="77"/>
    </row>
    <row r="305" spans="1:26" x14ac:dyDescent="0.3">
      <c r="A305" s="62" t="s">
        <v>461</v>
      </c>
      <c r="B305" s="62" t="s">
        <v>461</v>
      </c>
      <c r="C305" s="63"/>
      <c r="D305" s="64"/>
      <c r="E305" s="65"/>
      <c r="F305" s="66"/>
      <c r="G305" s="63"/>
      <c r="H305" s="67"/>
      <c r="I305" s="68"/>
      <c r="J305" s="68"/>
      <c r="K305" s="34" t="s">
        <v>65</v>
      </c>
      <c r="L305" s="75">
        <v>305</v>
      </c>
      <c r="M305" s="75"/>
      <c r="N305" s="70"/>
      <c r="O305" s="77" t="s">
        <v>179</v>
      </c>
      <c r="P305" s="79">
        <v>43804.853807870371</v>
      </c>
      <c r="Q305" s="77" t="s">
        <v>1646</v>
      </c>
      <c r="R305" s="77"/>
      <c r="S305" s="77"/>
      <c r="T305" s="77"/>
      <c r="U305" s="79">
        <v>43804.853807870371</v>
      </c>
      <c r="V305" s="80" t="s">
        <v>2726</v>
      </c>
      <c r="W305" s="77"/>
      <c r="X305" s="77"/>
      <c r="Y305" s="83" t="s">
        <v>3726</v>
      </c>
      <c r="Z305" s="77"/>
    </row>
    <row r="306" spans="1:26" x14ac:dyDescent="0.3">
      <c r="A306" s="62" t="s">
        <v>462</v>
      </c>
      <c r="B306" s="62" t="s">
        <v>1196</v>
      </c>
      <c r="C306" s="63"/>
      <c r="D306" s="64"/>
      <c r="E306" s="65"/>
      <c r="F306" s="66"/>
      <c r="G306" s="63"/>
      <c r="H306" s="67"/>
      <c r="I306" s="68"/>
      <c r="J306" s="68"/>
      <c r="K306" s="34" t="s">
        <v>65</v>
      </c>
      <c r="L306" s="75">
        <v>306</v>
      </c>
      <c r="M306" s="75"/>
      <c r="N306" s="70"/>
      <c r="O306" s="77" t="s">
        <v>1419</v>
      </c>
      <c r="P306" s="79">
        <v>43804.853819444441</v>
      </c>
      <c r="Q306" s="77" t="s">
        <v>1471</v>
      </c>
      <c r="R306" s="77" t="s">
        <v>2132</v>
      </c>
      <c r="S306" s="77" t="s">
        <v>2355</v>
      </c>
      <c r="T306" s="77"/>
      <c r="U306" s="79">
        <v>43804.853819444441</v>
      </c>
      <c r="V306" s="80" t="s">
        <v>2727</v>
      </c>
      <c r="W306" s="77"/>
      <c r="X306" s="77"/>
      <c r="Y306" s="83" t="s">
        <v>3727</v>
      </c>
      <c r="Z306" s="77"/>
    </row>
    <row r="307" spans="1:26" x14ac:dyDescent="0.3">
      <c r="A307" s="62" t="s">
        <v>463</v>
      </c>
      <c r="B307" s="62" t="s">
        <v>463</v>
      </c>
      <c r="C307" s="63"/>
      <c r="D307" s="64"/>
      <c r="E307" s="65"/>
      <c r="F307" s="66"/>
      <c r="G307" s="63"/>
      <c r="H307" s="67"/>
      <c r="I307" s="68"/>
      <c r="J307" s="68"/>
      <c r="K307" s="34" t="s">
        <v>65</v>
      </c>
      <c r="L307" s="75">
        <v>307</v>
      </c>
      <c r="M307" s="75"/>
      <c r="N307" s="70"/>
      <c r="O307" s="77" t="s">
        <v>179</v>
      </c>
      <c r="P307" s="79">
        <v>43804.853819444441</v>
      </c>
      <c r="Q307" s="77" t="s">
        <v>1647</v>
      </c>
      <c r="R307" s="77"/>
      <c r="S307" s="77"/>
      <c r="T307" s="77"/>
      <c r="U307" s="79">
        <v>43804.853819444441</v>
      </c>
      <c r="V307" s="80" t="s">
        <v>2728</v>
      </c>
      <c r="W307" s="77"/>
      <c r="X307" s="77"/>
      <c r="Y307" s="83" t="s">
        <v>3728</v>
      </c>
      <c r="Z307" s="77"/>
    </row>
    <row r="308" spans="1:26" x14ac:dyDescent="0.3">
      <c r="A308" s="62" t="s">
        <v>464</v>
      </c>
      <c r="B308" s="62" t="s">
        <v>1262</v>
      </c>
      <c r="C308" s="63"/>
      <c r="D308" s="64"/>
      <c r="E308" s="65"/>
      <c r="F308" s="66"/>
      <c r="G308" s="63"/>
      <c r="H308" s="67"/>
      <c r="I308" s="68"/>
      <c r="J308" s="68"/>
      <c r="K308" s="34" t="s">
        <v>65</v>
      </c>
      <c r="L308" s="75">
        <v>308</v>
      </c>
      <c r="M308" s="75"/>
      <c r="N308" s="70"/>
      <c r="O308" s="77" t="s">
        <v>1420</v>
      </c>
      <c r="P308" s="79">
        <v>43804.854074074072</v>
      </c>
      <c r="Q308" s="77" t="s">
        <v>1648</v>
      </c>
      <c r="R308" s="80" t="s">
        <v>2191</v>
      </c>
      <c r="S308" s="77" t="s">
        <v>2353</v>
      </c>
      <c r="T308" s="77"/>
      <c r="U308" s="79">
        <v>43804.854074074072</v>
      </c>
      <c r="V308" s="80" t="s">
        <v>2729</v>
      </c>
      <c r="W308" s="77"/>
      <c r="X308" s="77"/>
      <c r="Y308" s="83" t="s">
        <v>3729</v>
      </c>
      <c r="Z308" s="83" t="s">
        <v>4485</v>
      </c>
    </row>
    <row r="309" spans="1:26" x14ac:dyDescent="0.3">
      <c r="A309" s="62" t="s">
        <v>465</v>
      </c>
      <c r="B309" s="62" t="s">
        <v>465</v>
      </c>
      <c r="C309" s="63"/>
      <c r="D309" s="64"/>
      <c r="E309" s="65"/>
      <c r="F309" s="66"/>
      <c r="G309" s="63"/>
      <c r="H309" s="67"/>
      <c r="I309" s="68"/>
      <c r="J309" s="68"/>
      <c r="K309" s="34" t="s">
        <v>65</v>
      </c>
      <c r="L309" s="75">
        <v>309</v>
      </c>
      <c r="M309" s="75"/>
      <c r="N309" s="70"/>
      <c r="O309" s="77" t="s">
        <v>179</v>
      </c>
      <c r="P309" s="79">
        <v>43804.854097222225</v>
      </c>
      <c r="Q309" s="77" t="s">
        <v>1649</v>
      </c>
      <c r="R309" s="77"/>
      <c r="S309" s="77"/>
      <c r="T309" s="77"/>
      <c r="U309" s="79">
        <v>43804.854097222225</v>
      </c>
      <c r="V309" s="80" t="s">
        <v>2730</v>
      </c>
      <c r="W309" s="77"/>
      <c r="X309" s="77"/>
      <c r="Y309" s="83" t="s">
        <v>3730</v>
      </c>
      <c r="Z309" s="77"/>
    </row>
    <row r="310" spans="1:26" x14ac:dyDescent="0.3">
      <c r="A310" s="62" t="s">
        <v>466</v>
      </c>
      <c r="B310" s="62" t="s">
        <v>466</v>
      </c>
      <c r="C310" s="63"/>
      <c r="D310" s="64"/>
      <c r="E310" s="65"/>
      <c r="F310" s="66"/>
      <c r="G310" s="63"/>
      <c r="H310" s="67"/>
      <c r="I310" s="68"/>
      <c r="J310" s="68"/>
      <c r="K310" s="34" t="s">
        <v>65</v>
      </c>
      <c r="L310" s="75">
        <v>310</v>
      </c>
      <c r="M310" s="75"/>
      <c r="N310" s="70"/>
      <c r="O310" s="77" t="s">
        <v>179</v>
      </c>
      <c r="P310" s="79">
        <v>43804.854155092595</v>
      </c>
      <c r="Q310" s="77" t="s">
        <v>1650</v>
      </c>
      <c r="R310" s="80" t="s">
        <v>2192</v>
      </c>
      <c r="S310" s="77" t="s">
        <v>2350</v>
      </c>
      <c r="T310" s="77"/>
      <c r="U310" s="79">
        <v>43804.854155092595</v>
      </c>
      <c r="V310" s="80" t="s">
        <v>2731</v>
      </c>
      <c r="W310" s="77"/>
      <c r="X310" s="77"/>
      <c r="Y310" s="83" t="s">
        <v>3731</v>
      </c>
      <c r="Z310" s="77"/>
    </row>
    <row r="311" spans="1:26" x14ac:dyDescent="0.3">
      <c r="A311" s="62" t="s">
        <v>467</v>
      </c>
      <c r="B311" s="62" t="s">
        <v>1263</v>
      </c>
      <c r="C311" s="63"/>
      <c r="D311" s="64"/>
      <c r="E311" s="65"/>
      <c r="F311" s="66"/>
      <c r="G311" s="63"/>
      <c r="H311" s="67"/>
      <c r="I311" s="68"/>
      <c r="J311" s="68"/>
      <c r="K311" s="34" t="s">
        <v>65</v>
      </c>
      <c r="L311" s="75">
        <v>311</v>
      </c>
      <c r="M311" s="75"/>
      <c r="N311" s="70"/>
      <c r="O311" s="77" t="s">
        <v>1419</v>
      </c>
      <c r="P311" s="79">
        <v>43804.854166666664</v>
      </c>
      <c r="Q311" s="77" t="s">
        <v>1651</v>
      </c>
      <c r="R311" s="80" t="s">
        <v>2193</v>
      </c>
      <c r="S311" s="77" t="s">
        <v>2350</v>
      </c>
      <c r="T311" s="77"/>
      <c r="U311" s="79">
        <v>43804.854166666664</v>
      </c>
      <c r="V311" s="80" t="s">
        <v>2732</v>
      </c>
      <c r="W311" s="77"/>
      <c r="X311" s="77"/>
      <c r="Y311" s="83" t="s">
        <v>3732</v>
      </c>
      <c r="Z311" s="83" t="s">
        <v>4486</v>
      </c>
    </row>
    <row r="312" spans="1:26" x14ac:dyDescent="0.3">
      <c r="A312" s="62" t="s">
        <v>467</v>
      </c>
      <c r="B312" s="62" t="s">
        <v>1264</v>
      </c>
      <c r="C312" s="63"/>
      <c r="D312" s="64"/>
      <c r="E312" s="65"/>
      <c r="F312" s="66"/>
      <c r="G312" s="63"/>
      <c r="H312" s="67"/>
      <c r="I312" s="68"/>
      <c r="J312" s="68"/>
      <c r="K312" s="34" t="s">
        <v>65</v>
      </c>
      <c r="L312" s="75">
        <v>312</v>
      </c>
      <c r="M312" s="75"/>
      <c r="N312" s="70"/>
      <c r="O312" s="77" t="s">
        <v>1419</v>
      </c>
      <c r="P312" s="79">
        <v>43804.854166666664</v>
      </c>
      <c r="Q312" s="77" t="s">
        <v>1651</v>
      </c>
      <c r="R312" s="80" t="s">
        <v>2193</v>
      </c>
      <c r="S312" s="77" t="s">
        <v>2350</v>
      </c>
      <c r="T312" s="77"/>
      <c r="U312" s="79">
        <v>43804.854166666664</v>
      </c>
      <c r="V312" s="80" t="s">
        <v>2732</v>
      </c>
      <c r="W312" s="77"/>
      <c r="X312" s="77"/>
      <c r="Y312" s="83" t="s">
        <v>3732</v>
      </c>
      <c r="Z312" s="83" t="s">
        <v>4486</v>
      </c>
    </row>
    <row r="313" spans="1:26" x14ac:dyDescent="0.3">
      <c r="A313" s="62" t="s">
        <v>467</v>
      </c>
      <c r="B313" s="62" t="s">
        <v>1265</v>
      </c>
      <c r="C313" s="63"/>
      <c r="D313" s="64"/>
      <c r="E313" s="65"/>
      <c r="F313" s="66"/>
      <c r="G313" s="63"/>
      <c r="H313" s="67"/>
      <c r="I313" s="68"/>
      <c r="J313" s="68"/>
      <c r="K313" s="34" t="s">
        <v>65</v>
      </c>
      <c r="L313" s="75">
        <v>313</v>
      </c>
      <c r="M313" s="75"/>
      <c r="N313" s="70"/>
      <c r="O313" s="77" t="s">
        <v>1420</v>
      </c>
      <c r="P313" s="79">
        <v>43804.854166666664</v>
      </c>
      <c r="Q313" s="77" t="s">
        <v>1651</v>
      </c>
      <c r="R313" s="80" t="s">
        <v>2193</v>
      </c>
      <c r="S313" s="77" t="s">
        <v>2350</v>
      </c>
      <c r="T313" s="77"/>
      <c r="U313" s="79">
        <v>43804.854166666664</v>
      </c>
      <c r="V313" s="80" t="s">
        <v>2732</v>
      </c>
      <c r="W313" s="77"/>
      <c r="X313" s="77"/>
      <c r="Y313" s="83" t="s">
        <v>3732</v>
      </c>
      <c r="Z313" s="83" t="s">
        <v>4486</v>
      </c>
    </row>
    <row r="314" spans="1:26" x14ac:dyDescent="0.3">
      <c r="A314" s="62" t="s">
        <v>468</v>
      </c>
      <c r="B314" s="62" t="s">
        <v>468</v>
      </c>
      <c r="C314" s="63"/>
      <c r="D314" s="64"/>
      <c r="E314" s="65"/>
      <c r="F314" s="66"/>
      <c r="G314" s="63"/>
      <c r="H314" s="67"/>
      <c r="I314" s="68"/>
      <c r="J314" s="68"/>
      <c r="K314" s="34" t="s">
        <v>65</v>
      </c>
      <c r="L314" s="75">
        <v>314</v>
      </c>
      <c r="M314" s="75"/>
      <c r="N314" s="70"/>
      <c r="O314" s="77" t="s">
        <v>179</v>
      </c>
      <c r="P314" s="79">
        <v>43804.854201388887</v>
      </c>
      <c r="Q314" s="77" t="s">
        <v>1652</v>
      </c>
      <c r="R314" s="80" t="s">
        <v>2194</v>
      </c>
      <c r="S314" s="77" t="s">
        <v>2350</v>
      </c>
      <c r="T314" s="77"/>
      <c r="U314" s="79">
        <v>43804.854201388887</v>
      </c>
      <c r="V314" s="80" t="s">
        <v>2733</v>
      </c>
      <c r="W314" s="77"/>
      <c r="X314" s="77"/>
      <c r="Y314" s="83" t="s">
        <v>3733</v>
      </c>
      <c r="Z314" s="77"/>
    </row>
    <row r="315" spans="1:26" x14ac:dyDescent="0.3">
      <c r="A315" s="62" t="s">
        <v>469</v>
      </c>
      <c r="B315" s="62" t="s">
        <v>469</v>
      </c>
      <c r="C315" s="63"/>
      <c r="D315" s="64"/>
      <c r="E315" s="65"/>
      <c r="F315" s="66"/>
      <c r="G315" s="63"/>
      <c r="H315" s="67"/>
      <c r="I315" s="68"/>
      <c r="J315" s="68"/>
      <c r="K315" s="34" t="s">
        <v>65</v>
      </c>
      <c r="L315" s="75">
        <v>315</v>
      </c>
      <c r="M315" s="75"/>
      <c r="N315" s="70"/>
      <c r="O315" s="77" t="s">
        <v>179</v>
      </c>
      <c r="P315" s="79">
        <v>43804.854259259257</v>
      </c>
      <c r="Q315" s="77" t="s">
        <v>1653</v>
      </c>
      <c r="R315" s="77"/>
      <c r="S315" s="77"/>
      <c r="T315" s="77"/>
      <c r="U315" s="79">
        <v>43804.854259259257</v>
      </c>
      <c r="V315" s="80" t="s">
        <v>2734</v>
      </c>
      <c r="W315" s="77"/>
      <c r="X315" s="77"/>
      <c r="Y315" s="83" t="s">
        <v>3734</v>
      </c>
      <c r="Z315" s="77"/>
    </row>
    <row r="316" spans="1:26" x14ac:dyDescent="0.3">
      <c r="A316" s="62" t="s">
        <v>470</v>
      </c>
      <c r="B316" s="62" t="s">
        <v>470</v>
      </c>
      <c r="C316" s="63"/>
      <c r="D316" s="64"/>
      <c r="E316" s="65"/>
      <c r="F316" s="66"/>
      <c r="G316" s="63"/>
      <c r="H316" s="67"/>
      <c r="I316" s="68"/>
      <c r="J316" s="68"/>
      <c r="K316" s="34" t="s">
        <v>65</v>
      </c>
      <c r="L316" s="75">
        <v>316</v>
      </c>
      <c r="M316" s="75"/>
      <c r="N316" s="70"/>
      <c r="O316" s="77" t="s">
        <v>179</v>
      </c>
      <c r="P316" s="79">
        <v>43804.854305555556</v>
      </c>
      <c r="Q316" s="77" t="s">
        <v>1654</v>
      </c>
      <c r="R316" s="77"/>
      <c r="S316" s="77"/>
      <c r="T316" s="77"/>
      <c r="U316" s="79">
        <v>43804.854305555556</v>
      </c>
      <c r="V316" s="80" t="s">
        <v>2735</v>
      </c>
      <c r="W316" s="77"/>
      <c r="X316" s="77"/>
      <c r="Y316" s="83" t="s">
        <v>3735</v>
      </c>
      <c r="Z316" s="77"/>
    </row>
    <row r="317" spans="1:26" x14ac:dyDescent="0.3">
      <c r="A317" s="62" t="s">
        <v>471</v>
      </c>
      <c r="B317" s="62" t="s">
        <v>471</v>
      </c>
      <c r="C317" s="63"/>
      <c r="D317" s="64"/>
      <c r="E317" s="65"/>
      <c r="F317" s="66"/>
      <c r="G317" s="63"/>
      <c r="H317" s="67"/>
      <c r="I317" s="68"/>
      <c r="J317" s="68"/>
      <c r="K317" s="34" t="s">
        <v>65</v>
      </c>
      <c r="L317" s="75">
        <v>317</v>
      </c>
      <c r="M317" s="75"/>
      <c r="N317" s="70"/>
      <c r="O317" s="77" t="s">
        <v>179</v>
      </c>
      <c r="P317" s="79">
        <v>43804.854317129626</v>
      </c>
      <c r="Q317" s="77" t="s">
        <v>1655</v>
      </c>
      <c r="R317" s="77"/>
      <c r="S317" s="77"/>
      <c r="T317" s="77"/>
      <c r="U317" s="79">
        <v>43804.854317129626</v>
      </c>
      <c r="V317" s="80" t="s">
        <v>2736</v>
      </c>
      <c r="W317" s="77"/>
      <c r="X317" s="77"/>
      <c r="Y317" s="83" t="s">
        <v>3736</v>
      </c>
      <c r="Z317" s="77"/>
    </row>
    <row r="318" spans="1:26" x14ac:dyDescent="0.3">
      <c r="A318" s="62" t="s">
        <v>472</v>
      </c>
      <c r="B318" s="62" t="s">
        <v>1266</v>
      </c>
      <c r="C318" s="63"/>
      <c r="D318" s="64"/>
      <c r="E318" s="65"/>
      <c r="F318" s="66"/>
      <c r="G318" s="63"/>
      <c r="H318" s="67"/>
      <c r="I318" s="68"/>
      <c r="J318" s="68"/>
      <c r="K318" s="34" t="s">
        <v>65</v>
      </c>
      <c r="L318" s="75">
        <v>318</v>
      </c>
      <c r="M318" s="75"/>
      <c r="N318" s="70"/>
      <c r="O318" s="77" t="s">
        <v>1419</v>
      </c>
      <c r="P318" s="79">
        <v>43804.854328703703</v>
      </c>
      <c r="Q318" s="77" t="s">
        <v>1656</v>
      </c>
      <c r="R318" s="77"/>
      <c r="S318" s="77"/>
      <c r="T318" s="77"/>
      <c r="U318" s="79">
        <v>43804.854328703703</v>
      </c>
      <c r="V318" s="80" t="s">
        <v>2737</v>
      </c>
      <c r="W318" s="77"/>
      <c r="X318" s="77"/>
      <c r="Y318" s="83" t="s">
        <v>3737</v>
      </c>
      <c r="Z318" s="77"/>
    </row>
    <row r="319" spans="1:26" x14ac:dyDescent="0.3">
      <c r="A319" s="62" t="s">
        <v>473</v>
      </c>
      <c r="B319" s="62" t="s">
        <v>473</v>
      </c>
      <c r="C319" s="63"/>
      <c r="D319" s="64"/>
      <c r="E319" s="65"/>
      <c r="F319" s="66"/>
      <c r="G319" s="63"/>
      <c r="H319" s="67"/>
      <c r="I319" s="68"/>
      <c r="J319" s="68"/>
      <c r="K319" s="34" t="s">
        <v>65</v>
      </c>
      <c r="L319" s="75">
        <v>319</v>
      </c>
      <c r="M319" s="75"/>
      <c r="N319" s="70"/>
      <c r="O319" s="77" t="s">
        <v>179</v>
      </c>
      <c r="P319" s="79">
        <v>43804.854375000003</v>
      </c>
      <c r="Q319" s="77" t="s">
        <v>1657</v>
      </c>
      <c r="R319" s="77"/>
      <c r="S319" s="77"/>
      <c r="T319" s="77"/>
      <c r="U319" s="79">
        <v>43804.854375000003</v>
      </c>
      <c r="V319" s="80" t="s">
        <v>2738</v>
      </c>
      <c r="W319" s="77"/>
      <c r="X319" s="77"/>
      <c r="Y319" s="83" t="s">
        <v>3738</v>
      </c>
      <c r="Z319" s="77"/>
    </row>
    <row r="320" spans="1:26" x14ac:dyDescent="0.3">
      <c r="A320" s="62" t="s">
        <v>474</v>
      </c>
      <c r="B320" s="62" t="s">
        <v>1253</v>
      </c>
      <c r="C320" s="63"/>
      <c r="D320" s="64"/>
      <c r="E320" s="65"/>
      <c r="F320" s="66"/>
      <c r="G320" s="63"/>
      <c r="H320" s="67"/>
      <c r="I320" s="68"/>
      <c r="J320" s="68"/>
      <c r="K320" s="34" t="s">
        <v>65</v>
      </c>
      <c r="L320" s="75">
        <v>320</v>
      </c>
      <c r="M320" s="75"/>
      <c r="N320" s="70"/>
      <c r="O320" s="77" t="s">
        <v>1419</v>
      </c>
      <c r="P320" s="79">
        <v>43804.854421296295</v>
      </c>
      <c r="Q320" s="77" t="s">
        <v>1618</v>
      </c>
      <c r="R320" s="77"/>
      <c r="S320" s="77"/>
      <c r="T320" s="77"/>
      <c r="U320" s="79">
        <v>43804.854421296295</v>
      </c>
      <c r="V320" s="80" t="s">
        <v>2739</v>
      </c>
      <c r="W320" s="77"/>
      <c r="X320" s="77"/>
      <c r="Y320" s="83" t="s">
        <v>3739</v>
      </c>
      <c r="Z320" s="77"/>
    </row>
    <row r="321" spans="1:26" x14ac:dyDescent="0.3">
      <c r="A321" s="62" t="s">
        <v>475</v>
      </c>
      <c r="B321" s="62" t="s">
        <v>475</v>
      </c>
      <c r="C321" s="63"/>
      <c r="D321" s="64"/>
      <c r="E321" s="65"/>
      <c r="F321" s="66"/>
      <c r="G321" s="63"/>
      <c r="H321" s="67"/>
      <c r="I321" s="68"/>
      <c r="J321" s="68"/>
      <c r="K321" s="34" t="s">
        <v>65</v>
      </c>
      <c r="L321" s="75">
        <v>321</v>
      </c>
      <c r="M321" s="75"/>
      <c r="N321" s="70"/>
      <c r="O321" s="77" t="s">
        <v>179</v>
      </c>
      <c r="P321" s="79">
        <v>43804.85193287037</v>
      </c>
      <c r="Q321" s="77" t="s">
        <v>1658</v>
      </c>
      <c r="R321" s="80" t="s">
        <v>2144</v>
      </c>
      <c r="S321" s="77" t="s">
        <v>2350</v>
      </c>
      <c r="T321" s="77"/>
      <c r="U321" s="79">
        <v>43804.85193287037</v>
      </c>
      <c r="V321" s="80" t="s">
        <v>2740</v>
      </c>
      <c r="W321" s="77"/>
      <c r="X321" s="77"/>
      <c r="Y321" s="83" t="s">
        <v>3740</v>
      </c>
      <c r="Z321" s="77"/>
    </row>
    <row r="322" spans="1:26" x14ac:dyDescent="0.3">
      <c r="A322" s="62" t="s">
        <v>476</v>
      </c>
      <c r="B322" s="62" t="s">
        <v>475</v>
      </c>
      <c r="C322" s="63"/>
      <c r="D322" s="64"/>
      <c r="E322" s="65"/>
      <c r="F322" s="66"/>
      <c r="G322" s="63"/>
      <c r="H322" s="67"/>
      <c r="I322" s="68"/>
      <c r="J322" s="68"/>
      <c r="K322" s="34" t="s">
        <v>65</v>
      </c>
      <c r="L322" s="75">
        <v>322</v>
      </c>
      <c r="M322" s="75"/>
      <c r="N322" s="70"/>
      <c r="O322" s="77" t="s">
        <v>1419</v>
      </c>
      <c r="P322" s="79">
        <v>43804.854444444441</v>
      </c>
      <c r="Q322" s="77" t="s">
        <v>1659</v>
      </c>
      <c r="R322" s="80" t="s">
        <v>2144</v>
      </c>
      <c r="S322" s="77" t="s">
        <v>2350</v>
      </c>
      <c r="T322" s="77"/>
      <c r="U322" s="79">
        <v>43804.854444444441</v>
      </c>
      <c r="V322" s="80" t="s">
        <v>2741</v>
      </c>
      <c r="W322" s="77"/>
      <c r="X322" s="77"/>
      <c r="Y322" s="83" t="s">
        <v>3741</v>
      </c>
      <c r="Z322" s="77"/>
    </row>
    <row r="323" spans="1:26" x14ac:dyDescent="0.3">
      <c r="A323" s="62" t="s">
        <v>477</v>
      </c>
      <c r="B323" s="62" t="s">
        <v>1181</v>
      </c>
      <c r="C323" s="63"/>
      <c r="D323" s="64"/>
      <c r="E323" s="65"/>
      <c r="F323" s="66"/>
      <c r="G323" s="63"/>
      <c r="H323" s="67"/>
      <c r="I323" s="68"/>
      <c r="J323" s="68"/>
      <c r="K323" s="34" t="s">
        <v>65</v>
      </c>
      <c r="L323" s="75">
        <v>323</v>
      </c>
      <c r="M323" s="75"/>
      <c r="N323" s="70"/>
      <c r="O323" s="77" t="s">
        <v>1419</v>
      </c>
      <c r="P323" s="79">
        <v>43804.854490740741</v>
      </c>
      <c r="Q323" s="77" t="s">
        <v>1448</v>
      </c>
      <c r="R323" s="80" t="s">
        <v>2126</v>
      </c>
      <c r="S323" s="77" t="s">
        <v>2350</v>
      </c>
      <c r="T323" s="77"/>
      <c r="U323" s="79">
        <v>43804.854490740741</v>
      </c>
      <c r="V323" s="80" t="s">
        <v>2742</v>
      </c>
      <c r="W323" s="77"/>
      <c r="X323" s="77"/>
      <c r="Y323" s="83" t="s">
        <v>3742</v>
      </c>
      <c r="Z323" s="77"/>
    </row>
    <row r="324" spans="1:26" x14ac:dyDescent="0.3">
      <c r="A324" s="62" t="s">
        <v>478</v>
      </c>
      <c r="B324" s="62" t="s">
        <v>478</v>
      </c>
      <c r="C324" s="63"/>
      <c r="D324" s="64"/>
      <c r="E324" s="65"/>
      <c r="F324" s="66"/>
      <c r="G324" s="63"/>
      <c r="H324" s="67"/>
      <c r="I324" s="68"/>
      <c r="J324" s="68"/>
      <c r="K324" s="34" t="s">
        <v>65</v>
      </c>
      <c r="L324" s="75">
        <v>324</v>
      </c>
      <c r="M324" s="75"/>
      <c r="N324" s="70"/>
      <c r="O324" s="77" t="s">
        <v>179</v>
      </c>
      <c r="P324" s="79">
        <v>43804.854490740741</v>
      </c>
      <c r="Q324" s="77" t="s">
        <v>1660</v>
      </c>
      <c r="R324" s="77"/>
      <c r="S324" s="77"/>
      <c r="T324" s="77"/>
      <c r="U324" s="79">
        <v>43804.854490740741</v>
      </c>
      <c r="V324" s="80" t="s">
        <v>2743</v>
      </c>
      <c r="W324" s="77"/>
      <c r="X324" s="77"/>
      <c r="Y324" s="83" t="s">
        <v>3743</v>
      </c>
      <c r="Z324" s="83" t="s">
        <v>4487</v>
      </c>
    </row>
    <row r="325" spans="1:26" x14ac:dyDescent="0.3">
      <c r="A325" s="62" t="s">
        <v>479</v>
      </c>
      <c r="B325" s="62" t="s">
        <v>479</v>
      </c>
      <c r="C325" s="63"/>
      <c r="D325" s="64"/>
      <c r="E325" s="65"/>
      <c r="F325" s="66"/>
      <c r="G325" s="63"/>
      <c r="H325" s="67"/>
      <c r="I325" s="68"/>
      <c r="J325" s="68"/>
      <c r="K325" s="34" t="s">
        <v>65</v>
      </c>
      <c r="L325" s="75">
        <v>325</v>
      </c>
      <c r="M325" s="75"/>
      <c r="N325" s="70"/>
      <c r="O325" s="77" t="s">
        <v>179</v>
      </c>
      <c r="P325" s="79">
        <v>43804.854571759257</v>
      </c>
      <c r="Q325" s="77" t="s">
        <v>1661</v>
      </c>
      <c r="R325" s="77"/>
      <c r="S325" s="77"/>
      <c r="T325" s="77"/>
      <c r="U325" s="79">
        <v>43804.854571759257</v>
      </c>
      <c r="V325" s="80" t="s">
        <v>2744</v>
      </c>
      <c r="W325" s="77"/>
      <c r="X325" s="77"/>
      <c r="Y325" s="83" t="s">
        <v>3744</v>
      </c>
      <c r="Z325" s="77"/>
    </row>
    <row r="326" spans="1:26" x14ac:dyDescent="0.3">
      <c r="A326" s="62" t="s">
        <v>480</v>
      </c>
      <c r="B326" s="62" t="s">
        <v>1267</v>
      </c>
      <c r="C326" s="63"/>
      <c r="D326" s="64"/>
      <c r="E326" s="65"/>
      <c r="F326" s="66"/>
      <c r="G326" s="63"/>
      <c r="H326" s="67"/>
      <c r="I326" s="68"/>
      <c r="J326" s="68"/>
      <c r="K326" s="34" t="s">
        <v>65</v>
      </c>
      <c r="L326" s="75">
        <v>326</v>
      </c>
      <c r="M326" s="75"/>
      <c r="N326" s="70"/>
      <c r="O326" s="77" t="s">
        <v>1419</v>
      </c>
      <c r="P326" s="79">
        <v>43804.853715277779</v>
      </c>
      <c r="Q326" s="77" t="s">
        <v>1662</v>
      </c>
      <c r="R326" s="77"/>
      <c r="S326" s="77"/>
      <c r="T326" s="77"/>
      <c r="U326" s="79">
        <v>43804.853715277779</v>
      </c>
      <c r="V326" s="80" t="s">
        <v>2745</v>
      </c>
      <c r="W326" s="77"/>
      <c r="X326" s="77"/>
      <c r="Y326" s="83" t="s">
        <v>3745</v>
      </c>
      <c r="Z326" s="83" t="s">
        <v>4488</v>
      </c>
    </row>
    <row r="327" spans="1:26" x14ac:dyDescent="0.3">
      <c r="A327" s="62" t="s">
        <v>481</v>
      </c>
      <c r="B327" s="62" t="s">
        <v>1267</v>
      </c>
      <c r="C327" s="63"/>
      <c r="D327" s="64"/>
      <c r="E327" s="65"/>
      <c r="F327" s="66"/>
      <c r="G327" s="63"/>
      <c r="H327" s="67"/>
      <c r="I327" s="68"/>
      <c r="J327" s="68"/>
      <c r="K327" s="34" t="s">
        <v>65</v>
      </c>
      <c r="L327" s="75">
        <v>327</v>
      </c>
      <c r="M327" s="75"/>
      <c r="N327" s="70"/>
      <c r="O327" s="77" t="s">
        <v>1419</v>
      </c>
      <c r="P327" s="79">
        <v>43804.854594907411</v>
      </c>
      <c r="Q327" s="77" t="s">
        <v>1663</v>
      </c>
      <c r="R327" s="77"/>
      <c r="S327" s="77"/>
      <c r="T327" s="77"/>
      <c r="U327" s="79">
        <v>43804.854594907411</v>
      </c>
      <c r="V327" s="80" t="s">
        <v>2746</v>
      </c>
      <c r="W327" s="77"/>
      <c r="X327" s="77"/>
      <c r="Y327" s="83" t="s">
        <v>3746</v>
      </c>
      <c r="Z327" s="77"/>
    </row>
    <row r="328" spans="1:26" x14ac:dyDescent="0.3">
      <c r="A328" s="62" t="s">
        <v>480</v>
      </c>
      <c r="B328" s="62" t="s">
        <v>1268</v>
      </c>
      <c r="C328" s="63"/>
      <c r="D328" s="64"/>
      <c r="E328" s="65"/>
      <c r="F328" s="66"/>
      <c r="G328" s="63"/>
      <c r="H328" s="67"/>
      <c r="I328" s="68"/>
      <c r="J328" s="68"/>
      <c r="K328" s="34" t="s">
        <v>65</v>
      </c>
      <c r="L328" s="75">
        <v>328</v>
      </c>
      <c r="M328" s="75"/>
      <c r="N328" s="70"/>
      <c r="O328" s="77" t="s">
        <v>1420</v>
      </c>
      <c r="P328" s="79">
        <v>43804.853715277779</v>
      </c>
      <c r="Q328" s="77" t="s">
        <v>1662</v>
      </c>
      <c r="R328" s="77"/>
      <c r="S328" s="77"/>
      <c r="T328" s="77"/>
      <c r="U328" s="79">
        <v>43804.853715277779</v>
      </c>
      <c r="V328" s="80" t="s">
        <v>2745</v>
      </c>
      <c r="W328" s="77"/>
      <c r="X328" s="77"/>
      <c r="Y328" s="83" t="s">
        <v>3745</v>
      </c>
      <c r="Z328" s="83" t="s">
        <v>4488</v>
      </c>
    </row>
    <row r="329" spans="1:26" x14ac:dyDescent="0.3">
      <c r="A329" s="62" t="s">
        <v>481</v>
      </c>
      <c r="B329" s="62" t="s">
        <v>1268</v>
      </c>
      <c r="C329" s="63"/>
      <c r="D329" s="64"/>
      <c r="E329" s="65"/>
      <c r="F329" s="66"/>
      <c r="G329" s="63"/>
      <c r="H329" s="67"/>
      <c r="I329" s="68"/>
      <c r="J329" s="68"/>
      <c r="K329" s="34" t="s">
        <v>65</v>
      </c>
      <c r="L329" s="75">
        <v>329</v>
      </c>
      <c r="M329" s="75"/>
      <c r="N329" s="70"/>
      <c r="O329" s="77" t="s">
        <v>1419</v>
      </c>
      <c r="P329" s="79">
        <v>43804.854594907411</v>
      </c>
      <c r="Q329" s="77" t="s">
        <v>1663</v>
      </c>
      <c r="R329" s="77"/>
      <c r="S329" s="77"/>
      <c r="T329" s="77"/>
      <c r="U329" s="79">
        <v>43804.854594907411</v>
      </c>
      <c r="V329" s="80" t="s">
        <v>2746</v>
      </c>
      <c r="W329" s="77"/>
      <c r="X329" s="77"/>
      <c r="Y329" s="83" t="s">
        <v>3746</v>
      </c>
      <c r="Z329" s="77"/>
    </row>
    <row r="330" spans="1:26" x14ac:dyDescent="0.3">
      <c r="A330" s="62" t="s">
        <v>481</v>
      </c>
      <c r="B330" s="62" t="s">
        <v>480</v>
      </c>
      <c r="C330" s="63"/>
      <c r="D330" s="64"/>
      <c r="E330" s="65"/>
      <c r="F330" s="66"/>
      <c r="G330" s="63"/>
      <c r="H330" s="67"/>
      <c r="I330" s="68"/>
      <c r="J330" s="68"/>
      <c r="K330" s="34" t="s">
        <v>65</v>
      </c>
      <c r="L330" s="75">
        <v>330</v>
      </c>
      <c r="M330" s="75"/>
      <c r="N330" s="70"/>
      <c r="O330" s="77" t="s">
        <v>1419</v>
      </c>
      <c r="P330" s="79">
        <v>43804.854594907411</v>
      </c>
      <c r="Q330" s="77" t="s">
        <v>1663</v>
      </c>
      <c r="R330" s="77"/>
      <c r="S330" s="77"/>
      <c r="T330" s="77"/>
      <c r="U330" s="79">
        <v>43804.854594907411</v>
      </c>
      <c r="V330" s="80" t="s">
        <v>2746</v>
      </c>
      <c r="W330" s="77"/>
      <c r="X330" s="77"/>
      <c r="Y330" s="83" t="s">
        <v>3746</v>
      </c>
      <c r="Z330" s="77"/>
    </row>
    <row r="331" spans="1:26" x14ac:dyDescent="0.3">
      <c r="A331" s="62" t="s">
        <v>482</v>
      </c>
      <c r="B331" s="62" t="s">
        <v>482</v>
      </c>
      <c r="C331" s="63"/>
      <c r="D331" s="64"/>
      <c r="E331" s="65"/>
      <c r="F331" s="66"/>
      <c r="G331" s="63"/>
      <c r="H331" s="67"/>
      <c r="I331" s="68"/>
      <c r="J331" s="68"/>
      <c r="K331" s="34" t="s">
        <v>65</v>
      </c>
      <c r="L331" s="75">
        <v>331</v>
      </c>
      <c r="M331" s="75"/>
      <c r="N331" s="70"/>
      <c r="O331" s="77" t="s">
        <v>179</v>
      </c>
      <c r="P331" s="79">
        <v>43804.854594907411</v>
      </c>
      <c r="Q331" s="77" t="s">
        <v>1664</v>
      </c>
      <c r="R331" s="80" t="s">
        <v>2195</v>
      </c>
      <c r="S331" s="77" t="s">
        <v>2367</v>
      </c>
      <c r="T331" s="77"/>
      <c r="U331" s="79">
        <v>43804.854594907411</v>
      </c>
      <c r="V331" s="80" t="s">
        <v>2747</v>
      </c>
      <c r="W331" s="77"/>
      <c r="X331" s="77"/>
      <c r="Y331" s="83" t="s">
        <v>3747</v>
      </c>
      <c r="Z331" s="77"/>
    </row>
    <row r="332" spans="1:26" x14ac:dyDescent="0.3">
      <c r="A332" s="62" t="s">
        <v>483</v>
      </c>
      <c r="B332" s="62" t="s">
        <v>1269</v>
      </c>
      <c r="C332" s="63"/>
      <c r="D332" s="64"/>
      <c r="E332" s="65"/>
      <c r="F332" s="66"/>
      <c r="G332" s="63"/>
      <c r="H332" s="67"/>
      <c r="I332" s="68"/>
      <c r="J332" s="68"/>
      <c r="K332" s="34" t="s">
        <v>65</v>
      </c>
      <c r="L332" s="75">
        <v>332</v>
      </c>
      <c r="M332" s="75"/>
      <c r="N332" s="70"/>
      <c r="O332" s="77" t="s">
        <v>1419</v>
      </c>
      <c r="P332" s="79">
        <v>43804.85460648148</v>
      </c>
      <c r="Q332" s="77" t="s">
        <v>1665</v>
      </c>
      <c r="R332" s="80" t="s">
        <v>2196</v>
      </c>
      <c r="S332" s="77" t="s">
        <v>2350</v>
      </c>
      <c r="T332" s="77"/>
      <c r="U332" s="79">
        <v>43804.85460648148</v>
      </c>
      <c r="V332" s="80" t="s">
        <v>2748</v>
      </c>
      <c r="W332" s="77"/>
      <c r="X332" s="77"/>
      <c r="Y332" s="83" t="s">
        <v>3748</v>
      </c>
      <c r="Z332" s="77"/>
    </row>
    <row r="333" spans="1:26" x14ac:dyDescent="0.3">
      <c r="A333" s="62" t="s">
        <v>484</v>
      </c>
      <c r="B333" s="62" t="s">
        <v>484</v>
      </c>
      <c r="C333" s="63"/>
      <c r="D333" s="64"/>
      <c r="E333" s="65"/>
      <c r="F333" s="66"/>
      <c r="G333" s="63"/>
      <c r="H333" s="67"/>
      <c r="I333" s="68"/>
      <c r="J333" s="68"/>
      <c r="K333" s="34" t="s">
        <v>65</v>
      </c>
      <c r="L333" s="75">
        <v>333</v>
      </c>
      <c r="M333" s="75"/>
      <c r="N333" s="70"/>
      <c r="O333" s="77" t="s">
        <v>179</v>
      </c>
      <c r="P333" s="79">
        <v>43804.854618055557</v>
      </c>
      <c r="Q333" s="77" t="s">
        <v>1666</v>
      </c>
      <c r="R333" s="80" t="s">
        <v>2197</v>
      </c>
      <c r="S333" s="77" t="s">
        <v>2350</v>
      </c>
      <c r="T333" s="77"/>
      <c r="U333" s="79">
        <v>43804.854618055557</v>
      </c>
      <c r="V333" s="80" t="s">
        <v>2749</v>
      </c>
      <c r="W333" s="77"/>
      <c r="X333" s="77"/>
      <c r="Y333" s="83" t="s">
        <v>3749</v>
      </c>
      <c r="Z333" s="77"/>
    </row>
    <row r="334" spans="1:26" x14ac:dyDescent="0.3">
      <c r="A334" s="62" t="s">
        <v>485</v>
      </c>
      <c r="B334" s="62" t="s">
        <v>485</v>
      </c>
      <c r="C334" s="63"/>
      <c r="D334" s="64"/>
      <c r="E334" s="65"/>
      <c r="F334" s="66"/>
      <c r="G334" s="63"/>
      <c r="H334" s="67"/>
      <c r="I334" s="68"/>
      <c r="J334" s="68"/>
      <c r="K334" s="34" t="s">
        <v>65</v>
      </c>
      <c r="L334" s="75">
        <v>334</v>
      </c>
      <c r="M334" s="75"/>
      <c r="N334" s="70"/>
      <c r="O334" s="77" t="s">
        <v>179</v>
      </c>
      <c r="P334" s="79">
        <v>43804.854629629626</v>
      </c>
      <c r="Q334" s="77" t="s">
        <v>1667</v>
      </c>
      <c r="R334" s="80" t="s">
        <v>2198</v>
      </c>
      <c r="S334" s="77" t="s">
        <v>2350</v>
      </c>
      <c r="T334" s="77"/>
      <c r="U334" s="79">
        <v>43804.854629629626</v>
      </c>
      <c r="V334" s="80" t="s">
        <v>2750</v>
      </c>
      <c r="W334" s="77"/>
      <c r="X334" s="77"/>
      <c r="Y334" s="83" t="s">
        <v>3750</v>
      </c>
      <c r="Z334" s="77"/>
    </row>
    <row r="335" spans="1:26" x14ac:dyDescent="0.3">
      <c r="A335" s="62" t="s">
        <v>486</v>
      </c>
      <c r="B335" s="62" t="s">
        <v>1231</v>
      </c>
      <c r="C335" s="63"/>
      <c r="D335" s="64"/>
      <c r="E335" s="65"/>
      <c r="F335" s="66"/>
      <c r="G335" s="63"/>
      <c r="H335" s="67"/>
      <c r="I335" s="68"/>
      <c r="J335" s="68"/>
      <c r="K335" s="34" t="s">
        <v>65</v>
      </c>
      <c r="L335" s="75">
        <v>335</v>
      </c>
      <c r="M335" s="75"/>
      <c r="N335" s="70"/>
      <c r="O335" s="77" t="s">
        <v>1419</v>
      </c>
      <c r="P335" s="79">
        <v>43804.854641203703</v>
      </c>
      <c r="Q335" s="77" t="s">
        <v>1566</v>
      </c>
      <c r="R335" s="80" t="s">
        <v>2163</v>
      </c>
      <c r="S335" s="77" t="s">
        <v>2361</v>
      </c>
      <c r="T335" s="77" t="s">
        <v>2405</v>
      </c>
      <c r="U335" s="79">
        <v>43804.854641203703</v>
      </c>
      <c r="V335" s="80" t="s">
        <v>2751</v>
      </c>
      <c r="W335" s="77"/>
      <c r="X335" s="77"/>
      <c r="Y335" s="83" t="s">
        <v>3751</v>
      </c>
      <c r="Z335" s="77"/>
    </row>
    <row r="336" spans="1:26" x14ac:dyDescent="0.3">
      <c r="A336" s="62" t="s">
        <v>487</v>
      </c>
      <c r="B336" s="62" t="s">
        <v>487</v>
      </c>
      <c r="C336" s="63"/>
      <c r="D336" s="64"/>
      <c r="E336" s="65"/>
      <c r="F336" s="66"/>
      <c r="G336" s="63"/>
      <c r="H336" s="67"/>
      <c r="I336" s="68"/>
      <c r="J336" s="68"/>
      <c r="K336" s="34" t="s">
        <v>65</v>
      </c>
      <c r="L336" s="75">
        <v>336</v>
      </c>
      <c r="M336" s="75"/>
      <c r="N336" s="70"/>
      <c r="O336" s="77" t="s">
        <v>179</v>
      </c>
      <c r="P336" s="79">
        <v>43804.854791666665</v>
      </c>
      <c r="Q336" s="77" t="s">
        <v>1668</v>
      </c>
      <c r="R336" s="80" t="s">
        <v>2199</v>
      </c>
      <c r="S336" s="77" t="s">
        <v>2368</v>
      </c>
      <c r="T336" s="77"/>
      <c r="U336" s="79">
        <v>43804.854791666665</v>
      </c>
      <c r="V336" s="80" t="s">
        <v>2752</v>
      </c>
      <c r="W336" s="77"/>
      <c r="X336" s="77"/>
      <c r="Y336" s="83" t="s">
        <v>3752</v>
      </c>
      <c r="Z336" s="77"/>
    </row>
    <row r="337" spans="1:26" x14ac:dyDescent="0.3">
      <c r="A337" s="62" t="s">
        <v>488</v>
      </c>
      <c r="B337" s="62" t="s">
        <v>1181</v>
      </c>
      <c r="C337" s="63"/>
      <c r="D337" s="64"/>
      <c r="E337" s="65"/>
      <c r="F337" s="66"/>
      <c r="G337" s="63"/>
      <c r="H337" s="67"/>
      <c r="I337" s="68"/>
      <c r="J337" s="68"/>
      <c r="K337" s="34" t="s">
        <v>65</v>
      </c>
      <c r="L337" s="75">
        <v>337</v>
      </c>
      <c r="M337" s="75"/>
      <c r="N337" s="70"/>
      <c r="O337" s="77" t="s">
        <v>1419</v>
      </c>
      <c r="P337" s="79">
        <v>43804.854895833334</v>
      </c>
      <c r="Q337" s="77" t="s">
        <v>1448</v>
      </c>
      <c r="R337" s="80" t="s">
        <v>2126</v>
      </c>
      <c r="S337" s="77" t="s">
        <v>2350</v>
      </c>
      <c r="T337" s="77"/>
      <c r="U337" s="79">
        <v>43804.854895833334</v>
      </c>
      <c r="V337" s="80" t="s">
        <v>2753</v>
      </c>
      <c r="W337" s="77"/>
      <c r="X337" s="77"/>
      <c r="Y337" s="83" t="s">
        <v>3753</v>
      </c>
      <c r="Z337" s="77"/>
    </row>
    <row r="338" spans="1:26" x14ac:dyDescent="0.3">
      <c r="A338" s="62" t="s">
        <v>489</v>
      </c>
      <c r="B338" s="62" t="s">
        <v>1270</v>
      </c>
      <c r="C338" s="63"/>
      <c r="D338" s="64"/>
      <c r="E338" s="65"/>
      <c r="F338" s="66"/>
      <c r="G338" s="63"/>
      <c r="H338" s="67"/>
      <c r="I338" s="68"/>
      <c r="J338" s="68"/>
      <c r="K338" s="34" t="s">
        <v>65</v>
      </c>
      <c r="L338" s="75">
        <v>338</v>
      </c>
      <c r="M338" s="75"/>
      <c r="N338" s="70"/>
      <c r="O338" s="77" t="s">
        <v>1419</v>
      </c>
      <c r="P338" s="79">
        <v>43804.855011574073</v>
      </c>
      <c r="Q338" s="77" t="s">
        <v>1669</v>
      </c>
      <c r="R338" s="77"/>
      <c r="S338" s="77"/>
      <c r="T338" s="77"/>
      <c r="U338" s="79">
        <v>43804.855011574073</v>
      </c>
      <c r="V338" s="80" t="s">
        <v>2754</v>
      </c>
      <c r="W338" s="77"/>
      <c r="X338" s="77"/>
      <c r="Y338" s="83" t="s">
        <v>3754</v>
      </c>
      <c r="Z338" s="77"/>
    </row>
    <row r="339" spans="1:26" x14ac:dyDescent="0.3">
      <c r="A339" s="62" t="s">
        <v>490</v>
      </c>
      <c r="B339" s="62" t="s">
        <v>1177</v>
      </c>
      <c r="C339" s="63"/>
      <c r="D339" s="64"/>
      <c r="E339" s="65"/>
      <c r="F339" s="66"/>
      <c r="G339" s="63"/>
      <c r="H339" s="67"/>
      <c r="I339" s="68"/>
      <c r="J339" s="68"/>
      <c r="K339" s="34" t="s">
        <v>65</v>
      </c>
      <c r="L339" s="75">
        <v>339</v>
      </c>
      <c r="M339" s="75"/>
      <c r="N339" s="70"/>
      <c r="O339" s="77" t="s">
        <v>1419</v>
      </c>
      <c r="P339" s="79">
        <v>43804.855057870373</v>
      </c>
      <c r="Q339" s="77" t="s">
        <v>1670</v>
      </c>
      <c r="R339" s="77"/>
      <c r="S339" s="77"/>
      <c r="T339" s="77"/>
      <c r="U339" s="79">
        <v>43804.855057870373</v>
      </c>
      <c r="V339" s="80" t="s">
        <v>2755</v>
      </c>
      <c r="W339" s="77"/>
      <c r="X339" s="77"/>
      <c r="Y339" s="83" t="s">
        <v>3755</v>
      </c>
      <c r="Z339" s="77"/>
    </row>
    <row r="340" spans="1:26" x14ac:dyDescent="0.3">
      <c r="A340" s="62" t="s">
        <v>491</v>
      </c>
      <c r="B340" s="62" t="s">
        <v>491</v>
      </c>
      <c r="C340" s="63"/>
      <c r="D340" s="64"/>
      <c r="E340" s="65"/>
      <c r="F340" s="66"/>
      <c r="G340" s="63"/>
      <c r="H340" s="67"/>
      <c r="I340" s="68"/>
      <c r="J340" s="68"/>
      <c r="K340" s="34" t="s">
        <v>65</v>
      </c>
      <c r="L340" s="75">
        <v>340</v>
      </c>
      <c r="M340" s="75"/>
      <c r="N340" s="70"/>
      <c r="O340" s="77" t="s">
        <v>179</v>
      </c>
      <c r="P340" s="79">
        <v>43804.855069444442</v>
      </c>
      <c r="Q340" s="77" t="s">
        <v>1671</v>
      </c>
      <c r="R340" s="77"/>
      <c r="S340" s="77"/>
      <c r="T340" s="77"/>
      <c r="U340" s="79">
        <v>43804.855069444442</v>
      </c>
      <c r="V340" s="80" t="s">
        <v>2756</v>
      </c>
      <c r="W340" s="77"/>
      <c r="X340" s="77"/>
      <c r="Y340" s="83" t="s">
        <v>3756</v>
      </c>
      <c r="Z340" s="77"/>
    </row>
    <row r="341" spans="1:26" x14ac:dyDescent="0.3">
      <c r="A341" s="62" t="s">
        <v>492</v>
      </c>
      <c r="B341" s="62" t="s">
        <v>1247</v>
      </c>
      <c r="C341" s="63"/>
      <c r="D341" s="64"/>
      <c r="E341" s="65"/>
      <c r="F341" s="66"/>
      <c r="G341" s="63"/>
      <c r="H341" s="67"/>
      <c r="I341" s="68"/>
      <c r="J341" s="68"/>
      <c r="K341" s="34" t="s">
        <v>65</v>
      </c>
      <c r="L341" s="75">
        <v>341</v>
      </c>
      <c r="M341" s="75"/>
      <c r="N341" s="70"/>
      <c r="O341" s="77" t="s">
        <v>1419</v>
      </c>
      <c r="P341" s="79">
        <v>43804.855081018519</v>
      </c>
      <c r="Q341" s="77" t="s">
        <v>1604</v>
      </c>
      <c r="R341" s="77"/>
      <c r="S341" s="77"/>
      <c r="T341" s="77" t="s">
        <v>2390</v>
      </c>
      <c r="U341" s="79">
        <v>43804.855081018519</v>
      </c>
      <c r="V341" s="80" t="s">
        <v>2757</v>
      </c>
      <c r="W341" s="77"/>
      <c r="X341" s="77"/>
      <c r="Y341" s="83" t="s">
        <v>3757</v>
      </c>
      <c r="Z341" s="77"/>
    </row>
    <row r="342" spans="1:26" x14ac:dyDescent="0.3">
      <c r="A342" s="62" t="s">
        <v>493</v>
      </c>
      <c r="B342" s="62" t="s">
        <v>493</v>
      </c>
      <c r="C342" s="63"/>
      <c r="D342" s="64"/>
      <c r="E342" s="65"/>
      <c r="F342" s="66"/>
      <c r="G342" s="63"/>
      <c r="H342" s="67"/>
      <c r="I342" s="68"/>
      <c r="J342" s="68"/>
      <c r="K342" s="34" t="s">
        <v>65</v>
      </c>
      <c r="L342" s="75">
        <v>342</v>
      </c>
      <c r="M342" s="75"/>
      <c r="N342" s="70"/>
      <c r="O342" s="77" t="s">
        <v>179</v>
      </c>
      <c r="P342" s="79">
        <v>43804.855092592596</v>
      </c>
      <c r="Q342" s="77" t="s">
        <v>1672</v>
      </c>
      <c r="R342" s="80" t="s">
        <v>2200</v>
      </c>
      <c r="S342" s="77" t="s">
        <v>2350</v>
      </c>
      <c r="T342" s="77"/>
      <c r="U342" s="79">
        <v>43804.855092592596</v>
      </c>
      <c r="V342" s="80" t="s">
        <v>2758</v>
      </c>
      <c r="W342" s="77"/>
      <c r="X342" s="77"/>
      <c r="Y342" s="83" t="s">
        <v>3758</v>
      </c>
      <c r="Z342" s="77"/>
    </row>
    <row r="343" spans="1:26" x14ac:dyDescent="0.3">
      <c r="A343" s="62" t="s">
        <v>494</v>
      </c>
      <c r="B343" s="62" t="s">
        <v>494</v>
      </c>
      <c r="C343" s="63"/>
      <c r="D343" s="64"/>
      <c r="E343" s="65"/>
      <c r="F343" s="66"/>
      <c r="G343" s="63"/>
      <c r="H343" s="67"/>
      <c r="I343" s="68"/>
      <c r="J343" s="68"/>
      <c r="K343" s="34" t="s">
        <v>65</v>
      </c>
      <c r="L343" s="75">
        <v>343</v>
      </c>
      <c r="M343" s="75"/>
      <c r="N343" s="70"/>
      <c r="O343" s="77" t="s">
        <v>179</v>
      </c>
      <c r="P343" s="79">
        <v>43804.855208333334</v>
      </c>
      <c r="Q343" s="77" t="s">
        <v>1673</v>
      </c>
      <c r="R343" s="77"/>
      <c r="S343" s="77"/>
      <c r="T343" s="77"/>
      <c r="U343" s="79">
        <v>43804.855208333334</v>
      </c>
      <c r="V343" s="80" t="s">
        <v>2759</v>
      </c>
      <c r="W343" s="77"/>
      <c r="X343" s="77"/>
      <c r="Y343" s="83" t="s">
        <v>3759</v>
      </c>
      <c r="Z343" s="77"/>
    </row>
    <row r="344" spans="1:26" x14ac:dyDescent="0.3">
      <c r="A344" s="62" t="s">
        <v>495</v>
      </c>
      <c r="B344" s="62" t="s">
        <v>495</v>
      </c>
      <c r="C344" s="63"/>
      <c r="D344" s="64"/>
      <c r="E344" s="65"/>
      <c r="F344" s="66"/>
      <c r="G344" s="63"/>
      <c r="H344" s="67"/>
      <c r="I344" s="68"/>
      <c r="J344" s="68"/>
      <c r="K344" s="34" t="s">
        <v>65</v>
      </c>
      <c r="L344" s="75">
        <v>344</v>
      </c>
      <c r="M344" s="75"/>
      <c r="N344" s="70"/>
      <c r="O344" s="77" t="s">
        <v>179</v>
      </c>
      <c r="P344" s="79">
        <v>43804.855243055557</v>
      </c>
      <c r="Q344" s="77" t="s">
        <v>1674</v>
      </c>
      <c r="R344" s="77"/>
      <c r="S344" s="77"/>
      <c r="T344" s="77"/>
      <c r="U344" s="79">
        <v>43804.855243055557</v>
      </c>
      <c r="V344" s="80" t="s">
        <v>2760</v>
      </c>
      <c r="W344" s="77"/>
      <c r="X344" s="77"/>
      <c r="Y344" s="83" t="s">
        <v>3760</v>
      </c>
      <c r="Z344" s="77"/>
    </row>
    <row r="345" spans="1:26" x14ac:dyDescent="0.3">
      <c r="A345" s="62" t="s">
        <v>496</v>
      </c>
      <c r="B345" s="62" t="s">
        <v>1133</v>
      </c>
      <c r="C345" s="63"/>
      <c r="D345" s="64"/>
      <c r="E345" s="65"/>
      <c r="F345" s="66"/>
      <c r="G345" s="63"/>
      <c r="H345" s="67"/>
      <c r="I345" s="68"/>
      <c r="J345" s="68"/>
      <c r="K345" s="34" t="s">
        <v>65</v>
      </c>
      <c r="L345" s="75">
        <v>345</v>
      </c>
      <c r="M345" s="75"/>
      <c r="N345" s="70"/>
      <c r="O345" s="77" t="s">
        <v>1419</v>
      </c>
      <c r="P345" s="79">
        <v>43804.85528935185</v>
      </c>
      <c r="Q345" s="77" t="s">
        <v>1422</v>
      </c>
      <c r="R345" s="77"/>
      <c r="S345" s="77"/>
      <c r="T345" s="77" t="s">
        <v>2388</v>
      </c>
      <c r="U345" s="79">
        <v>43804.85528935185</v>
      </c>
      <c r="V345" s="80" t="s">
        <v>2761</v>
      </c>
      <c r="W345" s="77"/>
      <c r="X345" s="77"/>
      <c r="Y345" s="83" t="s">
        <v>3761</v>
      </c>
      <c r="Z345" s="77"/>
    </row>
    <row r="346" spans="1:26" x14ac:dyDescent="0.3">
      <c r="A346" s="62" t="s">
        <v>497</v>
      </c>
      <c r="B346" s="62" t="s">
        <v>1271</v>
      </c>
      <c r="C346" s="63"/>
      <c r="D346" s="64"/>
      <c r="E346" s="65"/>
      <c r="F346" s="66"/>
      <c r="G346" s="63"/>
      <c r="H346" s="67"/>
      <c r="I346" s="68"/>
      <c r="J346" s="68"/>
      <c r="K346" s="34" t="s">
        <v>65</v>
      </c>
      <c r="L346" s="75">
        <v>346</v>
      </c>
      <c r="M346" s="75"/>
      <c r="N346" s="70"/>
      <c r="O346" s="77" t="s">
        <v>1419</v>
      </c>
      <c r="P346" s="79">
        <v>43804.855312500003</v>
      </c>
      <c r="Q346" s="77" t="s">
        <v>1675</v>
      </c>
      <c r="R346" s="77"/>
      <c r="S346" s="77"/>
      <c r="T346" s="77"/>
      <c r="U346" s="79">
        <v>43804.855312500003</v>
      </c>
      <c r="V346" s="80" t="s">
        <v>2762</v>
      </c>
      <c r="W346" s="77"/>
      <c r="X346" s="77"/>
      <c r="Y346" s="83" t="s">
        <v>3762</v>
      </c>
      <c r="Z346" s="77"/>
    </row>
    <row r="347" spans="1:26" x14ac:dyDescent="0.3">
      <c r="A347" s="62" t="s">
        <v>498</v>
      </c>
      <c r="B347" s="62" t="s">
        <v>498</v>
      </c>
      <c r="C347" s="63"/>
      <c r="D347" s="64"/>
      <c r="E347" s="65"/>
      <c r="F347" s="66"/>
      <c r="G347" s="63"/>
      <c r="H347" s="67"/>
      <c r="I347" s="68"/>
      <c r="J347" s="68"/>
      <c r="K347" s="34" t="s">
        <v>65</v>
      </c>
      <c r="L347" s="75">
        <v>347</v>
      </c>
      <c r="M347" s="75"/>
      <c r="N347" s="70"/>
      <c r="O347" s="77" t="s">
        <v>179</v>
      </c>
      <c r="P347" s="79">
        <v>43804.855381944442</v>
      </c>
      <c r="Q347" s="77" t="s">
        <v>1676</v>
      </c>
      <c r="R347" s="77"/>
      <c r="S347" s="77"/>
      <c r="T347" s="77"/>
      <c r="U347" s="79">
        <v>43804.855381944442</v>
      </c>
      <c r="V347" s="80" t="s">
        <v>2763</v>
      </c>
      <c r="W347" s="77"/>
      <c r="X347" s="77"/>
      <c r="Y347" s="83" t="s">
        <v>3763</v>
      </c>
      <c r="Z347" s="77"/>
    </row>
    <row r="348" spans="1:26" x14ac:dyDescent="0.3">
      <c r="A348" s="62" t="s">
        <v>499</v>
      </c>
      <c r="B348" s="62" t="s">
        <v>1189</v>
      </c>
      <c r="C348" s="63"/>
      <c r="D348" s="64"/>
      <c r="E348" s="65"/>
      <c r="F348" s="66"/>
      <c r="G348" s="63"/>
      <c r="H348" s="67"/>
      <c r="I348" s="68"/>
      <c r="J348" s="68"/>
      <c r="K348" s="34" t="s">
        <v>65</v>
      </c>
      <c r="L348" s="75">
        <v>348</v>
      </c>
      <c r="M348" s="75"/>
      <c r="N348" s="70"/>
      <c r="O348" s="77" t="s">
        <v>1419</v>
      </c>
      <c r="P348" s="79">
        <v>43804.855543981481</v>
      </c>
      <c r="Q348" s="77" t="s">
        <v>1460</v>
      </c>
      <c r="R348" s="77"/>
      <c r="S348" s="77"/>
      <c r="T348" s="77"/>
      <c r="U348" s="79">
        <v>43804.855543981481</v>
      </c>
      <c r="V348" s="80" t="s">
        <v>2764</v>
      </c>
      <c r="W348" s="77"/>
      <c r="X348" s="77"/>
      <c r="Y348" s="83" t="s">
        <v>3764</v>
      </c>
      <c r="Z348" s="77"/>
    </row>
    <row r="349" spans="1:26" x14ac:dyDescent="0.3">
      <c r="A349" s="62" t="s">
        <v>500</v>
      </c>
      <c r="B349" s="62" t="s">
        <v>1272</v>
      </c>
      <c r="C349" s="63"/>
      <c r="D349" s="64"/>
      <c r="E349" s="65"/>
      <c r="F349" s="66"/>
      <c r="G349" s="63"/>
      <c r="H349" s="67"/>
      <c r="I349" s="68"/>
      <c r="J349" s="68"/>
      <c r="K349" s="34" t="s">
        <v>65</v>
      </c>
      <c r="L349" s="75">
        <v>349</v>
      </c>
      <c r="M349" s="75"/>
      <c r="N349" s="70"/>
      <c r="O349" s="77" t="s">
        <v>1419</v>
      </c>
      <c r="P349" s="79">
        <v>43804.855555555558</v>
      </c>
      <c r="Q349" s="77" t="s">
        <v>1677</v>
      </c>
      <c r="R349" s="80" t="s">
        <v>2201</v>
      </c>
      <c r="S349" s="77" t="s">
        <v>2350</v>
      </c>
      <c r="T349" s="77"/>
      <c r="U349" s="79">
        <v>43804.855555555558</v>
      </c>
      <c r="V349" s="80" t="s">
        <v>2765</v>
      </c>
      <c r="W349" s="77"/>
      <c r="X349" s="77"/>
      <c r="Y349" s="83" t="s">
        <v>3765</v>
      </c>
      <c r="Z349" s="83" t="s">
        <v>4489</v>
      </c>
    </row>
    <row r="350" spans="1:26" x14ac:dyDescent="0.3">
      <c r="A350" s="62" t="s">
        <v>500</v>
      </c>
      <c r="B350" s="62" t="s">
        <v>1273</v>
      </c>
      <c r="C350" s="63"/>
      <c r="D350" s="64"/>
      <c r="E350" s="65"/>
      <c r="F350" s="66"/>
      <c r="G350" s="63"/>
      <c r="H350" s="67"/>
      <c r="I350" s="68"/>
      <c r="J350" s="68"/>
      <c r="K350" s="34" t="s">
        <v>65</v>
      </c>
      <c r="L350" s="75">
        <v>350</v>
      </c>
      <c r="M350" s="75"/>
      <c r="N350" s="70"/>
      <c r="O350" s="77" t="s">
        <v>1420</v>
      </c>
      <c r="P350" s="79">
        <v>43804.855555555558</v>
      </c>
      <c r="Q350" s="77" t="s">
        <v>1677</v>
      </c>
      <c r="R350" s="80" t="s">
        <v>2201</v>
      </c>
      <c r="S350" s="77" t="s">
        <v>2350</v>
      </c>
      <c r="T350" s="77"/>
      <c r="U350" s="79">
        <v>43804.855555555558</v>
      </c>
      <c r="V350" s="80" t="s">
        <v>2765</v>
      </c>
      <c r="W350" s="77"/>
      <c r="X350" s="77"/>
      <c r="Y350" s="83" t="s">
        <v>3765</v>
      </c>
      <c r="Z350" s="83" t="s">
        <v>4489</v>
      </c>
    </row>
    <row r="351" spans="1:26" x14ac:dyDescent="0.3">
      <c r="A351" s="62" t="s">
        <v>501</v>
      </c>
      <c r="B351" s="62" t="s">
        <v>1098</v>
      </c>
      <c r="C351" s="63"/>
      <c r="D351" s="64"/>
      <c r="E351" s="65"/>
      <c r="F351" s="66"/>
      <c r="G351" s="63"/>
      <c r="H351" s="67"/>
      <c r="I351" s="68"/>
      <c r="J351" s="68"/>
      <c r="K351" s="34" t="s">
        <v>65</v>
      </c>
      <c r="L351" s="75">
        <v>351</v>
      </c>
      <c r="M351" s="75"/>
      <c r="N351" s="70"/>
      <c r="O351" s="77" t="s">
        <v>1419</v>
      </c>
      <c r="P351" s="79">
        <v>43804.855567129627</v>
      </c>
      <c r="Q351" s="77" t="s">
        <v>1678</v>
      </c>
      <c r="R351" s="77"/>
      <c r="S351" s="77"/>
      <c r="T351" s="77"/>
      <c r="U351" s="79">
        <v>43804.855567129627</v>
      </c>
      <c r="V351" s="80" t="s">
        <v>2766</v>
      </c>
      <c r="W351" s="77"/>
      <c r="X351" s="77"/>
      <c r="Y351" s="83" t="s">
        <v>3766</v>
      </c>
      <c r="Z351" s="77"/>
    </row>
    <row r="352" spans="1:26" x14ac:dyDescent="0.3">
      <c r="A352" s="62" t="s">
        <v>502</v>
      </c>
      <c r="B352" s="62" t="s">
        <v>1187</v>
      </c>
      <c r="C352" s="63"/>
      <c r="D352" s="64"/>
      <c r="E352" s="65"/>
      <c r="F352" s="66"/>
      <c r="G352" s="63"/>
      <c r="H352" s="67"/>
      <c r="I352" s="68"/>
      <c r="J352" s="68"/>
      <c r="K352" s="34" t="s">
        <v>65</v>
      </c>
      <c r="L352" s="75">
        <v>352</v>
      </c>
      <c r="M352" s="75"/>
      <c r="N352" s="70"/>
      <c r="O352" s="77" t="s">
        <v>1419</v>
      </c>
      <c r="P352" s="79">
        <v>43804.855810185189</v>
      </c>
      <c r="Q352" s="77" t="s">
        <v>1457</v>
      </c>
      <c r="R352" s="77"/>
      <c r="S352" s="77"/>
      <c r="T352" s="77"/>
      <c r="U352" s="79">
        <v>43804.855810185189</v>
      </c>
      <c r="V352" s="80" t="s">
        <v>2767</v>
      </c>
      <c r="W352" s="77"/>
      <c r="X352" s="77"/>
      <c r="Y352" s="83" t="s">
        <v>3767</v>
      </c>
      <c r="Z352" s="77"/>
    </row>
    <row r="353" spans="1:26" x14ac:dyDescent="0.3">
      <c r="A353" s="62" t="s">
        <v>503</v>
      </c>
      <c r="B353" s="62" t="s">
        <v>1173</v>
      </c>
      <c r="C353" s="63"/>
      <c r="D353" s="64"/>
      <c r="E353" s="65"/>
      <c r="F353" s="66"/>
      <c r="G353" s="63"/>
      <c r="H353" s="67"/>
      <c r="I353" s="68"/>
      <c r="J353" s="68"/>
      <c r="K353" s="34" t="s">
        <v>65</v>
      </c>
      <c r="L353" s="75">
        <v>353</v>
      </c>
      <c r="M353" s="75"/>
      <c r="N353" s="70"/>
      <c r="O353" s="77" t="s">
        <v>1419</v>
      </c>
      <c r="P353" s="79">
        <v>43804.855810185189</v>
      </c>
      <c r="Q353" s="77" t="s">
        <v>1432</v>
      </c>
      <c r="R353" s="80" t="s">
        <v>2118</v>
      </c>
      <c r="S353" s="77" t="s">
        <v>2351</v>
      </c>
      <c r="T353" s="77" t="s">
        <v>2390</v>
      </c>
      <c r="U353" s="79">
        <v>43804.855810185189</v>
      </c>
      <c r="V353" s="80" t="s">
        <v>2768</v>
      </c>
      <c r="W353" s="77"/>
      <c r="X353" s="77"/>
      <c r="Y353" s="83" t="s">
        <v>3768</v>
      </c>
      <c r="Z353" s="77"/>
    </row>
    <row r="354" spans="1:26" x14ac:dyDescent="0.3">
      <c r="A354" s="62" t="s">
        <v>504</v>
      </c>
      <c r="B354" s="62" t="s">
        <v>911</v>
      </c>
      <c r="C354" s="63"/>
      <c r="D354" s="64"/>
      <c r="E354" s="65"/>
      <c r="F354" s="66"/>
      <c r="G354" s="63"/>
      <c r="H354" s="67"/>
      <c r="I354" s="68"/>
      <c r="J354" s="68"/>
      <c r="K354" s="34" t="s">
        <v>65</v>
      </c>
      <c r="L354" s="75">
        <v>354</v>
      </c>
      <c r="M354" s="75"/>
      <c r="N354" s="70"/>
      <c r="O354" s="77" t="s">
        <v>1419</v>
      </c>
      <c r="P354" s="79">
        <v>43804.855833333335</v>
      </c>
      <c r="Q354" s="77" t="s">
        <v>1602</v>
      </c>
      <c r="R354" s="80" t="s">
        <v>2172</v>
      </c>
      <c r="S354" s="77" t="s">
        <v>2363</v>
      </c>
      <c r="T354" s="77"/>
      <c r="U354" s="79">
        <v>43804.855833333335</v>
      </c>
      <c r="V354" s="80" t="s">
        <v>2769</v>
      </c>
      <c r="W354" s="77"/>
      <c r="X354" s="77"/>
      <c r="Y354" s="83" t="s">
        <v>3769</v>
      </c>
      <c r="Z354" s="77"/>
    </row>
    <row r="355" spans="1:26" x14ac:dyDescent="0.3">
      <c r="A355" s="62" t="s">
        <v>505</v>
      </c>
      <c r="B355" s="62" t="s">
        <v>505</v>
      </c>
      <c r="C355" s="63"/>
      <c r="D355" s="64"/>
      <c r="E355" s="65"/>
      <c r="F355" s="66"/>
      <c r="G355" s="63"/>
      <c r="H355" s="67"/>
      <c r="I355" s="68"/>
      <c r="J355" s="68"/>
      <c r="K355" s="34" t="s">
        <v>65</v>
      </c>
      <c r="L355" s="75">
        <v>355</v>
      </c>
      <c r="M355" s="75"/>
      <c r="N355" s="70"/>
      <c r="O355" s="77" t="s">
        <v>179</v>
      </c>
      <c r="P355" s="79">
        <v>43804.855868055558</v>
      </c>
      <c r="Q355" s="77" t="s">
        <v>1679</v>
      </c>
      <c r="R355" s="77"/>
      <c r="S355" s="77"/>
      <c r="T355" s="77"/>
      <c r="U355" s="79">
        <v>43804.855868055558</v>
      </c>
      <c r="V355" s="80" t="s">
        <v>2770</v>
      </c>
      <c r="W355" s="77"/>
      <c r="X355" s="77"/>
      <c r="Y355" s="83" t="s">
        <v>3770</v>
      </c>
      <c r="Z355" s="77"/>
    </row>
    <row r="356" spans="1:26" x14ac:dyDescent="0.3">
      <c r="A356" s="62" t="s">
        <v>506</v>
      </c>
      <c r="B356" s="62" t="s">
        <v>1274</v>
      </c>
      <c r="C356" s="63"/>
      <c r="D356" s="64"/>
      <c r="E356" s="65"/>
      <c r="F356" s="66"/>
      <c r="G356" s="63"/>
      <c r="H356" s="67"/>
      <c r="I356" s="68"/>
      <c r="J356" s="68"/>
      <c r="K356" s="34" t="s">
        <v>65</v>
      </c>
      <c r="L356" s="75">
        <v>356</v>
      </c>
      <c r="M356" s="75"/>
      <c r="N356" s="70"/>
      <c r="O356" s="77" t="s">
        <v>1420</v>
      </c>
      <c r="P356" s="79">
        <v>43804.855983796297</v>
      </c>
      <c r="Q356" s="77" t="s">
        <v>1680</v>
      </c>
      <c r="R356" s="80" t="s">
        <v>2202</v>
      </c>
      <c r="S356" s="77" t="s">
        <v>2350</v>
      </c>
      <c r="T356" s="77"/>
      <c r="U356" s="79">
        <v>43804.855983796297</v>
      </c>
      <c r="V356" s="80" t="s">
        <v>2771</v>
      </c>
      <c r="W356" s="77"/>
      <c r="X356" s="77"/>
      <c r="Y356" s="83" t="s">
        <v>3771</v>
      </c>
      <c r="Z356" s="83" t="s">
        <v>4490</v>
      </c>
    </row>
    <row r="357" spans="1:26" x14ac:dyDescent="0.3">
      <c r="A357" s="62" t="s">
        <v>507</v>
      </c>
      <c r="B357" s="62" t="s">
        <v>1098</v>
      </c>
      <c r="C357" s="63"/>
      <c r="D357" s="64"/>
      <c r="E357" s="65"/>
      <c r="F357" s="66"/>
      <c r="G357" s="63"/>
      <c r="H357" s="67"/>
      <c r="I357" s="68"/>
      <c r="J357" s="68"/>
      <c r="K357" s="34" t="s">
        <v>65</v>
      </c>
      <c r="L357" s="75">
        <v>357</v>
      </c>
      <c r="M357" s="75"/>
      <c r="N357" s="70"/>
      <c r="O357" s="77" t="s">
        <v>1419</v>
      </c>
      <c r="P357" s="79">
        <v>43804.856087962966</v>
      </c>
      <c r="Q357" s="77" t="s">
        <v>1678</v>
      </c>
      <c r="R357" s="77"/>
      <c r="S357" s="77"/>
      <c r="T357" s="77"/>
      <c r="U357" s="79">
        <v>43804.856087962966</v>
      </c>
      <c r="V357" s="80" t="s">
        <v>2772</v>
      </c>
      <c r="W357" s="77"/>
      <c r="X357" s="77"/>
      <c r="Y357" s="83" t="s">
        <v>3772</v>
      </c>
      <c r="Z357" s="77"/>
    </row>
    <row r="358" spans="1:26" x14ac:dyDescent="0.3">
      <c r="A358" s="62" t="s">
        <v>508</v>
      </c>
      <c r="B358" s="62" t="s">
        <v>1176</v>
      </c>
      <c r="C358" s="63"/>
      <c r="D358" s="64"/>
      <c r="E358" s="65"/>
      <c r="F358" s="66"/>
      <c r="G358" s="63"/>
      <c r="H358" s="67"/>
      <c r="I358" s="68"/>
      <c r="J358" s="68"/>
      <c r="K358" s="34" t="s">
        <v>65</v>
      </c>
      <c r="L358" s="75">
        <v>358</v>
      </c>
      <c r="M358" s="75"/>
      <c r="N358" s="70"/>
      <c r="O358" s="77" t="s">
        <v>1419</v>
      </c>
      <c r="P358" s="79">
        <v>43804.856226851851</v>
      </c>
      <c r="Q358" s="77" t="s">
        <v>1435</v>
      </c>
      <c r="R358" s="77"/>
      <c r="S358" s="77"/>
      <c r="T358" s="77" t="s">
        <v>2392</v>
      </c>
      <c r="U358" s="79">
        <v>43804.856226851851</v>
      </c>
      <c r="V358" s="80" t="s">
        <v>2773</v>
      </c>
      <c r="W358" s="77"/>
      <c r="X358" s="77"/>
      <c r="Y358" s="83" t="s">
        <v>3773</v>
      </c>
      <c r="Z358" s="77"/>
    </row>
    <row r="359" spans="1:26" x14ac:dyDescent="0.3">
      <c r="A359" s="62" t="s">
        <v>509</v>
      </c>
      <c r="B359" s="62" t="s">
        <v>509</v>
      </c>
      <c r="C359" s="63"/>
      <c r="D359" s="64"/>
      <c r="E359" s="65"/>
      <c r="F359" s="66"/>
      <c r="G359" s="63"/>
      <c r="H359" s="67"/>
      <c r="I359" s="68"/>
      <c r="J359" s="68"/>
      <c r="K359" s="34" t="s">
        <v>65</v>
      </c>
      <c r="L359" s="75">
        <v>359</v>
      </c>
      <c r="M359" s="75"/>
      <c r="N359" s="70"/>
      <c r="O359" s="77" t="s">
        <v>179</v>
      </c>
      <c r="P359" s="79">
        <v>43804.856261574074</v>
      </c>
      <c r="Q359" s="77" t="s">
        <v>1681</v>
      </c>
      <c r="R359" s="80" t="s">
        <v>2203</v>
      </c>
      <c r="S359" s="77" t="s">
        <v>2350</v>
      </c>
      <c r="T359" s="77"/>
      <c r="U359" s="79">
        <v>43804.856261574074</v>
      </c>
      <c r="V359" s="80" t="s">
        <v>2774</v>
      </c>
      <c r="W359" s="77"/>
      <c r="X359" s="77"/>
      <c r="Y359" s="83" t="s">
        <v>3774</v>
      </c>
      <c r="Z359" s="77"/>
    </row>
    <row r="360" spans="1:26" x14ac:dyDescent="0.3">
      <c r="A360" s="62" t="s">
        <v>510</v>
      </c>
      <c r="B360" s="62" t="s">
        <v>1189</v>
      </c>
      <c r="C360" s="63"/>
      <c r="D360" s="64"/>
      <c r="E360" s="65"/>
      <c r="F360" s="66"/>
      <c r="G360" s="63"/>
      <c r="H360" s="67"/>
      <c r="I360" s="68"/>
      <c r="J360" s="68"/>
      <c r="K360" s="34" t="s">
        <v>65</v>
      </c>
      <c r="L360" s="75">
        <v>360</v>
      </c>
      <c r="M360" s="75"/>
      <c r="N360" s="70"/>
      <c r="O360" s="77" t="s">
        <v>1419</v>
      </c>
      <c r="P360" s="79">
        <v>43804.85633101852</v>
      </c>
      <c r="Q360" s="77" t="s">
        <v>1460</v>
      </c>
      <c r="R360" s="77"/>
      <c r="S360" s="77"/>
      <c r="T360" s="77"/>
      <c r="U360" s="79">
        <v>43804.85633101852</v>
      </c>
      <c r="V360" s="80" t="s">
        <v>2775</v>
      </c>
      <c r="W360" s="77"/>
      <c r="X360" s="77"/>
      <c r="Y360" s="83" t="s">
        <v>3775</v>
      </c>
      <c r="Z360" s="77"/>
    </row>
    <row r="361" spans="1:26" x14ac:dyDescent="0.3">
      <c r="A361" s="62" t="s">
        <v>511</v>
      </c>
      <c r="B361" s="62" t="s">
        <v>1275</v>
      </c>
      <c r="C361" s="63"/>
      <c r="D361" s="64"/>
      <c r="E361" s="65"/>
      <c r="F361" s="66"/>
      <c r="G361" s="63"/>
      <c r="H361" s="67"/>
      <c r="I361" s="68"/>
      <c r="J361" s="68"/>
      <c r="K361" s="34" t="s">
        <v>65</v>
      </c>
      <c r="L361" s="75">
        <v>361</v>
      </c>
      <c r="M361" s="75"/>
      <c r="N361" s="70"/>
      <c r="O361" s="77" t="s">
        <v>1420</v>
      </c>
      <c r="P361" s="79">
        <v>43804.856435185182</v>
      </c>
      <c r="Q361" s="77" t="s">
        <v>1682</v>
      </c>
      <c r="R361" s="80" t="s">
        <v>2204</v>
      </c>
      <c r="S361" s="77" t="s">
        <v>2350</v>
      </c>
      <c r="T361" s="77"/>
      <c r="U361" s="79">
        <v>43804.856435185182</v>
      </c>
      <c r="V361" s="80" t="s">
        <v>2776</v>
      </c>
      <c r="W361" s="77"/>
      <c r="X361" s="77"/>
      <c r="Y361" s="83" t="s">
        <v>3776</v>
      </c>
      <c r="Z361" s="83" t="s">
        <v>4491</v>
      </c>
    </row>
    <row r="362" spans="1:26" x14ac:dyDescent="0.3">
      <c r="A362" s="62" t="s">
        <v>512</v>
      </c>
      <c r="B362" s="62" t="s">
        <v>512</v>
      </c>
      <c r="C362" s="63"/>
      <c r="D362" s="64"/>
      <c r="E362" s="65"/>
      <c r="F362" s="66"/>
      <c r="G362" s="63"/>
      <c r="H362" s="67"/>
      <c r="I362" s="68"/>
      <c r="J362" s="68"/>
      <c r="K362" s="34" t="s">
        <v>65</v>
      </c>
      <c r="L362" s="75">
        <v>362</v>
      </c>
      <c r="M362" s="75"/>
      <c r="N362" s="70"/>
      <c r="O362" s="77" t="s">
        <v>179</v>
      </c>
      <c r="P362" s="79">
        <v>43804.856458333335</v>
      </c>
      <c r="Q362" s="77" t="s">
        <v>1683</v>
      </c>
      <c r="R362" s="80" t="s">
        <v>2205</v>
      </c>
      <c r="S362" s="77" t="s">
        <v>2350</v>
      </c>
      <c r="T362" s="77"/>
      <c r="U362" s="79">
        <v>43804.856458333335</v>
      </c>
      <c r="V362" s="80" t="s">
        <v>2777</v>
      </c>
      <c r="W362" s="77"/>
      <c r="X362" s="77"/>
      <c r="Y362" s="83" t="s">
        <v>3777</v>
      </c>
      <c r="Z362" s="77"/>
    </row>
    <row r="363" spans="1:26" x14ac:dyDescent="0.3">
      <c r="A363" s="62" t="s">
        <v>513</v>
      </c>
      <c r="B363" s="62" t="s">
        <v>513</v>
      </c>
      <c r="C363" s="63"/>
      <c r="D363" s="64"/>
      <c r="E363" s="65"/>
      <c r="F363" s="66"/>
      <c r="G363" s="63"/>
      <c r="H363" s="67"/>
      <c r="I363" s="68"/>
      <c r="J363" s="68"/>
      <c r="K363" s="34" t="s">
        <v>65</v>
      </c>
      <c r="L363" s="75">
        <v>363</v>
      </c>
      <c r="M363" s="75"/>
      <c r="N363" s="70"/>
      <c r="O363" s="77" t="s">
        <v>179</v>
      </c>
      <c r="P363" s="79">
        <v>43804.856493055559</v>
      </c>
      <c r="Q363" s="77" t="s">
        <v>1684</v>
      </c>
      <c r="R363" s="80" t="s">
        <v>2206</v>
      </c>
      <c r="S363" s="77" t="s">
        <v>2350</v>
      </c>
      <c r="T363" s="77"/>
      <c r="U363" s="79">
        <v>43804.856493055559</v>
      </c>
      <c r="V363" s="80" t="s">
        <v>2778</v>
      </c>
      <c r="W363" s="77"/>
      <c r="X363" s="77"/>
      <c r="Y363" s="83" t="s">
        <v>3778</v>
      </c>
      <c r="Z363" s="77"/>
    </row>
    <row r="364" spans="1:26" x14ac:dyDescent="0.3">
      <c r="A364" s="62" t="s">
        <v>514</v>
      </c>
      <c r="B364" s="62" t="s">
        <v>1196</v>
      </c>
      <c r="C364" s="63"/>
      <c r="D364" s="64"/>
      <c r="E364" s="65"/>
      <c r="F364" s="66"/>
      <c r="G364" s="63"/>
      <c r="H364" s="67"/>
      <c r="I364" s="68"/>
      <c r="J364" s="68"/>
      <c r="K364" s="34" t="s">
        <v>65</v>
      </c>
      <c r="L364" s="75">
        <v>364</v>
      </c>
      <c r="M364" s="75"/>
      <c r="N364" s="70"/>
      <c r="O364" s="77" t="s">
        <v>1419</v>
      </c>
      <c r="P364" s="79">
        <v>43804.856620370374</v>
      </c>
      <c r="Q364" s="77" t="s">
        <v>1471</v>
      </c>
      <c r="R364" s="77" t="s">
        <v>2132</v>
      </c>
      <c r="S364" s="77" t="s">
        <v>2355</v>
      </c>
      <c r="T364" s="77"/>
      <c r="U364" s="79">
        <v>43804.856620370374</v>
      </c>
      <c r="V364" s="80" t="s">
        <v>2779</v>
      </c>
      <c r="W364" s="77"/>
      <c r="X364" s="77"/>
      <c r="Y364" s="83" t="s">
        <v>3779</v>
      </c>
      <c r="Z364" s="77"/>
    </row>
    <row r="365" spans="1:26" x14ac:dyDescent="0.3">
      <c r="A365" s="62" t="s">
        <v>515</v>
      </c>
      <c r="B365" s="62" t="s">
        <v>515</v>
      </c>
      <c r="C365" s="63"/>
      <c r="D365" s="64"/>
      <c r="E365" s="65"/>
      <c r="F365" s="66"/>
      <c r="G365" s="63"/>
      <c r="H365" s="67"/>
      <c r="I365" s="68"/>
      <c r="J365" s="68"/>
      <c r="K365" s="34" t="s">
        <v>65</v>
      </c>
      <c r="L365" s="75">
        <v>365</v>
      </c>
      <c r="M365" s="75"/>
      <c r="N365" s="70"/>
      <c r="O365" s="77" t="s">
        <v>179</v>
      </c>
      <c r="P365" s="79">
        <v>43804.856747685182</v>
      </c>
      <c r="Q365" s="77" t="s">
        <v>1685</v>
      </c>
      <c r="R365" s="80" t="s">
        <v>2207</v>
      </c>
      <c r="S365" s="77" t="s">
        <v>2350</v>
      </c>
      <c r="T365" s="77"/>
      <c r="U365" s="79">
        <v>43804.856747685182</v>
      </c>
      <c r="V365" s="80" t="s">
        <v>2780</v>
      </c>
      <c r="W365" s="77"/>
      <c r="X365" s="77"/>
      <c r="Y365" s="83" t="s">
        <v>3780</v>
      </c>
      <c r="Z365" s="77"/>
    </row>
    <row r="366" spans="1:26" x14ac:dyDescent="0.3">
      <c r="A366" s="62" t="s">
        <v>516</v>
      </c>
      <c r="B366" s="62" t="s">
        <v>516</v>
      </c>
      <c r="C366" s="63"/>
      <c r="D366" s="64"/>
      <c r="E366" s="65"/>
      <c r="F366" s="66"/>
      <c r="G366" s="63"/>
      <c r="H366" s="67"/>
      <c r="I366" s="68"/>
      <c r="J366" s="68"/>
      <c r="K366" s="34" t="s">
        <v>65</v>
      </c>
      <c r="L366" s="75">
        <v>366</v>
      </c>
      <c r="M366" s="75"/>
      <c r="N366" s="70"/>
      <c r="O366" s="77" t="s">
        <v>179</v>
      </c>
      <c r="P366" s="79">
        <v>43804.856770833336</v>
      </c>
      <c r="Q366" s="77" t="s">
        <v>1686</v>
      </c>
      <c r="R366" s="77"/>
      <c r="S366" s="77"/>
      <c r="T366" s="77"/>
      <c r="U366" s="79">
        <v>43804.856770833336</v>
      </c>
      <c r="V366" s="80" t="s">
        <v>2781</v>
      </c>
      <c r="W366" s="77"/>
      <c r="X366" s="77"/>
      <c r="Y366" s="83" t="s">
        <v>3781</v>
      </c>
      <c r="Z366" s="77"/>
    </row>
    <row r="367" spans="1:26" x14ac:dyDescent="0.3">
      <c r="A367" s="62" t="s">
        <v>517</v>
      </c>
      <c r="B367" s="62" t="s">
        <v>1176</v>
      </c>
      <c r="C367" s="63"/>
      <c r="D367" s="64"/>
      <c r="E367" s="65"/>
      <c r="F367" s="66"/>
      <c r="G367" s="63"/>
      <c r="H367" s="67"/>
      <c r="I367" s="68"/>
      <c r="J367" s="68"/>
      <c r="K367" s="34" t="s">
        <v>65</v>
      </c>
      <c r="L367" s="75">
        <v>367</v>
      </c>
      <c r="M367" s="75"/>
      <c r="N367" s="70"/>
      <c r="O367" s="77" t="s">
        <v>1419</v>
      </c>
      <c r="P367" s="79">
        <v>43804.856874999998</v>
      </c>
      <c r="Q367" s="77" t="s">
        <v>1435</v>
      </c>
      <c r="R367" s="77"/>
      <c r="S367" s="77"/>
      <c r="T367" s="77" t="s">
        <v>2392</v>
      </c>
      <c r="U367" s="79">
        <v>43804.856874999998</v>
      </c>
      <c r="V367" s="80" t="s">
        <v>2782</v>
      </c>
      <c r="W367" s="77"/>
      <c r="X367" s="77"/>
      <c r="Y367" s="83" t="s">
        <v>3782</v>
      </c>
      <c r="Z367" s="77"/>
    </row>
    <row r="368" spans="1:26" x14ac:dyDescent="0.3">
      <c r="A368" s="62" t="s">
        <v>518</v>
      </c>
      <c r="B368" s="62" t="s">
        <v>518</v>
      </c>
      <c r="C368" s="63"/>
      <c r="D368" s="64"/>
      <c r="E368" s="65"/>
      <c r="F368" s="66"/>
      <c r="G368" s="63"/>
      <c r="H368" s="67"/>
      <c r="I368" s="68"/>
      <c r="J368" s="68"/>
      <c r="K368" s="34" t="s">
        <v>65</v>
      </c>
      <c r="L368" s="75">
        <v>368</v>
      </c>
      <c r="M368" s="75"/>
      <c r="N368" s="70"/>
      <c r="O368" s="77" t="s">
        <v>179</v>
      </c>
      <c r="P368" s="79">
        <v>43804.856932870367</v>
      </c>
      <c r="Q368" s="77" t="s">
        <v>1687</v>
      </c>
      <c r="R368" s="77"/>
      <c r="S368" s="77"/>
      <c r="T368" s="77"/>
      <c r="U368" s="79">
        <v>43804.856932870367</v>
      </c>
      <c r="V368" s="80" t="s">
        <v>2783</v>
      </c>
      <c r="W368" s="77"/>
      <c r="X368" s="77"/>
      <c r="Y368" s="83" t="s">
        <v>3783</v>
      </c>
      <c r="Z368" s="77"/>
    </row>
    <row r="369" spans="1:26" x14ac:dyDescent="0.3">
      <c r="A369" s="62" t="s">
        <v>519</v>
      </c>
      <c r="B369" s="62" t="s">
        <v>1276</v>
      </c>
      <c r="C369" s="63"/>
      <c r="D369" s="64"/>
      <c r="E369" s="65"/>
      <c r="F369" s="66"/>
      <c r="G369" s="63"/>
      <c r="H369" s="67"/>
      <c r="I369" s="68"/>
      <c r="J369" s="68"/>
      <c r="K369" s="34" t="s">
        <v>65</v>
      </c>
      <c r="L369" s="75">
        <v>369</v>
      </c>
      <c r="M369" s="75"/>
      <c r="N369" s="70"/>
      <c r="O369" s="77" t="s">
        <v>1419</v>
      </c>
      <c r="P369" s="79">
        <v>43804.857060185182</v>
      </c>
      <c r="Q369" s="77" t="s">
        <v>1688</v>
      </c>
      <c r="R369" s="77"/>
      <c r="S369" s="77"/>
      <c r="T369" s="77"/>
      <c r="U369" s="79">
        <v>43804.857060185182</v>
      </c>
      <c r="V369" s="80" t="s">
        <v>2784</v>
      </c>
      <c r="W369" s="77"/>
      <c r="X369" s="77"/>
      <c r="Y369" s="83" t="s">
        <v>3784</v>
      </c>
      <c r="Z369" s="77"/>
    </row>
    <row r="370" spans="1:26" x14ac:dyDescent="0.3">
      <c r="A370" s="62" t="s">
        <v>520</v>
      </c>
      <c r="B370" s="62" t="s">
        <v>520</v>
      </c>
      <c r="C370" s="63"/>
      <c r="D370" s="64"/>
      <c r="E370" s="65"/>
      <c r="F370" s="66"/>
      <c r="G370" s="63"/>
      <c r="H370" s="67"/>
      <c r="I370" s="68"/>
      <c r="J370" s="68"/>
      <c r="K370" s="34" t="s">
        <v>65</v>
      </c>
      <c r="L370" s="75">
        <v>370</v>
      </c>
      <c r="M370" s="75"/>
      <c r="N370" s="70"/>
      <c r="O370" s="77" t="s">
        <v>179</v>
      </c>
      <c r="P370" s="79">
        <v>43804.857071759259</v>
      </c>
      <c r="Q370" s="77" t="s">
        <v>1689</v>
      </c>
      <c r="R370" s="80" t="s">
        <v>2208</v>
      </c>
      <c r="S370" s="77" t="s">
        <v>2350</v>
      </c>
      <c r="T370" s="77"/>
      <c r="U370" s="79">
        <v>43804.857071759259</v>
      </c>
      <c r="V370" s="80" t="s">
        <v>2785</v>
      </c>
      <c r="W370" s="77"/>
      <c r="X370" s="77"/>
      <c r="Y370" s="83" t="s">
        <v>3785</v>
      </c>
      <c r="Z370" s="77"/>
    </row>
    <row r="371" spans="1:26" x14ac:dyDescent="0.3">
      <c r="A371" s="62" t="s">
        <v>521</v>
      </c>
      <c r="B371" s="62" t="s">
        <v>1277</v>
      </c>
      <c r="C371" s="63"/>
      <c r="D371" s="64"/>
      <c r="E371" s="65"/>
      <c r="F371" s="66"/>
      <c r="G371" s="63"/>
      <c r="H371" s="67"/>
      <c r="I371" s="68"/>
      <c r="J371" s="68"/>
      <c r="K371" s="34" t="s">
        <v>65</v>
      </c>
      <c r="L371" s="75">
        <v>371</v>
      </c>
      <c r="M371" s="75"/>
      <c r="N371" s="70"/>
      <c r="O371" s="77" t="s">
        <v>1419</v>
      </c>
      <c r="P371" s="79">
        <v>43804.857222222221</v>
      </c>
      <c r="Q371" s="77" t="s">
        <v>1690</v>
      </c>
      <c r="R371" s="80" t="s">
        <v>2209</v>
      </c>
      <c r="S371" s="77" t="s">
        <v>2369</v>
      </c>
      <c r="T371" s="77" t="s">
        <v>2390</v>
      </c>
      <c r="U371" s="79">
        <v>43804.857222222221</v>
      </c>
      <c r="V371" s="80" t="s">
        <v>2786</v>
      </c>
      <c r="W371" s="77"/>
      <c r="X371" s="77"/>
      <c r="Y371" s="83" t="s">
        <v>3786</v>
      </c>
      <c r="Z371" s="77"/>
    </row>
    <row r="372" spans="1:26" x14ac:dyDescent="0.3">
      <c r="A372" s="62" t="s">
        <v>522</v>
      </c>
      <c r="B372" s="62" t="s">
        <v>1181</v>
      </c>
      <c r="C372" s="63"/>
      <c r="D372" s="64"/>
      <c r="E372" s="65"/>
      <c r="F372" s="66"/>
      <c r="G372" s="63"/>
      <c r="H372" s="67"/>
      <c r="I372" s="68"/>
      <c r="J372" s="68"/>
      <c r="K372" s="34" t="s">
        <v>65</v>
      </c>
      <c r="L372" s="75">
        <v>372</v>
      </c>
      <c r="M372" s="75"/>
      <c r="N372" s="70"/>
      <c r="O372" s="77" t="s">
        <v>1419</v>
      </c>
      <c r="P372" s="79">
        <v>43804.857233796298</v>
      </c>
      <c r="Q372" s="77" t="s">
        <v>1448</v>
      </c>
      <c r="R372" s="80" t="s">
        <v>2126</v>
      </c>
      <c r="S372" s="77" t="s">
        <v>2350</v>
      </c>
      <c r="T372" s="77"/>
      <c r="U372" s="79">
        <v>43804.857233796298</v>
      </c>
      <c r="V372" s="80" t="s">
        <v>2787</v>
      </c>
      <c r="W372" s="77"/>
      <c r="X372" s="77"/>
      <c r="Y372" s="83" t="s">
        <v>3787</v>
      </c>
      <c r="Z372" s="77"/>
    </row>
    <row r="373" spans="1:26" x14ac:dyDescent="0.3">
      <c r="A373" s="62" t="s">
        <v>523</v>
      </c>
      <c r="B373" s="62" t="s">
        <v>1189</v>
      </c>
      <c r="C373" s="63"/>
      <c r="D373" s="64"/>
      <c r="E373" s="65"/>
      <c r="F373" s="66"/>
      <c r="G373" s="63"/>
      <c r="H373" s="67"/>
      <c r="I373" s="68"/>
      <c r="J373" s="68"/>
      <c r="K373" s="34" t="s">
        <v>65</v>
      </c>
      <c r="L373" s="75">
        <v>373</v>
      </c>
      <c r="M373" s="75"/>
      <c r="N373" s="70"/>
      <c r="O373" s="77" t="s">
        <v>1419</v>
      </c>
      <c r="P373" s="79">
        <v>43804.857256944444</v>
      </c>
      <c r="Q373" s="77" t="s">
        <v>1460</v>
      </c>
      <c r="R373" s="77"/>
      <c r="S373" s="77"/>
      <c r="T373" s="77"/>
      <c r="U373" s="79">
        <v>43804.857256944444</v>
      </c>
      <c r="V373" s="80" t="s">
        <v>2788</v>
      </c>
      <c r="W373" s="77"/>
      <c r="X373" s="77"/>
      <c r="Y373" s="83" t="s">
        <v>3788</v>
      </c>
      <c r="Z373" s="77"/>
    </row>
    <row r="374" spans="1:26" x14ac:dyDescent="0.3">
      <c r="A374" s="62" t="s">
        <v>524</v>
      </c>
      <c r="B374" s="62" t="s">
        <v>1278</v>
      </c>
      <c r="C374" s="63"/>
      <c r="D374" s="64"/>
      <c r="E374" s="65"/>
      <c r="F374" s="66"/>
      <c r="G374" s="63"/>
      <c r="H374" s="67"/>
      <c r="I374" s="68"/>
      <c r="J374" s="68"/>
      <c r="K374" s="34" t="s">
        <v>65</v>
      </c>
      <c r="L374" s="75">
        <v>374</v>
      </c>
      <c r="M374" s="75"/>
      <c r="N374" s="70"/>
      <c r="O374" s="77" t="s">
        <v>1420</v>
      </c>
      <c r="P374" s="79">
        <v>43804.854016203702</v>
      </c>
      <c r="Q374" s="77" t="s">
        <v>1691</v>
      </c>
      <c r="R374" s="77"/>
      <c r="S374" s="77"/>
      <c r="T374" s="77"/>
      <c r="U374" s="79">
        <v>43804.854016203702</v>
      </c>
      <c r="V374" s="80" t="s">
        <v>2789</v>
      </c>
      <c r="W374" s="77"/>
      <c r="X374" s="77"/>
      <c r="Y374" s="83" t="s">
        <v>3789</v>
      </c>
      <c r="Z374" s="83" t="s">
        <v>4492</v>
      </c>
    </row>
    <row r="375" spans="1:26" x14ac:dyDescent="0.3">
      <c r="A375" s="62" t="s">
        <v>524</v>
      </c>
      <c r="B375" s="62" t="s">
        <v>524</v>
      </c>
      <c r="C375" s="63"/>
      <c r="D375" s="64"/>
      <c r="E375" s="65"/>
      <c r="F375" s="66"/>
      <c r="G375" s="63"/>
      <c r="H375" s="67"/>
      <c r="I375" s="68"/>
      <c r="J375" s="68"/>
      <c r="K375" s="34" t="s">
        <v>65</v>
      </c>
      <c r="L375" s="75">
        <v>375</v>
      </c>
      <c r="M375" s="75"/>
      <c r="N375" s="70"/>
      <c r="O375" s="77" t="s">
        <v>179</v>
      </c>
      <c r="P375" s="79">
        <v>43804.85738425926</v>
      </c>
      <c r="Q375" s="77" t="s">
        <v>1692</v>
      </c>
      <c r="R375" s="77"/>
      <c r="S375" s="77"/>
      <c r="T375" s="77"/>
      <c r="U375" s="79">
        <v>43804.85738425926</v>
      </c>
      <c r="V375" s="80" t="s">
        <v>2790</v>
      </c>
      <c r="W375" s="77"/>
      <c r="X375" s="77"/>
      <c r="Y375" s="83" t="s">
        <v>3790</v>
      </c>
      <c r="Z375" s="77"/>
    </row>
    <row r="376" spans="1:26" x14ac:dyDescent="0.3">
      <c r="A376" s="62" t="s">
        <v>525</v>
      </c>
      <c r="B376" s="62" t="s">
        <v>1279</v>
      </c>
      <c r="C376" s="63"/>
      <c r="D376" s="64"/>
      <c r="E376" s="65"/>
      <c r="F376" s="66"/>
      <c r="G376" s="63"/>
      <c r="H376" s="67"/>
      <c r="I376" s="68"/>
      <c r="J376" s="68"/>
      <c r="K376" s="34" t="s">
        <v>65</v>
      </c>
      <c r="L376" s="75">
        <v>376</v>
      </c>
      <c r="M376" s="75"/>
      <c r="N376" s="70"/>
      <c r="O376" s="77" t="s">
        <v>1420</v>
      </c>
      <c r="P376" s="79">
        <v>43804.857453703706</v>
      </c>
      <c r="Q376" s="77" t="s">
        <v>1693</v>
      </c>
      <c r="R376" s="80" t="s">
        <v>2210</v>
      </c>
      <c r="S376" s="77" t="s">
        <v>2350</v>
      </c>
      <c r="T376" s="77"/>
      <c r="U376" s="79">
        <v>43804.857453703706</v>
      </c>
      <c r="V376" s="80" t="s">
        <v>2791</v>
      </c>
      <c r="W376" s="77"/>
      <c r="X376" s="77"/>
      <c r="Y376" s="83" t="s">
        <v>3791</v>
      </c>
      <c r="Z376" s="83" t="s">
        <v>4493</v>
      </c>
    </row>
    <row r="377" spans="1:26" x14ac:dyDescent="0.3">
      <c r="A377" s="62" t="s">
        <v>526</v>
      </c>
      <c r="B377" s="62" t="s">
        <v>1277</v>
      </c>
      <c r="C377" s="63"/>
      <c r="D377" s="64"/>
      <c r="E377" s="65"/>
      <c r="F377" s="66"/>
      <c r="G377" s="63"/>
      <c r="H377" s="67"/>
      <c r="I377" s="68"/>
      <c r="J377" s="68"/>
      <c r="K377" s="34" t="s">
        <v>65</v>
      </c>
      <c r="L377" s="75">
        <v>377</v>
      </c>
      <c r="M377" s="75"/>
      <c r="N377" s="70"/>
      <c r="O377" s="77" t="s">
        <v>1419</v>
      </c>
      <c r="P377" s="79">
        <v>43804.857488425929</v>
      </c>
      <c r="Q377" s="77" t="s">
        <v>1690</v>
      </c>
      <c r="R377" s="80" t="s">
        <v>2209</v>
      </c>
      <c r="S377" s="77" t="s">
        <v>2369</v>
      </c>
      <c r="T377" s="77" t="s">
        <v>2390</v>
      </c>
      <c r="U377" s="79">
        <v>43804.857488425929</v>
      </c>
      <c r="V377" s="80" t="s">
        <v>2792</v>
      </c>
      <c r="W377" s="77"/>
      <c r="X377" s="77"/>
      <c r="Y377" s="83" t="s">
        <v>3792</v>
      </c>
      <c r="Z377" s="77"/>
    </row>
    <row r="378" spans="1:26" x14ac:dyDescent="0.3">
      <c r="A378" s="62" t="s">
        <v>527</v>
      </c>
      <c r="B378" s="62" t="s">
        <v>527</v>
      </c>
      <c r="C378" s="63"/>
      <c r="D378" s="64"/>
      <c r="E378" s="65"/>
      <c r="F378" s="66"/>
      <c r="G378" s="63"/>
      <c r="H378" s="67"/>
      <c r="I378" s="68"/>
      <c r="J378" s="68"/>
      <c r="K378" s="34" t="s">
        <v>65</v>
      </c>
      <c r="L378" s="75">
        <v>378</v>
      </c>
      <c r="M378" s="75"/>
      <c r="N378" s="70"/>
      <c r="O378" s="77" t="s">
        <v>179</v>
      </c>
      <c r="P378" s="79">
        <v>43804.857569444444</v>
      </c>
      <c r="Q378" s="77" t="s">
        <v>1694</v>
      </c>
      <c r="R378" s="77"/>
      <c r="S378" s="77"/>
      <c r="T378" s="77"/>
      <c r="U378" s="79">
        <v>43804.857569444444</v>
      </c>
      <c r="V378" s="80" t="s">
        <v>2793</v>
      </c>
      <c r="W378" s="77"/>
      <c r="X378" s="77"/>
      <c r="Y378" s="83" t="s">
        <v>3793</v>
      </c>
      <c r="Z378" s="77"/>
    </row>
    <row r="379" spans="1:26" x14ac:dyDescent="0.3">
      <c r="A379" s="62" t="s">
        <v>528</v>
      </c>
      <c r="B379" s="62" t="s">
        <v>528</v>
      </c>
      <c r="C379" s="63"/>
      <c r="D379" s="64"/>
      <c r="E379" s="65"/>
      <c r="F379" s="66"/>
      <c r="G379" s="63"/>
      <c r="H379" s="67"/>
      <c r="I379" s="68"/>
      <c r="J379" s="68"/>
      <c r="K379" s="34" t="s">
        <v>65</v>
      </c>
      <c r="L379" s="75">
        <v>379</v>
      </c>
      <c r="M379" s="75"/>
      <c r="N379" s="70"/>
      <c r="O379" s="77" t="s">
        <v>179</v>
      </c>
      <c r="P379" s="79">
        <v>43804.85765046296</v>
      </c>
      <c r="Q379" s="77" t="s">
        <v>1695</v>
      </c>
      <c r="R379" s="80" t="s">
        <v>2211</v>
      </c>
      <c r="S379" s="77" t="s">
        <v>2350</v>
      </c>
      <c r="T379" s="77"/>
      <c r="U379" s="79">
        <v>43804.85765046296</v>
      </c>
      <c r="V379" s="80" t="s">
        <v>2794</v>
      </c>
      <c r="W379" s="77"/>
      <c r="X379" s="77"/>
      <c r="Y379" s="83" t="s">
        <v>3794</v>
      </c>
      <c r="Z379" s="77"/>
    </row>
    <row r="380" spans="1:26" x14ac:dyDescent="0.3">
      <c r="A380" s="62" t="s">
        <v>529</v>
      </c>
      <c r="B380" s="62" t="s">
        <v>1280</v>
      </c>
      <c r="C380" s="63"/>
      <c r="D380" s="64"/>
      <c r="E380" s="65"/>
      <c r="F380" s="66"/>
      <c r="G380" s="63"/>
      <c r="H380" s="67"/>
      <c r="I380" s="68"/>
      <c r="J380" s="68"/>
      <c r="K380" s="34" t="s">
        <v>65</v>
      </c>
      <c r="L380" s="75">
        <v>380</v>
      </c>
      <c r="M380" s="75"/>
      <c r="N380" s="70"/>
      <c r="O380" s="77" t="s">
        <v>1420</v>
      </c>
      <c r="P380" s="79">
        <v>43804.85769675926</v>
      </c>
      <c r="Q380" s="77" t="s">
        <v>1696</v>
      </c>
      <c r="R380" s="80" t="s">
        <v>2212</v>
      </c>
      <c r="S380" s="77" t="s">
        <v>2350</v>
      </c>
      <c r="T380" s="77"/>
      <c r="U380" s="79">
        <v>43804.85769675926</v>
      </c>
      <c r="V380" s="80" t="s">
        <v>2795</v>
      </c>
      <c r="W380" s="77"/>
      <c r="X380" s="77"/>
      <c r="Y380" s="83" t="s">
        <v>3795</v>
      </c>
      <c r="Z380" s="77"/>
    </row>
    <row r="381" spans="1:26" x14ac:dyDescent="0.3">
      <c r="A381" s="62" t="s">
        <v>530</v>
      </c>
      <c r="B381" s="62" t="s">
        <v>1196</v>
      </c>
      <c r="C381" s="63"/>
      <c r="D381" s="64"/>
      <c r="E381" s="65"/>
      <c r="F381" s="66"/>
      <c r="G381" s="63"/>
      <c r="H381" s="67"/>
      <c r="I381" s="68"/>
      <c r="J381" s="68"/>
      <c r="K381" s="34" t="s">
        <v>65</v>
      </c>
      <c r="L381" s="75">
        <v>381</v>
      </c>
      <c r="M381" s="75"/>
      <c r="N381" s="70"/>
      <c r="O381" s="77" t="s">
        <v>1419</v>
      </c>
      <c r="P381" s="79">
        <v>43804.857754629629</v>
      </c>
      <c r="Q381" s="77" t="s">
        <v>1471</v>
      </c>
      <c r="R381" s="77" t="s">
        <v>2132</v>
      </c>
      <c r="S381" s="77" t="s">
        <v>2355</v>
      </c>
      <c r="T381" s="77"/>
      <c r="U381" s="79">
        <v>43804.857754629629</v>
      </c>
      <c r="V381" s="80" t="s">
        <v>2796</v>
      </c>
      <c r="W381" s="77"/>
      <c r="X381" s="77"/>
      <c r="Y381" s="83" t="s">
        <v>3796</v>
      </c>
      <c r="Z381" s="77"/>
    </row>
    <row r="382" spans="1:26" x14ac:dyDescent="0.3">
      <c r="A382" s="62" t="s">
        <v>531</v>
      </c>
      <c r="B382" s="62" t="s">
        <v>1189</v>
      </c>
      <c r="C382" s="63"/>
      <c r="D382" s="64"/>
      <c r="E382" s="65"/>
      <c r="F382" s="66"/>
      <c r="G382" s="63"/>
      <c r="H382" s="67"/>
      <c r="I382" s="68"/>
      <c r="J382" s="68"/>
      <c r="K382" s="34" t="s">
        <v>65</v>
      </c>
      <c r="L382" s="75">
        <v>382</v>
      </c>
      <c r="M382" s="75"/>
      <c r="N382" s="70"/>
      <c r="O382" s="77" t="s">
        <v>1419</v>
      </c>
      <c r="P382" s="79">
        <v>43804.857835648145</v>
      </c>
      <c r="Q382" s="77" t="s">
        <v>1460</v>
      </c>
      <c r="R382" s="77"/>
      <c r="S382" s="77"/>
      <c r="T382" s="77"/>
      <c r="U382" s="79">
        <v>43804.857835648145</v>
      </c>
      <c r="V382" s="80" t="s">
        <v>2797</v>
      </c>
      <c r="W382" s="77"/>
      <c r="X382" s="77"/>
      <c r="Y382" s="83" t="s">
        <v>3797</v>
      </c>
      <c r="Z382" s="77"/>
    </row>
    <row r="383" spans="1:26" x14ac:dyDescent="0.3">
      <c r="A383" s="62" t="s">
        <v>532</v>
      </c>
      <c r="B383" s="62" t="s">
        <v>1281</v>
      </c>
      <c r="C383" s="63"/>
      <c r="D383" s="64"/>
      <c r="E383" s="65"/>
      <c r="F383" s="66"/>
      <c r="G383" s="63"/>
      <c r="H383" s="67"/>
      <c r="I383" s="68"/>
      <c r="J383" s="68"/>
      <c r="K383" s="34" t="s">
        <v>65</v>
      </c>
      <c r="L383" s="75">
        <v>383</v>
      </c>
      <c r="M383" s="75"/>
      <c r="N383" s="70"/>
      <c r="O383" s="77" t="s">
        <v>1419</v>
      </c>
      <c r="P383" s="79">
        <v>43804.857870370368</v>
      </c>
      <c r="Q383" s="77" t="s">
        <v>1697</v>
      </c>
      <c r="R383" s="77"/>
      <c r="S383" s="77"/>
      <c r="T383" s="77"/>
      <c r="U383" s="79">
        <v>43804.857870370368</v>
      </c>
      <c r="V383" s="80" t="s">
        <v>2798</v>
      </c>
      <c r="W383" s="77"/>
      <c r="X383" s="77"/>
      <c r="Y383" s="83" t="s">
        <v>3798</v>
      </c>
      <c r="Z383" s="83" t="s">
        <v>4494</v>
      </c>
    </row>
    <row r="384" spans="1:26" x14ac:dyDescent="0.3">
      <c r="A384" s="62" t="s">
        <v>532</v>
      </c>
      <c r="B384" s="62" t="s">
        <v>1282</v>
      </c>
      <c r="C384" s="63"/>
      <c r="D384" s="64"/>
      <c r="E384" s="65"/>
      <c r="F384" s="66"/>
      <c r="G384" s="63"/>
      <c r="H384" s="67"/>
      <c r="I384" s="68"/>
      <c r="J384" s="68"/>
      <c r="K384" s="34" t="s">
        <v>65</v>
      </c>
      <c r="L384" s="75">
        <v>384</v>
      </c>
      <c r="M384" s="75"/>
      <c r="N384" s="70"/>
      <c r="O384" s="77" t="s">
        <v>1420</v>
      </c>
      <c r="P384" s="79">
        <v>43804.857870370368</v>
      </c>
      <c r="Q384" s="77" t="s">
        <v>1697</v>
      </c>
      <c r="R384" s="77"/>
      <c r="S384" s="77"/>
      <c r="T384" s="77"/>
      <c r="U384" s="79">
        <v>43804.857870370368</v>
      </c>
      <c r="V384" s="80" t="s">
        <v>2798</v>
      </c>
      <c r="W384" s="77"/>
      <c r="X384" s="77"/>
      <c r="Y384" s="83" t="s">
        <v>3798</v>
      </c>
      <c r="Z384" s="83" t="s">
        <v>4494</v>
      </c>
    </row>
    <row r="385" spans="1:26" x14ac:dyDescent="0.3">
      <c r="A385" s="62" t="s">
        <v>533</v>
      </c>
      <c r="B385" s="62" t="s">
        <v>985</v>
      </c>
      <c r="C385" s="63"/>
      <c r="D385" s="64"/>
      <c r="E385" s="65"/>
      <c r="F385" s="66"/>
      <c r="G385" s="63"/>
      <c r="H385" s="67"/>
      <c r="I385" s="68"/>
      <c r="J385" s="68"/>
      <c r="K385" s="34" t="s">
        <v>65</v>
      </c>
      <c r="L385" s="75">
        <v>385</v>
      </c>
      <c r="M385" s="75"/>
      <c r="N385" s="70"/>
      <c r="O385" s="77" t="s">
        <v>1419</v>
      </c>
      <c r="P385" s="79">
        <v>43804.857905092591</v>
      </c>
      <c r="Q385" s="77" t="s">
        <v>1698</v>
      </c>
      <c r="R385" s="77"/>
      <c r="S385" s="77"/>
      <c r="T385" s="77"/>
      <c r="U385" s="79">
        <v>43804.857905092591</v>
      </c>
      <c r="V385" s="80" t="s">
        <v>2799</v>
      </c>
      <c r="W385" s="77"/>
      <c r="X385" s="77"/>
      <c r="Y385" s="83" t="s">
        <v>3799</v>
      </c>
      <c r="Z385" s="77"/>
    </row>
    <row r="386" spans="1:26" x14ac:dyDescent="0.3">
      <c r="A386" s="62" t="s">
        <v>534</v>
      </c>
      <c r="B386" s="62" t="s">
        <v>985</v>
      </c>
      <c r="C386" s="63"/>
      <c r="D386" s="64"/>
      <c r="E386" s="65"/>
      <c r="F386" s="66"/>
      <c r="G386" s="63"/>
      <c r="H386" s="67"/>
      <c r="I386" s="68"/>
      <c r="J386" s="68"/>
      <c r="K386" s="34" t="s">
        <v>65</v>
      </c>
      <c r="L386" s="75">
        <v>386</v>
      </c>
      <c r="M386" s="75"/>
      <c r="N386" s="70"/>
      <c r="O386" s="77" t="s">
        <v>1419</v>
      </c>
      <c r="P386" s="79">
        <v>43804.857905092591</v>
      </c>
      <c r="Q386" s="77" t="s">
        <v>1698</v>
      </c>
      <c r="R386" s="77"/>
      <c r="S386" s="77"/>
      <c r="T386" s="77"/>
      <c r="U386" s="79">
        <v>43804.857905092591</v>
      </c>
      <c r="V386" s="80" t="s">
        <v>2800</v>
      </c>
      <c r="W386" s="77"/>
      <c r="X386" s="77"/>
      <c r="Y386" s="83" t="s">
        <v>3800</v>
      </c>
      <c r="Z386" s="77"/>
    </row>
    <row r="387" spans="1:26" x14ac:dyDescent="0.3">
      <c r="A387" s="62" t="s">
        <v>535</v>
      </c>
      <c r="B387" s="62" t="s">
        <v>985</v>
      </c>
      <c r="C387" s="63"/>
      <c r="D387" s="64"/>
      <c r="E387" s="65"/>
      <c r="F387" s="66"/>
      <c r="G387" s="63"/>
      <c r="H387" s="67"/>
      <c r="I387" s="68"/>
      <c r="J387" s="68"/>
      <c r="K387" s="34" t="s">
        <v>65</v>
      </c>
      <c r="L387" s="75">
        <v>387</v>
      </c>
      <c r="M387" s="75"/>
      <c r="N387" s="70"/>
      <c r="O387" s="77" t="s">
        <v>1419</v>
      </c>
      <c r="P387" s="79">
        <v>43804.857916666668</v>
      </c>
      <c r="Q387" s="77" t="s">
        <v>1698</v>
      </c>
      <c r="R387" s="77"/>
      <c r="S387" s="77"/>
      <c r="T387" s="77"/>
      <c r="U387" s="79">
        <v>43804.857916666668</v>
      </c>
      <c r="V387" s="80" t="s">
        <v>2801</v>
      </c>
      <c r="W387" s="77"/>
      <c r="X387" s="77"/>
      <c r="Y387" s="83" t="s">
        <v>3801</v>
      </c>
      <c r="Z387" s="77"/>
    </row>
    <row r="388" spans="1:26" x14ac:dyDescent="0.3">
      <c r="A388" s="62" t="s">
        <v>536</v>
      </c>
      <c r="B388" s="62" t="s">
        <v>985</v>
      </c>
      <c r="C388" s="63"/>
      <c r="D388" s="64"/>
      <c r="E388" s="65"/>
      <c r="F388" s="66"/>
      <c r="G388" s="63"/>
      <c r="H388" s="67"/>
      <c r="I388" s="68"/>
      <c r="J388" s="68"/>
      <c r="K388" s="34" t="s">
        <v>65</v>
      </c>
      <c r="L388" s="75">
        <v>388</v>
      </c>
      <c r="M388" s="75"/>
      <c r="N388" s="70"/>
      <c r="O388" s="77" t="s">
        <v>1419</v>
      </c>
      <c r="P388" s="79">
        <v>43804.857928240737</v>
      </c>
      <c r="Q388" s="77" t="s">
        <v>1698</v>
      </c>
      <c r="R388" s="77"/>
      <c r="S388" s="77"/>
      <c r="T388" s="77"/>
      <c r="U388" s="79">
        <v>43804.857928240737</v>
      </c>
      <c r="V388" s="80" t="s">
        <v>2802</v>
      </c>
      <c r="W388" s="77"/>
      <c r="X388" s="77"/>
      <c r="Y388" s="83" t="s">
        <v>3802</v>
      </c>
      <c r="Z388" s="77"/>
    </row>
    <row r="389" spans="1:26" x14ac:dyDescent="0.3">
      <c r="A389" s="62" t="s">
        <v>537</v>
      </c>
      <c r="B389" s="62" t="s">
        <v>537</v>
      </c>
      <c r="C389" s="63"/>
      <c r="D389" s="64"/>
      <c r="E389" s="65"/>
      <c r="F389" s="66"/>
      <c r="G389" s="63"/>
      <c r="H389" s="67"/>
      <c r="I389" s="68"/>
      <c r="J389" s="68"/>
      <c r="K389" s="34" t="s">
        <v>65</v>
      </c>
      <c r="L389" s="75">
        <v>389</v>
      </c>
      <c r="M389" s="75"/>
      <c r="N389" s="70"/>
      <c r="O389" s="77" t="s">
        <v>179</v>
      </c>
      <c r="P389" s="79">
        <v>43804.850289351853</v>
      </c>
      <c r="Q389" s="77" t="s">
        <v>1699</v>
      </c>
      <c r="R389" s="77"/>
      <c r="S389" s="77"/>
      <c r="T389" s="77"/>
      <c r="U389" s="79">
        <v>43804.850289351853</v>
      </c>
      <c r="V389" s="80" t="s">
        <v>2803</v>
      </c>
      <c r="W389" s="77"/>
      <c r="X389" s="77"/>
      <c r="Y389" s="83" t="s">
        <v>3803</v>
      </c>
      <c r="Z389" s="77"/>
    </row>
    <row r="390" spans="1:26" x14ac:dyDescent="0.3">
      <c r="A390" s="62" t="s">
        <v>538</v>
      </c>
      <c r="B390" s="62" t="s">
        <v>537</v>
      </c>
      <c r="C390" s="63"/>
      <c r="D390" s="64"/>
      <c r="E390" s="65"/>
      <c r="F390" s="66"/>
      <c r="G390" s="63"/>
      <c r="H390" s="67"/>
      <c r="I390" s="68"/>
      <c r="J390" s="68"/>
      <c r="K390" s="34" t="s">
        <v>65</v>
      </c>
      <c r="L390" s="75">
        <v>390</v>
      </c>
      <c r="M390" s="75"/>
      <c r="N390" s="70"/>
      <c r="O390" s="77" t="s">
        <v>1419</v>
      </c>
      <c r="P390" s="79">
        <v>43804.857939814814</v>
      </c>
      <c r="Q390" s="77" t="s">
        <v>1700</v>
      </c>
      <c r="R390" s="77"/>
      <c r="S390" s="77"/>
      <c r="T390" s="77"/>
      <c r="U390" s="79">
        <v>43804.857939814814</v>
      </c>
      <c r="V390" s="80" t="s">
        <v>2804</v>
      </c>
      <c r="W390" s="77"/>
      <c r="X390" s="77"/>
      <c r="Y390" s="83" t="s">
        <v>3804</v>
      </c>
      <c r="Z390" s="77"/>
    </row>
    <row r="391" spans="1:26" x14ac:dyDescent="0.3">
      <c r="A391" s="62" t="s">
        <v>539</v>
      </c>
      <c r="B391" s="62" t="s">
        <v>539</v>
      </c>
      <c r="C391" s="63"/>
      <c r="D391" s="64"/>
      <c r="E391" s="65"/>
      <c r="F391" s="66"/>
      <c r="G391" s="63"/>
      <c r="H391" s="67"/>
      <c r="I391" s="68"/>
      <c r="J391" s="68"/>
      <c r="K391" s="34" t="s">
        <v>65</v>
      </c>
      <c r="L391" s="75">
        <v>391</v>
      </c>
      <c r="M391" s="75"/>
      <c r="N391" s="70"/>
      <c r="O391" s="77" t="s">
        <v>179</v>
      </c>
      <c r="P391" s="79">
        <v>43804.857615740744</v>
      </c>
      <c r="Q391" s="77" t="s">
        <v>1701</v>
      </c>
      <c r="R391" s="77"/>
      <c r="S391" s="77"/>
      <c r="T391" s="77" t="s">
        <v>2400</v>
      </c>
      <c r="U391" s="79">
        <v>43804.857615740744</v>
      </c>
      <c r="V391" s="80" t="s">
        <v>2805</v>
      </c>
      <c r="W391" s="77"/>
      <c r="X391" s="77"/>
      <c r="Y391" s="83" t="s">
        <v>3805</v>
      </c>
      <c r="Z391" s="77"/>
    </row>
    <row r="392" spans="1:26" x14ac:dyDescent="0.3">
      <c r="A392" s="62" t="s">
        <v>540</v>
      </c>
      <c r="B392" s="62" t="s">
        <v>539</v>
      </c>
      <c r="C392" s="63"/>
      <c r="D392" s="64"/>
      <c r="E392" s="65"/>
      <c r="F392" s="66"/>
      <c r="G392" s="63"/>
      <c r="H392" s="67"/>
      <c r="I392" s="68"/>
      <c r="J392" s="68"/>
      <c r="K392" s="34" t="s">
        <v>65</v>
      </c>
      <c r="L392" s="75">
        <v>392</v>
      </c>
      <c r="M392" s="75"/>
      <c r="N392" s="70"/>
      <c r="O392" s="77" t="s">
        <v>1419</v>
      </c>
      <c r="P392" s="79">
        <v>43804.85796296296</v>
      </c>
      <c r="Q392" s="77" t="s">
        <v>1702</v>
      </c>
      <c r="R392" s="77"/>
      <c r="S392" s="77"/>
      <c r="T392" s="77" t="s">
        <v>2400</v>
      </c>
      <c r="U392" s="79">
        <v>43804.85796296296</v>
      </c>
      <c r="V392" s="80" t="s">
        <v>2806</v>
      </c>
      <c r="W392" s="77"/>
      <c r="X392" s="77"/>
      <c r="Y392" s="83" t="s">
        <v>3806</v>
      </c>
      <c r="Z392" s="77"/>
    </row>
    <row r="393" spans="1:26" x14ac:dyDescent="0.3">
      <c r="A393" s="62" t="s">
        <v>541</v>
      </c>
      <c r="B393" s="62" t="s">
        <v>1283</v>
      </c>
      <c r="C393" s="63"/>
      <c r="D393" s="64"/>
      <c r="E393" s="65"/>
      <c r="F393" s="66"/>
      <c r="G393" s="63"/>
      <c r="H393" s="67"/>
      <c r="I393" s="68"/>
      <c r="J393" s="68"/>
      <c r="K393" s="34" t="s">
        <v>65</v>
      </c>
      <c r="L393" s="75">
        <v>393</v>
      </c>
      <c r="M393" s="75"/>
      <c r="N393" s="70"/>
      <c r="O393" s="77" t="s">
        <v>1420</v>
      </c>
      <c r="P393" s="79">
        <v>43804.858020833337</v>
      </c>
      <c r="Q393" s="77" t="s">
        <v>1703</v>
      </c>
      <c r="R393" s="77"/>
      <c r="S393" s="77"/>
      <c r="T393" s="77"/>
      <c r="U393" s="79">
        <v>43804.858020833337</v>
      </c>
      <c r="V393" s="80" t="s">
        <v>2807</v>
      </c>
      <c r="W393" s="77"/>
      <c r="X393" s="77"/>
      <c r="Y393" s="83" t="s">
        <v>3807</v>
      </c>
      <c r="Z393" s="83" t="s">
        <v>4495</v>
      </c>
    </row>
    <row r="394" spans="1:26" x14ac:dyDescent="0.3">
      <c r="A394" s="62" t="s">
        <v>542</v>
      </c>
      <c r="B394" s="62" t="s">
        <v>985</v>
      </c>
      <c r="C394" s="63"/>
      <c r="D394" s="64"/>
      <c r="E394" s="65"/>
      <c r="F394" s="66"/>
      <c r="G394" s="63"/>
      <c r="H394" s="67"/>
      <c r="I394" s="68"/>
      <c r="J394" s="68"/>
      <c r="K394" s="34" t="s">
        <v>65</v>
      </c>
      <c r="L394" s="75">
        <v>394</v>
      </c>
      <c r="M394" s="75"/>
      <c r="N394" s="70"/>
      <c r="O394" s="77" t="s">
        <v>1419</v>
      </c>
      <c r="P394" s="79">
        <v>43804.858032407406</v>
      </c>
      <c r="Q394" s="77" t="s">
        <v>1698</v>
      </c>
      <c r="R394" s="77"/>
      <c r="S394" s="77"/>
      <c r="T394" s="77"/>
      <c r="U394" s="79">
        <v>43804.858032407406</v>
      </c>
      <c r="V394" s="80" t="s">
        <v>2808</v>
      </c>
      <c r="W394" s="77"/>
      <c r="X394" s="77"/>
      <c r="Y394" s="83" t="s">
        <v>3808</v>
      </c>
      <c r="Z394" s="77"/>
    </row>
    <row r="395" spans="1:26" x14ac:dyDescent="0.3">
      <c r="A395" s="62" t="s">
        <v>543</v>
      </c>
      <c r="B395" s="62" t="s">
        <v>985</v>
      </c>
      <c r="C395" s="63"/>
      <c r="D395" s="64"/>
      <c r="E395" s="65"/>
      <c r="F395" s="66"/>
      <c r="G395" s="63"/>
      <c r="H395" s="67"/>
      <c r="I395" s="68"/>
      <c r="J395" s="68"/>
      <c r="K395" s="34" t="s">
        <v>65</v>
      </c>
      <c r="L395" s="75">
        <v>395</v>
      </c>
      <c r="M395" s="75"/>
      <c r="N395" s="70"/>
      <c r="O395" s="77" t="s">
        <v>1419</v>
      </c>
      <c r="P395" s="79">
        <v>43804.858067129629</v>
      </c>
      <c r="Q395" s="77" t="s">
        <v>1698</v>
      </c>
      <c r="R395" s="77"/>
      <c r="S395" s="77"/>
      <c r="T395" s="77"/>
      <c r="U395" s="79">
        <v>43804.858067129629</v>
      </c>
      <c r="V395" s="80" t="s">
        <v>2809</v>
      </c>
      <c r="W395" s="77"/>
      <c r="X395" s="77"/>
      <c r="Y395" s="83" t="s">
        <v>3809</v>
      </c>
      <c r="Z395" s="77"/>
    </row>
    <row r="396" spans="1:26" x14ac:dyDescent="0.3">
      <c r="A396" s="62" t="s">
        <v>544</v>
      </c>
      <c r="B396" s="62" t="s">
        <v>544</v>
      </c>
      <c r="C396" s="63"/>
      <c r="D396" s="64"/>
      <c r="E396" s="65"/>
      <c r="F396" s="66"/>
      <c r="G396" s="63"/>
      <c r="H396" s="67"/>
      <c r="I396" s="68"/>
      <c r="J396" s="68"/>
      <c r="K396" s="34" t="s">
        <v>65</v>
      </c>
      <c r="L396" s="75">
        <v>396</v>
      </c>
      <c r="M396" s="75"/>
      <c r="N396" s="70"/>
      <c r="O396" s="77" t="s">
        <v>179</v>
      </c>
      <c r="P396" s="79">
        <v>43804.858101851853</v>
      </c>
      <c r="Q396" s="77" t="s">
        <v>1704</v>
      </c>
      <c r="R396" s="77"/>
      <c r="S396" s="77"/>
      <c r="T396" s="77"/>
      <c r="U396" s="79">
        <v>43804.858101851853</v>
      </c>
      <c r="V396" s="80" t="s">
        <v>2810</v>
      </c>
      <c r="W396" s="77"/>
      <c r="X396" s="77"/>
      <c r="Y396" s="83" t="s">
        <v>3810</v>
      </c>
      <c r="Z396" s="77"/>
    </row>
    <row r="397" spans="1:26" x14ac:dyDescent="0.3">
      <c r="A397" s="62" t="s">
        <v>545</v>
      </c>
      <c r="B397" s="62" t="s">
        <v>1196</v>
      </c>
      <c r="C397" s="63"/>
      <c r="D397" s="64"/>
      <c r="E397" s="65"/>
      <c r="F397" s="66"/>
      <c r="G397" s="63"/>
      <c r="H397" s="67"/>
      <c r="I397" s="68"/>
      <c r="J397" s="68"/>
      <c r="K397" s="34" t="s">
        <v>65</v>
      </c>
      <c r="L397" s="75">
        <v>397</v>
      </c>
      <c r="M397" s="75"/>
      <c r="N397" s="70"/>
      <c r="O397" s="77" t="s">
        <v>1419</v>
      </c>
      <c r="P397" s="79">
        <v>43804.858124999999</v>
      </c>
      <c r="Q397" s="77" t="s">
        <v>1471</v>
      </c>
      <c r="R397" s="77" t="s">
        <v>2132</v>
      </c>
      <c r="S397" s="77" t="s">
        <v>2355</v>
      </c>
      <c r="T397" s="77"/>
      <c r="U397" s="79">
        <v>43804.858124999999</v>
      </c>
      <c r="V397" s="80" t="s">
        <v>2811</v>
      </c>
      <c r="W397" s="77"/>
      <c r="X397" s="77"/>
      <c r="Y397" s="83" t="s">
        <v>3811</v>
      </c>
      <c r="Z397" s="77"/>
    </row>
    <row r="398" spans="1:26" x14ac:dyDescent="0.3">
      <c r="A398" s="62" t="s">
        <v>546</v>
      </c>
      <c r="B398" s="62" t="s">
        <v>1284</v>
      </c>
      <c r="C398" s="63"/>
      <c r="D398" s="64"/>
      <c r="E398" s="65"/>
      <c r="F398" s="66"/>
      <c r="G398" s="63"/>
      <c r="H398" s="67"/>
      <c r="I398" s="68"/>
      <c r="J398" s="68"/>
      <c r="K398" s="34" t="s">
        <v>65</v>
      </c>
      <c r="L398" s="75">
        <v>398</v>
      </c>
      <c r="M398" s="75"/>
      <c r="N398" s="70"/>
      <c r="O398" s="77" t="s">
        <v>1419</v>
      </c>
      <c r="P398" s="79">
        <v>43804.858136574076</v>
      </c>
      <c r="Q398" s="77" t="s">
        <v>1705</v>
      </c>
      <c r="R398" s="77"/>
      <c r="S398" s="77"/>
      <c r="T398" s="77"/>
      <c r="U398" s="79">
        <v>43804.858136574076</v>
      </c>
      <c r="V398" s="80" t="s">
        <v>2812</v>
      </c>
      <c r="W398" s="77"/>
      <c r="X398" s="77"/>
      <c r="Y398" s="83" t="s">
        <v>3812</v>
      </c>
      <c r="Z398" s="77"/>
    </row>
    <row r="399" spans="1:26" x14ac:dyDescent="0.3">
      <c r="A399" s="62" t="s">
        <v>547</v>
      </c>
      <c r="B399" s="62" t="s">
        <v>1189</v>
      </c>
      <c r="C399" s="63"/>
      <c r="D399" s="64"/>
      <c r="E399" s="65"/>
      <c r="F399" s="66"/>
      <c r="G399" s="63"/>
      <c r="H399" s="67"/>
      <c r="I399" s="68"/>
      <c r="J399" s="68"/>
      <c r="K399" s="34" t="s">
        <v>65</v>
      </c>
      <c r="L399" s="75">
        <v>399</v>
      </c>
      <c r="M399" s="75"/>
      <c r="N399" s="70"/>
      <c r="O399" s="77" t="s">
        <v>1419</v>
      </c>
      <c r="P399" s="79">
        <v>43804.858206018522</v>
      </c>
      <c r="Q399" s="77" t="s">
        <v>1460</v>
      </c>
      <c r="R399" s="77"/>
      <c r="S399" s="77"/>
      <c r="T399" s="77"/>
      <c r="U399" s="79">
        <v>43804.858206018522</v>
      </c>
      <c r="V399" s="80" t="s">
        <v>2813</v>
      </c>
      <c r="W399" s="77"/>
      <c r="X399" s="77"/>
      <c r="Y399" s="83" t="s">
        <v>3813</v>
      </c>
      <c r="Z399" s="77"/>
    </row>
    <row r="400" spans="1:26" x14ac:dyDescent="0.3">
      <c r="A400" s="62" t="s">
        <v>548</v>
      </c>
      <c r="B400" s="62" t="s">
        <v>548</v>
      </c>
      <c r="C400" s="63"/>
      <c r="D400" s="64"/>
      <c r="E400" s="65"/>
      <c r="F400" s="66"/>
      <c r="G400" s="63"/>
      <c r="H400" s="67"/>
      <c r="I400" s="68"/>
      <c r="J400" s="68"/>
      <c r="K400" s="34" t="s">
        <v>65</v>
      </c>
      <c r="L400" s="75">
        <v>400</v>
      </c>
      <c r="M400" s="75"/>
      <c r="N400" s="70"/>
      <c r="O400" s="77" t="s">
        <v>179</v>
      </c>
      <c r="P400" s="79">
        <v>43804.858217592591</v>
      </c>
      <c r="Q400" s="77" t="s">
        <v>1706</v>
      </c>
      <c r="R400" s="80" t="s">
        <v>2213</v>
      </c>
      <c r="S400" s="77" t="s">
        <v>2350</v>
      </c>
      <c r="T400" s="77"/>
      <c r="U400" s="79">
        <v>43804.858217592591</v>
      </c>
      <c r="V400" s="80" t="s">
        <v>2814</v>
      </c>
      <c r="W400" s="77"/>
      <c r="X400" s="77"/>
      <c r="Y400" s="83" t="s">
        <v>3814</v>
      </c>
      <c r="Z400" s="77"/>
    </row>
    <row r="401" spans="1:26" x14ac:dyDescent="0.3">
      <c r="A401" s="62" t="s">
        <v>549</v>
      </c>
      <c r="B401" s="62" t="s">
        <v>985</v>
      </c>
      <c r="C401" s="63"/>
      <c r="D401" s="64"/>
      <c r="E401" s="65"/>
      <c r="F401" s="66"/>
      <c r="G401" s="63"/>
      <c r="H401" s="67"/>
      <c r="I401" s="68"/>
      <c r="J401" s="68"/>
      <c r="K401" s="34" t="s">
        <v>65</v>
      </c>
      <c r="L401" s="75">
        <v>401</v>
      </c>
      <c r="M401" s="75"/>
      <c r="N401" s="70"/>
      <c r="O401" s="77" t="s">
        <v>1419</v>
      </c>
      <c r="P401" s="79">
        <v>43804.858217592591</v>
      </c>
      <c r="Q401" s="77" t="s">
        <v>1698</v>
      </c>
      <c r="R401" s="77"/>
      <c r="S401" s="77"/>
      <c r="T401" s="77"/>
      <c r="U401" s="79">
        <v>43804.858217592591</v>
      </c>
      <c r="V401" s="80" t="s">
        <v>2815</v>
      </c>
      <c r="W401" s="77"/>
      <c r="X401" s="77"/>
      <c r="Y401" s="83" t="s">
        <v>3815</v>
      </c>
      <c r="Z401" s="77"/>
    </row>
    <row r="402" spans="1:26" x14ac:dyDescent="0.3">
      <c r="A402" s="62" t="s">
        <v>550</v>
      </c>
      <c r="B402" s="62" t="s">
        <v>1285</v>
      </c>
      <c r="C402" s="63"/>
      <c r="D402" s="64"/>
      <c r="E402" s="65"/>
      <c r="F402" s="66"/>
      <c r="G402" s="63"/>
      <c r="H402" s="67"/>
      <c r="I402" s="68"/>
      <c r="J402" s="68"/>
      <c r="K402" s="34" t="s">
        <v>65</v>
      </c>
      <c r="L402" s="75">
        <v>402</v>
      </c>
      <c r="M402" s="75"/>
      <c r="N402" s="70"/>
      <c r="O402" s="77" t="s">
        <v>1419</v>
      </c>
      <c r="P402" s="79">
        <v>43804.858275462961</v>
      </c>
      <c r="Q402" s="77" t="s">
        <v>1707</v>
      </c>
      <c r="R402" s="80" t="s">
        <v>2214</v>
      </c>
      <c r="S402" s="77" t="s">
        <v>2350</v>
      </c>
      <c r="T402" s="77"/>
      <c r="U402" s="79">
        <v>43804.858275462961</v>
      </c>
      <c r="V402" s="80" t="s">
        <v>2816</v>
      </c>
      <c r="W402" s="77"/>
      <c r="X402" s="77"/>
      <c r="Y402" s="83" t="s">
        <v>3816</v>
      </c>
      <c r="Z402" s="83" t="s">
        <v>4496</v>
      </c>
    </row>
    <row r="403" spans="1:26" x14ac:dyDescent="0.3">
      <c r="A403" s="62" t="s">
        <v>550</v>
      </c>
      <c r="B403" s="62" t="s">
        <v>1286</v>
      </c>
      <c r="C403" s="63"/>
      <c r="D403" s="64"/>
      <c r="E403" s="65"/>
      <c r="F403" s="66"/>
      <c r="G403" s="63"/>
      <c r="H403" s="67"/>
      <c r="I403" s="68"/>
      <c r="J403" s="68"/>
      <c r="K403" s="34" t="s">
        <v>65</v>
      </c>
      <c r="L403" s="75">
        <v>403</v>
      </c>
      <c r="M403" s="75"/>
      <c r="N403" s="70"/>
      <c r="O403" s="77" t="s">
        <v>1420</v>
      </c>
      <c r="P403" s="79">
        <v>43804.858275462961</v>
      </c>
      <c r="Q403" s="77" t="s">
        <v>1707</v>
      </c>
      <c r="R403" s="80" t="s">
        <v>2214</v>
      </c>
      <c r="S403" s="77" t="s">
        <v>2350</v>
      </c>
      <c r="T403" s="77"/>
      <c r="U403" s="79">
        <v>43804.858275462961</v>
      </c>
      <c r="V403" s="80" t="s">
        <v>2816</v>
      </c>
      <c r="W403" s="77"/>
      <c r="X403" s="77"/>
      <c r="Y403" s="83" t="s">
        <v>3816</v>
      </c>
      <c r="Z403" s="83" t="s">
        <v>4496</v>
      </c>
    </row>
    <row r="404" spans="1:26" x14ac:dyDescent="0.3">
      <c r="A404" s="62" t="s">
        <v>551</v>
      </c>
      <c r="B404" s="62" t="s">
        <v>985</v>
      </c>
      <c r="C404" s="63"/>
      <c r="D404" s="64"/>
      <c r="E404" s="65"/>
      <c r="F404" s="66"/>
      <c r="G404" s="63"/>
      <c r="H404" s="67"/>
      <c r="I404" s="68"/>
      <c r="J404" s="68"/>
      <c r="K404" s="34" t="s">
        <v>65</v>
      </c>
      <c r="L404" s="75">
        <v>404</v>
      </c>
      <c r="M404" s="75"/>
      <c r="N404" s="70"/>
      <c r="O404" s="77" t="s">
        <v>1419</v>
      </c>
      <c r="P404" s="79">
        <v>43804.85837962963</v>
      </c>
      <c r="Q404" s="77" t="s">
        <v>1698</v>
      </c>
      <c r="R404" s="77"/>
      <c r="S404" s="77"/>
      <c r="T404" s="77"/>
      <c r="U404" s="79">
        <v>43804.85837962963</v>
      </c>
      <c r="V404" s="80" t="s">
        <v>2817</v>
      </c>
      <c r="W404" s="77"/>
      <c r="X404" s="77"/>
      <c r="Y404" s="83" t="s">
        <v>3817</v>
      </c>
      <c r="Z404" s="77"/>
    </row>
    <row r="405" spans="1:26" x14ac:dyDescent="0.3">
      <c r="A405" s="62" t="s">
        <v>552</v>
      </c>
      <c r="B405" s="62" t="s">
        <v>552</v>
      </c>
      <c r="C405" s="63"/>
      <c r="D405" s="64"/>
      <c r="E405" s="65"/>
      <c r="F405" s="66"/>
      <c r="G405" s="63"/>
      <c r="H405" s="67"/>
      <c r="I405" s="68"/>
      <c r="J405" s="68"/>
      <c r="K405" s="34" t="s">
        <v>65</v>
      </c>
      <c r="L405" s="75">
        <v>405</v>
      </c>
      <c r="M405" s="75"/>
      <c r="N405" s="70"/>
      <c r="O405" s="77" t="s">
        <v>179</v>
      </c>
      <c r="P405" s="79">
        <v>43804.858391203707</v>
      </c>
      <c r="Q405" s="77" t="s">
        <v>1708</v>
      </c>
      <c r="R405" s="80" t="s">
        <v>2215</v>
      </c>
      <c r="S405" s="77" t="s">
        <v>2350</v>
      </c>
      <c r="T405" s="77"/>
      <c r="U405" s="79">
        <v>43804.858391203707</v>
      </c>
      <c r="V405" s="80" t="s">
        <v>2818</v>
      </c>
      <c r="W405" s="77"/>
      <c r="X405" s="77"/>
      <c r="Y405" s="83" t="s">
        <v>3818</v>
      </c>
      <c r="Z405" s="77"/>
    </row>
    <row r="406" spans="1:26" x14ac:dyDescent="0.3">
      <c r="A406" s="62" t="s">
        <v>553</v>
      </c>
      <c r="B406" s="62" t="s">
        <v>985</v>
      </c>
      <c r="C406" s="63"/>
      <c r="D406" s="64"/>
      <c r="E406" s="65"/>
      <c r="F406" s="66"/>
      <c r="G406" s="63"/>
      <c r="H406" s="67"/>
      <c r="I406" s="68"/>
      <c r="J406" s="68"/>
      <c r="K406" s="34" t="s">
        <v>65</v>
      </c>
      <c r="L406" s="75">
        <v>406</v>
      </c>
      <c r="M406" s="75"/>
      <c r="N406" s="70"/>
      <c r="O406" s="77" t="s">
        <v>1419</v>
      </c>
      <c r="P406" s="79">
        <v>43804.858402777776</v>
      </c>
      <c r="Q406" s="77" t="s">
        <v>1698</v>
      </c>
      <c r="R406" s="77"/>
      <c r="S406" s="77"/>
      <c r="T406" s="77"/>
      <c r="U406" s="79">
        <v>43804.858402777776</v>
      </c>
      <c r="V406" s="80" t="s">
        <v>2819</v>
      </c>
      <c r="W406" s="77"/>
      <c r="X406" s="77"/>
      <c r="Y406" s="83" t="s">
        <v>3819</v>
      </c>
      <c r="Z406" s="77"/>
    </row>
    <row r="407" spans="1:26" x14ac:dyDescent="0.3">
      <c r="A407" s="62" t="s">
        <v>554</v>
      </c>
      <c r="B407" s="62" t="s">
        <v>1287</v>
      </c>
      <c r="C407" s="63"/>
      <c r="D407" s="64"/>
      <c r="E407" s="65"/>
      <c r="F407" s="66"/>
      <c r="G407" s="63"/>
      <c r="H407" s="67"/>
      <c r="I407" s="68"/>
      <c r="J407" s="68"/>
      <c r="K407" s="34" t="s">
        <v>65</v>
      </c>
      <c r="L407" s="75">
        <v>407</v>
      </c>
      <c r="M407" s="75"/>
      <c r="N407" s="70"/>
      <c r="O407" s="77" t="s">
        <v>1419</v>
      </c>
      <c r="P407" s="79">
        <v>43804.858414351853</v>
      </c>
      <c r="Q407" s="77" t="s">
        <v>1709</v>
      </c>
      <c r="R407" s="77"/>
      <c r="S407" s="77"/>
      <c r="T407" s="77"/>
      <c r="U407" s="79">
        <v>43804.858414351853</v>
      </c>
      <c r="V407" s="80" t="s">
        <v>2820</v>
      </c>
      <c r="W407" s="77"/>
      <c r="X407" s="77"/>
      <c r="Y407" s="83" t="s">
        <v>3820</v>
      </c>
      <c r="Z407" s="77"/>
    </row>
    <row r="408" spans="1:26" x14ac:dyDescent="0.3">
      <c r="A408" s="62" t="s">
        <v>554</v>
      </c>
      <c r="B408" s="62" t="s">
        <v>1069</v>
      </c>
      <c r="C408" s="63"/>
      <c r="D408" s="64"/>
      <c r="E408" s="65"/>
      <c r="F408" s="66"/>
      <c r="G408" s="63"/>
      <c r="H408" s="67"/>
      <c r="I408" s="68"/>
      <c r="J408" s="68"/>
      <c r="K408" s="34" t="s">
        <v>65</v>
      </c>
      <c r="L408" s="75">
        <v>408</v>
      </c>
      <c r="M408" s="75"/>
      <c r="N408" s="70"/>
      <c r="O408" s="77" t="s">
        <v>1419</v>
      </c>
      <c r="P408" s="79">
        <v>43804.858414351853</v>
      </c>
      <c r="Q408" s="77" t="s">
        <v>1709</v>
      </c>
      <c r="R408" s="77"/>
      <c r="S408" s="77"/>
      <c r="T408" s="77"/>
      <c r="U408" s="79">
        <v>43804.858414351853</v>
      </c>
      <c r="V408" s="80" t="s">
        <v>2820</v>
      </c>
      <c r="W408" s="77"/>
      <c r="X408" s="77"/>
      <c r="Y408" s="83" t="s">
        <v>3820</v>
      </c>
      <c r="Z408" s="77"/>
    </row>
    <row r="409" spans="1:26" x14ac:dyDescent="0.3">
      <c r="A409" s="62" t="s">
        <v>555</v>
      </c>
      <c r="B409" s="62" t="s">
        <v>555</v>
      </c>
      <c r="C409" s="63"/>
      <c r="D409" s="64"/>
      <c r="E409" s="65"/>
      <c r="F409" s="66"/>
      <c r="G409" s="63"/>
      <c r="H409" s="67"/>
      <c r="I409" s="68"/>
      <c r="J409" s="68"/>
      <c r="K409" s="34" t="s">
        <v>65</v>
      </c>
      <c r="L409" s="75">
        <v>409</v>
      </c>
      <c r="M409" s="75"/>
      <c r="N409" s="70"/>
      <c r="O409" s="77" t="s">
        <v>179</v>
      </c>
      <c r="P409" s="79">
        <v>43804.855416666665</v>
      </c>
      <c r="Q409" s="77" t="s">
        <v>1710</v>
      </c>
      <c r="R409" s="77"/>
      <c r="S409" s="77"/>
      <c r="T409" s="77"/>
      <c r="U409" s="79">
        <v>43804.855416666665</v>
      </c>
      <c r="V409" s="80" t="s">
        <v>2821</v>
      </c>
      <c r="W409" s="77"/>
      <c r="X409" s="77"/>
      <c r="Y409" s="83" t="s">
        <v>3821</v>
      </c>
      <c r="Z409" s="77"/>
    </row>
    <row r="410" spans="1:26" x14ac:dyDescent="0.3">
      <c r="A410" s="62" t="s">
        <v>556</v>
      </c>
      <c r="B410" s="62" t="s">
        <v>555</v>
      </c>
      <c r="C410" s="63"/>
      <c r="D410" s="64"/>
      <c r="E410" s="65"/>
      <c r="F410" s="66"/>
      <c r="G410" s="63"/>
      <c r="H410" s="67"/>
      <c r="I410" s="68"/>
      <c r="J410" s="68"/>
      <c r="K410" s="34" t="s">
        <v>65</v>
      </c>
      <c r="L410" s="75">
        <v>410</v>
      </c>
      <c r="M410" s="75"/>
      <c r="N410" s="70"/>
      <c r="O410" s="77" t="s">
        <v>1419</v>
      </c>
      <c r="P410" s="79">
        <v>43804.858449074076</v>
      </c>
      <c r="Q410" s="77" t="s">
        <v>1711</v>
      </c>
      <c r="R410" s="77"/>
      <c r="S410" s="77"/>
      <c r="T410" s="77"/>
      <c r="U410" s="79">
        <v>43804.858449074076</v>
      </c>
      <c r="V410" s="80" t="s">
        <v>2822</v>
      </c>
      <c r="W410" s="77"/>
      <c r="X410" s="77"/>
      <c r="Y410" s="83" t="s">
        <v>3822</v>
      </c>
      <c r="Z410" s="77"/>
    </row>
    <row r="411" spans="1:26" x14ac:dyDescent="0.3">
      <c r="A411" s="62" t="s">
        <v>557</v>
      </c>
      <c r="B411" s="62" t="s">
        <v>1131</v>
      </c>
      <c r="C411" s="63"/>
      <c r="D411" s="64"/>
      <c r="E411" s="65"/>
      <c r="F411" s="66"/>
      <c r="G411" s="63"/>
      <c r="H411" s="67"/>
      <c r="I411" s="68"/>
      <c r="J411" s="68"/>
      <c r="K411" s="34" t="s">
        <v>65</v>
      </c>
      <c r="L411" s="75">
        <v>411</v>
      </c>
      <c r="M411" s="75"/>
      <c r="N411" s="70"/>
      <c r="O411" s="77" t="s">
        <v>1419</v>
      </c>
      <c r="P411" s="79">
        <v>43804.858518518522</v>
      </c>
      <c r="Q411" s="77" t="s">
        <v>1712</v>
      </c>
      <c r="R411" s="77"/>
      <c r="S411" s="77"/>
      <c r="T411" s="77"/>
      <c r="U411" s="79">
        <v>43804.858518518522</v>
      </c>
      <c r="V411" s="80" t="s">
        <v>2823</v>
      </c>
      <c r="W411" s="77"/>
      <c r="X411" s="77"/>
      <c r="Y411" s="83" t="s">
        <v>3823</v>
      </c>
      <c r="Z411" s="77"/>
    </row>
    <row r="412" spans="1:26" x14ac:dyDescent="0.3">
      <c r="A412" s="62" t="s">
        <v>558</v>
      </c>
      <c r="B412" s="62" t="s">
        <v>1288</v>
      </c>
      <c r="C412" s="63"/>
      <c r="D412" s="64"/>
      <c r="E412" s="65"/>
      <c r="F412" s="66"/>
      <c r="G412" s="63"/>
      <c r="H412" s="67"/>
      <c r="I412" s="68"/>
      <c r="J412" s="68"/>
      <c r="K412" s="34" t="s">
        <v>65</v>
      </c>
      <c r="L412" s="75">
        <v>412</v>
      </c>
      <c r="M412" s="75"/>
      <c r="N412" s="70"/>
      <c r="O412" s="77" t="s">
        <v>1419</v>
      </c>
      <c r="P412" s="79">
        <v>43804.858564814815</v>
      </c>
      <c r="Q412" s="77" t="s">
        <v>1713</v>
      </c>
      <c r="R412" s="77"/>
      <c r="S412" s="77"/>
      <c r="T412" s="77"/>
      <c r="U412" s="79">
        <v>43804.858564814815</v>
      </c>
      <c r="V412" s="80" t="s">
        <v>2824</v>
      </c>
      <c r="W412" s="77"/>
      <c r="X412" s="77"/>
      <c r="Y412" s="83" t="s">
        <v>3824</v>
      </c>
      <c r="Z412" s="77"/>
    </row>
    <row r="413" spans="1:26" x14ac:dyDescent="0.3">
      <c r="A413" s="62" t="s">
        <v>559</v>
      </c>
      <c r="B413" s="62" t="s">
        <v>985</v>
      </c>
      <c r="C413" s="63"/>
      <c r="D413" s="64"/>
      <c r="E413" s="65"/>
      <c r="F413" s="66"/>
      <c r="G413" s="63"/>
      <c r="H413" s="67"/>
      <c r="I413" s="68"/>
      <c r="J413" s="68"/>
      <c r="K413" s="34" t="s">
        <v>65</v>
      </c>
      <c r="L413" s="75">
        <v>413</v>
      </c>
      <c r="M413" s="75"/>
      <c r="N413" s="70"/>
      <c r="O413" s="77" t="s">
        <v>1419</v>
      </c>
      <c r="P413" s="79">
        <v>43804.858611111114</v>
      </c>
      <c r="Q413" s="77" t="s">
        <v>1698</v>
      </c>
      <c r="R413" s="77"/>
      <c r="S413" s="77"/>
      <c r="T413" s="77"/>
      <c r="U413" s="79">
        <v>43804.858611111114</v>
      </c>
      <c r="V413" s="80" t="s">
        <v>2825</v>
      </c>
      <c r="W413" s="77"/>
      <c r="X413" s="77"/>
      <c r="Y413" s="83" t="s">
        <v>3825</v>
      </c>
      <c r="Z413" s="77"/>
    </row>
    <row r="414" spans="1:26" x14ac:dyDescent="0.3">
      <c r="A414" s="62" t="s">
        <v>560</v>
      </c>
      <c r="B414" s="62" t="s">
        <v>985</v>
      </c>
      <c r="C414" s="63"/>
      <c r="D414" s="64"/>
      <c r="E414" s="65"/>
      <c r="F414" s="66"/>
      <c r="G414" s="63"/>
      <c r="H414" s="67"/>
      <c r="I414" s="68"/>
      <c r="J414" s="68"/>
      <c r="K414" s="34" t="s">
        <v>65</v>
      </c>
      <c r="L414" s="75">
        <v>414</v>
      </c>
      <c r="M414" s="75"/>
      <c r="N414" s="70"/>
      <c r="O414" s="77" t="s">
        <v>1419</v>
      </c>
      <c r="P414" s="79">
        <v>43804.858657407407</v>
      </c>
      <c r="Q414" s="77" t="s">
        <v>1698</v>
      </c>
      <c r="R414" s="77"/>
      <c r="S414" s="77"/>
      <c r="T414" s="77"/>
      <c r="U414" s="79">
        <v>43804.858657407407</v>
      </c>
      <c r="V414" s="80" t="s">
        <v>2826</v>
      </c>
      <c r="W414" s="77"/>
      <c r="X414" s="77"/>
      <c r="Y414" s="83" t="s">
        <v>3826</v>
      </c>
      <c r="Z414" s="77"/>
    </row>
    <row r="415" spans="1:26" x14ac:dyDescent="0.3">
      <c r="A415" s="62" t="s">
        <v>561</v>
      </c>
      <c r="B415" s="62" t="s">
        <v>985</v>
      </c>
      <c r="C415" s="63"/>
      <c r="D415" s="64"/>
      <c r="E415" s="65"/>
      <c r="F415" s="66"/>
      <c r="G415" s="63"/>
      <c r="H415" s="67"/>
      <c r="I415" s="68"/>
      <c r="J415" s="68"/>
      <c r="K415" s="34" t="s">
        <v>65</v>
      </c>
      <c r="L415" s="75">
        <v>415</v>
      </c>
      <c r="M415" s="75"/>
      <c r="N415" s="70"/>
      <c r="O415" s="77" t="s">
        <v>1419</v>
      </c>
      <c r="P415" s="79">
        <v>43804.858703703707</v>
      </c>
      <c r="Q415" s="77" t="s">
        <v>1698</v>
      </c>
      <c r="R415" s="77"/>
      <c r="S415" s="77"/>
      <c r="T415" s="77"/>
      <c r="U415" s="79">
        <v>43804.858703703707</v>
      </c>
      <c r="V415" s="80" t="s">
        <v>2827</v>
      </c>
      <c r="W415" s="77"/>
      <c r="X415" s="77"/>
      <c r="Y415" s="83" t="s">
        <v>3827</v>
      </c>
      <c r="Z415" s="77"/>
    </row>
    <row r="416" spans="1:26" x14ac:dyDescent="0.3">
      <c r="A416" s="62" t="s">
        <v>562</v>
      </c>
      <c r="B416" s="62" t="s">
        <v>562</v>
      </c>
      <c r="C416" s="63"/>
      <c r="D416" s="64"/>
      <c r="E416" s="65"/>
      <c r="F416" s="66"/>
      <c r="G416" s="63"/>
      <c r="H416" s="67"/>
      <c r="I416" s="68"/>
      <c r="J416" s="68"/>
      <c r="K416" s="34" t="s">
        <v>65</v>
      </c>
      <c r="L416" s="75">
        <v>416</v>
      </c>
      <c r="M416" s="75"/>
      <c r="N416" s="70"/>
      <c r="O416" s="77" t="s">
        <v>179</v>
      </c>
      <c r="P416" s="79">
        <v>43804.858715277776</v>
      </c>
      <c r="Q416" s="77" t="s">
        <v>1714</v>
      </c>
      <c r="R416" s="77"/>
      <c r="S416" s="77"/>
      <c r="T416" s="77"/>
      <c r="U416" s="79">
        <v>43804.858715277776</v>
      </c>
      <c r="V416" s="80" t="s">
        <v>2828</v>
      </c>
      <c r="W416" s="77"/>
      <c r="X416" s="77"/>
      <c r="Y416" s="83" t="s">
        <v>3828</v>
      </c>
      <c r="Z416" s="77"/>
    </row>
    <row r="417" spans="1:26" x14ac:dyDescent="0.3">
      <c r="A417" s="62" t="s">
        <v>563</v>
      </c>
      <c r="B417" s="62" t="s">
        <v>563</v>
      </c>
      <c r="C417" s="63"/>
      <c r="D417" s="64"/>
      <c r="E417" s="65"/>
      <c r="F417" s="66"/>
      <c r="G417" s="63"/>
      <c r="H417" s="67"/>
      <c r="I417" s="68"/>
      <c r="J417" s="68"/>
      <c r="K417" s="34" t="s">
        <v>65</v>
      </c>
      <c r="L417" s="75">
        <v>417</v>
      </c>
      <c r="M417" s="75"/>
      <c r="N417" s="70"/>
      <c r="O417" s="77" t="s">
        <v>179</v>
      </c>
      <c r="P417" s="79">
        <v>43804.858738425923</v>
      </c>
      <c r="Q417" s="77" t="s">
        <v>1715</v>
      </c>
      <c r="R417" s="80" t="s">
        <v>2216</v>
      </c>
      <c r="S417" s="77" t="s">
        <v>2350</v>
      </c>
      <c r="T417" s="77"/>
      <c r="U417" s="79">
        <v>43804.858738425923</v>
      </c>
      <c r="V417" s="80" t="s">
        <v>2829</v>
      </c>
      <c r="W417" s="77"/>
      <c r="X417" s="77"/>
      <c r="Y417" s="83" t="s">
        <v>3829</v>
      </c>
      <c r="Z417" s="77"/>
    </row>
    <row r="418" spans="1:26" x14ac:dyDescent="0.3">
      <c r="A418" s="62" t="s">
        <v>564</v>
      </c>
      <c r="B418" s="62" t="s">
        <v>564</v>
      </c>
      <c r="C418" s="63"/>
      <c r="D418" s="64"/>
      <c r="E418" s="65"/>
      <c r="F418" s="66"/>
      <c r="G418" s="63"/>
      <c r="H418" s="67"/>
      <c r="I418" s="68"/>
      <c r="J418" s="68"/>
      <c r="K418" s="34" t="s">
        <v>65</v>
      </c>
      <c r="L418" s="75">
        <v>418</v>
      </c>
      <c r="M418" s="75"/>
      <c r="N418" s="70"/>
      <c r="O418" s="77" t="s">
        <v>179</v>
      </c>
      <c r="P418" s="79">
        <v>43804.858761574076</v>
      </c>
      <c r="Q418" s="77" t="s">
        <v>1716</v>
      </c>
      <c r="R418" s="77"/>
      <c r="S418" s="77"/>
      <c r="T418" s="77"/>
      <c r="U418" s="79">
        <v>43804.858761574076</v>
      </c>
      <c r="V418" s="80" t="s">
        <v>2830</v>
      </c>
      <c r="W418" s="77"/>
      <c r="X418" s="77"/>
      <c r="Y418" s="83" t="s">
        <v>3830</v>
      </c>
      <c r="Z418" s="77"/>
    </row>
    <row r="419" spans="1:26" x14ac:dyDescent="0.3">
      <c r="A419" s="62" t="s">
        <v>565</v>
      </c>
      <c r="B419" s="62" t="s">
        <v>565</v>
      </c>
      <c r="C419" s="63"/>
      <c r="D419" s="64"/>
      <c r="E419" s="65"/>
      <c r="F419" s="66"/>
      <c r="G419" s="63"/>
      <c r="H419" s="67"/>
      <c r="I419" s="68"/>
      <c r="J419" s="68"/>
      <c r="K419" s="34" t="s">
        <v>65</v>
      </c>
      <c r="L419" s="75">
        <v>419</v>
      </c>
      <c r="M419" s="75"/>
      <c r="N419" s="70"/>
      <c r="O419" s="77" t="s">
        <v>179</v>
      </c>
      <c r="P419" s="79">
        <v>43804.858773148146</v>
      </c>
      <c r="Q419" s="77" t="s">
        <v>1717</v>
      </c>
      <c r="R419" s="77"/>
      <c r="S419" s="77"/>
      <c r="T419" s="77"/>
      <c r="U419" s="79">
        <v>43804.858773148146</v>
      </c>
      <c r="V419" s="80" t="s">
        <v>2831</v>
      </c>
      <c r="W419" s="77"/>
      <c r="X419" s="77"/>
      <c r="Y419" s="83" t="s">
        <v>3831</v>
      </c>
      <c r="Z419" s="77"/>
    </row>
    <row r="420" spans="1:26" x14ac:dyDescent="0.3">
      <c r="A420" s="62" t="s">
        <v>566</v>
      </c>
      <c r="B420" s="62" t="s">
        <v>985</v>
      </c>
      <c r="C420" s="63"/>
      <c r="D420" s="64"/>
      <c r="E420" s="65"/>
      <c r="F420" s="66"/>
      <c r="G420" s="63"/>
      <c r="H420" s="67"/>
      <c r="I420" s="68"/>
      <c r="J420" s="68"/>
      <c r="K420" s="34" t="s">
        <v>65</v>
      </c>
      <c r="L420" s="75">
        <v>420</v>
      </c>
      <c r="M420" s="75"/>
      <c r="N420" s="70"/>
      <c r="O420" s="77" t="s">
        <v>1419</v>
      </c>
      <c r="P420" s="79">
        <v>43804.858796296299</v>
      </c>
      <c r="Q420" s="77" t="s">
        <v>1698</v>
      </c>
      <c r="R420" s="77"/>
      <c r="S420" s="77"/>
      <c r="T420" s="77"/>
      <c r="U420" s="79">
        <v>43804.858796296299</v>
      </c>
      <c r="V420" s="80" t="s">
        <v>2832</v>
      </c>
      <c r="W420" s="77"/>
      <c r="X420" s="77"/>
      <c r="Y420" s="83" t="s">
        <v>3832</v>
      </c>
      <c r="Z420" s="77"/>
    </row>
    <row r="421" spans="1:26" x14ac:dyDescent="0.3">
      <c r="A421" s="62" t="s">
        <v>567</v>
      </c>
      <c r="B421" s="62" t="s">
        <v>1289</v>
      </c>
      <c r="C421" s="63"/>
      <c r="D421" s="64"/>
      <c r="E421" s="65"/>
      <c r="F421" s="66"/>
      <c r="G421" s="63"/>
      <c r="H421" s="67"/>
      <c r="I421" s="68"/>
      <c r="J421" s="68"/>
      <c r="K421" s="34" t="s">
        <v>65</v>
      </c>
      <c r="L421" s="75">
        <v>421</v>
      </c>
      <c r="M421" s="75"/>
      <c r="N421" s="70"/>
      <c r="O421" s="77" t="s">
        <v>1420</v>
      </c>
      <c r="P421" s="79">
        <v>43804.858796296299</v>
      </c>
      <c r="Q421" s="77" t="s">
        <v>1718</v>
      </c>
      <c r="R421" s="77"/>
      <c r="S421" s="77"/>
      <c r="T421" s="77"/>
      <c r="U421" s="79">
        <v>43804.858796296299</v>
      </c>
      <c r="V421" s="80" t="s">
        <v>2833</v>
      </c>
      <c r="W421" s="77"/>
      <c r="X421" s="77"/>
      <c r="Y421" s="83" t="s">
        <v>3833</v>
      </c>
      <c r="Z421" s="83" t="s">
        <v>4497</v>
      </c>
    </row>
    <row r="422" spans="1:26" x14ac:dyDescent="0.3">
      <c r="A422" s="62" t="s">
        <v>568</v>
      </c>
      <c r="B422" s="62" t="s">
        <v>1189</v>
      </c>
      <c r="C422" s="63"/>
      <c r="D422" s="64"/>
      <c r="E422" s="65"/>
      <c r="F422" s="66"/>
      <c r="G422" s="63"/>
      <c r="H422" s="67"/>
      <c r="I422" s="68"/>
      <c r="J422" s="68"/>
      <c r="K422" s="34" t="s">
        <v>65</v>
      </c>
      <c r="L422" s="75">
        <v>422</v>
      </c>
      <c r="M422" s="75"/>
      <c r="N422" s="70"/>
      <c r="O422" s="77" t="s">
        <v>1419</v>
      </c>
      <c r="P422" s="79">
        <v>43804.858831018515</v>
      </c>
      <c r="Q422" s="77" t="s">
        <v>1460</v>
      </c>
      <c r="R422" s="77"/>
      <c r="S422" s="77"/>
      <c r="T422" s="77"/>
      <c r="U422" s="79">
        <v>43804.858831018515</v>
      </c>
      <c r="V422" s="80" t="s">
        <v>2834</v>
      </c>
      <c r="W422" s="77"/>
      <c r="X422" s="77"/>
      <c r="Y422" s="83" t="s">
        <v>3834</v>
      </c>
      <c r="Z422" s="77"/>
    </row>
    <row r="423" spans="1:26" x14ac:dyDescent="0.3">
      <c r="A423" s="62" t="s">
        <v>569</v>
      </c>
      <c r="B423" s="62" t="s">
        <v>985</v>
      </c>
      <c r="C423" s="63"/>
      <c r="D423" s="64"/>
      <c r="E423" s="65"/>
      <c r="F423" s="66"/>
      <c r="G423" s="63"/>
      <c r="H423" s="67"/>
      <c r="I423" s="68"/>
      <c r="J423" s="68"/>
      <c r="K423" s="34" t="s">
        <v>65</v>
      </c>
      <c r="L423" s="75">
        <v>423</v>
      </c>
      <c r="M423" s="75"/>
      <c r="N423" s="70"/>
      <c r="O423" s="77" t="s">
        <v>1419</v>
      </c>
      <c r="P423" s="79">
        <v>43804.858888888892</v>
      </c>
      <c r="Q423" s="77" t="s">
        <v>1698</v>
      </c>
      <c r="R423" s="77"/>
      <c r="S423" s="77"/>
      <c r="T423" s="77"/>
      <c r="U423" s="79">
        <v>43804.858888888892</v>
      </c>
      <c r="V423" s="80" t="s">
        <v>2835</v>
      </c>
      <c r="W423" s="77"/>
      <c r="X423" s="77"/>
      <c r="Y423" s="83" t="s">
        <v>3835</v>
      </c>
      <c r="Z423" s="77"/>
    </row>
    <row r="424" spans="1:26" x14ac:dyDescent="0.3">
      <c r="A424" s="62" t="s">
        <v>570</v>
      </c>
      <c r="B424" s="62" t="s">
        <v>1107</v>
      </c>
      <c r="C424" s="63"/>
      <c r="D424" s="64"/>
      <c r="E424" s="65"/>
      <c r="F424" s="66"/>
      <c r="G424" s="63"/>
      <c r="H424" s="67"/>
      <c r="I424" s="68"/>
      <c r="J424" s="68"/>
      <c r="K424" s="34" t="s">
        <v>65</v>
      </c>
      <c r="L424" s="75">
        <v>424</v>
      </c>
      <c r="M424" s="75"/>
      <c r="N424" s="70"/>
      <c r="O424" s="77" t="s">
        <v>1419</v>
      </c>
      <c r="P424" s="79">
        <v>43804.858981481484</v>
      </c>
      <c r="Q424" s="77" t="s">
        <v>1719</v>
      </c>
      <c r="R424" s="80" t="s">
        <v>2217</v>
      </c>
      <c r="S424" s="77" t="s">
        <v>2370</v>
      </c>
      <c r="T424" s="77"/>
      <c r="U424" s="79">
        <v>43804.858981481484</v>
      </c>
      <c r="V424" s="80" t="s">
        <v>2836</v>
      </c>
      <c r="W424" s="77"/>
      <c r="X424" s="77"/>
      <c r="Y424" s="83" t="s">
        <v>3836</v>
      </c>
      <c r="Z424" s="77"/>
    </row>
    <row r="425" spans="1:26" x14ac:dyDescent="0.3">
      <c r="A425" s="62" t="s">
        <v>571</v>
      </c>
      <c r="B425" s="62" t="s">
        <v>985</v>
      </c>
      <c r="C425" s="63"/>
      <c r="D425" s="64"/>
      <c r="E425" s="65"/>
      <c r="F425" s="66"/>
      <c r="G425" s="63"/>
      <c r="H425" s="67"/>
      <c r="I425" s="68"/>
      <c r="J425" s="68"/>
      <c r="K425" s="34" t="s">
        <v>65</v>
      </c>
      <c r="L425" s="75">
        <v>425</v>
      </c>
      <c r="M425" s="75"/>
      <c r="N425" s="70"/>
      <c r="O425" s="77" t="s">
        <v>1419</v>
      </c>
      <c r="P425" s="79">
        <v>43804.859085648146</v>
      </c>
      <c r="Q425" s="77" t="s">
        <v>1698</v>
      </c>
      <c r="R425" s="77"/>
      <c r="S425" s="77"/>
      <c r="T425" s="77"/>
      <c r="U425" s="79">
        <v>43804.859085648146</v>
      </c>
      <c r="V425" s="80" t="s">
        <v>2837</v>
      </c>
      <c r="W425" s="77"/>
      <c r="X425" s="77"/>
      <c r="Y425" s="83" t="s">
        <v>3837</v>
      </c>
      <c r="Z425" s="77"/>
    </row>
    <row r="426" spans="1:26" x14ac:dyDescent="0.3">
      <c r="A426" s="62" t="s">
        <v>572</v>
      </c>
      <c r="B426" s="62" t="s">
        <v>1211</v>
      </c>
      <c r="C426" s="63"/>
      <c r="D426" s="64"/>
      <c r="E426" s="65"/>
      <c r="F426" s="66"/>
      <c r="G426" s="63"/>
      <c r="H426" s="67"/>
      <c r="I426" s="68"/>
      <c r="J426" s="68"/>
      <c r="K426" s="34" t="s">
        <v>65</v>
      </c>
      <c r="L426" s="75">
        <v>426</v>
      </c>
      <c r="M426" s="75"/>
      <c r="N426" s="70"/>
      <c r="O426" s="77" t="s">
        <v>1419</v>
      </c>
      <c r="P426" s="79">
        <v>43804.859143518515</v>
      </c>
      <c r="Q426" s="77" t="s">
        <v>1493</v>
      </c>
      <c r="R426" s="80" t="s">
        <v>2139</v>
      </c>
      <c r="S426" s="77" t="s">
        <v>2356</v>
      </c>
      <c r="T426" s="77"/>
      <c r="U426" s="79">
        <v>43804.859143518515</v>
      </c>
      <c r="V426" s="80" t="s">
        <v>2838</v>
      </c>
      <c r="W426" s="77"/>
      <c r="X426" s="77"/>
      <c r="Y426" s="83" t="s">
        <v>3838</v>
      </c>
      <c r="Z426" s="77"/>
    </row>
    <row r="427" spans="1:26" x14ac:dyDescent="0.3">
      <c r="A427" s="62" t="s">
        <v>573</v>
      </c>
      <c r="B427" s="62" t="s">
        <v>1181</v>
      </c>
      <c r="C427" s="63"/>
      <c r="D427" s="64"/>
      <c r="E427" s="65"/>
      <c r="F427" s="66"/>
      <c r="G427" s="63"/>
      <c r="H427" s="67"/>
      <c r="I427" s="68"/>
      <c r="J427" s="68"/>
      <c r="K427" s="34" t="s">
        <v>65</v>
      </c>
      <c r="L427" s="75">
        <v>427</v>
      </c>
      <c r="M427" s="75"/>
      <c r="N427" s="70"/>
      <c r="O427" s="77" t="s">
        <v>1419</v>
      </c>
      <c r="P427" s="79">
        <v>43804.859178240738</v>
      </c>
      <c r="Q427" s="77" t="s">
        <v>1448</v>
      </c>
      <c r="R427" s="80" t="s">
        <v>2126</v>
      </c>
      <c r="S427" s="77" t="s">
        <v>2350</v>
      </c>
      <c r="T427" s="77"/>
      <c r="U427" s="79">
        <v>43804.859178240738</v>
      </c>
      <c r="V427" s="80" t="s">
        <v>2839</v>
      </c>
      <c r="W427" s="77"/>
      <c r="X427" s="77"/>
      <c r="Y427" s="83" t="s">
        <v>3839</v>
      </c>
      <c r="Z427" s="77"/>
    </row>
    <row r="428" spans="1:26" x14ac:dyDescent="0.3">
      <c r="A428" s="62" t="s">
        <v>574</v>
      </c>
      <c r="B428" s="62" t="s">
        <v>985</v>
      </c>
      <c r="C428" s="63"/>
      <c r="D428" s="64"/>
      <c r="E428" s="65"/>
      <c r="F428" s="66"/>
      <c r="G428" s="63"/>
      <c r="H428" s="67"/>
      <c r="I428" s="68"/>
      <c r="J428" s="68"/>
      <c r="K428" s="34" t="s">
        <v>65</v>
      </c>
      <c r="L428" s="75">
        <v>428</v>
      </c>
      <c r="M428" s="75"/>
      <c r="N428" s="70"/>
      <c r="O428" s="77" t="s">
        <v>1419</v>
      </c>
      <c r="P428" s="79">
        <v>43804.859259259261</v>
      </c>
      <c r="Q428" s="77" t="s">
        <v>1698</v>
      </c>
      <c r="R428" s="77"/>
      <c r="S428" s="77"/>
      <c r="T428" s="77"/>
      <c r="U428" s="79">
        <v>43804.859259259261</v>
      </c>
      <c r="V428" s="80" t="s">
        <v>2840</v>
      </c>
      <c r="W428" s="77"/>
      <c r="X428" s="77"/>
      <c r="Y428" s="83" t="s">
        <v>3840</v>
      </c>
      <c r="Z428" s="77"/>
    </row>
    <row r="429" spans="1:26" x14ac:dyDescent="0.3">
      <c r="A429" s="62" t="s">
        <v>575</v>
      </c>
      <c r="B429" s="62" t="s">
        <v>985</v>
      </c>
      <c r="C429" s="63"/>
      <c r="D429" s="64"/>
      <c r="E429" s="65"/>
      <c r="F429" s="66"/>
      <c r="G429" s="63"/>
      <c r="H429" s="67"/>
      <c r="I429" s="68"/>
      <c r="J429" s="68"/>
      <c r="K429" s="34" t="s">
        <v>65</v>
      </c>
      <c r="L429" s="75">
        <v>429</v>
      </c>
      <c r="M429" s="75"/>
      <c r="N429" s="70"/>
      <c r="O429" s="77" t="s">
        <v>1419</v>
      </c>
      <c r="P429" s="79">
        <v>43804.859259259261</v>
      </c>
      <c r="Q429" s="77" t="s">
        <v>1698</v>
      </c>
      <c r="R429" s="77"/>
      <c r="S429" s="77"/>
      <c r="T429" s="77"/>
      <c r="U429" s="79">
        <v>43804.859259259261</v>
      </c>
      <c r="V429" s="80" t="s">
        <v>2841</v>
      </c>
      <c r="W429" s="77"/>
      <c r="X429" s="77"/>
      <c r="Y429" s="83" t="s">
        <v>3841</v>
      </c>
      <c r="Z429" s="77"/>
    </row>
    <row r="430" spans="1:26" x14ac:dyDescent="0.3">
      <c r="A430" s="62" t="s">
        <v>576</v>
      </c>
      <c r="B430" s="62" t="s">
        <v>576</v>
      </c>
      <c r="C430" s="63"/>
      <c r="D430" s="64"/>
      <c r="E430" s="65"/>
      <c r="F430" s="66"/>
      <c r="G430" s="63"/>
      <c r="H430" s="67"/>
      <c r="I430" s="68"/>
      <c r="J430" s="68"/>
      <c r="K430" s="34" t="s">
        <v>65</v>
      </c>
      <c r="L430" s="75">
        <v>430</v>
      </c>
      <c r="M430" s="75"/>
      <c r="N430" s="70"/>
      <c r="O430" s="77" t="s">
        <v>179</v>
      </c>
      <c r="P430" s="79">
        <v>43804.852777777778</v>
      </c>
      <c r="Q430" s="77" t="s">
        <v>1720</v>
      </c>
      <c r="R430" s="77"/>
      <c r="S430" s="77"/>
      <c r="T430" s="77"/>
      <c r="U430" s="79">
        <v>43804.852777777778</v>
      </c>
      <c r="V430" s="80" t="s">
        <v>2842</v>
      </c>
      <c r="W430" s="77"/>
      <c r="X430" s="77"/>
      <c r="Y430" s="83" t="s">
        <v>3842</v>
      </c>
      <c r="Z430" s="77"/>
    </row>
    <row r="431" spans="1:26" x14ac:dyDescent="0.3">
      <c r="A431" s="62" t="s">
        <v>577</v>
      </c>
      <c r="B431" s="62" t="s">
        <v>576</v>
      </c>
      <c r="C431" s="63"/>
      <c r="D431" s="64"/>
      <c r="E431" s="65"/>
      <c r="F431" s="66"/>
      <c r="G431" s="63"/>
      <c r="H431" s="67"/>
      <c r="I431" s="68"/>
      <c r="J431" s="68"/>
      <c r="K431" s="34" t="s">
        <v>65</v>
      </c>
      <c r="L431" s="75">
        <v>431</v>
      </c>
      <c r="M431" s="75"/>
      <c r="N431" s="70"/>
      <c r="O431" s="77" t="s">
        <v>1419</v>
      </c>
      <c r="P431" s="79">
        <v>43804.859282407408</v>
      </c>
      <c r="Q431" s="77" t="s">
        <v>1721</v>
      </c>
      <c r="R431" s="77"/>
      <c r="S431" s="77"/>
      <c r="T431" s="77"/>
      <c r="U431" s="79">
        <v>43804.859282407408</v>
      </c>
      <c r="V431" s="80" t="s">
        <v>2843</v>
      </c>
      <c r="W431" s="77"/>
      <c r="X431" s="77"/>
      <c r="Y431" s="83" t="s">
        <v>3843</v>
      </c>
      <c r="Z431" s="77"/>
    </row>
    <row r="432" spans="1:26" x14ac:dyDescent="0.3">
      <c r="A432" s="62" t="s">
        <v>578</v>
      </c>
      <c r="B432" s="62" t="s">
        <v>1290</v>
      </c>
      <c r="C432" s="63"/>
      <c r="D432" s="64"/>
      <c r="E432" s="65"/>
      <c r="F432" s="66"/>
      <c r="G432" s="63"/>
      <c r="H432" s="67"/>
      <c r="I432" s="68"/>
      <c r="J432" s="68"/>
      <c r="K432" s="34" t="s">
        <v>65</v>
      </c>
      <c r="L432" s="75">
        <v>432</v>
      </c>
      <c r="M432" s="75"/>
      <c r="N432" s="70"/>
      <c r="O432" s="77" t="s">
        <v>1420</v>
      </c>
      <c r="P432" s="79">
        <v>43804.859282407408</v>
      </c>
      <c r="Q432" s="77" t="s">
        <v>1722</v>
      </c>
      <c r="R432" s="77"/>
      <c r="S432" s="77"/>
      <c r="T432" s="77"/>
      <c r="U432" s="79">
        <v>43804.859282407408</v>
      </c>
      <c r="V432" s="80" t="s">
        <v>2844</v>
      </c>
      <c r="W432" s="77"/>
      <c r="X432" s="77"/>
      <c r="Y432" s="83" t="s">
        <v>3844</v>
      </c>
      <c r="Z432" s="83" t="s">
        <v>4498</v>
      </c>
    </row>
    <row r="433" spans="1:26" x14ac:dyDescent="0.3">
      <c r="A433" s="62" t="s">
        <v>579</v>
      </c>
      <c r="B433" s="62" t="s">
        <v>1176</v>
      </c>
      <c r="C433" s="63"/>
      <c r="D433" s="64"/>
      <c r="E433" s="65"/>
      <c r="F433" s="66"/>
      <c r="G433" s="63"/>
      <c r="H433" s="67"/>
      <c r="I433" s="68"/>
      <c r="J433" s="68"/>
      <c r="K433" s="34" t="s">
        <v>65</v>
      </c>
      <c r="L433" s="75">
        <v>433</v>
      </c>
      <c r="M433" s="75"/>
      <c r="N433" s="70"/>
      <c r="O433" s="77" t="s">
        <v>1419</v>
      </c>
      <c r="P433" s="79">
        <v>43804.859317129631</v>
      </c>
      <c r="Q433" s="77" t="s">
        <v>1435</v>
      </c>
      <c r="R433" s="77"/>
      <c r="S433" s="77"/>
      <c r="T433" s="77" t="s">
        <v>2392</v>
      </c>
      <c r="U433" s="79">
        <v>43804.859317129631</v>
      </c>
      <c r="V433" s="80" t="s">
        <v>2845</v>
      </c>
      <c r="W433" s="77"/>
      <c r="X433" s="77"/>
      <c r="Y433" s="83" t="s">
        <v>3845</v>
      </c>
      <c r="Z433" s="77"/>
    </row>
    <row r="434" spans="1:26" x14ac:dyDescent="0.3">
      <c r="A434" s="62" t="s">
        <v>580</v>
      </c>
      <c r="B434" s="62" t="s">
        <v>985</v>
      </c>
      <c r="C434" s="63"/>
      <c r="D434" s="64"/>
      <c r="E434" s="65"/>
      <c r="F434" s="66"/>
      <c r="G434" s="63"/>
      <c r="H434" s="67"/>
      <c r="I434" s="68"/>
      <c r="J434" s="68"/>
      <c r="K434" s="34" t="s">
        <v>65</v>
      </c>
      <c r="L434" s="75">
        <v>434</v>
      </c>
      <c r="M434" s="75"/>
      <c r="N434" s="70"/>
      <c r="O434" s="77" t="s">
        <v>1419</v>
      </c>
      <c r="P434" s="79">
        <v>43804.859317129631</v>
      </c>
      <c r="Q434" s="77" t="s">
        <v>1698</v>
      </c>
      <c r="R434" s="77"/>
      <c r="S434" s="77"/>
      <c r="T434" s="77"/>
      <c r="U434" s="79">
        <v>43804.859317129631</v>
      </c>
      <c r="V434" s="80" t="s">
        <v>2846</v>
      </c>
      <c r="W434" s="77"/>
      <c r="X434" s="77"/>
      <c r="Y434" s="83" t="s">
        <v>3846</v>
      </c>
      <c r="Z434" s="77"/>
    </row>
    <row r="435" spans="1:26" x14ac:dyDescent="0.3">
      <c r="A435" s="62" t="s">
        <v>581</v>
      </c>
      <c r="B435" s="62" t="s">
        <v>1291</v>
      </c>
      <c r="C435" s="63"/>
      <c r="D435" s="64"/>
      <c r="E435" s="65"/>
      <c r="F435" s="66"/>
      <c r="G435" s="63"/>
      <c r="H435" s="67"/>
      <c r="I435" s="68"/>
      <c r="J435" s="68"/>
      <c r="K435" s="34" t="s">
        <v>65</v>
      </c>
      <c r="L435" s="75">
        <v>435</v>
      </c>
      <c r="M435" s="75"/>
      <c r="N435" s="70"/>
      <c r="O435" s="77" t="s">
        <v>1419</v>
      </c>
      <c r="P435" s="79">
        <v>43804.859409722223</v>
      </c>
      <c r="Q435" s="77" t="s">
        <v>1723</v>
      </c>
      <c r="R435" s="77"/>
      <c r="S435" s="77"/>
      <c r="T435" s="77"/>
      <c r="U435" s="79">
        <v>43804.859409722223</v>
      </c>
      <c r="V435" s="80" t="s">
        <v>2847</v>
      </c>
      <c r="W435" s="77"/>
      <c r="X435" s="77"/>
      <c r="Y435" s="83" t="s">
        <v>3847</v>
      </c>
      <c r="Z435" s="83" t="s">
        <v>4499</v>
      </c>
    </row>
    <row r="436" spans="1:26" x14ac:dyDescent="0.3">
      <c r="A436" s="62" t="s">
        <v>581</v>
      </c>
      <c r="B436" s="62" t="s">
        <v>1292</v>
      </c>
      <c r="C436" s="63"/>
      <c r="D436" s="64"/>
      <c r="E436" s="65"/>
      <c r="F436" s="66"/>
      <c r="G436" s="63"/>
      <c r="H436" s="67"/>
      <c r="I436" s="68"/>
      <c r="J436" s="68"/>
      <c r="K436" s="34" t="s">
        <v>65</v>
      </c>
      <c r="L436" s="75">
        <v>436</v>
      </c>
      <c r="M436" s="75"/>
      <c r="N436" s="70"/>
      <c r="O436" s="77" t="s">
        <v>1420</v>
      </c>
      <c r="P436" s="79">
        <v>43804.859409722223</v>
      </c>
      <c r="Q436" s="77" t="s">
        <v>1723</v>
      </c>
      <c r="R436" s="77"/>
      <c r="S436" s="77"/>
      <c r="T436" s="77"/>
      <c r="U436" s="79">
        <v>43804.859409722223</v>
      </c>
      <c r="V436" s="80" t="s">
        <v>2847</v>
      </c>
      <c r="W436" s="77"/>
      <c r="X436" s="77"/>
      <c r="Y436" s="83" t="s">
        <v>3847</v>
      </c>
      <c r="Z436" s="83" t="s">
        <v>4499</v>
      </c>
    </row>
    <row r="437" spans="1:26" x14ac:dyDescent="0.3">
      <c r="A437" s="62" t="s">
        <v>582</v>
      </c>
      <c r="B437" s="62" t="s">
        <v>1287</v>
      </c>
      <c r="C437" s="63"/>
      <c r="D437" s="64"/>
      <c r="E437" s="65"/>
      <c r="F437" s="66"/>
      <c r="G437" s="63"/>
      <c r="H437" s="67"/>
      <c r="I437" s="68"/>
      <c r="J437" s="68"/>
      <c r="K437" s="34" t="s">
        <v>65</v>
      </c>
      <c r="L437" s="75">
        <v>437</v>
      </c>
      <c r="M437" s="75"/>
      <c r="N437" s="70"/>
      <c r="O437" s="77" t="s">
        <v>1419</v>
      </c>
      <c r="P437" s="79">
        <v>43804.859444444446</v>
      </c>
      <c r="Q437" s="77" t="s">
        <v>1709</v>
      </c>
      <c r="R437" s="77"/>
      <c r="S437" s="77"/>
      <c r="T437" s="77"/>
      <c r="U437" s="79">
        <v>43804.859444444446</v>
      </c>
      <c r="V437" s="80" t="s">
        <v>2848</v>
      </c>
      <c r="W437" s="77"/>
      <c r="X437" s="77"/>
      <c r="Y437" s="83" t="s">
        <v>3848</v>
      </c>
      <c r="Z437" s="77"/>
    </row>
    <row r="438" spans="1:26" x14ac:dyDescent="0.3">
      <c r="A438" s="62" t="s">
        <v>582</v>
      </c>
      <c r="B438" s="62" t="s">
        <v>1069</v>
      </c>
      <c r="C438" s="63"/>
      <c r="D438" s="64"/>
      <c r="E438" s="65"/>
      <c r="F438" s="66"/>
      <c r="G438" s="63"/>
      <c r="H438" s="67"/>
      <c r="I438" s="68"/>
      <c r="J438" s="68"/>
      <c r="K438" s="34" t="s">
        <v>65</v>
      </c>
      <c r="L438" s="75">
        <v>438</v>
      </c>
      <c r="M438" s="75"/>
      <c r="N438" s="70"/>
      <c r="O438" s="77" t="s">
        <v>1419</v>
      </c>
      <c r="P438" s="79">
        <v>43804.859444444446</v>
      </c>
      <c r="Q438" s="77" t="s">
        <v>1709</v>
      </c>
      <c r="R438" s="77"/>
      <c r="S438" s="77"/>
      <c r="T438" s="77"/>
      <c r="U438" s="79">
        <v>43804.859444444446</v>
      </c>
      <c r="V438" s="80" t="s">
        <v>2848</v>
      </c>
      <c r="W438" s="77"/>
      <c r="X438" s="77"/>
      <c r="Y438" s="83" t="s">
        <v>3848</v>
      </c>
      <c r="Z438" s="77"/>
    </row>
    <row r="439" spans="1:26" x14ac:dyDescent="0.3">
      <c r="A439" s="62" t="s">
        <v>583</v>
      </c>
      <c r="B439" s="62" t="s">
        <v>1293</v>
      </c>
      <c r="C439" s="63"/>
      <c r="D439" s="64"/>
      <c r="E439" s="65"/>
      <c r="F439" s="66"/>
      <c r="G439" s="63"/>
      <c r="H439" s="67"/>
      <c r="I439" s="68"/>
      <c r="J439" s="68"/>
      <c r="K439" s="34" t="s">
        <v>65</v>
      </c>
      <c r="L439" s="75">
        <v>439</v>
      </c>
      <c r="M439" s="75"/>
      <c r="N439" s="70"/>
      <c r="O439" s="77" t="s">
        <v>1420</v>
      </c>
      <c r="P439" s="79">
        <v>43804.859444444446</v>
      </c>
      <c r="Q439" s="77" t="s">
        <v>1724</v>
      </c>
      <c r="R439" s="77"/>
      <c r="S439" s="77"/>
      <c r="T439" s="77"/>
      <c r="U439" s="79">
        <v>43804.859444444446</v>
      </c>
      <c r="V439" s="80" t="s">
        <v>2849</v>
      </c>
      <c r="W439" s="77"/>
      <c r="X439" s="77"/>
      <c r="Y439" s="83" t="s">
        <v>3849</v>
      </c>
      <c r="Z439" s="83" t="s">
        <v>4500</v>
      </c>
    </row>
    <row r="440" spans="1:26" x14ac:dyDescent="0.3">
      <c r="A440" s="62" t="s">
        <v>584</v>
      </c>
      <c r="B440" s="62" t="s">
        <v>584</v>
      </c>
      <c r="C440" s="63"/>
      <c r="D440" s="64"/>
      <c r="E440" s="65"/>
      <c r="F440" s="66"/>
      <c r="G440" s="63"/>
      <c r="H440" s="67"/>
      <c r="I440" s="68"/>
      <c r="J440" s="68"/>
      <c r="K440" s="34" t="s">
        <v>65</v>
      </c>
      <c r="L440" s="75">
        <v>440</v>
      </c>
      <c r="M440" s="75"/>
      <c r="N440" s="70"/>
      <c r="O440" s="77" t="s">
        <v>179</v>
      </c>
      <c r="P440" s="79">
        <v>43804.859490740739</v>
      </c>
      <c r="Q440" s="77" t="s">
        <v>1725</v>
      </c>
      <c r="R440" s="80" t="s">
        <v>2218</v>
      </c>
      <c r="S440" s="77" t="s">
        <v>2350</v>
      </c>
      <c r="T440" s="77"/>
      <c r="U440" s="79">
        <v>43804.859490740739</v>
      </c>
      <c r="V440" s="80" t="s">
        <v>2850</v>
      </c>
      <c r="W440" s="77"/>
      <c r="X440" s="77"/>
      <c r="Y440" s="83" t="s">
        <v>3850</v>
      </c>
      <c r="Z440" s="77"/>
    </row>
    <row r="441" spans="1:26" x14ac:dyDescent="0.3">
      <c r="A441" s="62" t="s">
        <v>585</v>
      </c>
      <c r="B441" s="62" t="s">
        <v>1294</v>
      </c>
      <c r="C441" s="63"/>
      <c r="D441" s="64"/>
      <c r="E441" s="65"/>
      <c r="F441" s="66"/>
      <c r="G441" s="63"/>
      <c r="H441" s="67"/>
      <c r="I441" s="68"/>
      <c r="J441" s="68"/>
      <c r="K441" s="34" t="s">
        <v>65</v>
      </c>
      <c r="L441" s="75">
        <v>441</v>
      </c>
      <c r="M441" s="75"/>
      <c r="N441" s="70"/>
      <c r="O441" s="77" t="s">
        <v>1419</v>
      </c>
      <c r="P441" s="79">
        <v>43804.859502314815</v>
      </c>
      <c r="Q441" s="77" t="s">
        <v>1726</v>
      </c>
      <c r="R441" s="77"/>
      <c r="S441" s="77"/>
      <c r="T441" s="77"/>
      <c r="U441" s="79">
        <v>43804.859502314815</v>
      </c>
      <c r="V441" s="80" t="s">
        <v>2851</v>
      </c>
      <c r="W441" s="77"/>
      <c r="X441" s="77"/>
      <c r="Y441" s="83" t="s">
        <v>3851</v>
      </c>
      <c r="Z441" s="77"/>
    </row>
    <row r="442" spans="1:26" x14ac:dyDescent="0.3">
      <c r="A442" s="62" t="s">
        <v>586</v>
      </c>
      <c r="B442" s="62" t="s">
        <v>1287</v>
      </c>
      <c r="C442" s="63"/>
      <c r="D442" s="64"/>
      <c r="E442" s="65"/>
      <c r="F442" s="66"/>
      <c r="G442" s="63"/>
      <c r="H442" s="67"/>
      <c r="I442" s="68"/>
      <c r="J442" s="68"/>
      <c r="K442" s="34" t="s">
        <v>65</v>
      </c>
      <c r="L442" s="75">
        <v>442</v>
      </c>
      <c r="M442" s="75"/>
      <c r="N442" s="70"/>
      <c r="O442" s="77" t="s">
        <v>1419</v>
      </c>
      <c r="P442" s="79">
        <v>43804.859537037039</v>
      </c>
      <c r="Q442" s="77" t="s">
        <v>1709</v>
      </c>
      <c r="R442" s="77"/>
      <c r="S442" s="77"/>
      <c r="T442" s="77"/>
      <c r="U442" s="79">
        <v>43804.859537037039</v>
      </c>
      <c r="V442" s="80" t="s">
        <v>2852</v>
      </c>
      <c r="W442" s="77"/>
      <c r="X442" s="77"/>
      <c r="Y442" s="83" t="s">
        <v>3852</v>
      </c>
      <c r="Z442" s="77"/>
    </row>
    <row r="443" spans="1:26" x14ac:dyDescent="0.3">
      <c r="A443" s="62" t="s">
        <v>586</v>
      </c>
      <c r="B443" s="62" t="s">
        <v>1069</v>
      </c>
      <c r="C443" s="63"/>
      <c r="D443" s="64"/>
      <c r="E443" s="65"/>
      <c r="F443" s="66"/>
      <c r="G443" s="63"/>
      <c r="H443" s="67"/>
      <c r="I443" s="68"/>
      <c r="J443" s="68"/>
      <c r="K443" s="34" t="s">
        <v>65</v>
      </c>
      <c r="L443" s="75">
        <v>443</v>
      </c>
      <c r="M443" s="75"/>
      <c r="N443" s="70"/>
      <c r="O443" s="77" t="s">
        <v>1419</v>
      </c>
      <c r="P443" s="79">
        <v>43804.859537037039</v>
      </c>
      <c r="Q443" s="77" t="s">
        <v>1709</v>
      </c>
      <c r="R443" s="77"/>
      <c r="S443" s="77"/>
      <c r="T443" s="77"/>
      <c r="U443" s="79">
        <v>43804.859537037039</v>
      </c>
      <c r="V443" s="80" t="s">
        <v>2852</v>
      </c>
      <c r="W443" s="77"/>
      <c r="X443" s="77"/>
      <c r="Y443" s="83" t="s">
        <v>3852</v>
      </c>
      <c r="Z443" s="77"/>
    </row>
    <row r="444" spans="1:26" x14ac:dyDescent="0.3">
      <c r="A444" s="62" t="s">
        <v>587</v>
      </c>
      <c r="B444" s="62" t="s">
        <v>1189</v>
      </c>
      <c r="C444" s="63"/>
      <c r="D444" s="64"/>
      <c r="E444" s="65"/>
      <c r="F444" s="66"/>
      <c r="G444" s="63"/>
      <c r="H444" s="67"/>
      <c r="I444" s="68"/>
      <c r="J444" s="68"/>
      <c r="K444" s="34" t="s">
        <v>65</v>
      </c>
      <c r="L444" s="75">
        <v>444</v>
      </c>
      <c r="M444" s="75"/>
      <c r="N444" s="70"/>
      <c r="O444" s="77" t="s">
        <v>1419</v>
      </c>
      <c r="P444" s="79">
        <v>43804.859548611108</v>
      </c>
      <c r="Q444" s="77" t="s">
        <v>1460</v>
      </c>
      <c r="R444" s="77"/>
      <c r="S444" s="77"/>
      <c r="T444" s="77"/>
      <c r="U444" s="79">
        <v>43804.859548611108</v>
      </c>
      <c r="V444" s="80" t="s">
        <v>2853</v>
      </c>
      <c r="W444" s="77"/>
      <c r="X444" s="77"/>
      <c r="Y444" s="83" t="s">
        <v>3853</v>
      </c>
      <c r="Z444" s="77"/>
    </row>
    <row r="445" spans="1:26" x14ac:dyDescent="0.3">
      <c r="A445" s="62" t="s">
        <v>588</v>
      </c>
      <c r="B445" s="62" t="s">
        <v>1295</v>
      </c>
      <c r="C445" s="63"/>
      <c r="D445" s="64"/>
      <c r="E445" s="65"/>
      <c r="F445" s="66"/>
      <c r="G445" s="63"/>
      <c r="H445" s="67"/>
      <c r="I445" s="68"/>
      <c r="J445" s="68"/>
      <c r="K445" s="34" t="s">
        <v>65</v>
      </c>
      <c r="L445" s="75">
        <v>445</v>
      </c>
      <c r="M445" s="75"/>
      <c r="N445" s="70"/>
      <c r="O445" s="77" t="s">
        <v>1419</v>
      </c>
      <c r="P445" s="79">
        <v>43804.859560185185</v>
      </c>
      <c r="Q445" s="77" t="s">
        <v>1727</v>
      </c>
      <c r="R445" s="77"/>
      <c r="S445" s="77"/>
      <c r="T445" s="77"/>
      <c r="U445" s="79">
        <v>43804.859560185185</v>
      </c>
      <c r="V445" s="80" t="s">
        <v>2854</v>
      </c>
      <c r="W445" s="77"/>
      <c r="X445" s="77"/>
      <c r="Y445" s="83" t="s">
        <v>3854</v>
      </c>
      <c r="Z445" s="77"/>
    </row>
    <row r="446" spans="1:26" x14ac:dyDescent="0.3">
      <c r="A446" s="62" t="s">
        <v>589</v>
      </c>
      <c r="B446" s="62" t="s">
        <v>589</v>
      </c>
      <c r="C446" s="63"/>
      <c r="D446" s="64"/>
      <c r="E446" s="65"/>
      <c r="F446" s="66"/>
      <c r="G446" s="63"/>
      <c r="H446" s="67"/>
      <c r="I446" s="68"/>
      <c r="J446" s="68"/>
      <c r="K446" s="34" t="s">
        <v>65</v>
      </c>
      <c r="L446" s="75">
        <v>446</v>
      </c>
      <c r="M446" s="75"/>
      <c r="N446" s="70"/>
      <c r="O446" s="77" t="s">
        <v>179</v>
      </c>
      <c r="P446" s="79">
        <v>43804.859606481485</v>
      </c>
      <c r="Q446" s="77" t="s">
        <v>1728</v>
      </c>
      <c r="R446" s="80" t="s">
        <v>2219</v>
      </c>
      <c r="S446" s="77" t="s">
        <v>2371</v>
      </c>
      <c r="T446" s="77" t="s">
        <v>2415</v>
      </c>
      <c r="U446" s="79">
        <v>43804.859606481485</v>
      </c>
      <c r="V446" s="80" t="s">
        <v>2855</v>
      </c>
      <c r="W446" s="77"/>
      <c r="X446" s="77"/>
      <c r="Y446" s="83" t="s">
        <v>3855</v>
      </c>
      <c r="Z446" s="77"/>
    </row>
    <row r="447" spans="1:26" x14ac:dyDescent="0.3">
      <c r="A447" s="62" t="s">
        <v>590</v>
      </c>
      <c r="B447" s="62" t="s">
        <v>1133</v>
      </c>
      <c r="C447" s="63"/>
      <c r="D447" s="64"/>
      <c r="E447" s="65"/>
      <c r="F447" s="66"/>
      <c r="G447" s="63"/>
      <c r="H447" s="67"/>
      <c r="I447" s="68"/>
      <c r="J447" s="68"/>
      <c r="K447" s="34" t="s">
        <v>65</v>
      </c>
      <c r="L447" s="75">
        <v>447</v>
      </c>
      <c r="M447" s="75"/>
      <c r="N447" s="70"/>
      <c r="O447" s="77" t="s">
        <v>1419</v>
      </c>
      <c r="P447" s="79">
        <v>43804.859629629631</v>
      </c>
      <c r="Q447" s="77" t="s">
        <v>1422</v>
      </c>
      <c r="R447" s="77"/>
      <c r="S447" s="77"/>
      <c r="T447" s="77" t="s">
        <v>2388</v>
      </c>
      <c r="U447" s="79">
        <v>43804.859629629631</v>
      </c>
      <c r="V447" s="80" t="s">
        <v>2856</v>
      </c>
      <c r="W447" s="77"/>
      <c r="X447" s="77"/>
      <c r="Y447" s="83" t="s">
        <v>3856</v>
      </c>
      <c r="Z447" s="77"/>
    </row>
    <row r="448" spans="1:26" x14ac:dyDescent="0.3">
      <c r="A448" s="62" t="s">
        <v>591</v>
      </c>
      <c r="B448" s="62" t="s">
        <v>1257</v>
      </c>
      <c r="C448" s="63"/>
      <c r="D448" s="64"/>
      <c r="E448" s="65"/>
      <c r="F448" s="66"/>
      <c r="G448" s="63"/>
      <c r="H448" s="67"/>
      <c r="I448" s="68"/>
      <c r="J448" s="68"/>
      <c r="K448" s="34" t="s">
        <v>65</v>
      </c>
      <c r="L448" s="75">
        <v>448</v>
      </c>
      <c r="M448" s="75"/>
      <c r="N448" s="70"/>
      <c r="O448" s="77" t="s">
        <v>1419</v>
      </c>
      <c r="P448" s="79">
        <v>43804.859629629631</v>
      </c>
      <c r="Q448" s="77" t="s">
        <v>1633</v>
      </c>
      <c r="R448" s="77"/>
      <c r="S448" s="77"/>
      <c r="T448" s="77"/>
      <c r="U448" s="79">
        <v>43804.859629629631</v>
      </c>
      <c r="V448" s="80" t="s">
        <v>2857</v>
      </c>
      <c r="W448" s="77"/>
      <c r="X448" s="77"/>
      <c r="Y448" s="83" t="s">
        <v>3857</v>
      </c>
      <c r="Z448" s="77"/>
    </row>
    <row r="449" spans="1:26" x14ac:dyDescent="0.3">
      <c r="A449" s="62" t="s">
        <v>592</v>
      </c>
      <c r="B449" s="62" t="s">
        <v>1296</v>
      </c>
      <c r="C449" s="63"/>
      <c r="D449" s="64"/>
      <c r="E449" s="65"/>
      <c r="F449" s="66"/>
      <c r="G449" s="63"/>
      <c r="H449" s="67"/>
      <c r="I449" s="68"/>
      <c r="J449" s="68"/>
      <c r="K449" s="34" t="s">
        <v>65</v>
      </c>
      <c r="L449" s="75">
        <v>449</v>
      </c>
      <c r="M449" s="75"/>
      <c r="N449" s="70"/>
      <c r="O449" s="77" t="s">
        <v>1420</v>
      </c>
      <c r="P449" s="79">
        <v>43804.8596875</v>
      </c>
      <c r="Q449" s="77" t="s">
        <v>1729</v>
      </c>
      <c r="R449" s="77"/>
      <c r="S449" s="77"/>
      <c r="T449" s="77"/>
      <c r="U449" s="79">
        <v>43804.8596875</v>
      </c>
      <c r="V449" s="80" t="s">
        <v>2858</v>
      </c>
      <c r="W449" s="77"/>
      <c r="X449" s="77"/>
      <c r="Y449" s="83" t="s">
        <v>3858</v>
      </c>
      <c r="Z449" s="83" t="s">
        <v>4501</v>
      </c>
    </row>
    <row r="450" spans="1:26" x14ac:dyDescent="0.3">
      <c r="A450" s="62" t="s">
        <v>593</v>
      </c>
      <c r="B450" s="62" t="s">
        <v>1107</v>
      </c>
      <c r="C450" s="63"/>
      <c r="D450" s="64"/>
      <c r="E450" s="65"/>
      <c r="F450" s="66"/>
      <c r="G450" s="63"/>
      <c r="H450" s="67"/>
      <c r="I450" s="68"/>
      <c r="J450" s="68"/>
      <c r="K450" s="34" t="s">
        <v>65</v>
      </c>
      <c r="L450" s="75">
        <v>450</v>
      </c>
      <c r="M450" s="75"/>
      <c r="N450" s="70"/>
      <c r="O450" s="77" t="s">
        <v>1419</v>
      </c>
      <c r="P450" s="79">
        <v>43804.859699074077</v>
      </c>
      <c r="Q450" s="77" t="s">
        <v>1719</v>
      </c>
      <c r="R450" s="80" t="s">
        <v>2217</v>
      </c>
      <c r="S450" s="77" t="s">
        <v>2370</v>
      </c>
      <c r="T450" s="77"/>
      <c r="U450" s="79">
        <v>43804.859699074077</v>
      </c>
      <c r="V450" s="80" t="s">
        <v>2859</v>
      </c>
      <c r="W450" s="77"/>
      <c r="X450" s="77"/>
      <c r="Y450" s="83" t="s">
        <v>3859</v>
      </c>
      <c r="Z450" s="77"/>
    </row>
    <row r="451" spans="1:26" x14ac:dyDescent="0.3">
      <c r="A451" s="62" t="s">
        <v>594</v>
      </c>
      <c r="B451" s="62" t="s">
        <v>1189</v>
      </c>
      <c r="C451" s="63"/>
      <c r="D451" s="64"/>
      <c r="E451" s="65"/>
      <c r="F451" s="66"/>
      <c r="G451" s="63"/>
      <c r="H451" s="67"/>
      <c r="I451" s="68"/>
      <c r="J451" s="68"/>
      <c r="K451" s="34" t="s">
        <v>65</v>
      </c>
      <c r="L451" s="75">
        <v>451</v>
      </c>
      <c r="M451" s="75"/>
      <c r="N451" s="70"/>
      <c r="O451" s="77" t="s">
        <v>1419</v>
      </c>
      <c r="P451" s="79">
        <v>43804.85974537037</v>
      </c>
      <c r="Q451" s="77" t="s">
        <v>1460</v>
      </c>
      <c r="R451" s="77"/>
      <c r="S451" s="77"/>
      <c r="T451" s="77"/>
      <c r="U451" s="79">
        <v>43804.85974537037</v>
      </c>
      <c r="V451" s="80" t="s">
        <v>2860</v>
      </c>
      <c r="W451" s="77"/>
      <c r="X451" s="77"/>
      <c r="Y451" s="83" t="s">
        <v>3860</v>
      </c>
      <c r="Z451" s="77"/>
    </row>
    <row r="452" spans="1:26" x14ac:dyDescent="0.3">
      <c r="A452" s="62" t="s">
        <v>595</v>
      </c>
      <c r="B452" s="62" t="s">
        <v>985</v>
      </c>
      <c r="C452" s="63"/>
      <c r="D452" s="64"/>
      <c r="E452" s="65"/>
      <c r="F452" s="66"/>
      <c r="G452" s="63"/>
      <c r="H452" s="67"/>
      <c r="I452" s="68"/>
      <c r="J452" s="68"/>
      <c r="K452" s="34" t="s">
        <v>65</v>
      </c>
      <c r="L452" s="75">
        <v>452</v>
      </c>
      <c r="M452" s="75"/>
      <c r="N452" s="70"/>
      <c r="O452" s="77" t="s">
        <v>1419</v>
      </c>
      <c r="P452" s="79">
        <v>43804.859756944446</v>
      </c>
      <c r="Q452" s="77" t="s">
        <v>1698</v>
      </c>
      <c r="R452" s="77"/>
      <c r="S452" s="77"/>
      <c r="T452" s="77"/>
      <c r="U452" s="79">
        <v>43804.859756944446</v>
      </c>
      <c r="V452" s="80" t="s">
        <v>2861</v>
      </c>
      <c r="W452" s="77"/>
      <c r="X452" s="77"/>
      <c r="Y452" s="83" t="s">
        <v>3861</v>
      </c>
      <c r="Z452" s="77"/>
    </row>
    <row r="453" spans="1:26" x14ac:dyDescent="0.3">
      <c r="A453" s="62" t="s">
        <v>596</v>
      </c>
      <c r="B453" s="62" t="s">
        <v>1131</v>
      </c>
      <c r="C453" s="63"/>
      <c r="D453" s="64"/>
      <c r="E453" s="65"/>
      <c r="F453" s="66"/>
      <c r="G453" s="63"/>
      <c r="H453" s="67"/>
      <c r="I453" s="68"/>
      <c r="J453" s="68"/>
      <c r="K453" s="34" t="s">
        <v>65</v>
      </c>
      <c r="L453" s="75">
        <v>453</v>
      </c>
      <c r="M453" s="75"/>
      <c r="N453" s="70"/>
      <c r="O453" s="77" t="s">
        <v>1419</v>
      </c>
      <c r="P453" s="79">
        <v>43804.859768518516</v>
      </c>
      <c r="Q453" s="77" t="s">
        <v>1712</v>
      </c>
      <c r="R453" s="77"/>
      <c r="S453" s="77"/>
      <c r="T453" s="77"/>
      <c r="U453" s="79">
        <v>43804.859768518516</v>
      </c>
      <c r="V453" s="80" t="s">
        <v>2862</v>
      </c>
      <c r="W453" s="77"/>
      <c r="X453" s="77"/>
      <c r="Y453" s="83" t="s">
        <v>3862</v>
      </c>
      <c r="Z453" s="77"/>
    </row>
    <row r="454" spans="1:26" x14ac:dyDescent="0.3">
      <c r="A454" s="62" t="s">
        <v>597</v>
      </c>
      <c r="B454" s="62" t="s">
        <v>1287</v>
      </c>
      <c r="C454" s="63"/>
      <c r="D454" s="64"/>
      <c r="E454" s="65"/>
      <c r="F454" s="66"/>
      <c r="G454" s="63"/>
      <c r="H454" s="67"/>
      <c r="I454" s="68"/>
      <c r="J454" s="68"/>
      <c r="K454" s="34" t="s">
        <v>65</v>
      </c>
      <c r="L454" s="75">
        <v>454</v>
      </c>
      <c r="M454" s="75"/>
      <c r="N454" s="70"/>
      <c r="O454" s="77" t="s">
        <v>1419</v>
      </c>
      <c r="P454" s="79">
        <v>43804.859780092593</v>
      </c>
      <c r="Q454" s="77" t="s">
        <v>1709</v>
      </c>
      <c r="R454" s="77"/>
      <c r="S454" s="77"/>
      <c r="T454" s="77"/>
      <c r="U454" s="79">
        <v>43804.859780092593</v>
      </c>
      <c r="V454" s="80" t="s">
        <v>2863</v>
      </c>
      <c r="W454" s="77"/>
      <c r="X454" s="77"/>
      <c r="Y454" s="83" t="s">
        <v>3863</v>
      </c>
      <c r="Z454" s="77"/>
    </row>
    <row r="455" spans="1:26" x14ac:dyDescent="0.3">
      <c r="A455" s="62" t="s">
        <v>597</v>
      </c>
      <c r="B455" s="62" t="s">
        <v>1069</v>
      </c>
      <c r="C455" s="63"/>
      <c r="D455" s="64"/>
      <c r="E455" s="65"/>
      <c r="F455" s="66"/>
      <c r="G455" s="63"/>
      <c r="H455" s="67"/>
      <c r="I455" s="68"/>
      <c r="J455" s="68"/>
      <c r="K455" s="34" t="s">
        <v>65</v>
      </c>
      <c r="L455" s="75">
        <v>455</v>
      </c>
      <c r="M455" s="75"/>
      <c r="N455" s="70"/>
      <c r="O455" s="77" t="s">
        <v>1419</v>
      </c>
      <c r="P455" s="79">
        <v>43804.859780092593</v>
      </c>
      <c r="Q455" s="77" t="s">
        <v>1709</v>
      </c>
      <c r="R455" s="77"/>
      <c r="S455" s="77"/>
      <c r="T455" s="77"/>
      <c r="U455" s="79">
        <v>43804.859780092593</v>
      </c>
      <c r="V455" s="80" t="s">
        <v>2863</v>
      </c>
      <c r="W455" s="77"/>
      <c r="X455" s="77"/>
      <c r="Y455" s="83" t="s">
        <v>3863</v>
      </c>
      <c r="Z455" s="77"/>
    </row>
    <row r="456" spans="1:26" x14ac:dyDescent="0.3">
      <c r="A456" s="62" t="s">
        <v>598</v>
      </c>
      <c r="B456" s="62" t="s">
        <v>1144</v>
      </c>
      <c r="C456" s="63"/>
      <c r="D456" s="64"/>
      <c r="E456" s="65"/>
      <c r="F456" s="66"/>
      <c r="G456" s="63"/>
      <c r="H456" s="67"/>
      <c r="I456" s="68"/>
      <c r="J456" s="68"/>
      <c r="K456" s="34" t="s">
        <v>65</v>
      </c>
      <c r="L456" s="75">
        <v>456</v>
      </c>
      <c r="M456" s="75"/>
      <c r="N456" s="70"/>
      <c r="O456" s="77" t="s">
        <v>1419</v>
      </c>
      <c r="P456" s="79">
        <v>43804.859791666669</v>
      </c>
      <c r="Q456" s="77" t="s">
        <v>1730</v>
      </c>
      <c r="R456" s="77"/>
      <c r="S456" s="77"/>
      <c r="T456" s="77"/>
      <c r="U456" s="79">
        <v>43804.859791666669</v>
      </c>
      <c r="V456" s="80" t="s">
        <v>2864</v>
      </c>
      <c r="W456" s="77"/>
      <c r="X456" s="77"/>
      <c r="Y456" s="83" t="s">
        <v>3864</v>
      </c>
      <c r="Z456" s="77"/>
    </row>
    <row r="457" spans="1:26" x14ac:dyDescent="0.3">
      <c r="A457" s="62" t="s">
        <v>599</v>
      </c>
      <c r="B457" s="62" t="s">
        <v>1144</v>
      </c>
      <c r="C457" s="63"/>
      <c r="D457" s="64"/>
      <c r="E457" s="65"/>
      <c r="F457" s="66"/>
      <c r="G457" s="63"/>
      <c r="H457" s="67"/>
      <c r="I457" s="68"/>
      <c r="J457" s="68"/>
      <c r="K457" s="34" t="s">
        <v>65</v>
      </c>
      <c r="L457" s="75">
        <v>457</v>
      </c>
      <c r="M457" s="75"/>
      <c r="N457" s="70"/>
      <c r="O457" s="77" t="s">
        <v>1419</v>
      </c>
      <c r="P457" s="79">
        <v>43804.859872685185</v>
      </c>
      <c r="Q457" s="77" t="s">
        <v>1730</v>
      </c>
      <c r="R457" s="77"/>
      <c r="S457" s="77"/>
      <c r="T457" s="77"/>
      <c r="U457" s="79">
        <v>43804.859872685185</v>
      </c>
      <c r="V457" s="80" t="s">
        <v>2865</v>
      </c>
      <c r="W457" s="77"/>
      <c r="X457" s="77"/>
      <c r="Y457" s="83" t="s">
        <v>3865</v>
      </c>
      <c r="Z457" s="77"/>
    </row>
    <row r="458" spans="1:26" x14ac:dyDescent="0.3">
      <c r="A458" s="62" t="s">
        <v>600</v>
      </c>
      <c r="B458" s="62" t="s">
        <v>600</v>
      </c>
      <c r="C458" s="63"/>
      <c r="D458" s="64"/>
      <c r="E458" s="65"/>
      <c r="F458" s="66"/>
      <c r="G458" s="63"/>
      <c r="H458" s="67"/>
      <c r="I458" s="68"/>
      <c r="J458" s="68"/>
      <c r="K458" s="34" t="s">
        <v>65</v>
      </c>
      <c r="L458" s="75">
        <v>458</v>
      </c>
      <c r="M458" s="75"/>
      <c r="N458" s="70"/>
      <c r="O458" s="77" t="s">
        <v>179</v>
      </c>
      <c r="P458" s="79">
        <v>43804.860011574077</v>
      </c>
      <c r="Q458" s="77" t="s">
        <v>1731</v>
      </c>
      <c r="R458" s="77"/>
      <c r="S458" s="77"/>
      <c r="T458" s="77"/>
      <c r="U458" s="79">
        <v>43804.860011574077</v>
      </c>
      <c r="V458" s="80" t="s">
        <v>2866</v>
      </c>
      <c r="W458" s="77"/>
      <c r="X458" s="77"/>
      <c r="Y458" s="83" t="s">
        <v>3866</v>
      </c>
      <c r="Z458" s="77"/>
    </row>
    <row r="459" spans="1:26" x14ac:dyDescent="0.3">
      <c r="A459" s="62" t="s">
        <v>601</v>
      </c>
      <c r="B459" s="62" t="s">
        <v>985</v>
      </c>
      <c r="C459" s="63"/>
      <c r="D459" s="64"/>
      <c r="E459" s="65"/>
      <c r="F459" s="66"/>
      <c r="G459" s="63"/>
      <c r="H459" s="67"/>
      <c r="I459" s="68"/>
      <c r="J459" s="68"/>
      <c r="K459" s="34" t="s">
        <v>65</v>
      </c>
      <c r="L459" s="75">
        <v>459</v>
      </c>
      <c r="M459" s="75"/>
      <c r="N459" s="70"/>
      <c r="O459" s="77" t="s">
        <v>1419</v>
      </c>
      <c r="P459" s="79">
        <v>43804.86005787037</v>
      </c>
      <c r="Q459" s="77" t="s">
        <v>1698</v>
      </c>
      <c r="R459" s="77"/>
      <c r="S459" s="77"/>
      <c r="T459" s="77"/>
      <c r="U459" s="79">
        <v>43804.86005787037</v>
      </c>
      <c r="V459" s="80" t="s">
        <v>2867</v>
      </c>
      <c r="W459" s="77"/>
      <c r="X459" s="77"/>
      <c r="Y459" s="83" t="s">
        <v>3867</v>
      </c>
      <c r="Z459" s="77"/>
    </row>
    <row r="460" spans="1:26" x14ac:dyDescent="0.3">
      <c r="A460" s="62" t="s">
        <v>602</v>
      </c>
      <c r="B460" s="62" t="s">
        <v>1287</v>
      </c>
      <c r="C460" s="63"/>
      <c r="D460" s="64"/>
      <c r="E460" s="65"/>
      <c r="F460" s="66"/>
      <c r="G460" s="63"/>
      <c r="H460" s="67"/>
      <c r="I460" s="68"/>
      <c r="J460" s="68"/>
      <c r="K460" s="34" t="s">
        <v>65</v>
      </c>
      <c r="L460" s="75">
        <v>460</v>
      </c>
      <c r="M460" s="75"/>
      <c r="N460" s="70"/>
      <c r="O460" s="77" t="s">
        <v>1419</v>
      </c>
      <c r="P460" s="79">
        <v>43804.86010416667</v>
      </c>
      <c r="Q460" s="77" t="s">
        <v>1709</v>
      </c>
      <c r="R460" s="77"/>
      <c r="S460" s="77"/>
      <c r="T460" s="77"/>
      <c r="U460" s="79">
        <v>43804.86010416667</v>
      </c>
      <c r="V460" s="80" t="s">
        <v>2868</v>
      </c>
      <c r="W460" s="77"/>
      <c r="X460" s="77"/>
      <c r="Y460" s="83" t="s">
        <v>3868</v>
      </c>
      <c r="Z460" s="77"/>
    </row>
    <row r="461" spans="1:26" x14ac:dyDescent="0.3">
      <c r="A461" s="62" t="s">
        <v>602</v>
      </c>
      <c r="B461" s="62" t="s">
        <v>1069</v>
      </c>
      <c r="C461" s="63"/>
      <c r="D461" s="64"/>
      <c r="E461" s="65"/>
      <c r="F461" s="66"/>
      <c r="G461" s="63"/>
      <c r="H461" s="67"/>
      <c r="I461" s="68"/>
      <c r="J461" s="68"/>
      <c r="K461" s="34" t="s">
        <v>65</v>
      </c>
      <c r="L461" s="75">
        <v>461</v>
      </c>
      <c r="M461" s="75"/>
      <c r="N461" s="70"/>
      <c r="O461" s="77" t="s">
        <v>1419</v>
      </c>
      <c r="P461" s="79">
        <v>43804.86010416667</v>
      </c>
      <c r="Q461" s="77" t="s">
        <v>1709</v>
      </c>
      <c r="R461" s="77"/>
      <c r="S461" s="77"/>
      <c r="T461" s="77"/>
      <c r="U461" s="79">
        <v>43804.86010416667</v>
      </c>
      <c r="V461" s="80" t="s">
        <v>2868</v>
      </c>
      <c r="W461" s="77"/>
      <c r="X461" s="77"/>
      <c r="Y461" s="83" t="s">
        <v>3868</v>
      </c>
      <c r="Z461" s="77"/>
    </row>
    <row r="462" spans="1:26" x14ac:dyDescent="0.3">
      <c r="A462" s="62" t="s">
        <v>603</v>
      </c>
      <c r="B462" s="62" t="s">
        <v>603</v>
      </c>
      <c r="C462" s="63"/>
      <c r="D462" s="64"/>
      <c r="E462" s="65"/>
      <c r="F462" s="66"/>
      <c r="G462" s="63"/>
      <c r="H462" s="67"/>
      <c r="I462" s="68"/>
      <c r="J462" s="68"/>
      <c r="K462" s="34" t="s">
        <v>65</v>
      </c>
      <c r="L462" s="75">
        <v>462</v>
      </c>
      <c r="M462" s="75"/>
      <c r="N462" s="70"/>
      <c r="O462" s="77" t="s">
        <v>179</v>
      </c>
      <c r="P462" s="79">
        <v>43804.86010416667</v>
      </c>
      <c r="Q462" s="77" t="s">
        <v>1732</v>
      </c>
      <c r="R462" s="77"/>
      <c r="S462" s="77"/>
      <c r="T462" s="77"/>
      <c r="U462" s="79">
        <v>43804.86010416667</v>
      </c>
      <c r="V462" s="80" t="s">
        <v>2869</v>
      </c>
      <c r="W462" s="77"/>
      <c r="X462" s="77"/>
      <c r="Y462" s="83" t="s">
        <v>3869</v>
      </c>
      <c r="Z462" s="77"/>
    </row>
    <row r="463" spans="1:26" x14ac:dyDescent="0.3">
      <c r="A463" s="62" t="s">
        <v>604</v>
      </c>
      <c r="B463" s="62" t="s">
        <v>626</v>
      </c>
      <c r="C463" s="63"/>
      <c r="D463" s="64"/>
      <c r="E463" s="65"/>
      <c r="F463" s="66"/>
      <c r="G463" s="63"/>
      <c r="H463" s="67"/>
      <c r="I463" s="68"/>
      <c r="J463" s="68"/>
      <c r="K463" s="34" t="s">
        <v>65</v>
      </c>
      <c r="L463" s="75">
        <v>463</v>
      </c>
      <c r="M463" s="75"/>
      <c r="N463" s="70"/>
      <c r="O463" s="77" t="s">
        <v>1419</v>
      </c>
      <c r="P463" s="79">
        <v>43804.860115740739</v>
      </c>
      <c r="Q463" s="77" t="s">
        <v>1632</v>
      </c>
      <c r="R463" s="80" t="s">
        <v>2185</v>
      </c>
      <c r="S463" s="77" t="s">
        <v>2359</v>
      </c>
      <c r="T463" s="77"/>
      <c r="U463" s="79">
        <v>43804.860115740739</v>
      </c>
      <c r="V463" s="80" t="s">
        <v>2870</v>
      </c>
      <c r="W463" s="77"/>
      <c r="X463" s="77"/>
      <c r="Y463" s="83" t="s">
        <v>3870</v>
      </c>
      <c r="Z463" s="77"/>
    </row>
    <row r="464" spans="1:26" x14ac:dyDescent="0.3">
      <c r="A464" s="62" t="s">
        <v>605</v>
      </c>
      <c r="B464" s="62" t="s">
        <v>1189</v>
      </c>
      <c r="C464" s="63"/>
      <c r="D464" s="64"/>
      <c r="E464" s="65"/>
      <c r="F464" s="66"/>
      <c r="G464" s="63"/>
      <c r="H464" s="67"/>
      <c r="I464" s="68"/>
      <c r="J464" s="68"/>
      <c r="K464" s="34" t="s">
        <v>65</v>
      </c>
      <c r="L464" s="75">
        <v>464</v>
      </c>
      <c r="M464" s="75"/>
      <c r="N464" s="70"/>
      <c r="O464" s="77" t="s">
        <v>1419</v>
      </c>
      <c r="P464" s="79">
        <v>43804.860451388886</v>
      </c>
      <c r="Q464" s="77" t="s">
        <v>1460</v>
      </c>
      <c r="R464" s="77"/>
      <c r="S464" s="77"/>
      <c r="T464" s="77"/>
      <c r="U464" s="79">
        <v>43804.860451388886</v>
      </c>
      <c r="V464" s="80" t="s">
        <v>2871</v>
      </c>
      <c r="W464" s="77"/>
      <c r="X464" s="77"/>
      <c r="Y464" s="83" t="s">
        <v>3871</v>
      </c>
      <c r="Z464" s="77"/>
    </row>
    <row r="465" spans="1:26" x14ac:dyDescent="0.3">
      <c r="A465" s="62" t="s">
        <v>606</v>
      </c>
      <c r="B465" s="62" t="s">
        <v>1297</v>
      </c>
      <c r="C465" s="63"/>
      <c r="D465" s="64"/>
      <c r="E465" s="65"/>
      <c r="F465" s="66"/>
      <c r="G465" s="63"/>
      <c r="H465" s="67"/>
      <c r="I465" s="68"/>
      <c r="J465" s="68"/>
      <c r="K465" s="34" t="s">
        <v>65</v>
      </c>
      <c r="L465" s="75">
        <v>465</v>
      </c>
      <c r="M465" s="75"/>
      <c r="N465" s="70"/>
      <c r="O465" s="77" t="s">
        <v>1420</v>
      </c>
      <c r="P465" s="79">
        <v>43804.860451388886</v>
      </c>
      <c r="Q465" s="77" t="s">
        <v>1733</v>
      </c>
      <c r="R465" s="77"/>
      <c r="S465" s="77"/>
      <c r="T465" s="77"/>
      <c r="U465" s="79">
        <v>43804.860451388886</v>
      </c>
      <c r="V465" s="80" t="s">
        <v>2872</v>
      </c>
      <c r="W465" s="77"/>
      <c r="X465" s="77"/>
      <c r="Y465" s="83" t="s">
        <v>3872</v>
      </c>
      <c r="Z465" s="83" t="s">
        <v>4502</v>
      </c>
    </row>
    <row r="466" spans="1:26" x14ac:dyDescent="0.3">
      <c r="A466" s="62" t="s">
        <v>607</v>
      </c>
      <c r="B466" s="62" t="s">
        <v>1144</v>
      </c>
      <c r="C466" s="63"/>
      <c r="D466" s="64"/>
      <c r="E466" s="65"/>
      <c r="F466" s="66"/>
      <c r="G466" s="63"/>
      <c r="H466" s="67"/>
      <c r="I466" s="68"/>
      <c r="J466" s="68"/>
      <c r="K466" s="34" t="s">
        <v>65</v>
      </c>
      <c r="L466" s="75">
        <v>466</v>
      </c>
      <c r="M466" s="75"/>
      <c r="N466" s="70"/>
      <c r="O466" s="77" t="s">
        <v>1419</v>
      </c>
      <c r="P466" s="79">
        <v>43804.860532407409</v>
      </c>
      <c r="Q466" s="77" t="s">
        <v>1730</v>
      </c>
      <c r="R466" s="77"/>
      <c r="S466" s="77"/>
      <c r="T466" s="77"/>
      <c r="U466" s="79">
        <v>43804.860532407409</v>
      </c>
      <c r="V466" s="80" t="s">
        <v>2873</v>
      </c>
      <c r="W466" s="77"/>
      <c r="X466" s="77"/>
      <c r="Y466" s="83" t="s">
        <v>3873</v>
      </c>
      <c r="Z466" s="77"/>
    </row>
    <row r="467" spans="1:26" x14ac:dyDescent="0.3">
      <c r="A467" s="62" t="s">
        <v>608</v>
      </c>
      <c r="B467" s="62" t="s">
        <v>608</v>
      </c>
      <c r="C467" s="63"/>
      <c r="D467" s="64"/>
      <c r="E467" s="65"/>
      <c r="F467" s="66"/>
      <c r="G467" s="63"/>
      <c r="H467" s="67"/>
      <c r="I467" s="68"/>
      <c r="J467" s="68"/>
      <c r="K467" s="34" t="s">
        <v>65</v>
      </c>
      <c r="L467" s="75">
        <v>467</v>
      </c>
      <c r="M467" s="75"/>
      <c r="N467" s="70"/>
      <c r="O467" s="77" t="s">
        <v>179</v>
      </c>
      <c r="P467" s="79">
        <v>43804.860543981478</v>
      </c>
      <c r="Q467" s="77" t="s">
        <v>1734</v>
      </c>
      <c r="R467" s="80" t="s">
        <v>2220</v>
      </c>
      <c r="S467" s="77" t="s">
        <v>2350</v>
      </c>
      <c r="T467" s="77"/>
      <c r="U467" s="79">
        <v>43804.860543981478</v>
      </c>
      <c r="V467" s="80" t="s">
        <v>2874</v>
      </c>
      <c r="W467" s="77"/>
      <c r="X467" s="77"/>
      <c r="Y467" s="83" t="s">
        <v>3874</v>
      </c>
      <c r="Z467" s="77"/>
    </row>
    <row r="468" spans="1:26" x14ac:dyDescent="0.3">
      <c r="A468" s="62" t="s">
        <v>609</v>
      </c>
      <c r="B468" s="62" t="s">
        <v>1189</v>
      </c>
      <c r="C468" s="63"/>
      <c r="D468" s="64"/>
      <c r="E468" s="65"/>
      <c r="F468" s="66"/>
      <c r="G468" s="63"/>
      <c r="H468" s="67"/>
      <c r="I468" s="68"/>
      <c r="J468" s="68"/>
      <c r="K468" s="34" t="s">
        <v>65</v>
      </c>
      <c r="L468" s="75">
        <v>468</v>
      </c>
      <c r="M468" s="75"/>
      <c r="N468" s="70"/>
      <c r="O468" s="77" t="s">
        <v>1419</v>
      </c>
      <c r="P468" s="79">
        <v>43804.860555555555</v>
      </c>
      <c r="Q468" s="77" t="s">
        <v>1460</v>
      </c>
      <c r="R468" s="77"/>
      <c r="S468" s="77"/>
      <c r="T468" s="77"/>
      <c r="U468" s="79">
        <v>43804.860555555555</v>
      </c>
      <c r="V468" s="80" t="s">
        <v>2875</v>
      </c>
      <c r="W468" s="77"/>
      <c r="X468" s="77"/>
      <c r="Y468" s="83" t="s">
        <v>3875</v>
      </c>
      <c r="Z468" s="77"/>
    </row>
    <row r="469" spans="1:26" x14ac:dyDescent="0.3">
      <c r="A469" s="62" t="s">
        <v>610</v>
      </c>
      <c r="B469" s="62" t="s">
        <v>1189</v>
      </c>
      <c r="C469" s="63"/>
      <c r="D469" s="64"/>
      <c r="E469" s="65"/>
      <c r="F469" s="66"/>
      <c r="G469" s="63"/>
      <c r="H469" s="67"/>
      <c r="I469" s="68"/>
      <c r="J469" s="68"/>
      <c r="K469" s="34" t="s">
        <v>65</v>
      </c>
      <c r="L469" s="75">
        <v>469</v>
      </c>
      <c r="M469" s="75"/>
      <c r="N469" s="70"/>
      <c r="O469" s="77" t="s">
        <v>1419</v>
      </c>
      <c r="P469" s="79">
        <v>43804.860567129632</v>
      </c>
      <c r="Q469" s="77" t="s">
        <v>1460</v>
      </c>
      <c r="R469" s="77"/>
      <c r="S469" s="77"/>
      <c r="T469" s="77"/>
      <c r="U469" s="79">
        <v>43804.860567129632</v>
      </c>
      <c r="V469" s="80" t="s">
        <v>2876</v>
      </c>
      <c r="W469" s="77"/>
      <c r="X469" s="77"/>
      <c r="Y469" s="83" t="s">
        <v>3876</v>
      </c>
      <c r="Z469" s="77"/>
    </row>
    <row r="470" spans="1:26" x14ac:dyDescent="0.3">
      <c r="A470" s="62" t="s">
        <v>611</v>
      </c>
      <c r="B470" s="62" t="s">
        <v>1287</v>
      </c>
      <c r="C470" s="63"/>
      <c r="D470" s="64"/>
      <c r="E470" s="65"/>
      <c r="F470" s="66"/>
      <c r="G470" s="63"/>
      <c r="H470" s="67"/>
      <c r="I470" s="68"/>
      <c r="J470" s="68"/>
      <c r="K470" s="34" t="s">
        <v>65</v>
      </c>
      <c r="L470" s="75">
        <v>470</v>
      </c>
      <c r="M470" s="75"/>
      <c r="N470" s="70"/>
      <c r="O470" s="77" t="s">
        <v>1419</v>
      </c>
      <c r="P470" s="79">
        <v>43804.860590277778</v>
      </c>
      <c r="Q470" s="77" t="s">
        <v>1709</v>
      </c>
      <c r="R470" s="77"/>
      <c r="S470" s="77"/>
      <c r="T470" s="77"/>
      <c r="U470" s="79">
        <v>43804.860590277778</v>
      </c>
      <c r="V470" s="80" t="s">
        <v>2877</v>
      </c>
      <c r="W470" s="77"/>
      <c r="X470" s="77"/>
      <c r="Y470" s="83" t="s">
        <v>3877</v>
      </c>
      <c r="Z470" s="77"/>
    </row>
    <row r="471" spans="1:26" x14ac:dyDescent="0.3">
      <c r="A471" s="62" t="s">
        <v>611</v>
      </c>
      <c r="B471" s="62" t="s">
        <v>1069</v>
      </c>
      <c r="C471" s="63"/>
      <c r="D471" s="64"/>
      <c r="E471" s="65"/>
      <c r="F471" s="66"/>
      <c r="G471" s="63"/>
      <c r="H471" s="67"/>
      <c r="I471" s="68"/>
      <c r="J471" s="68"/>
      <c r="K471" s="34" t="s">
        <v>65</v>
      </c>
      <c r="L471" s="75">
        <v>471</v>
      </c>
      <c r="M471" s="75"/>
      <c r="N471" s="70"/>
      <c r="O471" s="77" t="s">
        <v>1419</v>
      </c>
      <c r="P471" s="79">
        <v>43804.860590277778</v>
      </c>
      <c r="Q471" s="77" t="s">
        <v>1709</v>
      </c>
      <c r="R471" s="77"/>
      <c r="S471" s="77"/>
      <c r="T471" s="77"/>
      <c r="U471" s="79">
        <v>43804.860590277778</v>
      </c>
      <c r="V471" s="80" t="s">
        <v>2877</v>
      </c>
      <c r="W471" s="77"/>
      <c r="X471" s="77"/>
      <c r="Y471" s="83" t="s">
        <v>3877</v>
      </c>
      <c r="Z471" s="77"/>
    </row>
    <row r="472" spans="1:26" x14ac:dyDescent="0.3">
      <c r="A472" s="62" t="s">
        <v>612</v>
      </c>
      <c r="B472" s="62" t="s">
        <v>1298</v>
      </c>
      <c r="C472" s="63"/>
      <c r="D472" s="64"/>
      <c r="E472" s="65"/>
      <c r="F472" s="66"/>
      <c r="G472" s="63"/>
      <c r="H472" s="67"/>
      <c r="I472" s="68"/>
      <c r="J472" s="68"/>
      <c r="K472" s="34" t="s">
        <v>65</v>
      </c>
      <c r="L472" s="75">
        <v>472</v>
      </c>
      <c r="M472" s="75"/>
      <c r="N472" s="70"/>
      <c r="O472" s="77" t="s">
        <v>1419</v>
      </c>
      <c r="P472" s="79">
        <v>43804.860671296294</v>
      </c>
      <c r="Q472" s="77" t="s">
        <v>1735</v>
      </c>
      <c r="R472" s="77"/>
      <c r="S472" s="77"/>
      <c r="T472" s="77" t="s">
        <v>2416</v>
      </c>
      <c r="U472" s="79">
        <v>43804.860671296294</v>
      </c>
      <c r="V472" s="80" t="s">
        <v>2878</v>
      </c>
      <c r="W472" s="77"/>
      <c r="X472" s="77"/>
      <c r="Y472" s="83" t="s">
        <v>3878</v>
      </c>
      <c r="Z472" s="77"/>
    </row>
    <row r="473" spans="1:26" x14ac:dyDescent="0.3">
      <c r="A473" s="62" t="s">
        <v>613</v>
      </c>
      <c r="B473" s="62" t="s">
        <v>1299</v>
      </c>
      <c r="C473" s="63"/>
      <c r="D473" s="64"/>
      <c r="E473" s="65"/>
      <c r="F473" s="66"/>
      <c r="G473" s="63"/>
      <c r="H473" s="67"/>
      <c r="I473" s="68"/>
      <c r="J473" s="68"/>
      <c r="K473" s="34" t="s">
        <v>65</v>
      </c>
      <c r="L473" s="75">
        <v>473</v>
      </c>
      <c r="M473" s="75"/>
      <c r="N473" s="70"/>
      <c r="O473" s="77" t="s">
        <v>1420</v>
      </c>
      <c r="P473" s="79">
        <v>43804.86074074074</v>
      </c>
      <c r="Q473" s="77" t="s">
        <v>1736</v>
      </c>
      <c r="R473" s="80" t="s">
        <v>2221</v>
      </c>
      <c r="S473" s="77" t="s">
        <v>2350</v>
      </c>
      <c r="T473" s="77"/>
      <c r="U473" s="79">
        <v>43804.86074074074</v>
      </c>
      <c r="V473" s="80" t="s">
        <v>2879</v>
      </c>
      <c r="W473" s="77"/>
      <c r="X473" s="77"/>
      <c r="Y473" s="83" t="s">
        <v>3879</v>
      </c>
      <c r="Z473" s="77"/>
    </row>
    <row r="474" spans="1:26" x14ac:dyDescent="0.3">
      <c r="A474" s="62" t="s">
        <v>614</v>
      </c>
      <c r="B474" s="62" t="s">
        <v>614</v>
      </c>
      <c r="C474" s="63"/>
      <c r="D474" s="64"/>
      <c r="E474" s="65"/>
      <c r="F474" s="66"/>
      <c r="G474" s="63"/>
      <c r="H474" s="67"/>
      <c r="I474" s="68"/>
      <c r="J474" s="68"/>
      <c r="K474" s="34" t="s">
        <v>65</v>
      </c>
      <c r="L474" s="75">
        <v>474</v>
      </c>
      <c r="M474" s="75"/>
      <c r="N474" s="70"/>
      <c r="O474" s="77" t="s">
        <v>179</v>
      </c>
      <c r="P474" s="79">
        <v>43804.860775462963</v>
      </c>
      <c r="Q474" s="77" t="s">
        <v>1737</v>
      </c>
      <c r="R474" s="77"/>
      <c r="S474" s="77"/>
      <c r="T474" s="77"/>
      <c r="U474" s="79">
        <v>43804.860775462963</v>
      </c>
      <c r="V474" s="80" t="s">
        <v>2880</v>
      </c>
      <c r="W474" s="77"/>
      <c r="X474" s="77"/>
      <c r="Y474" s="83" t="s">
        <v>3880</v>
      </c>
      <c r="Z474" s="77"/>
    </row>
    <row r="475" spans="1:26" x14ac:dyDescent="0.3">
      <c r="A475" s="62" t="s">
        <v>615</v>
      </c>
      <c r="B475" s="62" t="s">
        <v>1231</v>
      </c>
      <c r="C475" s="63"/>
      <c r="D475" s="64"/>
      <c r="E475" s="65"/>
      <c r="F475" s="66"/>
      <c r="G475" s="63"/>
      <c r="H475" s="67"/>
      <c r="I475" s="68"/>
      <c r="J475" s="68"/>
      <c r="K475" s="34" t="s">
        <v>65</v>
      </c>
      <c r="L475" s="75">
        <v>475</v>
      </c>
      <c r="M475" s="75"/>
      <c r="N475" s="70"/>
      <c r="O475" s="77" t="s">
        <v>1419</v>
      </c>
      <c r="P475" s="79">
        <v>43804.860868055555</v>
      </c>
      <c r="Q475" s="77" t="s">
        <v>1566</v>
      </c>
      <c r="R475" s="80" t="s">
        <v>2163</v>
      </c>
      <c r="S475" s="77" t="s">
        <v>2361</v>
      </c>
      <c r="T475" s="77" t="s">
        <v>2405</v>
      </c>
      <c r="U475" s="79">
        <v>43804.860868055555</v>
      </c>
      <c r="V475" s="80" t="s">
        <v>2881</v>
      </c>
      <c r="W475" s="77"/>
      <c r="X475" s="77"/>
      <c r="Y475" s="83" t="s">
        <v>3881</v>
      </c>
      <c r="Z475" s="77"/>
    </row>
    <row r="476" spans="1:26" x14ac:dyDescent="0.3">
      <c r="A476" s="62" t="s">
        <v>616</v>
      </c>
      <c r="B476" s="62" t="s">
        <v>1144</v>
      </c>
      <c r="C476" s="63"/>
      <c r="D476" s="64"/>
      <c r="E476" s="65"/>
      <c r="F476" s="66"/>
      <c r="G476" s="63"/>
      <c r="H476" s="67"/>
      <c r="I476" s="68"/>
      <c r="J476" s="68"/>
      <c r="K476" s="34" t="s">
        <v>65</v>
      </c>
      <c r="L476" s="75">
        <v>476</v>
      </c>
      <c r="M476" s="75"/>
      <c r="N476" s="70"/>
      <c r="O476" s="77" t="s">
        <v>1419</v>
      </c>
      <c r="P476" s="79">
        <v>43804.860972222225</v>
      </c>
      <c r="Q476" s="77" t="s">
        <v>1730</v>
      </c>
      <c r="R476" s="77"/>
      <c r="S476" s="77"/>
      <c r="T476" s="77"/>
      <c r="U476" s="79">
        <v>43804.860972222225</v>
      </c>
      <c r="V476" s="80" t="s">
        <v>2882</v>
      </c>
      <c r="W476" s="77"/>
      <c r="X476" s="77"/>
      <c r="Y476" s="83" t="s">
        <v>3882</v>
      </c>
      <c r="Z476" s="77"/>
    </row>
    <row r="477" spans="1:26" x14ac:dyDescent="0.3">
      <c r="A477" s="62" t="s">
        <v>617</v>
      </c>
      <c r="B477" s="62" t="s">
        <v>1092</v>
      </c>
      <c r="C477" s="63"/>
      <c r="D477" s="64"/>
      <c r="E477" s="65"/>
      <c r="F477" s="66"/>
      <c r="G477" s="63"/>
      <c r="H477" s="67"/>
      <c r="I477" s="68"/>
      <c r="J477" s="68"/>
      <c r="K477" s="34" t="s">
        <v>65</v>
      </c>
      <c r="L477" s="75">
        <v>477</v>
      </c>
      <c r="M477" s="75"/>
      <c r="N477" s="70"/>
      <c r="O477" s="77" t="s">
        <v>1420</v>
      </c>
      <c r="P477" s="79">
        <v>43804.861041666663</v>
      </c>
      <c r="Q477" s="77" t="s">
        <v>1738</v>
      </c>
      <c r="R477" s="80" t="s">
        <v>2222</v>
      </c>
      <c r="S477" s="77" t="s">
        <v>2350</v>
      </c>
      <c r="T477" s="77"/>
      <c r="U477" s="79">
        <v>43804.861041666663</v>
      </c>
      <c r="V477" s="80" t="s">
        <v>2883</v>
      </c>
      <c r="W477" s="77"/>
      <c r="X477" s="77"/>
      <c r="Y477" s="83" t="s">
        <v>3883</v>
      </c>
      <c r="Z477" s="83" t="s">
        <v>4503</v>
      </c>
    </row>
    <row r="478" spans="1:26" x14ac:dyDescent="0.3">
      <c r="A478" s="62" t="s">
        <v>618</v>
      </c>
      <c r="B478" s="62" t="s">
        <v>985</v>
      </c>
      <c r="C478" s="63"/>
      <c r="D478" s="64"/>
      <c r="E478" s="65"/>
      <c r="F478" s="66"/>
      <c r="G478" s="63"/>
      <c r="H478" s="67"/>
      <c r="I478" s="68"/>
      <c r="J478" s="68"/>
      <c r="K478" s="34" t="s">
        <v>65</v>
      </c>
      <c r="L478" s="75">
        <v>478</v>
      </c>
      <c r="M478" s="75"/>
      <c r="N478" s="70"/>
      <c r="O478" s="77" t="s">
        <v>1419</v>
      </c>
      <c r="P478" s="79">
        <v>43804.861064814817</v>
      </c>
      <c r="Q478" s="77" t="s">
        <v>1698</v>
      </c>
      <c r="R478" s="77"/>
      <c r="S478" s="77"/>
      <c r="T478" s="77"/>
      <c r="U478" s="79">
        <v>43804.861064814817</v>
      </c>
      <c r="V478" s="80" t="s">
        <v>2884</v>
      </c>
      <c r="W478" s="77"/>
      <c r="X478" s="77"/>
      <c r="Y478" s="83" t="s">
        <v>3884</v>
      </c>
      <c r="Z478" s="77"/>
    </row>
    <row r="479" spans="1:26" x14ac:dyDescent="0.3">
      <c r="A479" s="62" t="s">
        <v>619</v>
      </c>
      <c r="B479" s="62" t="s">
        <v>619</v>
      </c>
      <c r="C479" s="63"/>
      <c r="D479" s="64"/>
      <c r="E479" s="65"/>
      <c r="F479" s="66"/>
      <c r="G479" s="63"/>
      <c r="H479" s="67"/>
      <c r="I479" s="68"/>
      <c r="J479" s="68"/>
      <c r="K479" s="34" t="s">
        <v>65</v>
      </c>
      <c r="L479" s="75">
        <v>479</v>
      </c>
      <c r="M479" s="75"/>
      <c r="N479" s="70"/>
      <c r="O479" s="77" t="s">
        <v>179</v>
      </c>
      <c r="P479" s="79">
        <v>43804.861122685186</v>
      </c>
      <c r="Q479" s="77" t="s">
        <v>1739</v>
      </c>
      <c r="R479" s="77"/>
      <c r="S479" s="77"/>
      <c r="T479" s="77"/>
      <c r="U479" s="79">
        <v>43804.861122685186</v>
      </c>
      <c r="V479" s="80" t="s">
        <v>2885</v>
      </c>
      <c r="W479" s="77"/>
      <c r="X479" s="77"/>
      <c r="Y479" s="83" t="s">
        <v>3885</v>
      </c>
      <c r="Z479" s="77"/>
    </row>
    <row r="480" spans="1:26" x14ac:dyDescent="0.3">
      <c r="A480" s="62" t="s">
        <v>620</v>
      </c>
      <c r="B480" s="62" t="s">
        <v>1300</v>
      </c>
      <c r="C480" s="63"/>
      <c r="D480" s="64"/>
      <c r="E480" s="65"/>
      <c r="F480" s="66"/>
      <c r="G480" s="63"/>
      <c r="H480" s="67"/>
      <c r="I480" s="68"/>
      <c r="J480" s="68"/>
      <c r="K480" s="34" t="s">
        <v>65</v>
      </c>
      <c r="L480" s="75">
        <v>480</v>
      </c>
      <c r="M480" s="75"/>
      <c r="N480" s="70"/>
      <c r="O480" s="77" t="s">
        <v>1419</v>
      </c>
      <c r="P480" s="79">
        <v>43804.861157407409</v>
      </c>
      <c r="Q480" s="77" t="s">
        <v>1740</v>
      </c>
      <c r="R480" s="80" t="s">
        <v>2223</v>
      </c>
      <c r="S480" s="77" t="s">
        <v>2350</v>
      </c>
      <c r="T480" s="77"/>
      <c r="U480" s="79">
        <v>43804.861157407409</v>
      </c>
      <c r="V480" s="80" t="s">
        <v>2886</v>
      </c>
      <c r="W480" s="77"/>
      <c r="X480" s="77"/>
      <c r="Y480" s="83" t="s">
        <v>3886</v>
      </c>
      <c r="Z480" s="83" t="s">
        <v>4504</v>
      </c>
    </row>
    <row r="481" spans="1:26" x14ac:dyDescent="0.3">
      <c r="A481" s="62" t="s">
        <v>620</v>
      </c>
      <c r="B481" s="62" t="s">
        <v>1301</v>
      </c>
      <c r="C481" s="63"/>
      <c r="D481" s="64"/>
      <c r="E481" s="65"/>
      <c r="F481" s="66"/>
      <c r="G481" s="63"/>
      <c r="H481" s="67"/>
      <c r="I481" s="68"/>
      <c r="J481" s="68"/>
      <c r="K481" s="34" t="s">
        <v>65</v>
      </c>
      <c r="L481" s="75">
        <v>481</v>
      </c>
      <c r="M481" s="75"/>
      <c r="N481" s="70"/>
      <c r="O481" s="77" t="s">
        <v>1419</v>
      </c>
      <c r="P481" s="79">
        <v>43804.861157407409</v>
      </c>
      <c r="Q481" s="77" t="s">
        <v>1740</v>
      </c>
      <c r="R481" s="80" t="s">
        <v>2223</v>
      </c>
      <c r="S481" s="77" t="s">
        <v>2350</v>
      </c>
      <c r="T481" s="77"/>
      <c r="U481" s="79">
        <v>43804.861157407409</v>
      </c>
      <c r="V481" s="80" t="s">
        <v>2886</v>
      </c>
      <c r="W481" s="77"/>
      <c r="X481" s="77"/>
      <c r="Y481" s="83" t="s">
        <v>3886</v>
      </c>
      <c r="Z481" s="83" t="s">
        <v>4504</v>
      </c>
    </row>
    <row r="482" spans="1:26" x14ac:dyDescent="0.3">
      <c r="A482" s="62" t="s">
        <v>620</v>
      </c>
      <c r="B482" s="62" t="s">
        <v>1302</v>
      </c>
      <c r="C482" s="63"/>
      <c r="D482" s="64"/>
      <c r="E482" s="65"/>
      <c r="F482" s="66"/>
      <c r="G482" s="63"/>
      <c r="H482" s="67"/>
      <c r="I482" s="68"/>
      <c r="J482" s="68"/>
      <c r="K482" s="34" t="s">
        <v>65</v>
      </c>
      <c r="L482" s="75">
        <v>482</v>
      </c>
      <c r="M482" s="75"/>
      <c r="N482" s="70"/>
      <c r="O482" s="77" t="s">
        <v>1419</v>
      </c>
      <c r="P482" s="79">
        <v>43804.861157407409</v>
      </c>
      <c r="Q482" s="77" t="s">
        <v>1740</v>
      </c>
      <c r="R482" s="80" t="s">
        <v>2223</v>
      </c>
      <c r="S482" s="77" t="s">
        <v>2350</v>
      </c>
      <c r="T482" s="77"/>
      <c r="U482" s="79">
        <v>43804.861157407409</v>
      </c>
      <c r="V482" s="80" t="s">
        <v>2886</v>
      </c>
      <c r="W482" s="77"/>
      <c r="X482" s="77"/>
      <c r="Y482" s="83" t="s">
        <v>3886</v>
      </c>
      <c r="Z482" s="83" t="s">
        <v>4504</v>
      </c>
    </row>
    <row r="483" spans="1:26" x14ac:dyDescent="0.3">
      <c r="A483" s="62" t="s">
        <v>620</v>
      </c>
      <c r="B483" s="62" t="s">
        <v>1303</v>
      </c>
      <c r="C483" s="63"/>
      <c r="D483" s="64"/>
      <c r="E483" s="65"/>
      <c r="F483" s="66"/>
      <c r="G483" s="63"/>
      <c r="H483" s="67"/>
      <c r="I483" s="68"/>
      <c r="J483" s="68"/>
      <c r="K483" s="34" t="s">
        <v>65</v>
      </c>
      <c r="L483" s="75">
        <v>483</v>
      </c>
      <c r="M483" s="75"/>
      <c r="N483" s="70"/>
      <c r="O483" s="77" t="s">
        <v>1419</v>
      </c>
      <c r="P483" s="79">
        <v>43804.861157407409</v>
      </c>
      <c r="Q483" s="77" t="s">
        <v>1740</v>
      </c>
      <c r="R483" s="80" t="s">
        <v>2223</v>
      </c>
      <c r="S483" s="77" t="s">
        <v>2350</v>
      </c>
      <c r="T483" s="77"/>
      <c r="U483" s="79">
        <v>43804.861157407409</v>
      </c>
      <c r="V483" s="80" t="s">
        <v>2886</v>
      </c>
      <c r="W483" s="77"/>
      <c r="X483" s="77"/>
      <c r="Y483" s="83" t="s">
        <v>3886</v>
      </c>
      <c r="Z483" s="83" t="s">
        <v>4504</v>
      </c>
    </row>
    <row r="484" spans="1:26" x14ac:dyDescent="0.3">
      <c r="A484" s="62" t="s">
        <v>620</v>
      </c>
      <c r="B484" s="62" t="s">
        <v>1304</v>
      </c>
      <c r="C484" s="63"/>
      <c r="D484" s="64"/>
      <c r="E484" s="65"/>
      <c r="F484" s="66"/>
      <c r="G484" s="63"/>
      <c r="H484" s="67"/>
      <c r="I484" s="68"/>
      <c r="J484" s="68"/>
      <c r="K484" s="34" t="s">
        <v>65</v>
      </c>
      <c r="L484" s="75">
        <v>484</v>
      </c>
      <c r="M484" s="75"/>
      <c r="N484" s="70"/>
      <c r="O484" s="77" t="s">
        <v>1419</v>
      </c>
      <c r="P484" s="79">
        <v>43804.861157407409</v>
      </c>
      <c r="Q484" s="77" t="s">
        <v>1740</v>
      </c>
      <c r="R484" s="80" t="s">
        <v>2223</v>
      </c>
      <c r="S484" s="77" t="s">
        <v>2350</v>
      </c>
      <c r="T484" s="77"/>
      <c r="U484" s="79">
        <v>43804.861157407409</v>
      </c>
      <c r="V484" s="80" t="s">
        <v>2886</v>
      </c>
      <c r="W484" s="77"/>
      <c r="X484" s="77"/>
      <c r="Y484" s="83" t="s">
        <v>3886</v>
      </c>
      <c r="Z484" s="83" t="s">
        <v>4504</v>
      </c>
    </row>
    <row r="485" spans="1:26" x14ac:dyDescent="0.3">
      <c r="A485" s="62" t="s">
        <v>620</v>
      </c>
      <c r="B485" s="62" t="s">
        <v>1305</v>
      </c>
      <c r="C485" s="63"/>
      <c r="D485" s="64"/>
      <c r="E485" s="65"/>
      <c r="F485" s="66"/>
      <c r="G485" s="63"/>
      <c r="H485" s="67"/>
      <c r="I485" s="68"/>
      <c r="J485" s="68"/>
      <c r="K485" s="34" t="s">
        <v>65</v>
      </c>
      <c r="L485" s="75">
        <v>485</v>
      </c>
      <c r="M485" s="75"/>
      <c r="N485" s="70"/>
      <c r="O485" s="77" t="s">
        <v>1419</v>
      </c>
      <c r="P485" s="79">
        <v>43804.861157407409</v>
      </c>
      <c r="Q485" s="77" t="s">
        <v>1740</v>
      </c>
      <c r="R485" s="80" t="s">
        <v>2223</v>
      </c>
      <c r="S485" s="77" t="s">
        <v>2350</v>
      </c>
      <c r="T485" s="77"/>
      <c r="U485" s="79">
        <v>43804.861157407409</v>
      </c>
      <c r="V485" s="80" t="s">
        <v>2886</v>
      </c>
      <c r="W485" s="77"/>
      <c r="X485" s="77"/>
      <c r="Y485" s="83" t="s">
        <v>3886</v>
      </c>
      <c r="Z485" s="83" t="s">
        <v>4504</v>
      </c>
    </row>
    <row r="486" spans="1:26" x14ac:dyDescent="0.3">
      <c r="A486" s="62" t="s">
        <v>620</v>
      </c>
      <c r="B486" s="62" t="s">
        <v>1306</v>
      </c>
      <c r="C486" s="63"/>
      <c r="D486" s="64"/>
      <c r="E486" s="65"/>
      <c r="F486" s="66"/>
      <c r="G486" s="63"/>
      <c r="H486" s="67"/>
      <c r="I486" s="68"/>
      <c r="J486" s="68"/>
      <c r="K486" s="34" t="s">
        <v>65</v>
      </c>
      <c r="L486" s="75">
        <v>486</v>
      </c>
      <c r="M486" s="75"/>
      <c r="N486" s="70"/>
      <c r="O486" s="77" t="s">
        <v>1419</v>
      </c>
      <c r="P486" s="79">
        <v>43804.861157407409</v>
      </c>
      <c r="Q486" s="77" t="s">
        <v>1740</v>
      </c>
      <c r="R486" s="80" t="s">
        <v>2223</v>
      </c>
      <c r="S486" s="77" t="s">
        <v>2350</v>
      </c>
      <c r="T486" s="77"/>
      <c r="U486" s="79">
        <v>43804.861157407409</v>
      </c>
      <c r="V486" s="80" t="s">
        <v>2886</v>
      </c>
      <c r="W486" s="77"/>
      <c r="X486" s="77"/>
      <c r="Y486" s="83" t="s">
        <v>3886</v>
      </c>
      <c r="Z486" s="83" t="s">
        <v>4504</v>
      </c>
    </row>
    <row r="487" spans="1:26" x14ac:dyDescent="0.3">
      <c r="A487" s="62" t="s">
        <v>620</v>
      </c>
      <c r="B487" s="62" t="s">
        <v>1307</v>
      </c>
      <c r="C487" s="63"/>
      <c r="D487" s="64"/>
      <c r="E487" s="65"/>
      <c r="F487" s="66"/>
      <c r="G487" s="63"/>
      <c r="H487" s="67"/>
      <c r="I487" s="68"/>
      <c r="J487" s="68"/>
      <c r="K487" s="34" t="s">
        <v>65</v>
      </c>
      <c r="L487" s="75">
        <v>487</v>
      </c>
      <c r="M487" s="75"/>
      <c r="N487" s="70"/>
      <c r="O487" s="77" t="s">
        <v>1419</v>
      </c>
      <c r="P487" s="79">
        <v>43804.861157407409</v>
      </c>
      <c r="Q487" s="77" t="s">
        <v>1740</v>
      </c>
      <c r="R487" s="80" t="s">
        <v>2223</v>
      </c>
      <c r="S487" s="77" t="s">
        <v>2350</v>
      </c>
      <c r="T487" s="77"/>
      <c r="U487" s="79">
        <v>43804.861157407409</v>
      </c>
      <c r="V487" s="80" t="s">
        <v>2886</v>
      </c>
      <c r="W487" s="77"/>
      <c r="X487" s="77"/>
      <c r="Y487" s="83" t="s">
        <v>3886</v>
      </c>
      <c r="Z487" s="83" t="s">
        <v>4504</v>
      </c>
    </row>
    <row r="488" spans="1:26" x14ac:dyDescent="0.3">
      <c r="A488" s="62" t="s">
        <v>620</v>
      </c>
      <c r="B488" s="62" t="s">
        <v>1308</v>
      </c>
      <c r="C488" s="63"/>
      <c r="D488" s="64"/>
      <c r="E488" s="65"/>
      <c r="F488" s="66"/>
      <c r="G488" s="63"/>
      <c r="H488" s="67"/>
      <c r="I488" s="68"/>
      <c r="J488" s="68"/>
      <c r="K488" s="34" t="s">
        <v>65</v>
      </c>
      <c r="L488" s="75">
        <v>488</v>
      </c>
      <c r="M488" s="75"/>
      <c r="N488" s="70"/>
      <c r="O488" s="77" t="s">
        <v>1420</v>
      </c>
      <c r="P488" s="79">
        <v>43804.861157407409</v>
      </c>
      <c r="Q488" s="77" t="s">
        <v>1740</v>
      </c>
      <c r="R488" s="80" t="s">
        <v>2223</v>
      </c>
      <c r="S488" s="77" t="s">
        <v>2350</v>
      </c>
      <c r="T488" s="77"/>
      <c r="U488" s="79">
        <v>43804.861157407409</v>
      </c>
      <c r="V488" s="80" t="s">
        <v>2886</v>
      </c>
      <c r="W488" s="77"/>
      <c r="X488" s="77"/>
      <c r="Y488" s="83" t="s">
        <v>3886</v>
      </c>
      <c r="Z488" s="83" t="s">
        <v>4504</v>
      </c>
    </row>
    <row r="489" spans="1:26" x14ac:dyDescent="0.3">
      <c r="A489" s="62" t="s">
        <v>620</v>
      </c>
      <c r="B489" s="62" t="s">
        <v>1177</v>
      </c>
      <c r="C489" s="63"/>
      <c r="D489" s="64"/>
      <c r="E489" s="65"/>
      <c r="F489" s="66"/>
      <c r="G489" s="63"/>
      <c r="H489" s="67"/>
      <c r="I489" s="68"/>
      <c r="J489" s="68"/>
      <c r="K489" s="34" t="s">
        <v>65</v>
      </c>
      <c r="L489" s="75">
        <v>489</v>
      </c>
      <c r="M489" s="75"/>
      <c r="N489" s="70"/>
      <c r="O489" s="77" t="s">
        <v>1419</v>
      </c>
      <c r="P489" s="79">
        <v>43804.861157407409</v>
      </c>
      <c r="Q489" s="77" t="s">
        <v>1740</v>
      </c>
      <c r="R489" s="80" t="s">
        <v>2223</v>
      </c>
      <c r="S489" s="77" t="s">
        <v>2350</v>
      </c>
      <c r="T489" s="77"/>
      <c r="U489" s="79">
        <v>43804.861157407409</v>
      </c>
      <c r="V489" s="80" t="s">
        <v>2886</v>
      </c>
      <c r="W489" s="77"/>
      <c r="X489" s="77"/>
      <c r="Y489" s="83" t="s">
        <v>3886</v>
      </c>
      <c r="Z489" s="83" t="s">
        <v>4504</v>
      </c>
    </row>
    <row r="490" spans="1:26" x14ac:dyDescent="0.3">
      <c r="A490" s="62" t="s">
        <v>621</v>
      </c>
      <c r="B490" s="62" t="s">
        <v>1181</v>
      </c>
      <c r="C490" s="63"/>
      <c r="D490" s="64"/>
      <c r="E490" s="65"/>
      <c r="F490" s="66"/>
      <c r="G490" s="63"/>
      <c r="H490" s="67"/>
      <c r="I490" s="68"/>
      <c r="J490" s="68"/>
      <c r="K490" s="34" t="s">
        <v>65</v>
      </c>
      <c r="L490" s="75">
        <v>490</v>
      </c>
      <c r="M490" s="75"/>
      <c r="N490" s="70"/>
      <c r="O490" s="77" t="s">
        <v>1419</v>
      </c>
      <c r="P490" s="79">
        <v>43804.861168981479</v>
      </c>
      <c r="Q490" s="77" t="s">
        <v>1448</v>
      </c>
      <c r="R490" s="80" t="s">
        <v>2126</v>
      </c>
      <c r="S490" s="77" t="s">
        <v>2350</v>
      </c>
      <c r="T490" s="77"/>
      <c r="U490" s="79">
        <v>43804.861168981479</v>
      </c>
      <c r="V490" s="80" t="s">
        <v>2887</v>
      </c>
      <c r="W490" s="77"/>
      <c r="X490" s="77"/>
      <c r="Y490" s="83" t="s">
        <v>3887</v>
      </c>
      <c r="Z490" s="77"/>
    </row>
    <row r="491" spans="1:26" x14ac:dyDescent="0.3">
      <c r="A491" s="62" t="s">
        <v>622</v>
      </c>
      <c r="B491" s="62" t="s">
        <v>985</v>
      </c>
      <c r="C491" s="63"/>
      <c r="D491" s="64"/>
      <c r="E491" s="65"/>
      <c r="F491" s="66"/>
      <c r="G491" s="63"/>
      <c r="H491" s="67"/>
      <c r="I491" s="68"/>
      <c r="J491" s="68"/>
      <c r="K491" s="34" t="s">
        <v>65</v>
      </c>
      <c r="L491" s="75">
        <v>491</v>
      </c>
      <c r="M491" s="75"/>
      <c r="N491" s="70"/>
      <c r="O491" s="77" t="s">
        <v>1419</v>
      </c>
      <c r="P491" s="79">
        <v>43804.861180555556</v>
      </c>
      <c r="Q491" s="77" t="s">
        <v>1698</v>
      </c>
      <c r="R491" s="77"/>
      <c r="S491" s="77"/>
      <c r="T491" s="77"/>
      <c r="U491" s="79">
        <v>43804.861180555556</v>
      </c>
      <c r="V491" s="80" t="s">
        <v>2888</v>
      </c>
      <c r="W491" s="77"/>
      <c r="X491" s="77"/>
      <c r="Y491" s="83" t="s">
        <v>3888</v>
      </c>
      <c r="Z491" s="77"/>
    </row>
    <row r="492" spans="1:26" x14ac:dyDescent="0.3">
      <c r="A492" s="62" t="s">
        <v>623</v>
      </c>
      <c r="B492" s="62" t="s">
        <v>623</v>
      </c>
      <c r="C492" s="63"/>
      <c r="D492" s="64"/>
      <c r="E492" s="65"/>
      <c r="F492" s="66"/>
      <c r="G492" s="63"/>
      <c r="H492" s="67"/>
      <c r="I492" s="68"/>
      <c r="J492" s="68"/>
      <c r="K492" s="34" t="s">
        <v>65</v>
      </c>
      <c r="L492" s="75">
        <v>492</v>
      </c>
      <c r="M492" s="75"/>
      <c r="N492" s="70"/>
      <c r="O492" s="77" t="s">
        <v>179</v>
      </c>
      <c r="P492" s="79">
        <v>43804.861203703702</v>
      </c>
      <c r="Q492" s="77" t="s">
        <v>1741</v>
      </c>
      <c r="R492" s="77"/>
      <c r="S492" s="77"/>
      <c r="T492" s="77"/>
      <c r="U492" s="79">
        <v>43804.861203703702</v>
      </c>
      <c r="V492" s="80" t="s">
        <v>2889</v>
      </c>
      <c r="W492" s="77"/>
      <c r="X492" s="77"/>
      <c r="Y492" s="83" t="s">
        <v>3889</v>
      </c>
      <c r="Z492" s="77"/>
    </row>
    <row r="493" spans="1:26" x14ac:dyDescent="0.3">
      <c r="A493" s="62" t="s">
        <v>624</v>
      </c>
      <c r="B493" s="62" t="s">
        <v>985</v>
      </c>
      <c r="C493" s="63"/>
      <c r="D493" s="64"/>
      <c r="E493" s="65"/>
      <c r="F493" s="66"/>
      <c r="G493" s="63"/>
      <c r="H493" s="67"/>
      <c r="I493" s="68"/>
      <c r="J493" s="68"/>
      <c r="K493" s="34" t="s">
        <v>65</v>
      </c>
      <c r="L493" s="75">
        <v>493</v>
      </c>
      <c r="M493" s="75"/>
      <c r="N493" s="70"/>
      <c r="O493" s="77" t="s">
        <v>1419</v>
      </c>
      <c r="P493" s="79">
        <v>43804.861203703702</v>
      </c>
      <c r="Q493" s="77" t="s">
        <v>1698</v>
      </c>
      <c r="R493" s="77"/>
      <c r="S493" s="77"/>
      <c r="T493" s="77"/>
      <c r="U493" s="79">
        <v>43804.861203703702</v>
      </c>
      <c r="V493" s="80" t="s">
        <v>2890</v>
      </c>
      <c r="W493" s="77"/>
      <c r="X493" s="77"/>
      <c r="Y493" s="83" t="s">
        <v>3890</v>
      </c>
      <c r="Z493" s="77"/>
    </row>
    <row r="494" spans="1:26" x14ac:dyDescent="0.3">
      <c r="A494" s="62" t="s">
        <v>625</v>
      </c>
      <c r="B494" s="62" t="s">
        <v>1309</v>
      </c>
      <c r="C494" s="63"/>
      <c r="D494" s="64"/>
      <c r="E494" s="65"/>
      <c r="F494" s="66"/>
      <c r="G494" s="63"/>
      <c r="H494" s="67"/>
      <c r="I494" s="68"/>
      <c r="J494" s="68"/>
      <c r="K494" s="34" t="s">
        <v>65</v>
      </c>
      <c r="L494" s="75">
        <v>494</v>
      </c>
      <c r="M494" s="75"/>
      <c r="N494" s="70"/>
      <c r="O494" s="77" t="s">
        <v>1420</v>
      </c>
      <c r="P494" s="79">
        <v>43804.861307870371</v>
      </c>
      <c r="Q494" s="77" t="s">
        <v>1742</v>
      </c>
      <c r="R494" s="77"/>
      <c r="S494" s="77"/>
      <c r="T494" s="77"/>
      <c r="U494" s="79">
        <v>43804.861307870371</v>
      </c>
      <c r="V494" s="80" t="s">
        <v>2891</v>
      </c>
      <c r="W494" s="77"/>
      <c r="X494" s="77"/>
      <c r="Y494" s="83" t="s">
        <v>3891</v>
      </c>
      <c r="Z494" s="83" t="s">
        <v>4505</v>
      </c>
    </row>
    <row r="495" spans="1:26" x14ac:dyDescent="0.3">
      <c r="A495" s="62" t="s">
        <v>626</v>
      </c>
      <c r="B495" s="62" t="s">
        <v>626</v>
      </c>
      <c r="C495" s="63"/>
      <c r="D495" s="64"/>
      <c r="E495" s="65"/>
      <c r="F495" s="66"/>
      <c r="G495" s="63"/>
      <c r="H495" s="67"/>
      <c r="I495" s="68"/>
      <c r="J495" s="68"/>
      <c r="K495" s="34" t="s">
        <v>65</v>
      </c>
      <c r="L495" s="75">
        <v>495</v>
      </c>
      <c r="M495" s="75"/>
      <c r="N495" s="70"/>
      <c r="O495" s="77" t="s">
        <v>179</v>
      </c>
      <c r="P495" s="79">
        <v>43804.852430555555</v>
      </c>
      <c r="Q495" s="77" t="s">
        <v>1743</v>
      </c>
      <c r="R495" s="80" t="s">
        <v>2185</v>
      </c>
      <c r="S495" s="77" t="s">
        <v>2359</v>
      </c>
      <c r="T495" s="77"/>
      <c r="U495" s="79">
        <v>43804.852430555555</v>
      </c>
      <c r="V495" s="80" t="s">
        <v>2892</v>
      </c>
      <c r="W495" s="77"/>
      <c r="X495" s="77"/>
      <c r="Y495" s="83" t="s">
        <v>3892</v>
      </c>
      <c r="Z495" s="77"/>
    </row>
    <row r="496" spans="1:26" x14ac:dyDescent="0.3">
      <c r="A496" s="62" t="s">
        <v>627</v>
      </c>
      <c r="B496" s="62" t="s">
        <v>626</v>
      </c>
      <c r="C496" s="63"/>
      <c r="D496" s="64"/>
      <c r="E496" s="65"/>
      <c r="F496" s="66"/>
      <c r="G496" s="63"/>
      <c r="H496" s="67"/>
      <c r="I496" s="68"/>
      <c r="J496" s="68"/>
      <c r="K496" s="34" t="s">
        <v>65</v>
      </c>
      <c r="L496" s="75">
        <v>496</v>
      </c>
      <c r="M496" s="75"/>
      <c r="N496" s="70"/>
      <c r="O496" s="77" t="s">
        <v>1419</v>
      </c>
      <c r="P496" s="79">
        <v>43804.861319444448</v>
      </c>
      <c r="Q496" s="77" t="s">
        <v>1632</v>
      </c>
      <c r="R496" s="80" t="s">
        <v>2185</v>
      </c>
      <c r="S496" s="77" t="s">
        <v>2359</v>
      </c>
      <c r="T496" s="77"/>
      <c r="U496" s="79">
        <v>43804.861319444448</v>
      </c>
      <c r="V496" s="80" t="s">
        <v>2893</v>
      </c>
      <c r="W496" s="77"/>
      <c r="X496" s="77"/>
      <c r="Y496" s="83" t="s">
        <v>3893</v>
      </c>
      <c r="Z496" s="77"/>
    </row>
    <row r="497" spans="1:26" x14ac:dyDescent="0.3">
      <c r="A497" s="62" t="s">
        <v>628</v>
      </c>
      <c r="B497" s="62" t="s">
        <v>1284</v>
      </c>
      <c r="C497" s="63"/>
      <c r="D497" s="64"/>
      <c r="E497" s="65"/>
      <c r="F497" s="66"/>
      <c r="G497" s="63"/>
      <c r="H497" s="67"/>
      <c r="I497" s="68"/>
      <c r="J497" s="68"/>
      <c r="K497" s="34" t="s">
        <v>65</v>
      </c>
      <c r="L497" s="75">
        <v>497</v>
      </c>
      <c r="M497" s="75"/>
      <c r="N497" s="70"/>
      <c r="O497" s="77" t="s">
        <v>1419</v>
      </c>
      <c r="P497" s="79">
        <v>43804.861331018517</v>
      </c>
      <c r="Q497" s="77" t="s">
        <v>1705</v>
      </c>
      <c r="R497" s="77"/>
      <c r="S497" s="77"/>
      <c r="T497" s="77"/>
      <c r="U497" s="79">
        <v>43804.861331018517</v>
      </c>
      <c r="V497" s="80" t="s">
        <v>2894</v>
      </c>
      <c r="W497" s="77"/>
      <c r="X497" s="77"/>
      <c r="Y497" s="83" t="s">
        <v>3894</v>
      </c>
      <c r="Z497" s="77"/>
    </row>
    <row r="498" spans="1:26" x14ac:dyDescent="0.3">
      <c r="A498" s="62" t="s">
        <v>629</v>
      </c>
      <c r="B498" s="62" t="s">
        <v>985</v>
      </c>
      <c r="C498" s="63"/>
      <c r="D498" s="64"/>
      <c r="E498" s="65"/>
      <c r="F498" s="66"/>
      <c r="G498" s="63"/>
      <c r="H498" s="67"/>
      <c r="I498" s="68"/>
      <c r="J498" s="68"/>
      <c r="K498" s="34" t="s">
        <v>65</v>
      </c>
      <c r="L498" s="75">
        <v>498</v>
      </c>
      <c r="M498" s="75"/>
      <c r="N498" s="70"/>
      <c r="O498" s="77" t="s">
        <v>1419</v>
      </c>
      <c r="P498" s="79">
        <v>43804.861331018517</v>
      </c>
      <c r="Q498" s="77" t="s">
        <v>1698</v>
      </c>
      <c r="R498" s="77"/>
      <c r="S498" s="77"/>
      <c r="T498" s="77"/>
      <c r="U498" s="79">
        <v>43804.861331018517</v>
      </c>
      <c r="V498" s="80" t="s">
        <v>2895</v>
      </c>
      <c r="W498" s="77"/>
      <c r="X498" s="77"/>
      <c r="Y498" s="83" t="s">
        <v>3895</v>
      </c>
      <c r="Z498" s="77"/>
    </row>
    <row r="499" spans="1:26" x14ac:dyDescent="0.3">
      <c r="A499" s="62" t="s">
        <v>630</v>
      </c>
      <c r="B499" s="62" t="s">
        <v>985</v>
      </c>
      <c r="C499" s="63"/>
      <c r="D499" s="64"/>
      <c r="E499" s="65"/>
      <c r="F499" s="66"/>
      <c r="G499" s="63"/>
      <c r="H499" s="67"/>
      <c r="I499" s="68"/>
      <c r="J499" s="68"/>
      <c r="K499" s="34" t="s">
        <v>65</v>
      </c>
      <c r="L499" s="75">
        <v>499</v>
      </c>
      <c r="M499" s="75"/>
      <c r="N499" s="70"/>
      <c r="O499" s="77" t="s">
        <v>1419</v>
      </c>
      <c r="P499" s="79">
        <v>43804.861435185187</v>
      </c>
      <c r="Q499" s="77" t="s">
        <v>1698</v>
      </c>
      <c r="R499" s="77"/>
      <c r="S499" s="77"/>
      <c r="T499" s="77"/>
      <c r="U499" s="79">
        <v>43804.861435185187</v>
      </c>
      <c r="V499" s="80" t="s">
        <v>2896</v>
      </c>
      <c r="W499" s="77"/>
      <c r="X499" s="77"/>
      <c r="Y499" s="83" t="s">
        <v>3896</v>
      </c>
      <c r="Z499" s="77"/>
    </row>
    <row r="500" spans="1:26" x14ac:dyDescent="0.3">
      <c r="A500" s="62" t="s">
        <v>631</v>
      </c>
      <c r="B500" s="62" t="s">
        <v>985</v>
      </c>
      <c r="C500" s="63"/>
      <c r="D500" s="64"/>
      <c r="E500" s="65"/>
      <c r="F500" s="66"/>
      <c r="G500" s="63"/>
      <c r="H500" s="67"/>
      <c r="I500" s="68"/>
      <c r="J500" s="68"/>
      <c r="K500" s="34" t="s">
        <v>65</v>
      </c>
      <c r="L500" s="75">
        <v>500</v>
      </c>
      <c r="M500" s="75"/>
      <c r="N500" s="70"/>
      <c r="O500" s="77" t="s">
        <v>1419</v>
      </c>
      <c r="P500" s="79">
        <v>43804.861481481479</v>
      </c>
      <c r="Q500" s="77" t="s">
        <v>1698</v>
      </c>
      <c r="R500" s="77"/>
      <c r="S500" s="77"/>
      <c r="T500" s="77"/>
      <c r="U500" s="79">
        <v>43804.861481481479</v>
      </c>
      <c r="V500" s="80" t="s">
        <v>2897</v>
      </c>
      <c r="W500" s="77"/>
      <c r="X500" s="77"/>
      <c r="Y500" s="83" t="s">
        <v>3897</v>
      </c>
      <c r="Z500" s="77"/>
    </row>
    <row r="501" spans="1:26" x14ac:dyDescent="0.3">
      <c r="A501" s="62" t="s">
        <v>632</v>
      </c>
      <c r="B501" s="62" t="s">
        <v>1181</v>
      </c>
      <c r="C501" s="63"/>
      <c r="D501" s="64"/>
      <c r="E501" s="65"/>
      <c r="F501" s="66"/>
      <c r="G501" s="63"/>
      <c r="H501" s="67"/>
      <c r="I501" s="68"/>
      <c r="J501" s="68"/>
      <c r="K501" s="34" t="s">
        <v>65</v>
      </c>
      <c r="L501" s="75">
        <v>501</v>
      </c>
      <c r="M501" s="75"/>
      <c r="N501" s="70"/>
      <c r="O501" s="77" t="s">
        <v>1419</v>
      </c>
      <c r="P501" s="79">
        <v>43804.861481481479</v>
      </c>
      <c r="Q501" s="77" t="s">
        <v>1448</v>
      </c>
      <c r="R501" s="80" t="s">
        <v>2126</v>
      </c>
      <c r="S501" s="77" t="s">
        <v>2350</v>
      </c>
      <c r="T501" s="77"/>
      <c r="U501" s="79">
        <v>43804.861481481479</v>
      </c>
      <c r="V501" s="80" t="s">
        <v>2898</v>
      </c>
      <c r="W501" s="77"/>
      <c r="X501" s="77"/>
      <c r="Y501" s="83" t="s">
        <v>3898</v>
      </c>
      <c r="Z501" s="77"/>
    </row>
    <row r="502" spans="1:26" x14ac:dyDescent="0.3">
      <c r="A502" s="62" t="s">
        <v>633</v>
      </c>
      <c r="B502" s="62" t="s">
        <v>1189</v>
      </c>
      <c r="C502" s="63"/>
      <c r="D502" s="64"/>
      <c r="E502" s="65"/>
      <c r="F502" s="66"/>
      <c r="G502" s="63"/>
      <c r="H502" s="67"/>
      <c r="I502" s="68"/>
      <c r="J502" s="68"/>
      <c r="K502" s="34" t="s">
        <v>65</v>
      </c>
      <c r="L502" s="75">
        <v>502</v>
      </c>
      <c r="M502" s="75"/>
      <c r="N502" s="70"/>
      <c r="O502" s="77" t="s">
        <v>1419</v>
      </c>
      <c r="P502" s="79">
        <v>43804.861481481479</v>
      </c>
      <c r="Q502" s="77" t="s">
        <v>1460</v>
      </c>
      <c r="R502" s="77"/>
      <c r="S502" s="77"/>
      <c r="T502" s="77"/>
      <c r="U502" s="79">
        <v>43804.861481481479</v>
      </c>
      <c r="V502" s="80" t="s">
        <v>2899</v>
      </c>
      <c r="W502" s="77"/>
      <c r="X502" s="77"/>
      <c r="Y502" s="83" t="s">
        <v>3899</v>
      </c>
      <c r="Z502" s="77"/>
    </row>
    <row r="503" spans="1:26" x14ac:dyDescent="0.3">
      <c r="A503" s="62" t="s">
        <v>634</v>
      </c>
      <c r="B503" s="62" t="s">
        <v>634</v>
      </c>
      <c r="C503" s="63"/>
      <c r="D503" s="64"/>
      <c r="E503" s="65"/>
      <c r="F503" s="66"/>
      <c r="G503" s="63"/>
      <c r="H503" s="67"/>
      <c r="I503" s="68"/>
      <c r="J503" s="68"/>
      <c r="K503" s="34" t="s">
        <v>65</v>
      </c>
      <c r="L503" s="75">
        <v>503</v>
      </c>
      <c r="M503" s="75"/>
      <c r="N503" s="70"/>
      <c r="O503" s="77" t="s">
        <v>179</v>
      </c>
      <c r="P503" s="79">
        <v>43804.861527777779</v>
      </c>
      <c r="Q503" s="77" t="s">
        <v>1744</v>
      </c>
      <c r="R503" s="77"/>
      <c r="S503" s="77"/>
      <c r="T503" s="77"/>
      <c r="U503" s="79">
        <v>43804.861527777779</v>
      </c>
      <c r="V503" s="80" t="s">
        <v>2900</v>
      </c>
      <c r="W503" s="77"/>
      <c r="X503" s="77"/>
      <c r="Y503" s="83" t="s">
        <v>3900</v>
      </c>
      <c r="Z503" s="77"/>
    </row>
    <row r="504" spans="1:26" x14ac:dyDescent="0.3">
      <c r="A504" s="62" t="s">
        <v>635</v>
      </c>
      <c r="B504" s="62" t="s">
        <v>985</v>
      </c>
      <c r="C504" s="63"/>
      <c r="D504" s="64"/>
      <c r="E504" s="65"/>
      <c r="F504" s="66"/>
      <c r="G504" s="63"/>
      <c r="H504" s="67"/>
      <c r="I504" s="68"/>
      <c r="J504" s="68"/>
      <c r="K504" s="34" t="s">
        <v>65</v>
      </c>
      <c r="L504" s="75">
        <v>504</v>
      </c>
      <c r="M504" s="75"/>
      <c r="N504" s="70"/>
      <c r="O504" s="77" t="s">
        <v>1419</v>
      </c>
      <c r="P504" s="79">
        <v>43804.861608796295</v>
      </c>
      <c r="Q504" s="77" t="s">
        <v>1698</v>
      </c>
      <c r="R504" s="77"/>
      <c r="S504" s="77"/>
      <c r="T504" s="77"/>
      <c r="U504" s="79">
        <v>43804.861608796295</v>
      </c>
      <c r="V504" s="80" t="s">
        <v>2901</v>
      </c>
      <c r="W504" s="77"/>
      <c r="X504" s="77"/>
      <c r="Y504" s="83" t="s">
        <v>3901</v>
      </c>
      <c r="Z504" s="77"/>
    </row>
    <row r="505" spans="1:26" x14ac:dyDescent="0.3">
      <c r="A505" s="62" t="s">
        <v>636</v>
      </c>
      <c r="B505" s="62" t="s">
        <v>985</v>
      </c>
      <c r="C505" s="63"/>
      <c r="D505" s="64"/>
      <c r="E505" s="65"/>
      <c r="F505" s="66"/>
      <c r="G505" s="63"/>
      <c r="H505" s="67"/>
      <c r="I505" s="68"/>
      <c r="J505" s="68"/>
      <c r="K505" s="34" t="s">
        <v>65</v>
      </c>
      <c r="L505" s="75">
        <v>505</v>
      </c>
      <c r="M505" s="75"/>
      <c r="N505" s="70"/>
      <c r="O505" s="77" t="s">
        <v>1419</v>
      </c>
      <c r="P505" s="79">
        <v>43804.861620370371</v>
      </c>
      <c r="Q505" s="77" t="s">
        <v>1698</v>
      </c>
      <c r="R505" s="77"/>
      <c r="S505" s="77"/>
      <c r="T505" s="77"/>
      <c r="U505" s="79">
        <v>43804.861620370371</v>
      </c>
      <c r="V505" s="80" t="s">
        <v>2902</v>
      </c>
      <c r="W505" s="77"/>
      <c r="X505" s="77"/>
      <c r="Y505" s="83" t="s">
        <v>3902</v>
      </c>
      <c r="Z505" s="77"/>
    </row>
    <row r="506" spans="1:26" x14ac:dyDescent="0.3">
      <c r="A506" s="62" t="s">
        <v>637</v>
      </c>
      <c r="B506" s="62" t="s">
        <v>1107</v>
      </c>
      <c r="C506" s="63"/>
      <c r="D506" s="64"/>
      <c r="E506" s="65"/>
      <c r="F506" s="66"/>
      <c r="G506" s="63"/>
      <c r="H506" s="67"/>
      <c r="I506" s="68"/>
      <c r="J506" s="68"/>
      <c r="K506" s="34" t="s">
        <v>65</v>
      </c>
      <c r="L506" s="75">
        <v>506</v>
      </c>
      <c r="M506" s="75"/>
      <c r="N506" s="70"/>
      <c r="O506" s="77" t="s">
        <v>1419</v>
      </c>
      <c r="P506" s="79">
        <v>43804.861643518518</v>
      </c>
      <c r="Q506" s="77" t="s">
        <v>1719</v>
      </c>
      <c r="R506" s="80" t="s">
        <v>2217</v>
      </c>
      <c r="S506" s="77" t="s">
        <v>2370</v>
      </c>
      <c r="T506" s="77"/>
      <c r="U506" s="79">
        <v>43804.861643518518</v>
      </c>
      <c r="V506" s="80" t="s">
        <v>2903</v>
      </c>
      <c r="W506" s="77"/>
      <c r="X506" s="77"/>
      <c r="Y506" s="83" t="s">
        <v>3903</v>
      </c>
      <c r="Z506" s="77"/>
    </row>
    <row r="507" spans="1:26" x14ac:dyDescent="0.3">
      <c r="A507" s="62" t="s">
        <v>638</v>
      </c>
      <c r="B507" s="62" t="s">
        <v>1189</v>
      </c>
      <c r="C507" s="63"/>
      <c r="D507" s="64"/>
      <c r="E507" s="65"/>
      <c r="F507" s="66"/>
      <c r="G507" s="63"/>
      <c r="H507" s="67"/>
      <c r="I507" s="68"/>
      <c r="J507" s="68"/>
      <c r="K507" s="34" t="s">
        <v>65</v>
      </c>
      <c r="L507" s="75">
        <v>507</v>
      </c>
      <c r="M507" s="75"/>
      <c r="N507" s="70"/>
      <c r="O507" s="77" t="s">
        <v>1419</v>
      </c>
      <c r="P507" s="79">
        <v>43804.861643518518</v>
      </c>
      <c r="Q507" s="77" t="s">
        <v>1460</v>
      </c>
      <c r="R507" s="77"/>
      <c r="S507" s="77"/>
      <c r="T507" s="77"/>
      <c r="U507" s="79">
        <v>43804.861643518518</v>
      </c>
      <c r="V507" s="80" t="s">
        <v>2904</v>
      </c>
      <c r="W507" s="77"/>
      <c r="X507" s="77"/>
      <c r="Y507" s="83" t="s">
        <v>3904</v>
      </c>
      <c r="Z507" s="77"/>
    </row>
    <row r="508" spans="1:26" x14ac:dyDescent="0.3">
      <c r="A508" s="62" t="s">
        <v>639</v>
      </c>
      <c r="B508" s="62" t="s">
        <v>1310</v>
      </c>
      <c r="C508" s="63"/>
      <c r="D508" s="64"/>
      <c r="E508" s="65"/>
      <c r="F508" s="66"/>
      <c r="G508" s="63"/>
      <c r="H508" s="67"/>
      <c r="I508" s="68"/>
      <c r="J508" s="68"/>
      <c r="K508" s="34" t="s">
        <v>65</v>
      </c>
      <c r="L508" s="75">
        <v>508</v>
      </c>
      <c r="M508" s="75"/>
      <c r="N508" s="70"/>
      <c r="O508" s="77" t="s">
        <v>1419</v>
      </c>
      <c r="P508" s="79">
        <v>43804.861655092594</v>
      </c>
      <c r="Q508" s="77" t="s">
        <v>1745</v>
      </c>
      <c r="R508" s="77"/>
      <c r="S508" s="77"/>
      <c r="T508" s="77"/>
      <c r="U508" s="79">
        <v>43804.861655092594</v>
      </c>
      <c r="V508" s="80" t="s">
        <v>2905</v>
      </c>
      <c r="W508" s="77"/>
      <c r="X508" s="77"/>
      <c r="Y508" s="83" t="s">
        <v>3905</v>
      </c>
      <c r="Z508" s="77"/>
    </row>
    <row r="509" spans="1:26" x14ac:dyDescent="0.3">
      <c r="A509" s="62" t="s">
        <v>640</v>
      </c>
      <c r="B509" s="62" t="s">
        <v>985</v>
      </c>
      <c r="C509" s="63"/>
      <c r="D509" s="64"/>
      <c r="E509" s="65"/>
      <c r="F509" s="66"/>
      <c r="G509" s="63"/>
      <c r="H509" s="67"/>
      <c r="I509" s="68"/>
      <c r="J509" s="68"/>
      <c r="K509" s="34" t="s">
        <v>65</v>
      </c>
      <c r="L509" s="75">
        <v>509</v>
      </c>
      <c r="M509" s="75"/>
      <c r="N509" s="70"/>
      <c r="O509" s="77" t="s">
        <v>1419</v>
      </c>
      <c r="P509" s="79">
        <v>43804.861759259256</v>
      </c>
      <c r="Q509" s="77" t="s">
        <v>1698</v>
      </c>
      <c r="R509" s="77"/>
      <c r="S509" s="77"/>
      <c r="T509" s="77"/>
      <c r="U509" s="79">
        <v>43804.861759259256</v>
      </c>
      <c r="V509" s="80" t="s">
        <v>2906</v>
      </c>
      <c r="W509" s="77"/>
      <c r="X509" s="77"/>
      <c r="Y509" s="83" t="s">
        <v>3906</v>
      </c>
      <c r="Z509" s="77"/>
    </row>
    <row r="510" spans="1:26" x14ac:dyDescent="0.3">
      <c r="A510" s="62" t="s">
        <v>641</v>
      </c>
      <c r="B510" s="62" t="s">
        <v>641</v>
      </c>
      <c r="C510" s="63"/>
      <c r="D510" s="64"/>
      <c r="E510" s="65"/>
      <c r="F510" s="66"/>
      <c r="G510" s="63"/>
      <c r="H510" s="67"/>
      <c r="I510" s="68"/>
      <c r="J510" s="68"/>
      <c r="K510" s="34" t="s">
        <v>65</v>
      </c>
      <c r="L510" s="75">
        <v>510</v>
      </c>
      <c r="M510" s="75"/>
      <c r="N510" s="70"/>
      <c r="O510" s="77" t="s">
        <v>179</v>
      </c>
      <c r="P510" s="79">
        <v>43804.861805555556</v>
      </c>
      <c r="Q510" s="77" t="s">
        <v>1746</v>
      </c>
      <c r="R510" s="80" t="s">
        <v>2224</v>
      </c>
      <c r="S510" s="77" t="s">
        <v>2350</v>
      </c>
      <c r="T510" s="77"/>
      <c r="U510" s="79">
        <v>43804.861805555556</v>
      </c>
      <c r="V510" s="80" t="s">
        <v>2907</v>
      </c>
      <c r="W510" s="77"/>
      <c r="X510" s="77"/>
      <c r="Y510" s="83" t="s">
        <v>3907</v>
      </c>
      <c r="Z510" s="77"/>
    </row>
    <row r="511" spans="1:26" x14ac:dyDescent="0.3">
      <c r="A511" s="62" t="s">
        <v>642</v>
      </c>
      <c r="B511" s="62" t="s">
        <v>642</v>
      </c>
      <c r="C511" s="63"/>
      <c r="D511" s="64"/>
      <c r="E511" s="65"/>
      <c r="F511" s="66"/>
      <c r="G511" s="63"/>
      <c r="H511" s="67"/>
      <c r="I511" s="68"/>
      <c r="J511" s="68"/>
      <c r="K511" s="34" t="s">
        <v>65</v>
      </c>
      <c r="L511" s="75">
        <v>511</v>
      </c>
      <c r="M511" s="75"/>
      <c r="N511" s="70"/>
      <c r="O511" s="77" t="s">
        <v>179</v>
      </c>
      <c r="P511" s="79">
        <v>43804.861828703702</v>
      </c>
      <c r="Q511" s="77" t="s">
        <v>1747</v>
      </c>
      <c r="R511" s="77"/>
      <c r="S511" s="77"/>
      <c r="T511" s="77"/>
      <c r="U511" s="79">
        <v>43804.861828703702</v>
      </c>
      <c r="V511" s="80" t="s">
        <v>2908</v>
      </c>
      <c r="W511" s="77"/>
      <c r="X511" s="77"/>
      <c r="Y511" s="83" t="s">
        <v>3908</v>
      </c>
      <c r="Z511" s="77"/>
    </row>
    <row r="512" spans="1:26" x14ac:dyDescent="0.3">
      <c r="A512" s="62" t="s">
        <v>643</v>
      </c>
      <c r="B512" s="62" t="s">
        <v>1187</v>
      </c>
      <c r="C512" s="63"/>
      <c r="D512" s="64"/>
      <c r="E512" s="65"/>
      <c r="F512" s="66"/>
      <c r="G512" s="63"/>
      <c r="H512" s="67"/>
      <c r="I512" s="68"/>
      <c r="J512" s="68"/>
      <c r="K512" s="34" t="s">
        <v>65</v>
      </c>
      <c r="L512" s="75">
        <v>512</v>
      </c>
      <c r="M512" s="75"/>
      <c r="N512" s="70"/>
      <c r="O512" s="77" t="s">
        <v>1419</v>
      </c>
      <c r="P512" s="79">
        <v>43804.861875000002</v>
      </c>
      <c r="Q512" s="77" t="s">
        <v>1457</v>
      </c>
      <c r="R512" s="77"/>
      <c r="S512" s="77"/>
      <c r="T512" s="77"/>
      <c r="U512" s="79">
        <v>43804.861875000002</v>
      </c>
      <c r="V512" s="80" t="s">
        <v>2909</v>
      </c>
      <c r="W512" s="77"/>
      <c r="X512" s="77"/>
      <c r="Y512" s="83" t="s">
        <v>3909</v>
      </c>
      <c r="Z512" s="77"/>
    </row>
    <row r="513" spans="1:26" x14ac:dyDescent="0.3">
      <c r="A513" s="62" t="s">
        <v>644</v>
      </c>
      <c r="B513" s="62" t="s">
        <v>1287</v>
      </c>
      <c r="C513" s="63"/>
      <c r="D513" s="64"/>
      <c r="E513" s="65"/>
      <c r="F513" s="66"/>
      <c r="G513" s="63"/>
      <c r="H513" s="67"/>
      <c r="I513" s="68"/>
      <c r="J513" s="68"/>
      <c r="K513" s="34" t="s">
        <v>65</v>
      </c>
      <c r="L513" s="75">
        <v>513</v>
      </c>
      <c r="M513" s="75"/>
      <c r="N513" s="70"/>
      <c r="O513" s="77" t="s">
        <v>1419</v>
      </c>
      <c r="P513" s="79">
        <v>43804.86204861111</v>
      </c>
      <c r="Q513" s="77" t="s">
        <v>1709</v>
      </c>
      <c r="R513" s="77"/>
      <c r="S513" s="77"/>
      <c r="T513" s="77"/>
      <c r="U513" s="79">
        <v>43804.86204861111</v>
      </c>
      <c r="V513" s="80" t="s">
        <v>2910</v>
      </c>
      <c r="W513" s="77"/>
      <c r="X513" s="77"/>
      <c r="Y513" s="83" t="s">
        <v>3910</v>
      </c>
      <c r="Z513" s="77"/>
    </row>
    <row r="514" spans="1:26" x14ac:dyDescent="0.3">
      <c r="A514" s="62" t="s">
        <v>644</v>
      </c>
      <c r="B514" s="62" t="s">
        <v>1069</v>
      </c>
      <c r="C514" s="63"/>
      <c r="D514" s="64"/>
      <c r="E514" s="65"/>
      <c r="F514" s="66"/>
      <c r="G514" s="63"/>
      <c r="H514" s="67"/>
      <c r="I514" s="68"/>
      <c r="J514" s="68"/>
      <c r="K514" s="34" t="s">
        <v>65</v>
      </c>
      <c r="L514" s="75">
        <v>514</v>
      </c>
      <c r="M514" s="75"/>
      <c r="N514" s="70"/>
      <c r="O514" s="77" t="s">
        <v>1419</v>
      </c>
      <c r="P514" s="79">
        <v>43804.86204861111</v>
      </c>
      <c r="Q514" s="77" t="s">
        <v>1709</v>
      </c>
      <c r="R514" s="77"/>
      <c r="S514" s="77"/>
      <c r="T514" s="77"/>
      <c r="U514" s="79">
        <v>43804.86204861111</v>
      </c>
      <c r="V514" s="80" t="s">
        <v>2910</v>
      </c>
      <c r="W514" s="77"/>
      <c r="X514" s="77"/>
      <c r="Y514" s="83" t="s">
        <v>3910</v>
      </c>
      <c r="Z514" s="77"/>
    </row>
    <row r="515" spans="1:26" x14ac:dyDescent="0.3">
      <c r="A515" s="62" t="s">
        <v>645</v>
      </c>
      <c r="B515" s="62" t="s">
        <v>985</v>
      </c>
      <c r="C515" s="63"/>
      <c r="D515" s="64"/>
      <c r="E515" s="65"/>
      <c r="F515" s="66"/>
      <c r="G515" s="63"/>
      <c r="H515" s="67"/>
      <c r="I515" s="68"/>
      <c r="J515" s="68"/>
      <c r="K515" s="34" t="s">
        <v>65</v>
      </c>
      <c r="L515" s="75">
        <v>515</v>
      </c>
      <c r="M515" s="75"/>
      <c r="N515" s="70"/>
      <c r="O515" s="77" t="s">
        <v>1419</v>
      </c>
      <c r="P515" s="79">
        <v>43804.862071759257</v>
      </c>
      <c r="Q515" s="77" t="s">
        <v>1698</v>
      </c>
      <c r="R515" s="77"/>
      <c r="S515" s="77"/>
      <c r="T515" s="77"/>
      <c r="U515" s="79">
        <v>43804.862071759257</v>
      </c>
      <c r="V515" s="80" t="s">
        <v>2911</v>
      </c>
      <c r="W515" s="77"/>
      <c r="X515" s="77"/>
      <c r="Y515" s="83" t="s">
        <v>3911</v>
      </c>
      <c r="Z515" s="77"/>
    </row>
    <row r="516" spans="1:26" x14ac:dyDescent="0.3">
      <c r="A516" s="62" t="s">
        <v>646</v>
      </c>
      <c r="B516" s="62" t="s">
        <v>985</v>
      </c>
      <c r="C516" s="63"/>
      <c r="D516" s="64"/>
      <c r="E516" s="65"/>
      <c r="F516" s="66"/>
      <c r="G516" s="63"/>
      <c r="H516" s="67"/>
      <c r="I516" s="68"/>
      <c r="J516" s="68"/>
      <c r="K516" s="34" t="s">
        <v>65</v>
      </c>
      <c r="L516" s="75">
        <v>516</v>
      </c>
      <c r="M516" s="75"/>
      <c r="N516" s="70"/>
      <c r="O516" s="77" t="s">
        <v>1419</v>
      </c>
      <c r="P516" s="79">
        <v>43804.862141203703</v>
      </c>
      <c r="Q516" s="77" t="s">
        <v>1698</v>
      </c>
      <c r="R516" s="77"/>
      <c r="S516" s="77"/>
      <c r="T516" s="77"/>
      <c r="U516" s="79">
        <v>43804.862141203703</v>
      </c>
      <c r="V516" s="80" t="s">
        <v>2912</v>
      </c>
      <c r="W516" s="77"/>
      <c r="X516" s="77"/>
      <c r="Y516" s="83" t="s">
        <v>3912</v>
      </c>
      <c r="Z516" s="77"/>
    </row>
    <row r="517" spans="1:26" x14ac:dyDescent="0.3">
      <c r="A517" s="62" t="s">
        <v>647</v>
      </c>
      <c r="B517" s="62" t="s">
        <v>1181</v>
      </c>
      <c r="C517" s="63"/>
      <c r="D517" s="64"/>
      <c r="E517" s="65"/>
      <c r="F517" s="66"/>
      <c r="G517" s="63"/>
      <c r="H517" s="67"/>
      <c r="I517" s="68"/>
      <c r="J517" s="68"/>
      <c r="K517" s="34" t="s">
        <v>65</v>
      </c>
      <c r="L517" s="75">
        <v>517</v>
      </c>
      <c r="M517" s="75"/>
      <c r="N517" s="70"/>
      <c r="O517" s="77" t="s">
        <v>1419</v>
      </c>
      <c r="P517" s="79">
        <v>43804.862175925926</v>
      </c>
      <c r="Q517" s="77" t="s">
        <v>1448</v>
      </c>
      <c r="R517" s="80" t="s">
        <v>2126</v>
      </c>
      <c r="S517" s="77" t="s">
        <v>2350</v>
      </c>
      <c r="T517" s="77"/>
      <c r="U517" s="79">
        <v>43804.862175925926</v>
      </c>
      <c r="V517" s="80" t="s">
        <v>2913</v>
      </c>
      <c r="W517" s="77"/>
      <c r="X517" s="77"/>
      <c r="Y517" s="83" t="s">
        <v>3913</v>
      </c>
      <c r="Z517" s="77"/>
    </row>
    <row r="518" spans="1:26" x14ac:dyDescent="0.3">
      <c r="A518" s="62" t="s">
        <v>648</v>
      </c>
      <c r="B518" s="62" t="s">
        <v>648</v>
      </c>
      <c r="C518" s="63"/>
      <c r="D518" s="64"/>
      <c r="E518" s="65"/>
      <c r="F518" s="66"/>
      <c r="G518" s="63"/>
      <c r="H518" s="67"/>
      <c r="I518" s="68"/>
      <c r="J518" s="68"/>
      <c r="K518" s="34" t="s">
        <v>65</v>
      </c>
      <c r="L518" s="75">
        <v>518</v>
      </c>
      <c r="M518" s="75"/>
      <c r="N518" s="70"/>
      <c r="O518" s="77" t="s">
        <v>179</v>
      </c>
      <c r="P518" s="79">
        <v>43804.862349537034</v>
      </c>
      <c r="Q518" s="77" t="s">
        <v>1748</v>
      </c>
      <c r="R518" s="77"/>
      <c r="S518" s="77"/>
      <c r="T518" s="77"/>
      <c r="U518" s="79">
        <v>43804.862349537034</v>
      </c>
      <c r="V518" s="80" t="s">
        <v>2914</v>
      </c>
      <c r="W518" s="77"/>
      <c r="X518" s="77"/>
      <c r="Y518" s="83" t="s">
        <v>3914</v>
      </c>
      <c r="Z518" s="77"/>
    </row>
    <row r="519" spans="1:26" x14ac:dyDescent="0.3">
      <c r="A519" s="62" t="s">
        <v>649</v>
      </c>
      <c r="B519" s="62" t="s">
        <v>946</v>
      </c>
      <c r="C519" s="63"/>
      <c r="D519" s="64"/>
      <c r="E519" s="65"/>
      <c r="F519" s="66"/>
      <c r="G519" s="63"/>
      <c r="H519" s="67"/>
      <c r="I519" s="68"/>
      <c r="J519" s="68"/>
      <c r="K519" s="34" t="s">
        <v>65</v>
      </c>
      <c r="L519" s="75">
        <v>519</v>
      </c>
      <c r="M519" s="75"/>
      <c r="N519" s="70"/>
      <c r="O519" s="77" t="s">
        <v>1419</v>
      </c>
      <c r="P519" s="79">
        <v>43804.862349537034</v>
      </c>
      <c r="Q519" s="77" t="s">
        <v>1749</v>
      </c>
      <c r="R519" s="77"/>
      <c r="S519" s="77"/>
      <c r="T519" s="77"/>
      <c r="U519" s="79">
        <v>43804.862349537034</v>
      </c>
      <c r="V519" s="80" t="s">
        <v>2915</v>
      </c>
      <c r="W519" s="77"/>
      <c r="X519" s="77"/>
      <c r="Y519" s="83" t="s">
        <v>3915</v>
      </c>
      <c r="Z519" s="77"/>
    </row>
    <row r="520" spans="1:26" x14ac:dyDescent="0.3">
      <c r="A520" s="62" t="s">
        <v>650</v>
      </c>
      <c r="B520" s="62" t="s">
        <v>650</v>
      </c>
      <c r="C520" s="63"/>
      <c r="D520" s="64"/>
      <c r="E520" s="65"/>
      <c r="F520" s="66"/>
      <c r="G520" s="63"/>
      <c r="H520" s="67"/>
      <c r="I520" s="68"/>
      <c r="J520" s="68"/>
      <c r="K520" s="34" t="s">
        <v>65</v>
      </c>
      <c r="L520" s="75">
        <v>520</v>
      </c>
      <c r="M520" s="75"/>
      <c r="N520" s="70"/>
      <c r="O520" s="77" t="s">
        <v>179</v>
      </c>
      <c r="P520" s="79">
        <v>43804.862361111111</v>
      </c>
      <c r="Q520" s="77" t="s">
        <v>1750</v>
      </c>
      <c r="R520" s="80" t="s">
        <v>2225</v>
      </c>
      <c r="S520" s="77" t="s">
        <v>2350</v>
      </c>
      <c r="T520" s="77"/>
      <c r="U520" s="79">
        <v>43804.862361111111</v>
      </c>
      <c r="V520" s="80" t="s">
        <v>2916</v>
      </c>
      <c r="W520" s="77"/>
      <c r="X520" s="77"/>
      <c r="Y520" s="83" t="s">
        <v>3916</v>
      </c>
      <c r="Z520" s="77"/>
    </row>
    <row r="521" spans="1:26" x14ac:dyDescent="0.3">
      <c r="A521" s="62" t="s">
        <v>651</v>
      </c>
      <c r="B521" s="62" t="s">
        <v>946</v>
      </c>
      <c r="C521" s="63"/>
      <c r="D521" s="64"/>
      <c r="E521" s="65"/>
      <c r="F521" s="66"/>
      <c r="G521" s="63"/>
      <c r="H521" s="67"/>
      <c r="I521" s="68"/>
      <c r="J521" s="68"/>
      <c r="K521" s="34" t="s">
        <v>65</v>
      </c>
      <c r="L521" s="75">
        <v>521</v>
      </c>
      <c r="M521" s="75"/>
      <c r="N521" s="70"/>
      <c r="O521" s="77" t="s">
        <v>1419</v>
      </c>
      <c r="P521" s="79">
        <v>43804.862453703703</v>
      </c>
      <c r="Q521" s="77" t="s">
        <v>1749</v>
      </c>
      <c r="R521" s="77"/>
      <c r="S521" s="77"/>
      <c r="T521" s="77"/>
      <c r="U521" s="79">
        <v>43804.862453703703</v>
      </c>
      <c r="V521" s="80" t="s">
        <v>2917</v>
      </c>
      <c r="W521" s="77"/>
      <c r="X521" s="77"/>
      <c r="Y521" s="83" t="s">
        <v>3917</v>
      </c>
      <c r="Z521" s="77"/>
    </row>
    <row r="522" spans="1:26" x14ac:dyDescent="0.3">
      <c r="A522" s="62" t="s">
        <v>652</v>
      </c>
      <c r="B522" s="62" t="s">
        <v>652</v>
      </c>
      <c r="C522" s="63"/>
      <c r="D522" s="64"/>
      <c r="E522" s="65"/>
      <c r="F522" s="66"/>
      <c r="G522" s="63"/>
      <c r="H522" s="67"/>
      <c r="I522" s="68"/>
      <c r="J522" s="68"/>
      <c r="K522" s="34" t="s">
        <v>65</v>
      </c>
      <c r="L522" s="75">
        <v>522</v>
      </c>
      <c r="M522" s="75"/>
      <c r="N522" s="70"/>
      <c r="O522" s="77" t="s">
        <v>179</v>
      </c>
      <c r="P522" s="79">
        <v>43804.862592592595</v>
      </c>
      <c r="Q522" s="77" t="s">
        <v>1751</v>
      </c>
      <c r="R522" s="77"/>
      <c r="S522" s="77"/>
      <c r="T522" s="77"/>
      <c r="U522" s="79">
        <v>43804.862592592595</v>
      </c>
      <c r="V522" s="80" t="s">
        <v>2918</v>
      </c>
      <c r="W522" s="77"/>
      <c r="X522" s="77"/>
      <c r="Y522" s="83" t="s">
        <v>3918</v>
      </c>
      <c r="Z522" s="77"/>
    </row>
    <row r="523" spans="1:26" x14ac:dyDescent="0.3">
      <c r="A523" s="62" t="s">
        <v>653</v>
      </c>
      <c r="B523" s="62" t="s">
        <v>946</v>
      </c>
      <c r="C523" s="63"/>
      <c r="D523" s="64"/>
      <c r="E523" s="65"/>
      <c r="F523" s="66"/>
      <c r="G523" s="63"/>
      <c r="H523" s="67"/>
      <c r="I523" s="68"/>
      <c r="J523" s="68"/>
      <c r="K523" s="34" t="s">
        <v>65</v>
      </c>
      <c r="L523" s="75">
        <v>523</v>
      </c>
      <c r="M523" s="75"/>
      <c r="N523" s="70"/>
      <c r="O523" s="77" t="s">
        <v>1419</v>
      </c>
      <c r="P523" s="79">
        <v>43804.862638888888</v>
      </c>
      <c r="Q523" s="77" t="s">
        <v>1749</v>
      </c>
      <c r="R523" s="77"/>
      <c r="S523" s="77"/>
      <c r="T523" s="77"/>
      <c r="U523" s="79">
        <v>43804.862638888888</v>
      </c>
      <c r="V523" s="80" t="s">
        <v>2919</v>
      </c>
      <c r="W523" s="77"/>
      <c r="X523" s="77"/>
      <c r="Y523" s="83" t="s">
        <v>3919</v>
      </c>
      <c r="Z523" s="77"/>
    </row>
    <row r="524" spans="1:26" x14ac:dyDescent="0.3">
      <c r="A524" s="62" t="s">
        <v>654</v>
      </c>
      <c r="B524" s="62" t="s">
        <v>1172</v>
      </c>
      <c r="C524" s="63"/>
      <c r="D524" s="64"/>
      <c r="E524" s="65"/>
      <c r="F524" s="66"/>
      <c r="G524" s="63"/>
      <c r="H524" s="67"/>
      <c r="I524" s="68"/>
      <c r="J524" s="68"/>
      <c r="K524" s="34" t="s">
        <v>65</v>
      </c>
      <c r="L524" s="75">
        <v>524</v>
      </c>
      <c r="M524" s="75"/>
      <c r="N524" s="70"/>
      <c r="O524" s="77" t="s">
        <v>1419</v>
      </c>
      <c r="P524" s="79">
        <v>43804.862708333334</v>
      </c>
      <c r="Q524" s="77" t="s">
        <v>1431</v>
      </c>
      <c r="R524" s="77"/>
      <c r="S524" s="77"/>
      <c r="T524" s="77" t="s">
        <v>2389</v>
      </c>
      <c r="U524" s="79">
        <v>43804.862708333334</v>
      </c>
      <c r="V524" s="80" t="s">
        <v>2920</v>
      </c>
      <c r="W524" s="77"/>
      <c r="X524" s="77"/>
      <c r="Y524" s="83" t="s">
        <v>3920</v>
      </c>
      <c r="Z524" s="77"/>
    </row>
    <row r="525" spans="1:26" x14ac:dyDescent="0.3">
      <c r="A525" s="62" t="s">
        <v>655</v>
      </c>
      <c r="B525" s="62" t="s">
        <v>946</v>
      </c>
      <c r="C525" s="63"/>
      <c r="D525" s="64"/>
      <c r="E525" s="65"/>
      <c r="F525" s="66"/>
      <c r="G525" s="63"/>
      <c r="H525" s="67"/>
      <c r="I525" s="68"/>
      <c r="J525" s="68"/>
      <c r="K525" s="34" t="s">
        <v>65</v>
      </c>
      <c r="L525" s="75">
        <v>525</v>
      </c>
      <c r="M525" s="75"/>
      <c r="N525" s="70"/>
      <c r="O525" s="77" t="s">
        <v>1419</v>
      </c>
      <c r="P525" s="79">
        <v>43804.862719907411</v>
      </c>
      <c r="Q525" s="77" t="s">
        <v>1749</v>
      </c>
      <c r="R525" s="77"/>
      <c r="S525" s="77"/>
      <c r="T525" s="77"/>
      <c r="U525" s="79">
        <v>43804.862719907411</v>
      </c>
      <c r="V525" s="80" t="s">
        <v>2921</v>
      </c>
      <c r="W525" s="77"/>
      <c r="X525" s="77"/>
      <c r="Y525" s="83" t="s">
        <v>3921</v>
      </c>
      <c r="Z525" s="77"/>
    </row>
    <row r="526" spans="1:26" x14ac:dyDescent="0.3">
      <c r="A526" s="62" t="s">
        <v>656</v>
      </c>
      <c r="B526" s="62" t="s">
        <v>1173</v>
      </c>
      <c r="C526" s="63"/>
      <c r="D526" s="64"/>
      <c r="E526" s="65"/>
      <c r="F526" s="66"/>
      <c r="G526" s="63"/>
      <c r="H526" s="67"/>
      <c r="I526" s="68"/>
      <c r="J526" s="68"/>
      <c r="K526" s="34" t="s">
        <v>65</v>
      </c>
      <c r="L526" s="75">
        <v>526</v>
      </c>
      <c r="M526" s="75"/>
      <c r="N526" s="70"/>
      <c r="O526" s="77" t="s">
        <v>1419</v>
      </c>
      <c r="P526" s="79">
        <v>43804.86273148148</v>
      </c>
      <c r="Q526" s="77" t="s">
        <v>1432</v>
      </c>
      <c r="R526" s="80" t="s">
        <v>2118</v>
      </c>
      <c r="S526" s="77" t="s">
        <v>2351</v>
      </c>
      <c r="T526" s="77" t="s">
        <v>2390</v>
      </c>
      <c r="U526" s="79">
        <v>43804.86273148148</v>
      </c>
      <c r="V526" s="80" t="s">
        <v>2922</v>
      </c>
      <c r="W526" s="77"/>
      <c r="X526" s="77"/>
      <c r="Y526" s="83" t="s">
        <v>3922</v>
      </c>
      <c r="Z526" s="77"/>
    </row>
    <row r="527" spans="1:26" x14ac:dyDescent="0.3">
      <c r="A527" s="62" t="s">
        <v>657</v>
      </c>
      <c r="B527" s="62" t="s">
        <v>657</v>
      </c>
      <c r="C527" s="63"/>
      <c r="D527" s="64"/>
      <c r="E527" s="65"/>
      <c r="F527" s="66"/>
      <c r="G527" s="63"/>
      <c r="H527" s="67"/>
      <c r="I527" s="68"/>
      <c r="J527" s="68"/>
      <c r="K527" s="34" t="s">
        <v>65</v>
      </c>
      <c r="L527" s="75">
        <v>527</v>
      </c>
      <c r="M527" s="75"/>
      <c r="N527" s="70"/>
      <c r="O527" s="77" t="s">
        <v>179</v>
      </c>
      <c r="P527" s="79">
        <v>43804.862766203703</v>
      </c>
      <c r="Q527" s="77" t="s">
        <v>1752</v>
      </c>
      <c r="R527" s="80" t="s">
        <v>2226</v>
      </c>
      <c r="S527" s="77" t="s">
        <v>2350</v>
      </c>
      <c r="T527" s="77"/>
      <c r="U527" s="79">
        <v>43804.862766203703</v>
      </c>
      <c r="V527" s="80" t="s">
        <v>2923</v>
      </c>
      <c r="W527" s="77"/>
      <c r="X527" s="77"/>
      <c r="Y527" s="83" t="s">
        <v>3923</v>
      </c>
      <c r="Z527" s="77"/>
    </row>
    <row r="528" spans="1:26" x14ac:dyDescent="0.3">
      <c r="A528" s="62" t="s">
        <v>658</v>
      </c>
      <c r="B528" s="62" t="s">
        <v>658</v>
      </c>
      <c r="C528" s="63"/>
      <c r="D528" s="64"/>
      <c r="E528" s="65"/>
      <c r="F528" s="66"/>
      <c r="G528" s="63"/>
      <c r="H528" s="67"/>
      <c r="I528" s="68"/>
      <c r="J528" s="68"/>
      <c r="K528" s="34" t="s">
        <v>65</v>
      </c>
      <c r="L528" s="75">
        <v>528</v>
      </c>
      <c r="M528" s="75"/>
      <c r="N528" s="70"/>
      <c r="O528" s="77" t="s">
        <v>179</v>
      </c>
      <c r="P528" s="79">
        <v>43804.862870370373</v>
      </c>
      <c r="Q528" s="77" t="s">
        <v>1753</v>
      </c>
      <c r="R528" s="77"/>
      <c r="S528" s="77"/>
      <c r="T528" s="77"/>
      <c r="U528" s="79">
        <v>43804.862870370373</v>
      </c>
      <c r="V528" s="80" t="s">
        <v>2924</v>
      </c>
      <c r="W528" s="77"/>
      <c r="X528" s="77"/>
      <c r="Y528" s="83" t="s">
        <v>3924</v>
      </c>
      <c r="Z528" s="77"/>
    </row>
    <row r="529" spans="1:26" x14ac:dyDescent="0.3">
      <c r="A529" s="62" t="s">
        <v>659</v>
      </c>
      <c r="B529" s="62" t="s">
        <v>946</v>
      </c>
      <c r="C529" s="63"/>
      <c r="D529" s="64"/>
      <c r="E529" s="65"/>
      <c r="F529" s="66"/>
      <c r="G529" s="63"/>
      <c r="H529" s="67"/>
      <c r="I529" s="68"/>
      <c r="J529" s="68"/>
      <c r="K529" s="34" t="s">
        <v>65</v>
      </c>
      <c r="L529" s="75">
        <v>529</v>
      </c>
      <c r="M529" s="75"/>
      <c r="N529" s="70"/>
      <c r="O529" s="77" t="s">
        <v>1419</v>
      </c>
      <c r="P529" s="79">
        <v>43804.863009259258</v>
      </c>
      <c r="Q529" s="77" t="s">
        <v>1749</v>
      </c>
      <c r="R529" s="77"/>
      <c r="S529" s="77"/>
      <c r="T529" s="77"/>
      <c r="U529" s="79">
        <v>43804.863009259258</v>
      </c>
      <c r="V529" s="80" t="s">
        <v>2925</v>
      </c>
      <c r="W529" s="77"/>
      <c r="X529" s="77"/>
      <c r="Y529" s="83" t="s">
        <v>3925</v>
      </c>
      <c r="Z529" s="77"/>
    </row>
    <row r="530" spans="1:26" x14ac:dyDescent="0.3">
      <c r="A530" s="62" t="s">
        <v>660</v>
      </c>
      <c r="B530" s="62" t="s">
        <v>1311</v>
      </c>
      <c r="C530" s="63"/>
      <c r="D530" s="64"/>
      <c r="E530" s="65"/>
      <c r="F530" s="66"/>
      <c r="G530" s="63"/>
      <c r="H530" s="67"/>
      <c r="I530" s="68"/>
      <c r="J530" s="68"/>
      <c r="K530" s="34" t="s">
        <v>65</v>
      </c>
      <c r="L530" s="75">
        <v>530</v>
      </c>
      <c r="M530" s="75"/>
      <c r="N530" s="70"/>
      <c r="O530" s="77" t="s">
        <v>1420</v>
      </c>
      <c r="P530" s="79">
        <v>43804.86310185185</v>
      </c>
      <c r="Q530" s="77" t="s">
        <v>1754</v>
      </c>
      <c r="R530" s="77"/>
      <c r="S530" s="77"/>
      <c r="T530" s="77"/>
      <c r="U530" s="79">
        <v>43804.86310185185</v>
      </c>
      <c r="V530" s="80" t="s">
        <v>2926</v>
      </c>
      <c r="W530" s="77"/>
      <c r="X530" s="77"/>
      <c r="Y530" s="83" t="s">
        <v>3926</v>
      </c>
      <c r="Z530" s="83" t="s">
        <v>4506</v>
      </c>
    </row>
    <row r="531" spans="1:26" x14ac:dyDescent="0.3">
      <c r="A531" s="62" t="s">
        <v>661</v>
      </c>
      <c r="B531" s="62" t="s">
        <v>1287</v>
      </c>
      <c r="C531" s="63"/>
      <c r="D531" s="64"/>
      <c r="E531" s="65"/>
      <c r="F531" s="66"/>
      <c r="G531" s="63"/>
      <c r="H531" s="67"/>
      <c r="I531" s="68"/>
      <c r="J531" s="68"/>
      <c r="K531" s="34" t="s">
        <v>65</v>
      </c>
      <c r="L531" s="75">
        <v>531</v>
      </c>
      <c r="M531" s="75"/>
      <c r="N531" s="70"/>
      <c r="O531" s="77" t="s">
        <v>1419</v>
      </c>
      <c r="P531" s="79">
        <v>43804.86310185185</v>
      </c>
      <c r="Q531" s="77" t="s">
        <v>1709</v>
      </c>
      <c r="R531" s="77"/>
      <c r="S531" s="77"/>
      <c r="T531" s="77"/>
      <c r="U531" s="79">
        <v>43804.86310185185</v>
      </c>
      <c r="V531" s="80" t="s">
        <v>2927</v>
      </c>
      <c r="W531" s="77"/>
      <c r="X531" s="77"/>
      <c r="Y531" s="83" t="s">
        <v>3927</v>
      </c>
      <c r="Z531" s="77"/>
    </row>
    <row r="532" spans="1:26" x14ac:dyDescent="0.3">
      <c r="A532" s="62" t="s">
        <v>661</v>
      </c>
      <c r="B532" s="62" t="s">
        <v>1069</v>
      </c>
      <c r="C532" s="63"/>
      <c r="D532" s="64"/>
      <c r="E532" s="65"/>
      <c r="F532" s="66"/>
      <c r="G532" s="63"/>
      <c r="H532" s="67"/>
      <c r="I532" s="68"/>
      <c r="J532" s="68"/>
      <c r="K532" s="34" t="s">
        <v>65</v>
      </c>
      <c r="L532" s="75">
        <v>532</v>
      </c>
      <c r="M532" s="75"/>
      <c r="N532" s="70"/>
      <c r="O532" s="77" t="s">
        <v>1419</v>
      </c>
      <c r="P532" s="79">
        <v>43804.86310185185</v>
      </c>
      <c r="Q532" s="77" t="s">
        <v>1709</v>
      </c>
      <c r="R532" s="77"/>
      <c r="S532" s="77"/>
      <c r="T532" s="77"/>
      <c r="U532" s="79">
        <v>43804.86310185185</v>
      </c>
      <c r="V532" s="80" t="s">
        <v>2927</v>
      </c>
      <c r="W532" s="77"/>
      <c r="X532" s="77"/>
      <c r="Y532" s="83" t="s">
        <v>3927</v>
      </c>
      <c r="Z532" s="77"/>
    </row>
    <row r="533" spans="1:26" x14ac:dyDescent="0.3">
      <c r="A533" s="62" t="s">
        <v>662</v>
      </c>
      <c r="B533" s="62" t="s">
        <v>662</v>
      </c>
      <c r="C533" s="63"/>
      <c r="D533" s="64"/>
      <c r="E533" s="65"/>
      <c r="F533" s="66"/>
      <c r="G533" s="63"/>
      <c r="H533" s="67"/>
      <c r="I533" s="68"/>
      <c r="J533" s="68"/>
      <c r="K533" s="34" t="s">
        <v>65</v>
      </c>
      <c r="L533" s="75">
        <v>533</v>
      </c>
      <c r="M533" s="75"/>
      <c r="N533" s="70"/>
      <c r="O533" s="77" t="s">
        <v>179</v>
      </c>
      <c r="P533" s="79">
        <v>43804.863113425927</v>
      </c>
      <c r="Q533" s="77" t="s">
        <v>1755</v>
      </c>
      <c r="R533" s="80" t="s">
        <v>2227</v>
      </c>
      <c r="S533" s="77" t="s">
        <v>2372</v>
      </c>
      <c r="T533" s="77"/>
      <c r="U533" s="79">
        <v>43804.863113425927</v>
      </c>
      <c r="V533" s="80" t="s">
        <v>2928</v>
      </c>
      <c r="W533" s="77"/>
      <c r="X533" s="77"/>
      <c r="Y533" s="83" t="s">
        <v>3928</v>
      </c>
      <c r="Z533" s="77"/>
    </row>
    <row r="534" spans="1:26" x14ac:dyDescent="0.3">
      <c r="A534" s="62" t="s">
        <v>663</v>
      </c>
      <c r="B534" s="62" t="s">
        <v>663</v>
      </c>
      <c r="C534" s="63"/>
      <c r="D534" s="64"/>
      <c r="E534" s="65"/>
      <c r="F534" s="66"/>
      <c r="G534" s="63"/>
      <c r="H534" s="67"/>
      <c r="I534" s="68"/>
      <c r="J534" s="68"/>
      <c r="K534" s="34" t="s">
        <v>65</v>
      </c>
      <c r="L534" s="75">
        <v>534</v>
      </c>
      <c r="M534" s="75"/>
      <c r="N534" s="70"/>
      <c r="O534" s="77" t="s">
        <v>179</v>
      </c>
      <c r="P534" s="79">
        <v>43804.863113425927</v>
      </c>
      <c r="Q534" s="77" t="s">
        <v>1756</v>
      </c>
      <c r="R534" s="80" t="s">
        <v>2228</v>
      </c>
      <c r="S534" s="77" t="s">
        <v>2350</v>
      </c>
      <c r="T534" s="77"/>
      <c r="U534" s="79">
        <v>43804.863113425927</v>
      </c>
      <c r="V534" s="80" t="s">
        <v>2929</v>
      </c>
      <c r="W534" s="77"/>
      <c r="X534" s="77"/>
      <c r="Y534" s="83" t="s">
        <v>3929</v>
      </c>
      <c r="Z534" s="77"/>
    </row>
    <row r="535" spans="1:26" x14ac:dyDescent="0.3">
      <c r="A535" s="62" t="s">
        <v>664</v>
      </c>
      <c r="B535" s="62" t="s">
        <v>985</v>
      </c>
      <c r="C535" s="63"/>
      <c r="D535" s="64"/>
      <c r="E535" s="65"/>
      <c r="F535" s="66"/>
      <c r="G535" s="63"/>
      <c r="H535" s="67"/>
      <c r="I535" s="68"/>
      <c r="J535" s="68"/>
      <c r="K535" s="34" t="s">
        <v>65</v>
      </c>
      <c r="L535" s="75">
        <v>535</v>
      </c>
      <c r="M535" s="75"/>
      <c r="N535" s="70"/>
      <c r="O535" s="77" t="s">
        <v>1419</v>
      </c>
      <c r="P535" s="79">
        <v>43804.863263888888</v>
      </c>
      <c r="Q535" s="77" t="s">
        <v>1698</v>
      </c>
      <c r="R535" s="77"/>
      <c r="S535" s="77"/>
      <c r="T535" s="77"/>
      <c r="U535" s="79">
        <v>43804.863263888888</v>
      </c>
      <c r="V535" s="80" t="s">
        <v>2930</v>
      </c>
      <c r="W535" s="77"/>
      <c r="X535" s="77"/>
      <c r="Y535" s="83" t="s">
        <v>3930</v>
      </c>
      <c r="Z535" s="77"/>
    </row>
    <row r="536" spans="1:26" x14ac:dyDescent="0.3">
      <c r="A536" s="62" t="s">
        <v>665</v>
      </c>
      <c r="B536" s="62" t="s">
        <v>1253</v>
      </c>
      <c r="C536" s="63"/>
      <c r="D536" s="64"/>
      <c r="E536" s="65"/>
      <c r="F536" s="66"/>
      <c r="G536" s="63"/>
      <c r="H536" s="67"/>
      <c r="I536" s="68"/>
      <c r="J536" s="68"/>
      <c r="K536" s="34" t="s">
        <v>65</v>
      </c>
      <c r="L536" s="75">
        <v>536</v>
      </c>
      <c r="M536" s="75"/>
      <c r="N536" s="70"/>
      <c r="O536" s="77" t="s">
        <v>1419</v>
      </c>
      <c r="P536" s="79">
        <v>43804.863287037035</v>
      </c>
      <c r="Q536" s="77" t="s">
        <v>1618</v>
      </c>
      <c r="R536" s="77"/>
      <c r="S536" s="77"/>
      <c r="T536" s="77"/>
      <c r="U536" s="79">
        <v>43804.863287037035</v>
      </c>
      <c r="V536" s="80" t="s">
        <v>2931</v>
      </c>
      <c r="W536" s="77"/>
      <c r="X536" s="77"/>
      <c r="Y536" s="83" t="s">
        <v>3931</v>
      </c>
      <c r="Z536" s="77"/>
    </row>
    <row r="537" spans="1:26" x14ac:dyDescent="0.3">
      <c r="A537" s="62" t="s">
        <v>666</v>
      </c>
      <c r="B537" s="62" t="s">
        <v>985</v>
      </c>
      <c r="C537" s="63"/>
      <c r="D537" s="64"/>
      <c r="E537" s="65"/>
      <c r="F537" s="66"/>
      <c r="G537" s="63"/>
      <c r="H537" s="67"/>
      <c r="I537" s="68"/>
      <c r="J537" s="68"/>
      <c r="K537" s="34" t="s">
        <v>65</v>
      </c>
      <c r="L537" s="75">
        <v>537</v>
      </c>
      <c r="M537" s="75"/>
      <c r="N537" s="70"/>
      <c r="O537" s="77" t="s">
        <v>1419</v>
      </c>
      <c r="P537" s="79">
        <v>43804.863356481481</v>
      </c>
      <c r="Q537" s="77" t="s">
        <v>1698</v>
      </c>
      <c r="R537" s="77"/>
      <c r="S537" s="77"/>
      <c r="T537" s="77"/>
      <c r="U537" s="79">
        <v>43804.863356481481</v>
      </c>
      <c r="V537" s="80" t="s">
        <v>2932</v>
      </c>
      <c r="W537" s="77"/>
      <c r="X537" s="77"/>
      <c r="Y537" s="83" t="s">
        <v>3932</v>
      </c>
      <c r="Z537" s="77"/>
    </row>
    <row r="538" spans="1:26" x14ac:dyDescent="0.3">
      <c r="A538" s="62" t="s">
        <v>667</v>
      </c>
      <c r="B538" s="62" t="s">
        <v>1312</v>
      </c>
      <c r="C538" s="63"/>
      <c r="D538" s="64"/>
      <c r="E538" s="65"/>
      <c r="F538" s="66"/>
      <c r="G538" s="63"/>
      <c r="H538" s="67"/>
      <c r="I538" s="68"/>
      <c r="J538" s="68"/>
      <c r="K538" s="34" t="s">
        <v>65</v>
      </c>
      <c r="L538" s="75">
        <v>538</v>
      </c>
      <c r="M538" s="75"/>
      <c r="N538" s="70"/>
      <c r="O538" s="77" t="s">
        <v>1419</v>
      </c>
      <c r="P538" s="79">
        <v>43804.863379629627</v>
      </c>
      <c r="Q538" s="77" t="s">
        <v>1757</v>
      </c>
      <c r="R538" s="80" t="s">
        <v>2229</v>
      </c>
      <c r="S538" s="77" t="s">
        <v>2370</v>
      </c>
      <c r="T538" s="77" t="s">
        <v>2417</v>
      </c>
      <c r="U538" s="79">
        <v>43804.863379629627</v>
      </c>
      <c r="V538" s="80" t="s">
        <v>2933</v>
      </c>
      <c r="W538" s="77"/>
      <c r="X538" s="77"/>
      <c r="Y538" s="83" t="s">
        <v>3933</v>
      </c>
      <c r="Z538" s="77"/>
    </row>
    <row r="539" spans="1:26" x14ac:dyDescent="0.3">
      <c r="A539" s="62" t="s">
        <v>668</v>
      </c>
      <c r="B539" s="62" t="s">
        <v>946</v>
      </c>
      <c r="C539" s="63"/>
      <c r="D539" s="64"/>
      <c r="E539" s="65"/>
      <c r="F539" s="66"/>
      <c r="G539" s="63"/>
      <c r="H539" s="67"/>
      <c r="I539" s="68"/>
      <c r="J539" s="68"/>
      <c r="K539" s="34" t="s">
        <v>65</v>
      </c>
      <c r="L539" s="75">
        <v>539</v>
      </c>
      <c r="M539" s="75"/>
      <c r="N539" s="70"/>
      <c r="O539" s="77" t="s">
        <v>1419</v>
      </c>
      <c r="P539" s="79">
        <v>43804.863495370373</v>
      </c>
      <c r="Q539" s="77" t="s">
        <v>1749</v>
      </c>
      <c r="R539" s="77"/>
      <c r="S539" s="77"/>
      <c r="T539" s="77"/>
      <c r="U539" s="79">
        <v>43804.863495370373</v>
      </c>
      <c r="V539" s="80" t="s">
        <v>2934</v>
      </c>
      <c r="W539" s="77"/>
      <c r="X539" s="77"/>
      <c r="Y539" s="83" t="s">
        <v>3934</v>
      </c>
      <c r="Z539" s="77"/>
    </row>
    <row r="540" spans="1:26" x14ac:dyDescent="0.3">
      <c r="A540" s="62" t="s">
        <v>669</v>
      </c>
      <c r="B540" s="62" t="s">
        <v>1313</v>
      </c>
      <c r="C540" s="63"/>
      <c r="D540" s="64"/>
      <c r="E540" s="65"/>
      <c r="F540" s="66"/>
      <c r="G540" s="63"/>
      <c r="H540" s="67"/>
      <c r="I540" s="68"/>
      <c r="J540" s="68"/>
      <c r="K540" s="34" t="s">
        <v>65</v>
      </c>
      <c r="L540" s="75">
        <v>540</v>
      </c>
      <c r="M540" s="75"/>
      <c r="N540" s="70"/>
      <c r="O540" s="77" t="s">
        <v>1419</v>
      </c>
      <c r="P540" s="79">
        <v>43804.863530092596</v>
      </c>
      <c r="Q540" s="77" t="s">
        <v>1758</v>
      </c>
      <c r="R540" s="77"/>
      <c r="S540" s="77"/>
      <c r="T540" s="77"/>
      <c r="U540" s="79">
        <v>43804.863530092596</v>
      </c>
      <c r="V540" s="80" t="s">
        <v>2935</v>
      </c>
      <c r="W540" s="77"/>
      <c r="X540" s="77"/>
      <c r="Y540" s="83" t="s">
        <v>3935</v>
      </c>
      <c r="Z540" s="77"/>
    </row>
    <row r="541" spans="1:26" x14ac:dyDescent="0.3">
      <c r="A541" s="62" t="s">
        <v>670</v>
      </c>
      <c r="B541" s="62" t="s">
        <v>1287</v>
      </c>
      <c r="C541" s="63"/>
      <c r="D541" s="64"/>
      <c r="E541" s="65"/>
      <c r="F541" s="66"/>
      <c r="G541" s="63"/>
      <c r="H541" s="67"/>
      <c r="I541" s="68"/>
      <c r="J541" s="68"/>
      <c r="K541" s="34" t="s">
        <v>65</v>
      </c>
      <c r="L541" s="75">
        <v>541</v>
      </c>
      <c r="M541" s="75"/>
      <c r="N541" s="70"/>
      <c r="O541" s="77" t="s">
        <v>1419</v>
      </c>
      <c r="P541" s="79">
        <v>43804.863576388889</v>
      </c>
      <c r="Q541" s="77" t="s">
        <v>1709</v>
      </c>
      <c r="R541" s="77"/>
      <c r="S541" s="77"/>
      <c r="T541" s="77"/>
      <c r="U541" s="79">
        <v>43804.863576388889</v>
      </c>
      <c r="V541" s="80" t="s">
        <v>2936</v>
      </c>
      <c r="W541" s="77"/>
      <c r="X541" s="77"/>
      <c r="Y541" s="83" t="s">
        <v>3936</v>
      </c>
      <c r="Z541" s="77"/>
    </row>
    <row r="542" spans="1:26" x14ac:dyDescent="0.3">
      <c r="A542" s="62" t="s">
        <v>670</v>
      </c>
      <c r="B542" s="62" t="s">
        <v>1069</v>
      </c>
      <c r="C542" s="63"/>
      <c r="D542" s="64"/>
      <c r="E542" s="65"/>
      <c r="F542" s="66"/>
      <c r="G542" s="63"/>
      <c r="H542" s="67"/>
      <c r="I542" s="68"/>
      <c r="J542" s="68"/>
      <c r="K542" s="34" t="s">
        <v>65</v>
      </c>
      <c r="L542" s="75">
        <v>542</v>
      </c>
      <c r="M542" s="75"/>
      <c r="N542" s="70"/>
      <c r="O542" s="77" t="s">
        <v>1419</v>
      </c>
      <c r="P542" s="79">
        <v>43804.863576388889</v>
      </c>
      <c r="Q542" s="77" t="s">
        <v>1709</v>
      </c>
      <c r="R542" s="77"/>
      <c r="S542" s="77"/>
      <c r="T542" s="77"/>
      <c r="U542" s="79">
        <v>43804.863576388889</v>
      </c>
      <c r="V542" s="80" t="s">
        <v>2936</v>
      </c>
      <c r="W542" s="77"/>
      <c r="X542" s="77"/>
      <c r="Y542" s="83" t="s">
        <v>3936</v>
      </c>
      <c r="Z542" s="77"/>
    </row>
    <row r="543" spans="1:26" x14ac:dyDescent="0.3">
      <c r="A543" s="62" t="s">
        <v>671</v>
      </c>
      <c r="B543" s="62" t="s">
        <v>1176</v>
      </c>
      <c r="C543" s="63"/>
      <c r="D543" s="64"/>
      <c r="E543" s="65"/>
      <c r="F543" s="66"/>
      <c r="G543" s="63"/>
      <c r="H543" s="67"/>
      <c r="I543" s="68"/>
      <c r="J543" s="68"/>
      <c r="K543" s="34" t="s">
        <v>65</v>
      </c>
      <c r="L543" s="75">
        <v>543</v>
      </c>
      <c r="M543" s="75"/>
      <c r="N543" s="70"/>
      <c r="O543" s="77" t="s">
        <v>1419</v>
      </c>
      <c r="P543" s="79">
        <v>43804.863634259258</v>
      </c>
      <c r="Q543" s="77" t="s">
        <v>1435</v>
      </c>
      <c r="R543" s="77"/>
      <c r="S543" s="77"/>
      <c r="T543" s="77" t="s">
        <v>2392</v>
      </c>
      <c r="U543" s="79">
        <v>43804.863634259258</v>
      </c>
      <c r="V543" s="80" t="s">
        <v>2937</v>
      </c>
      <c r="W543" s="77"/>
      <c r="X543" s="77"/>
      <c r="Y543" s="83" t="s">
        <v>3937</v>
      </c>
      <c r="Z543" s="77"/>
    </row>
    <row r="544" spans="1:26" x14ac:dyDescent="0.3">
      <c r="A544" s="62" t="s">
        <v>672</v>
      </c>
      <c r="B544" s="62" t="s">
        <v>1257</v>
      </c>
      <c r="C544" s="63"/>
      <c r="D544" s="64"/>
      <c r="E544" s="65"/>
      <c r="F544" s="66"/>
      <c r="G544" s="63"/>
      <c r="H544" s="67"/>
      <c r="I544" s="68"/>
      <c r="J544" s="68"/>
      <c r="K544" s="34" t="s">
        <v>65</v>
      </c>
      <c r="L544" s="75">
        <v>544</v>
      </c>
      <c r="M544" s="75"/>
      <c r="N544" s="70"/>
      <c r="O544" s="77" t="s">
        <v>1419</v>
      </c>
      <c r="P544" s="79">
        <v>43804.863634259258</v>
      </c>
      <c r="Q544" s="77" t="s">
        <v>1633</v>
      </c>
      <c r="R544" s="77"/>
      <c r="S544" s="77"/>
      <c r="T544" s="77"/>
      <c r="U544" s="79">
        <v>43804.863634259258</v>
      </c>
      <c r="V544" s="80" t="s">
        <v>2938</v>
      </c>
      <c r="W544" s="77"/>
      <c r="X544" s="77"/>
      <c r="Y544" s="83" t="s">
        <v>3938</v>
      </c>
      <c r="Z544" s="77"/>
    </row>
    <row r="545" spans="1:26" x14ac:dyDescent="0.3">
      <c r="A545" s="62" t="s">
        <v>673</v>
      </c>
      <c r="B545" s="62" t="s">
        <v>673</v>
      </c>
      <c r="C545" s="63"/>
      <c r="D545" s="64"/>
      <c r="E545" s="65"/>
      <c r="F545" s="66"/>
      <c r="G545" s="63"/>
      <c r="H545" s="67"/>
      <c r="I545" s="68"/>
      <c r="J545" s="68"/>
      <c r="K545" s="34" t="s">
        <v>65</v>
      </c>
      <c r="L545" s="75">
        <v>545</v>
      </c>
      <c r="M545" s="75"/>
      <c r="N545" s="70"/>
      <c r="O545" s="77" t="s">
        <v>179</v>
      </c>
      <c r="P545" s="79">
        <v>43804.856354166666</v>
      </c>
      <c r="Q545" s="77" t="s">
        <v>1759</v>
      </c>
      <c r="R545" s="80" t="s">
        <v>2230</v>
      </c>
      <c r="S545" s="77" t="s">
        <v>2350</v>
      </c>
      <c r="T545" s="77"/>
      <c r="U545" s="79">
        <v>43804.856354166666</v>
      </c>
      <c r="V545" s="80" t="s">
        <v>2939</v>
      </c>
      <c r="W545" s="77"/>
      <c r="X545" s="77"/>
      <c r="Y545" s="83" t="s">
        <v>3939</v>
      </c>
      <c r="Z545" s="77"/>
    </row>
    <row r="546" spans="1:26" x14ac:dyDescent="0.3">
      <c r="A546" s="62" t="s">
        <v>674</v>
      </c>
      <c r="B546" s="62" t="s">
        <v>673</v>
      </c>
      <c r="C546" s="63"/>
      <c r="D546" s="64"/>
      <c r="E546" s="65"/>
      <c r="F546" s="66"/>
      <c r="G546" s="63"/>
      <c r="H546" s="67"/>
      <c r="I546" s="68"/>
      <c r="J546" s="68"/>
      <c r="K546" s="34" t="s">
        <v>65</v>
      </c>
      <c r="L546" s="75">
        <v>546</v>
      </c>
      <c r="M546" s="75"/>
      <c r="N546" s="70"/>
      <c r="O546" s="77" t="s">
        <v>1419</v>
      </c>
      <c r="P546" s="79">
        <v>43804.863634259258</v>
      </c>
      <c r="Q546" s="77" t="s">
        <v>1760</v>
      </c>
      <c r="R546" s="77"/>
      <c r="S546" s="77"/>
      <c r="T546" s="77"/>
      <c r="U546" s="79">
        <v>43804.863634259258</v>
      </c>
      <c r="V546" s="80" t="s">
        <v>2940</v>
      </c>
      <c r="W546" s="77"/>
      <c r="X546" s="77"/>
      <c r="Y546" s="83" t="s">
        <v>3940</v>
      </c>
      <c r="Z546" s="77"/>
    </row>
    <row r="547" spans="1:26" x14ac:dyDescent="0.3">
      <c r="A547" s="62" t="s">
        <v>675</v>
      </c>
      <c r="B547" s="62" t="s">
        <v>675</v>
      </c>
      <c r="C547" s="63"/>
      <c r="D547" s="64"/>
      <c r="E547" s="65"/>
      <c r="F547" s="66"/>
      <c r="G547" s="63"/>
      <c r="H547" s="67"/>
      <c r="I547" s="68"/>
      <c r="J547" s="68"/>
      <c r="K547" s="34" t="s">
        <v>65</v>
      </c>
      <c r="L547" s="75">
        <v>547</v>
      </c>
      <c r="M547" s="75"/>
      <c r="N547" s="70"/>
      <c r="O547" s="77" t="s">
        <v>179</v>
      </c>
      <c r="P547" s="79">
        <v>43804.863657407404</v>
      </c>
      <c r="Q547" s="77" t="s">
        <v>1761</v>
      </c>
      <c r="R547" s="80" t="s">
        <v>2231</v>
      </c>
      <c r="S547" s="77" t="s">
        <v>2350</v>
      </c>
      <c r="T547" s="77"/>
      <c r="U547" s="79">
        <v>43804.863657407404</v>
      </c>
      <c r="V547" s="80" t="s">
        <v>2941</v>
      </c>
      <c r="W547" s="77"/>
      <c r="X547" s="77"/>
      <c r="Y547" s="83" t="s">
        <v>3941</v>
      </c>
      <c r="Z547" s="77"/>
    </row>
    <row r="548" spans="1:26" x14ac:dyDescent="0.3">
      <c r="A548" s="62" t="s">
        <v>676</v>
      </c>
      <c r="B548" s="62" t="s">
        <v>1100</v>
      </c>
      <c r="C548" s="63"/>
      <c r="D548" s="64"/>
      <c r="E548" s="65"/>
      <c r="F548" s="66"/>
      <c r="G548" s="63"/>
      <c r="H548" s="67"/>
      <c r="I548" s="68"/>
      <c r="J548" s="68"/>
      <c r="K548" s="34" t="s">
        <v>65</v>
      </c>
      <c r="L548" s="75">
        <v>548</v>
      </c>
      <c r="M548" s="75"/>
      <c r="N548" s="70"/>
      <c r="O548" s="77" t="s">
        <v>1419</v>
      </c>
      <c r="P548" s="79">
        <v>43804.863703703704</v>
      </c>
      <c r="Q548" s="77" t="s">
        <v>1762</v>
      </c>
      <c r="R548" s="77"/>
      <c r="S548" s="77"/>
      <c r="T548" s="77"/>
      <c r="U548" s="79">
        <v>43804.863703703704</v>
      </c>
      <c r="V548" s="80" t="s">
        <v>2942</v>
      </c>
      <c r="W548" s="77"/>
      <c r="X548" s="77"/>
      <c r="Y548" s="83" t="s">
        <v>3942</v>
      </c>
      <c r="Z548" s="77"/>
    </row>
    <row r="549" spans="1:26" x14ac:dyDescent="0.3">
      <c r="A549" s="62" t="s">
        <v>677</v>
      </c>
      <c r="B549" s="62" t="s">
        <v>1187</v>
      </c>
      <c r="C549" s="63"/>
      <c r="D549" s="64"/>
      <c r="E549" s="65"/>
      <c r="F549" s="66"/>
      <c r="G549" s="63"/>
      <c r="H549" s="67"/>
      <c r="I549" s="68"/>
      <c r="J549" s="68"/>
      <c r="K549" s="34" t="s">
        <v>65</v>
      </c>
      <c r="L549" s="75">
        <v>549</v>
      </c>
      <c r="M549" s="75"/>
      <c r="N549" s="70"/>
      <c r="O549" s="77" t="s">
        <v>1419</v>
      </c>
      <c r="P549" s="79">
        <v>43804.863715277781</v>
      </c>
      <c r="Q549" s="77" t="s">
        <v>1457</v>
      </c>
      <c r="R549" s="77"/>
      <c r="S549" s="77"/>
      <c r="T549" s="77"/>
      <c r="U549" s="79">
        <v>43804.863715277781</v>
      </c>
      <c r="V549" s="80" t="s">
        <v>2943</v>
      </c>
      <c r="W549" s="77"/>
      <c r="X549" s="77"/>
      <c r="Y549" s="83" t="s">
        <v>3943</v>
      </c>
      <c r="Z549" s="77"/>
    </row>
    <row r="550" spans="1:26" x14ac:dyDescent="0.3">
      <c r="A550" s="62" t="s">
        <v>678</v>
      </c>
      <c r="B550" s="62" t="s">
        <v>1314</v>
      </c>
      <c r="C550" s="63"/>
      <c r="D550" s="64"/>
      <c r="E550" s="65"/>
      <c r="F550" s="66"/>
      <c r="G550" s="63"/>
      <c r="H550" s="67"/>
      <c r="I550" s="68"/>
      <c r="J550" s="68"/>
      <c r="K550" s="34" t="s">
        <v>65</v>
      </c>
      <c r="L550" s="75">
        <v>550</v>
      </c>
      <c r="M550" s="75"/>
      <c r="N550" s="70"/>
      <c r="O550" s="77" t="s">
        <v>1419</v>
      </c>
      <c r="P550" s="79">
        <v>43804.863738425927</v>
      </c>
      <c r="Q550" s="77" t="s">
        <v>1763</v>
      </c>
      <c r="R550" s="77"/>
      <c r="S550" s="77"/>
      <c r="T550" s="77"/>
      <c r="U550" s="79">
        <v>43804.863738425927</v>
      </c>
      <c r="V550" s="80" t="s">
        <v>2944</v>
      </c>
      <c r="W550" s="77"/>
      <c r="X550" s="77"/>
      <c r="Y550" s="83" t="s">
        <v>3944</v>
      </c>
      <c r="Z550" s="77"/>
    </row>
    <row r="551" spans="1:26" x14ac:dyDescent="0.3">
      <c r="A551" s="62" t="s">
        <v>679</v>
      </c>
      <c r="B551" s="62" t="s">
        <v>1107</v>
      </c>
      <c r="C551" s="63"/>
      <c r="D551" s="64"/>
      <c r="E551" s="65"/>
      <c r="F551" s="66"/>
      <c r="G551" s="63"/>
      <c r="H551" s="67"/>
      <c r="I551" s="68"/>
      <c r="J551" s="68"/>
      <c r="K551" s="34" t="s">
        <v>65</v>
      </c>
      <c r="L551" s="75">
        <v>551</v>
      </c>
      <c r="M551" s="75"/>
      <c r="N551" s="70"/>
      <c r="O551" s="77" t="s">
        <v>1419</v>
      </c>
      <c r="P551" s="79">
        <v>43804.86377314815</v>
      </c>
      <c r="Q551" s="77" t="s">
        <v>1719</v>
      </c>
      <c r="R551" s="80" t="s">
        <v>2217</v>
      </c>
      <c r="S551" s="77" t="s">
        <v>2370</v>
      </c>
      <c r="T551" s="77"/>
      <c r="U551" s="79">
        <v>43804.86377314815</v>
      </c>
      <c r="V551" s="80" t="s">
        <v>2945</v>
      </c>
      <c r="W551" s="77"/>
      <c r="X551" s="77"/>
      <c r="Y551" s="83" t="s">
        <v>3945</v>
      </c>
      <c r="Z551" s="77"/>
    </row>
    <row r="552" spans="1:26" x14ac:dyDescent="0.3">
      <c r="A552" s="62" t="s">
        <v>680</v>
      </c>
      <c r="B552" s="62" t="s">
        <v>680</v>
      </c>
      <c r="C552" s="63"/>
      <c r="D552" s="64"/>
      <c r="E552" s="65"/>
      <c r="F552" s="66"/>
      <c r="G552" s="63"/>
      <c r="H552" s="67"/>
      <c r="I552" s="68"/>
      <c r="J552" s="68"/>
      <c r="K552" s="34" t="s">
        <v>65</v>
      </c>
      <c r="L552" s="75">
        <v>552</v>
      </c>
      <c r="M552" s="75"/>
      <c r="N552" s="70"/>
      <c r="O552" s="77" t="s">
        <v>179</v>
      </c>
      <c r="P552" s="79">
        <v>43804.863807870373</v>
      </c>
      <c r="Q552" s="77" t="s">
        <v>1764</v>
      </c>
      <c r="R552" s="80" t="s">
        <v>2232</v>
      </c>
      <c r="S552" s="77" t="s">
        <v>2350</v>
      </c>
      <c r="T552" s="77"/>
      <c r="U552" s="79">
        <v>43804.863807870373</v>
      </c>
      <c r="V552" s="80" t="s">
        <v>2946</v>
      </c>
      <c r="W552" s="77"/>
      <c r="X552" s="77"/>
      <c r="Y552" s="83" t="s">
        <v>3946</v>
      </c>
      <c r="Z552" s="77"/>
    </row>
    <row r="553" spans="1:26" x14ac:dyDescent="0.3">
      <c r="A553" s="62" t="s">
        <v>681</v>
      </c>
      <c r="B553" s="62" t="s">
        <v>946</v>
      </c>
      <c r="C553" s="63"/>
      <c r="D553" s="64"/>
      <c r="E553" s="65"/>
      <c r="F553" s="66"/>
      <c r="G553" s="63"/>
      <c r="H553" s="67"/>
      <c r="I553" s="68"/>
      <c r="J553" s="68"/>
      <c r="K553" s="34" t="s">
        <v>65</v>
      </c>
      <c r="L553" s="75">
        <v>553</v>
      </c>
      <c r="M553" s="75"/>
      <c r="N553" s="70"/>
      <c r="O553" s="77" t="s">
        <v>1419</v>
      </c>
      <c r="P553" s="79">
        <v>43804.86383101852</v>
      </c>
      <c r="Q553" s="77" t="s">
        <v>1749</v>
      </c>
      <c r="R553" s="77"/>
      <c r="S553" s="77"/>
      <c r="T553" s="77"/>
      <c r="U553" s="79">
        <v>43804.86383101852</v>
      </c>
      <c r="V553" s="80" t="s">
        <v>2947</v>
      </c>
      <c r="W553" s="77"/>
      <c r="X553" s="77"/>
      <c r="Y553" s="83" t="s">
        <v>3947</v>
      </c>
      <c r="Z553" s="77"/>
    </row>
    <row r="554" spans="1:26" x14ac:dyDescent="0.3">
      <c r="A554" s="62" t="s">
        <v>682</v>
      </c>
      <c r="B554" s="62" t="s">
        <v>682</v>
      </c>
      <c r="C554" s="63"/>
      <c r="D554" s="64"/>
      <c r="E554" s="65"/>
      <c r="F554" s="66"/>
      <c r="G554" s="63"/>
      <c r="H554" s="67"/>
      <c r="I554" s="68"/>
      <c r="J554" s="68"/>
      <c r="K554" s="34" t="s">
        <v>65</v>
      </c>
      <c r="L554" s="75">
        <v>554</v>
      </c>
      <c r="M554" s="75"/>
      <c r="N554" s="70"/>
      <c r="O554" s="77" t="s">
        <v>179</v>
      </c>
      <c r="P554" s="79">
        <v>43804.863842592589</v>
      </c>
      <c r="Q554" s="77" t="s">
        <v>1765</v>
      </c>
      <c r="R554" s="77"/>
      <c r="S554" s="77"/>
      <c r="T554" s="77"/>
      <c r="U554" s="79">
        <v>43804.863842592589</v>
      </c>
      <c r="V554" s="80" t="s">
        <v>2948</v>
      </c>
      <c r="W554" s="77"/>
      <c r="X554" s="77"/>
      <c r="Y554" s="83" t="s">
        <v>3948</v>
      </c>
      <c r="Z554" s="77"/>
    </row>
    <row r="555" spans="1:26" x14ac:dyDescent="0.3">
      <c r="A555" s="62" t="s">
        <v>683</v>
      </c>
      <c r="B555" s="62" t="s">
        <v>1100</v>
      </c>
      <c r="C555" s="63"/>
      <c r="D555" s="64"/>
      <c r="E555" s="65"/>
      <c r="F555" s="66"/>
      <c r="G555" s="63"/>
      <c r="H555" s="67"/>
      <c r="I555" s="68"/>
      <c r="J555" s="68"/>
      <c r="K555" s="34" t="s">
        <v>65</v>
      </c>
      <c r="L555" s="75">
        <v>555</v>
      </c>
      <c r="M555" s="75"/>
      <c r="N555" s="70"/>
      <c r="O555" s="77" t="s">
        <v>1419</v>
      </c>
      <c r="P555" s="79">
        <v>43804.864004629628</v>
      </c>
      <c r="Q555" s="77" t="s">
        <v>1762</v>
      </c>
      <c r="R555" s="77"/>
      <c r="S555" s="77"/>
      <c r="T555" s="77"/>
      <c r="U555" s="79">
        <v>43804.864004629628</v>
      </c>
      <c r="V555" s="80" t="s">
        <v>2949</v>
      </c>
      <c r="W555" s="77"/>
      <c r="X555" s="77"/>
      <c r="Y555" s="83" t="s">
        <v>3949</v>
      </c>
      <c r="Z555" s="77"/>
    </row>
    <row r="556" spans="1:26" x14ac:dyDescent="0.3">
      <c r="A556" s="62" t="s">
        <v>684</v>
      </c>
      <c r="B556" s="62" t="s">
        <v>1100</v>
      </c>
      <c r="C556" s="63"/>
      <c r="D556" s="64"/>
      <c r="E556" s="65"/>
      <c r="F556" s="66"/>
      <c r="G556" s="63"/>
      <c r="H556" s="67"/>
      <c r="I556" s="68"/>
      <c r="J556" s="68"/>
      <c r="K556" s="34" t="s">
        <v>65</v>
      </c>
      <c r="L556" s="75">
        <v>556</v>
      </c>
      <c r="M556" s="75"/>
      <c r="N556" s="70"/>
      <c r="O556" s="77" t="s">
        <v>1419</v>
      </c>
      <c r="P556" s="79">
        <v>43804.864004629628</v>
      </c>
      <c r="Q556" s="77" t="s">
        <v>1762</v>
      </c>
      <c r="R556" s="77"/>
      <c r="S556" s="77"/>
      <c r="T556" s="77"/>
      <c r="U556" s="79">
        <v>43804.864004629628</v>
      </c>
      <c r="V556" s="80" t="s">
        <v>2950</v>
      </c>
      <c r="W556" s="77"/>
      <c r="X556" s="77"/>
      <c r="Y556" s="83" t="s">
        <v>3950</v>
      </c>
      <c r="Z556" s="77"/>
    </row>
    <row r="557" spans="1:26" x14ac:dyDescent="0.3">
      <c r="A557" s="62" t="s">
        <v>685</v>
      </c>
      <c r="B557" s="62" t="s">
        <v>685</v>
      </c>
      <c r="C557" s="63"/>
      <c r="D557" s="64"/>
      <c r="E557" s="65"/>
      <c r="F557" s="66"/>
      <c r="G557" s="63"/>
      <c r="H557" s="67"/>
      <c r="I557" s="68"/>
      <c r="J557" s="68"/>
      <c r="K557" s="34" t="s">
        <v>65</v>
      </c>
      <c r="L557" s="75">
        <v>557</v>
      </c>
      <c r="M557" s="75"/>
      <c r="N557" s="70"/>
      <c r="O557" s="77" t="s">
        <v>179</v>
      </c>
      <c r="P557" s="79">
        <v>43804.864016203705</v>
      </c>
      <c r="Q557" s="77" t="s">
        <v>1766</v>
      </c>
      <c r="R557" s="80" t="s">
        <v>2233</v>
      </c>
      <c r="S557" s="77" t="s">
        <v>2350</v>
      </c>
      <c r="T557" s="77"/>
      <c r="U557" s="79">
        <v>43804.864016203705</v>
      </c>
      <c r="V557" s="80" t="s">
        <v>2951</v>
      </c>
      <c r="W557" s="77"/>
      <c r="X557" s="77"/>
      <c r="Y557" s="83" t="s">
        <v>3951</v>
      </c>
      <c r="Z557" s="77"/>
    </row>
    <row r="558" spans="1:26" x14ac:dyDescent="0.3">
      <c r="A558" s="62" t="s">
        <v>686</v>
      </c>
      <c r="B558" s="62" t="s">
        <v>1315</v>
      </c>
      <c r="C558" s="63"/>
      <c r="D558" s="64"/>
      <c r="E558" s="65"/>
      <c r="F558" s="66"/>
      <c r="G558" s="63"/>
      <c r="H558" s="67"/>
      <c r="I558" s="68"/>
      <c r="J558" s="68"/>
      <c r="K558" s="34" t="s">
        <v>65</v>
      </c>
      <c r="L558" s="75">
        <v>558</v>
      </c>
      <c r="M558" s="75"/>
      <c r="N558" s="70"/>
      <c r="O558" s="77" t="s">
        <v>1420</v>
      </c>
      <c r="P558" s="79">
        <v>43804.864062499997</v>
      </c>
      <c r="Q558" s="77" t="s">
        <v>1767</v>
      </c>
      <c r="R558" s="80" t="s">
        <v>2234</v>
      </c>
      <c r="S558" s="77" t="s">
        <v>2350</v>
      </c>
      <c r="T558" s="77"/>
      <c r="U558" s="79">
        <v>43804.864062499997</v>
      </c>
      <c r="V558" s="80" t="s">
        <v>2952</v>
      </c>
      <c r="W558" s="77"/>
      <c r="X558" s="77"/>
      <c r="Y558" s="83" t="s">
        <v>3952</v>
      </c>
      <c r="Z558" s="83" t="s">
        <v>4507</v>
      </c>
    </row>
    <row r="559" spans="1:26" x14ac:dyDescent="0.3">
      <c r="A559" s="62" t="s">
        <v>687</v>
      </c>
      <c r="B559" s="62" t="s">
        <v>1173</v>
      </c>
      <c r="C559" s="63"/>
      <c r="D559" s="64"/>
      <c r="E559" s="65"/>
      <c r="F559" s="66"/>
      <c r="G559" s="63"/>
      <c r="H559" s="67"/>
      <c r="I559" s="68"/>
      <c r="J559" s="68"/>
      <c r="K559" s="34" t="s">
        <v>65</v>
      </c>
      <c r="L559" s="75">
        <v>559</v>
      </c>
      <c r="M559" s="75"/>
      <c r="N559" s="70"/>
      <c r="O559" s="77" t="s">
        <v>1419</v>
      </c>
      <c r="P559" s="79">
        <v>43804.864108796297</v>
      </c>
      <c r="Q559" s="77" t="s">
        <v>1432</v>
      </c>
      <c r="R559" s="80" t="s">
        <v>2118</v>
      </c>
      <c r="S559" s="77" t="s">
        <v>2351</v>
      </c>
      <c r="T559" s="77" t="s">
        <v>2390</v>
      </c>
      <c r="U559" s="79">
        <v>43804.864108796297</v>
      </c>
      <c r="V559" s="80" t="s">
        <v>2953</v>
      </c>
      <c r="W559" s="77"/>
      <c r="X559" s="77"/>
      <c r="Y559" s="83" t="s">
        <v>3953</v>
      </c>
      <c r="Z559" s="77"/>
    </row>
    <row r="560" spans="1:26" x14ac:dyDescent="0.3">
      <c r="A560" s="62" t="s">
        <v>688</v>
      </c>
      <c r="B560" s="62" t="s">
        <v>1316</v>
      </c>
      <c r="C560" s="63"/>
      <c r="D560" s="64"/>
      <c r="E560" s="65"/>
      <c r="F560" s="66"/>
      <c r="G560" s="63"/>
      <c r="H560" s="67"/>
      <c r="I560" s="68"/>
      <c r="J560" s="68"/>
      <c r="K560" s="34" t="s">
        <v>65</v>
      </c>
      <c r="L560" s="75">
        <v>560</v>
      </c>
      <c r="M560" s="75"/>
      <c r="N560" s="70"/>
      <c r="O560" s="77" t="s">
        <v>1420</v>
      </c>
      <c r="P560" s="79">
        <v>43804.864155092589</v>
      </c>
      <c r="Q560" s="77" t="s">
        <v>1768</v>
      </c>
      <c r="R560" s="77"/>
      <c r="S560" s="77"/>
      <c r="T560" s="77"/>
      <c r="U560" s="79">
        <v>43804.864155092589</v>
      </c>
      <c r="V560" s="80" t="s">
        <v>2954</v>
      </c>
      <c r="W560" s="77"/>
      <c r="X560" s="77"/>
      <c r="Y560" s="83" t="s">
        <v>3954</v>
      </c>
      <c r="Z560" s="83" t="s">
        <v>4508</v>
      </c>
    </row>
    <row r="561" spans="1:26" x14ac:dyDescent="0.3">
      <c r="A561" s="62" t="s">
        <v>689</v>
      </c>
      <c r="B561" s="62" t="s">
        <v>1100</v>
      </c>
      <c r="C561" s="63"/>
      <c r="D561" s="64"/>
      <c r="E561" s="65"/>
      <c r="F561" s="66"/>
      <c r="G561" s="63"/>
      <c r="H561" s="67"/>
      <c r="I561" s="68"/>
      <c r="J561" s="68"/>
      <c r="K561" s="34" t="s">
        <v>65</v>
      </c>
      <c r="L561" s="75">
        <v>561</v>
      </c>
      <c r="M561" s="75"/>
      <c r="N561" s="70"/>
      <c r="O561" s="77" t="s">
        <v>1419</v>
      </c>
      <c r="P561" s="79">
        <v>43804.864189814813</v>
      </c>
      <c r="Q561" s="77" t="s">
        <v>1762</v>
      </c>
      <c r="R561" s="77"/>
      <c r="S561" s="77"/>
      <c r="T561" s="77"/>
      <c r="U561" s="79">
        <v>43804.864189814813</v>
      </c>
      <c r="V561" s="80" t="s">
        <v>2955</v>
      </c>
      <c r="W561" s="77"/>
      <c r="X561" s="77"/>
      <c r="Y561" s="83" t="s">
        <v>3955</v>
      </c>
      <c r="Z561" s="77"/>
    </row>
    <row r="562" spans="1:26" x14ac:dyDescent="0.3">
      <c r="A562" s="62" t="s">
        <v>690</v>
      </c>
      <c r="B562" s="62" t="s">
        <v>690</v>
      </c>
      <c r="C562" s="63"/>
      <c r="D562" s="64"/>
      <c r="E562" s="65"/>
      <c r="F562" s="66"/>
      <c r="G562" s="63"/>
      <c r="H562" s="67"/>
      <c r="I562" s="68"/>
      <c r="J562" s="68"/>
      <c r="K562" s="34" t="s">
        <v>65</v>
      </c>
      <c r="L562" s="75">
        <v>562</v>
      </c>
      <c r="M562" s="75"/>
      <c r="N562" s="70"/>
      <c r="O562" s="77" t="s">
        <v>179</v>
      </c>
      <c r="P562" s="79">
        <v>43804.864212962966</v>
      </c>
      <c r="Q562" s="77" t="s">
        <v>1769</v>
      </c>
      <c r="R562" s="80" t="s">
        <v>2235</v>
      </c>
      <c r="S562" s="77" t="s">
        <v>2373</v>
      </c>
      <c r="T562" s="77"/>
      <c r="U562" s="79">
        <v>43804.864212962966</v>
      </c>
      <c r="V562" s="80" t="s">
        <v>2956</v>
      </c>
      <c r="W562" s="77"/>
      <c r="X562" s="77"/>
      <c r="Y562" s="83" t="s">
        <v>3956</v>
      </c>
      <c r="Z562" s="77"/>
    </row>
    <row r="563" spans="1:26" x14ac:dyDescent="0.3">
      <c r="A563" s="62" t="s">
        <v>691</v>
      </c>
      <c r="B563" s="62" t="s">
        <v>1317</v>
      </c>
      <c r="C563" s="63"/>
      <c r="D563" s="64"/>
      <c r="E563" s="65"/>
      <c r="F563" s="66"/>
      <c r="G563" s="63"/>
      <c r="H563" s="67"/>
      <c r="I563" s="68"/>
      <c r="J563" s="68"/>
      <c r="K563" s="34" t="s">
        <v>65</v>
      </c>
      <c r="L563" s="75">
        <v>563</v>
      </c>
      <c r="M563" s="75"/>
      <c r="N563" s="70"/>
      <c r="O563" s="77" t="s">
        <v>1419</v>
      </c>
      <c r="P563" s="79">
        <v>43804.864259259259</v>
      </c>
      <c r="Q563" s="77" t="s">
        <v>1770</v>
      </c>
      <c r="R563" s="77"/>
      <c r="S563" s="77"/>
      <c r="T563" s="77"/>
      <c r="U563" s="79">
        <v>43804.864259259259</v>
      </c>
      <c r="V563" s="80" t="s">
        <v>2957</v>
      </c>
      <c r="W563" s="77"/>
      <c r="X563" s="77"/>
      <c r="Y563" s="83" t="s">
        <v>3957</v>
      </c>
      <c r="Z563" s="77"/>
    </row>
    <row r="564" spans="1:26" x14ac:dyDescent="0.3">
      <c r="A564" s="62" t="s">
        <v>692</v>
      </c>
      <c r="B564" s="62" t="s">
        <v>692</v>
      </c>
      <c r="C564" s="63"/>
      <c r="D564" s="64"/>
      <c r="E564" s="65"/>
      <c r="F564" s="66"/>
      <c r="G564" s="63"/>
      <c r="H564" s="67"/>
      <c r="I564" s="68"/>
      <c r="J564" s="68"/>
      <c r="K564" s="34" t="s">
        <v>65</v>
      </c>
      <c r="L564" s="75">
        <v>564</v>
      </c>
      <c r="M564" s="75"/>
      <c r="N564" s="70"/>
      <c r="O564" s="77" t="s">
        <v>179</v>
      </c>
      <c r="P564" s="79">
        <v>43804.863530092596</v>
      </c>
      <c r="Q564" s="77" t="s">
        <v>1771</v>
      </c>
      <c r="R564" s="77"/>
      <c r="S564" s="77"/>
      <c r="T564" s="77"/>
      <c r="U564" s="79">
        <v>43804.863530092596</v>
      </c>
      <c r="V564" s="80" t="s">
        <v>2958</v>
      </c>
      <c r="W564" s="77"/>
      <c r="X564" s="77"/>
      <c r="Y564" s="83" t="s">
        <v>3958</v>
      </c>
      <c r="Z564" s="77"/>
    </row>
    <row r="565" spans="1:26" x14ac:dyDescent="0.3">
      <c r="A565" s="62" t="s">
        <v>693</v>
      </c>
      <c r="B565" s="62" t="s">
        <v>692</v>
      </c>
      <c r="C565" s="63"/>
      <c r="D565" s="64"/>
      <c r="E565" s="65"/>
      <c r="F565" s="66"/>
      <c r="G565" s="63"/>
      <c r="H565" s="67"/>
      <c r="I565" s="68"/>
      <c r="J565" s="68"/>
      <c r="K565" s="34" t="s">
        <v>65</v>
      </c>
      <c r="L565" s="75">
        <v>565</v>
      </c>
      <c r="M565" s="75"/>
      <c r="N565" s="70"/>
      <c r="O565" s="77" t="s">
        <v>1419</v>
      </c>
      <c r="P565" s="79">
        <v>43804.864270833335</v>
      </c>
      <c r="Q565" s="77" t="s">
        <v>1772</v>
      </c>
      <c r="R565" s="77"/>
      <c r="S565" s="77"/>
      <c r="T565" s="77"/>
      <c r="U565" s="79">
        <v>43804.864270833335</v>
      </c>
      <c r="V565" s="80" t="s">
        <v>2959</v>
      </c>
      <c r="W565" s="77"/>
      <c r="X565" s="77"/>
      <c r="Y565" s="83" t="s">
        <v>3959</v>
      </c>
      <c r="Z565" s="77"/>
    </row>
    <row r="566" spans="1:26" x14ac:dyDescent="0.3">
      <c r="A566" s="62" t="s">
        <v>694</v>
      </c>
      <c r="B566" s="62" t="s">
        <v>694</v>
      </c>
      <c r="C566" s="63"/>
      <c r="D566" s="64"/>
      <c r="E566" s="65"/>
      <c r="F566" s="66"/>
      <c r="G566" s="63"/>
      <c r="H566" s="67"/>
      <c r="I566" s="68"/>
      <c r="J566" s="68"/>
      <c r="K566" s="34" t="s">
        <v>65</v>
      </c>
      <c r="L566" s="75">
        <v>566</v>
      </c>
      <c r="M566" s="75"/>
      <c r="N566" s="70"/>
      <c r="O566" s="77" t="s">
        <v>179</v>
      </c>
      <c r="P566" s="79">
        <v>43804.864351851851</v>
      </c>
      <c r="Q566" s="77" t="s">
        <v>1773</v>
      </c>
      <c r="R566" s="77"/>
      <c r="S566" s="77"/>
      <c r="T566" s="77"/>
      <c r="U566" s="79">
        <v>43804.864351851851</v>
      </c>
      <c r="V566" s="80" t="s">
        <v>2960</v>
      </c>
      <c r="W566" s="77"/>
      <c r="X566" s="77"/>
      <c r="Y566" s="83" t="s">
        <v>3960</v>
      </c>
      <c r="Z566" s="77"/>
    </row>
    <row r="567" spans="1:26" x14ac:dyDescent="0.3">
      <c r="A567" s="62" t="s">
        <v>695</v>
      </c>
      <c r="B567" s="62" t="s">
        <v>1189</v>
      </c>
      <c r="C567" s="63"/>
      <c r="D567" s="64"/>
      <c r="E567" s="65"/>
      <c r="F567" s="66"/>
      <c r="G567" s="63"/>
      <c r="H567" s="67"/>
      <c r="I567" s="68"/>
      <c r="J567" s="68"/>
      <c r="K567" s="34" t="s">
        <v>65</v>
      </c>
      <c r="L567" s="75">
        <v>567</v>
      </c>
      <c r="M567" s="75"/>
      <c r="N567" s="70"/>
      <c r="O567" s="77" t="s">
        <v>1419</v>
      </c>
      <c r="P567" s="79">
        <v>43804.864363425928</v>
      </c>
      <c r="Q567" s="77" t="s">
        <v>1460</v>
      </c>
      <c r="R567" s="77"/>
      <c r="S567" s="77"/>
      <c r="T567" s="77"/>
      <c r="U567" s="79">
        <v>43804.864363425928</v>
      </c>
      <c r="V567" s="80" t="s">
        <v>2961</v>
      </c>
      <c r="W567" s="77"/>
      <c r="X567" s="77"/>
      <c r="Y567" s="83" t="s">
        <v>3961</v>
      </c>
      <c r="Z567" s="77"/>
    </row>
    <row r="568" spans="1:26" x14ac:dyDescent="0.3">
      <c r="A568" s="62" t="s">
        <v>696</v>
      </c>
      <c r="B568" s="62" t="s">
        <v>1189</v>
      </c>
      <c r="C568" s="63"/>
      <c r="D568" s="64"/>
      <c r="E568" s="65"/>
      <c r="F568" s="66"/>
      <c r="G568" s="63"/>
      <c r="H568" s="67"/>
      <c r="I568" s="68"/>
      <c r="J568" s="68"/>
      <c r="K568" s="34" t="s">
        <v>65</v>
      </c>
      <c r="L568" s="75">
        <v>568</v>
      </c>
      <c r="M568" s="75"/>
      <c r="N568" s="70"/>
      <c r="O568" s="77" t="s">
        <v>1419</v>
      </c>
      <c r="P568" s="79">
        <v>43804.86440972222</v>
      </c>
      <c r="Q568" s="77" t="s">
        <v>1460</v>
      </c>
      <c r="R568" s="77"/>
      <c r="S568" s="77"/>
      <c r="T568" s="77"/>
      <c r="U568" s="79">
        <v>43804.86440972222</v>
      </c>
      <c r="V568" s="80" t="s">
        <v>2962</v>
      </c>
      <c r="W568" s="77"/>
      <c r="X568" s="77"/>
      <c r="Y568" s="83" t="s">
        <v>3962</v>
      </c>
      <c r="Z568" s="77"/>
    </row>
    <row r="569" spans="1:26" x14ac:dyDescent="0.3">
      <c r="A569" s="62" t="s">
        <v>697</v>
      </c>
      <c r="B569" s="62" t="s">
        <v>1100</v>
      </c>
      <c r="C569" s="63"/>
      <c r="D569" s="64"/>
      <c r="E569" s="65"/>
      <c r="F569" s="66"/>
      <c r="G569" s="63"/>
      <c r="H569" s="67"/>
      <c r="I569" s="68"/>
      <c r="J569" s="68"/>
      <c r="K569" s="34" t="s">
        <v>65</v>
      </c>
      <c r="L569" s="75">
        <v>569</v>
      </c>
      <c r="M569" s="75"/>
      <c r="N569" s="70"/>
      <c r="O569" s="77" t="s">
        <v>1419</v>
      </c>
      <c r="P569" s="79">
        <v>43804.86446759259</v>
      </c>
      <c r="Q569" s="77" t="s">
        <v>1762</v>
      </c>
      <c r="R569" s="77"/>
      <c r="S569" s="77"/>
      <c r="T569" s="77"/>
      <c r="U569" s="79">
        <v>43804.86446759259</v>
      </c>
      <c r="V569" s="80" t="s">
        <v>2963</v>
      </c>
      <c r="W569" s="77"/>
      <c r="X569" s="77"/>
      <c r="Y569" s="83" t="s">
        <v>3963</v>
      </c>
      <c r="Z569" s="77"/>
    </row>
    <row r="570" spans="1:26" x14ac:dyDescent="0.3">
      <c r="A570" s="62" t="s">
        <v>698</v>
      </c>
      <c r="B570" s="62" t="s">
        <v>1100</v>
      </c>
      <c r="C570" s="63"/>
      <c r="D570" s="64"/>
      <c r="E570" s="65"/>
      <c r="F570" s="66"/>
      <c r="G570" s="63"/>
      <c r="H570" s="67"/>
      <c r="I570" s="68"/>
      <c r="J570" s="68"/>
      <c r="K570" s="34" t="s">
        <v>65</v>
      </c>
      <c r="L570" s="75">
        <v>570</v>
      </c>
      <c r="M570" s="75"/>
      <c r="N570" s="70"/>
      <c r="O570" s="77" t="s">
        <v>1419</v>
      </c>
      <c r="P570" s="79">
        <v>43804.864479166667</v>
      </c>
      <c r="Q570" s="77" t="s">
        <v>1762</v>
      </c>
      <c r="R570" s="77"/>
      <c r="S570" s="77"/>
      <c r="T570" s="77"/>
      <c r="U570" s="79">
        <v>43804.864479166667</v>
      </c>
      <c r="V570" s="80" t="s">
        <v>2964</v>
      </c>
      <c r="W570" s="77"/>
      <c r="X570" s="77"/>
      <c r="Y570" s="83" t="s">
        <v>3964</v>
      </c>
      <c r="Z570" s="77"/>
    </row>
    <row r="571" spans="1:26" x14ac:dyDescent="0.3">
      <c r="A571" s="62" t="s">
        <v>699</v>
      </c>
      <c r="B571" s="62" t="s">
        <v>1318</v>
      </c>
      <c r="C571" s="63"/>
      <c r="D571" s="64"/>
      <c r="E571" s="65"/>
      <c r="F571" s="66"/>
      <c r="G571" s="63"/>
      <c r="H571" s="67"/>
      <c r="I571" s="68"/>
      <c r="J571" s="68"/>
      <c r="K571" s="34" t="s">
        <v>65</v>
      </c>
      <c r="L571" s="75">
        <v>571</v>
      </c>
      <c r="M571" s="75"/>
      <c r="N571" s="70"/>
      <c r="O571" s="77" t="s">
        <v>1419</v>
      </c>
      <c r="P571" s="79">
        <v>43804.864537037036</v>
      </c>
      <c r="Q571" s="77" t="s">
        <v>1774</v>
      </c>
      <c r="R571" s="77"/>
      <c r="S571" s="77"/>
      <c r="T571" s="77"/>
      <c r="U571" s="79">
        <v>43804.864537037036</v>
      </c>
      <c r="V571" s="80" t="s">
        <v>2965</v>
      </c>
      <c r="W571" s="77"/>
      <c r="X571" s="77"/>
      <c r="Y571" s="83" t="s">
        <v>3965</v>
      </c>
      <c r="Z571" s="77"/>
    </row>
    <row r="572" spans="1:26" x14ac:dyDescent="0.3">
      <c r="A572" s="62" t="s">
        <v>699</v>
      </c>
      <c r="B572" s="62" t="s">
        <v>1319</v>
      </c>
      <c r="C572" s="63"/>
      <c r="D572" s="64"/>
      <c r="E572" s="65"/>
      <c r="F572" s="66"/>
      <c r="G572" s="63"/>
      <c r="H572" s="67"/>
      <c r="I572" s="68"/>
      <c r="J572" s="68"/>
      <c r="K572" s="34" t="s">
        <v>65</v>
      </c>
      <c r="L572" s="75">
        <v>572</v>
      </c>
      <c r="M572" s="75"/>
      <c r="N572" s="70"/>
      <c r="O572" s="77" t="s">
        <v>1419</v>
      </c>
      <c r="P572" s="79">
        <v>43804.864537037036</v>
      </c>
      <c r="Q572" s="77" t="s">
        <v>1774</v>
      </c>
      <c r="R572" s="77"/>
      <c r="S572" s="77"/>
      <c r="T572" s="77"/>
      <c r="U572" s="79">
        <v>43804.864537037036</v>
      </c>
      <c r="V572" s="80" t="s">
        <v>2965</v>
      </c>
      <c r="W572" s="77"/>
      <c r="X572" s="77"/>
      <c r="Y572" s="83" t="s">
        <v>3965</v>
      </c>
      <c r="Z572" s="77"/>
    </row>
    <row r="573" spans="1:26" x14ac:dyDescent="0.3">
      <c r="A573" s="62" t="s">
        <v>700</v>
      </c>
      <c r="B573" s="62" t="s">
        <v>1100</v>
      </c>
      <c r="C573" s="63"/>
      <c r="D573" s="64"/>
      <c r="E573" s="65"/>
      <c r="F573" s="66"/>
      <c r="G573" s="63"/>
      <c r="H573" s="67"/>
      <c r="I573" s="68"/>
      <c r="J573" s="68"/>
      <c r="K573" s="34" t="s">
        <v>65</v>
      </c>
      <c r="L573" s="75">
        <v>573</v>
      </c>
      <c r="M573" s="75"/>
      <c r="N573" s="70"/>
      <c r="O573" s="77" t="s">
        <v>1419</v>
      </c>
      <c r="P573" s="79">
        <v>43804.864560185182</v>
      </c>
      <c r="Q573" s="77" t="s">
        <v>1762</v>
      </c>
      <c r="R573" s="77"/>
      <c r="S573" s="77"/>
      <c r="T573" s="77"/>
      <c r="U573" s="79">
        <v>43804.864560185182</v>
      </c>
      <c r="V573" s="80" t="s">
        <v>2966</v>
      </c>
      <c r="W573" s="77"/>
      <c r="X573" s="77"/>
      <c r="Y573" s="83" t="s">
        <v>3966</v>
      </c>
      <c r="Z573" s="77"/>
    </row>
    <row r="574" spans="1:26" x14ac:dyDescent="0.3">
      <c r="A574" s="62" t="s">
        <v>701</v>
      </c>
      <c r="B574" s="62" t="s">
        <v>701</v>
      </c>
      <c r="C574" s="63"/>
      <c r="D574" s="64"/>
      <c r="E574" s="65"/>
      <c r="F574" s="66"/>
      <c r="G574" s="63"/>
      <c r="H574" s="67"/>
      <c r="I574" s="68"/>
      <c r="J574" s="68"/>
      <c r="K574" s="34" t="s">
        <v>65</v>
      </c>
      <c r="L574" s="75">
        <v>574</v>
      </c>
      <c r="M574" s="75"/>
      <c r="N574" s="70"/>
      <c r="O574" s="77" t="s">
        <v>179</v>
      </c>
      <c r="P574" s="79">
        <v>43804.864583333336</v>
      </c>
      <c r="Q574" s="77" t="s">
        <v>1775</v>
      </c>
      <c r="R574" s="80" t="s">
        <v>2236</v>
      </c>
      <c r="S574" s="77" t="s">
        <v>2357</v>
      </c>
      <c r="T574" s="77" t="s">
        <v>2418</v>
      </c>
      <c r="U574" s="79">
        <v>43804.864583333336</v>
      </c>
      <c r="V574" s="80" t="s">
        <v>2967</v>
      </c>
      <c r="W574" s="77"/>
      <c r="X574" s="77"/>
      <c r="Y574" s="83" t="s">
        <v>3967</v>
      </c>
      <c r="Z574" s="77"/>
    </row>
    <row r="575" spans="1:26" x14ac:dyDescent="0.3">
      <c r="A575" s="62" t="s">
        <v>702</v>
      </c>
      <c r="B575" s="62" t="s">
        <v>1320</v>
      </c>
      <c r="C575" s="63"/>
      <c r="D575" s="64"/>
      <c r="E575" s="65"/>
      <c r="F575" s="66"/>
      <c r="G575" s="63"/>
      <c r="H575" s="67"/>
      <c r="I575" s="68"/>
      <c r="J575" s="68"/>
      <c r="K575" s="34" t="s">
        <v>65</v>
      </c>
      <c r="L575" s="75">
        <v>575</v>
      </c>
      <c r="M575" s="75"/>
      <c r="N575" s="70"/>
      <c r="O575" s="77" t="s">
        <v>1420</v>
      </c>
      <c r="P575" s="79">
        <v>43804.864629629628</v>
      </c>
      <c r="Q575" s="77" t="s">
        <v>1776</v>
      </c>
      <c r="R575" s="77"/>
      <c r="S575" s="77"/>
      <c r="T575" s="77"/>
      <c r="U575" s="79">
        <v>43804.864629629628</v>
      </c>
      <c r="V575" s="80" t="s">
        <v>2968</v>
      </c>
      <c r="W575" s="77"/>
      <c r="X575" s="77"/>
      <c r="Y575" s="83" t="s">
        <v>3968</v>
      </c>
      <c r="Z575" s="83" t="s">
        <v>4509</v>
      </c>
    </row>
    <row r="576" spans="1:26" x14ac:dyDescent="0.3">
      <c r="A576" s="62" t="s">
        <v>703</v>
      </c>
      <c r="B576" s="62" t="s">
        <v>946</v>
      </c>
      <c r="C576" s="63"/>
      <c r="D576" s="64"/>
      <c r="E576" s="65"/>
      <c r="F576" s="66"/>
      <c r="G576" s="63"/>
      <c r="H576" s="67"/>
      <c r="I576" s="68"/>
      <c r="J576" s="68"/>
      <c r="K576" s="34" t="s">
        <v>65</v>
      </c>
      <c r="L576" s="75">
        <v>576</v>
      </c>
      <c r="M576" s="75"/>
      <c r="N576" s="70"/>
      <c r="O576" s="77" t="s">
        <v>1419</v>
      </c>
      <c r="P576" s="79">
        <v>43804.864629629628</v>
      </c>
      <c r="Q576" s="77" t="s">
        <v>1749</v>
      </c>
      <c r="R576" s="77"/>
      <c r="S576" s="77"/>
      <c r="T576" s="77"/>
      <c r="U576" s="79">
        <v>43804.864629629628</v>
      </c>
      <c r="V576" s="80" t="s">
        <v>2969</v>
      </c>
      <c r="W576" s="77"/>
      <c r="X576" s="77"/>
      <c r="Y576" s="83" t="s">
        <v>3969</v>
      </c>
      <c r="Z576" s="77"/>
    </row>
    <row r="577" spans="1:26" x14ac:dyDescent="0.3">
      <c r="A577" s="62" t="s">
        <v>704</v>
      </c>
      <c r="B577" s="62" t="s">
        <v>1208</v>
      </c>
      <c r="C577" s="63"/>
      <c r="D577" s="64"/>
      <c r="E577" s="65"/>
      <c r="F577" s="66"/>
      <c r="G577" s="63"/>
      <c r="H577" s="67"/>
      <c r="I577" s="68"/>
      <c r="J577" s="68"/>
      <c r="K577" s="34" t="s">
        <v>65</v>
      </c>
      <c r="L577" s="75">
        <v>577</v>
      </c>
      <c r="M577" s="75"/>
      <c r="N577" s="70"/>
      <c r="O577" s="77" t="s">
        <v>1420</v>
      </c>
      <c r="P577" s="79">
        <v>43804.864768518521</v>
      </c>
      <c r="Q577" s="77" t="s">
        <v>1777</v>
      </c>
      <c r="R577" s="77"/>
      <c r="S577" s="77"/>
      <c r="T577" s="77"/>
      <c r="U577" s="79">
        <v>43804.864768518521</v>
      </c>
      <c r="V577" s="80" t="s">
        <v>2970</v>
      </c>
      <c r="W577" s="77"/>
      <c r="X577" s="77"/>
      <c r="Y577" s="83" t="s">
        <v>3970</v>
      </c>
      <c r="Z577" s="83" t="s">
        <v>4510</v>
      </c>
    </row>
    <row r="578" spans="1:26" x14ac:dyDescent="0.3">
      <c r="A578" s="62" t="s">
        <v>704</v>
      </c>
      <c r="B578" s="62" t="s">
        <v>930</v>
      </c>
      <c r="C578" s="63"/>
      <c r="D578" s="64"/>
      <c r="E578" s="65"/>
      <c r="F578" s="66"/>
      <c r="G578" s="63"/>
      <c r="H578" s="67"/>
      <c r="I578" s="68"/>
      <c r="J578" s="68"/>
      <c r="K578" s="34" t="s">
        <v>65</v>
      </c>
      <c r="L578" s="75">
        <v>578</v>
      </c>
      <c r="M578" s="75"/>
      <c r="N578" s="70"/>
      <c r="O578" s="77" t="s">
        <v>1419</v>
      </c>
      <c r="P578" s="79">
        <v>43804.864768518521</v>
      </c>
      <c r="Q578" s="77" t="s">
        <v>1777</v>
      </c>
      <c r="R578" s="77"/>
      <c r="S578" s="77"/>
      <c r="T578" s="77"/>
      <c r="U578" s="79">
        <v>43804.864768518521</v>
      </c>
      <c r="V578" s="80" t="s">
        <v>2970</v>
      </c>
      <c r="W578" s="77"/>
      <c r="X578" s="77"/>
      <c r="Y578" s="83" t="s">
        <v>3970</v>
      </c>
      <c r="Z578" s="83" t="s">
        <v>4510</v>
      </c>
    </row>
    <row r="579" spans="1:26" x14ac:dyDescent="0.3">
      <c r="A579" s="62" t="s">
        <v>705</v>
      </c>
      <c r="B579" s="62" t="s">
        <v>705</v>
      </c>
      <c r="C579" s="63"/>
      <c r="D579" s="64"/>
      <c r="E579" s="65"/>
      <c r="F579" s="66"/>
      <c r="G579" s="63"/>
      <c r="H579" s="67"/>
      <c r="I579" s="68"/>
      <c r="J579" s="68"/>
      <c r="K579" s="34" t="s">
        <v>65</v>
      </c>
      <c r="L579" s="75">
        <v>579</v>
      </c>
      <c r="M579" s="75"/>
      <c r="N579" s="70"/>
      <c r="O579" s="77" t="s">
        <v>179</v>
      </c>
      <c r="P579" s="79">
        <v>43804.864768518521</v>
      </c>
      <c r="Q579" s="77" t="s">
        <v>1778</v>
      </c>
      <c r="R579" s="80" t="s">
        <v>2237</v>
      </c>
      <c r="S579" s="77" t="s">
        <v>2372</v>
      </c>
      <c r="T579" s="77"/>
      <c r="U579" s="79">
        <v>43804.864768518521</v>
      </c>
      <c r="V579" s="80" t="s">
        <v>2971</v>
      </c>
      <c r="W579" s="77"/>
      <c r="X579" s="77"/>
      <c r="Y579" s="83" t="s">
        <v>3971</v>
      </c>
      <c r="Z579" s="77"/>
    </row>
    <row r="580" spans="1:26" x14ac:dyDescent="0.3">
      <c r="A580" s="62" t="s">
        <v>706</v>
      </c>
      <c r="B580" s="62" t="s">
        <v>1189</v>
      </c>
      <c r="C580" s="63"/>
      <c r="D580" s="64"/>
      <c r="E580" s="65"/>
      <c r="F580" s="66"/>
      <c r="G580" s="63"/>
      <c r="H580" s="67"/>
      <c r="I580" s="68"/>
      <c r="J580" s="68"/>
      <c r="K580" s="34" t="s">
        <v>65</v>
      </c>
      <c r="L580" s="75">
        <v>580</v>
      </c>
      <c r="M580" s="75"/>
      <c r="N580" s="70"/>
      <c r="O580" s="77" t="s">
        <v>1419</v>
      </c>
      <c r="P580" s="79">
        <v>43804.864872685182</v>
      </c>
      <c r="Q580" s="77" t="s">
        <v>1460</v>
      </c>
      <c r="R580" s="77"/>
      <c r="S580" s="77"/>
      <c r="T580" s="77"/>
      <c r="U580" s="79">
        <v>43804.864872685182</v>
      </c>
      <c r="V580" s="80" t="s">
        <v>2972</v>
      </c>
      <c r="W580" s="77"/>
      <c r="X580" s="77"/>
      <c r="Y580" s="83" t="s">
        <v>3972</v>
      </c>
      <c r="Z580" s="77"/>
    </row>
    <row r="581" spans="1:26" x14ac:dyDescent="0.3">
      <c r="A581" s="62" t="s">
        <v>707</v>
      </c>
      <c r="B581" s="62" t="s">
        <v>1144</v>
      </c>
      <c r="C581" s="63"/>
      <c r="D581" s="64"/>
      <c r="E581" s="65"/>
      <c r="F581" s="66"/>
      <c r="G581" s="63"/>
      <c r="H581" s="67"/>
      <c r="I581" s="68"/>
      <c r="J581" s="68"/>
      <c r="K581" s="34" t="s">
        <v>65</v>
      </c>
      <c r="L581" s="75">
        <v>581</v>
      </c>
      <c r="M581" s="75"/>
      <c r="N581" s="70"/>
      <c r="O581" s="77" t="s">
        <v>1419</v>
      </c>
      <c r="P581" s="79">
        <v>43804.864872685182</v>
      </c>
      <c r="Q581" s="77" t="s">
        <v>1730</v>
      </c>
      <c r="R581" s="77"/>
      <c r="S581" s="77"/>
      <c r="T581" s="77"/>
      <c r="U581" s="79">
        <v>43804.864872685182</v>
      </c>
      <c r="V581" s="80" t="s">
        <v>2973</v>
      </c>
      <c r="W581" s="77"/>
      <c r="X581" s="77"/>
      <c r="Y581" s="83" t="s">
        <v>3973</v>
      </c>
      <c r="Z581" s="77"/>
    </row>
    <row r="582" spans="1:26" x14ac:dyDescent="0.3">
      <c r="A582" s="62" t="s">
        <v>708</v>
      </c>
      <c r="B582" s="62" t="s">
        <v>1321</v>
      </c>
      <c r="C582" s="63"/>
      <c r="D582" s="64"/>
      <c r="E582" s="65"/>
      <c r="F582" s="66"/>
      <c r="G582" s="63"/>
      <c r="H582" s="67"/>
      <c r="I582" s="68"/>
      <c r="J582" s="68"/>
      <c r="K582" s="34" t="s">
        <v>65</v>
      </c>
      <c r="L582" s="75">
        <v>582</v>
      </c>
      <c r="M582" s="75"/>
      <c r="N582" s="70"/>
      <c r="O582" s="77" t="s">
        <v>1420</v>
      </c>
      <c r="P582" s="79">
        <v>43804.864918981482</v>
      </c>
      <c r="Q582" s="77" t="s">
        <v>1779</v>
      </c>
      <c r="R582" s="80" t="s">
        <v>2238</v>
      </c>
      <c r="S582" s="77" t="s">
        <v>2350</v>
      </c>
      <c r="T582" s="77"/>
      <c r="U582" s="79">
        <v>43804.864918981482</v>
      </c>
      <c r="V582" s="80" t="s">
        <v>2974</v>
      </c>
      <c r="W582" s="77"/>
      <c r="X582" s="77"/>
      <c r="Y582" s="83" t="s">
        <v>3974</v>
      </c>
      <c r="Z582" s="83" t="s">
        <v>4511</v>
      </c>
    </row>
    <row r="583" spans="1:26" x14ac:dyDescent="0.3">
      <c r="A583" s="62" t="s">
        <v>709</v>
      </c>
      <c r="B583" s="62" t="s">
        <v>1144</v>
      </c>
      <c r="C583" s="63"/>
      <c r="D583" s="64"/>
      <c r="E583" s="65"/>
      <c r="F583" s="66"/>
      <c r="G583" s="63"/>
      <c r="H583" s="67"/>
      <c r="I583" s="68"/>
      <c r="J583" s="68"/>
      <c r="K583" s="34" t="s">
        <v>65</v>
      </c>
      <c r="L583" s="75">
        <v>583</v>
      </c>
      <c r="M583" s="75"/>
      <c r="N583" s="70"/>
      <c r="O583" s="77" t="s">
        <v>1419</v>
      </c>
      <c r="P583" s="79">
        <v>43804.864930555559</v>
      </c>
      <c r="Q583" s="77" t="s">
        <v>1730</v>
      </c>
      <c r="R583" s="77"/>
      <c r="S583" s="77"/>
      <c r="T583" s="77"/>
      <c r="U583" s="79">
        <v>43804.864930555559</v>
      </c>
      <c r="V583" s="80" t="s">
        <v>2975</v>
      </c>
      <c r="W583" s="77"/>
      <c r="X583" s="77"/>
      <c r="Y583" s="83" t="s">
        <v>3975</v>
      </c>
      <c r="Z583" s="77"/>
    </row>
    <row r="584" spans="1:26" x14ac:dyDescent="0.3">
      <c r="A584" s="62" t="s">
        <v>710</v>
      </c>
      <c r="B584" s="62" t="s">
        <v>911</v>
      </c>
      <c r="C584" s="63"/>
      <c r="D584" s="64"/>
      <c r="E584" s="65"/>
      <c r="F584" s="66"/>
      <c r="G584" s="63"/>
      <c r="H584" s="67"/>
      <c r="I584" s="68"/>
      <c r="J584" s="68"/>
      <c r="K584" s="34" t="s">
        <v>65</v>
      </c>
      <c r="L584" s="75">
        <v>584</v>
      </c>
      <c r="M584" s="75"/>
      <c r="N584" s="70"/>
      <c r="O584" s="77" t="s">
        <v>1419</v>
      </c>
      <c r="P584" s="79">
        <v>43804.864976851852</v>
      </c>
      <c r="Q584" s="77" t="s">
        <v>1602</v>
      </c>
      <c r="R584" s="80" t="s">
        <v>2172</v>
      </c>
      <c r="S584" s="77" t="s">
        <v>2363</v>
      </c>
      <c r="T584" s="77"/>
      <c r="U584" s="79">
        <v>43804.864976851852</v>
      </c>
      <c r="V584" s="80" t="s">
        <v>2976</v>
      </c>
      <c r="W584" s="77"/>
      <c r="X584" s="77"/>
      <c r="Y584" s="83" t="s">
        <v>3976</v>
      </c>
      <c r="Z584" s="77"/>
    </row>
    <row r="585" spans="1:26" x14ac:dyDescent="0.3">
      <c r="A585" s="62" t="s">
        <v>711</v>
      </c>
      <c r="B585" s="62" t="s">
        <v>711</v>
      </c>
      <c r="C585" s="63"/>
      <c r="D585" s="64"/>
      <c r="E585" s="65"/>
      <c r="F585" s="66"/>
      <c r="G585" s="63"/>
      <c r="H585" s="67"/>
      <c r="I585" s="68"/>
      <c r="J585" s="68"/>
      <c r="K585" s="34" t="s">
        <v>65</v>
      </c>
      <c r="L585" s="75">
        <v>585</v>
      </c>
      <c r="M585" s="75"/>
      <c r="N585" s="70"/>
      <c r="O585" s="77" t="s">
        <v>179</v>
      </c>
      <c r="P585" s="79">
        <v>43804.864999999998</v>
      </c>
      <c r="Q585" s="77" t="s">
        <v>1780</v>
      </c>
      <c r="R585" s="80" t="s">
        <v>2239</v>
      </c>
      <c r="S585" s="77" t="s">
        <v>2350</v>
      </c>
      <c r="T585" s="77"/>
      <c r="U585" s="79">
        <v>43804.864999999998</v>
      </c>
      <c r="V585" s="80" t="s">
        <v>2977</v>
      </c>
      <c r="W585" s="77"/>
      <c r="X585" s="77"/>
      <c r="Y585" s="83" t="s">
        <v>3977</v>
      </c>
      <c r="Z585" s="77"/>
    </row>
    <row r="586" spans="1:26" x14ac:dyDescent="0.3">
      <c r="A586" s="62" t="s">
        <v>712</v>
      </c>
      <c r="B586" s="62" t="s">
        <v>1322</v>
      </c>
      <c r="C586" s="63"/>
      <c r="D586" s="64"/>
      <c r="E586" s="65"/>
      <c r="F586" s="66"/>
      <c r="G586" s="63"/>
      <c r="H586" s="67"/>
      <c r="I586" s="68"/>
      <c r="J586" s="68"/>
      <c r="K586" s="34" t="s">
        <v>65</v>
      </c>
      <c r="L586" s="75">
        <v>586</v>
      </c>
      <c r="M586" s="75"/>
      <c r="N586" s="70"/>
      <c r="O586" s="77" t="s">
        <v>1420</v>
      </c>
      <c r="P586" s="79">
        <v>43804.86513888889</v>
      </c>
      <c r="Q586" s="77" t="s">
        <v>1781</v>
      </c>
      <c r="R586" s="80" t="s">
        <v>2240</v>
      </c>
      <c r="S586" s="77" t="s">
        <v>2350</v>
      </c>
      <c r="T586" s="77"/>
      <c r="U586" s="79">
        <v>43804.86513888889</v>
      </c>
      <c r="V586" s="80" t="s">
        <v>2978</v>
      </c>
      <c r="W586" s="77"/>
      <c r="X586" s="77"/>
      <c r="Y586" s="83" t="s">
        <v>3978</v>
      </c>
      <c r="Z586" s="83" t="s">
        <v>4512</v>
      </c>
    </row>
    <row r="587" spans="1:26" x14ac:dyDescent="0.3">
      <c r="A587" s="62" t="s">
        <v>713</v>
      </c>
      <c r="B587" s="62" t="s">
        <v>713</v>
      </c>
      <c r="C587" s="63"/>
      <c r="D587" s="64"/>
      <c r="E587" s="65"/>
      <c r="F587" s="66"/>
      <c r="G587" s="63"/>
      <c r="H587" s="67"/>
      <c r="I587" s="68"/>
      <c r="J587" s="68"/>
      <c r="K587" s="34" t="s">
        <v>65</v>
      </c>
      <c r="L587" s="75">
        <v>587</v>
      </c>
      <c r="M587" s="75"/>
      <c r="N587" s="70"/>
      <c r="O587" s="77" t="s">
        <v>179</v>
      </c>
      <c r="P587" s="79">
        <v>43804.849780092591</v>
      </c>
      <c r="Q587" s="77" t="s">
        <v>1782</v>
      </c>
      <c r="R587" s="77"/>
      <c r="S587" s="77"/>
      <c r="T587" s="77"/>
      <c r="U587" s="79">
        <v>43804.849780092591</v>
      </c>
      <c r="V587" s="80" t="s">
        <v>2979</v>
      </c>
      <c r="W587" s="77"/>
      <c r="X587" s="77"/>
      <c r="Y587" s="83" t="s">
        <v>3979</v>
      </c>
      <c r="Z587" s="77"/>
    </row>
    <row r="588" spans="1:26" x14ac:dyDescent="0.3">
      <c r="A588" s="62" t="s">
        <v>714</v>
      </c>
      <c r="B588" s="62" t="s">
        <v>713</v>
      </c>
      <c r="C588" s="63"/>
      <c r="D588" s="64"/>
      <c r="E588" s="65"/>
      <c r="F588" s="66"/>
      <c r="G588" s="63"/>
      <c r="H588" s="67"/>
      <c r="I588" s="68"/>
      <c r="J588" s="68"/>
      <c r="K588" s="34" t="s">
        <v>65</v>
      </c>
      <c r="L588" s="75">
        <v>588</v>
      </c>
      <c r="M588" s="75"/>
      <c r="N588" s="70"/>
      <c r="O588" s="77" t="s">
        <v>1419</v>
      </c>
      <c r="P588" s="79">
        <v>43804.86519675926</v>
      </c>
      <c r="Q588" s="77" t="s">
        <v>1783</v>
      </c>
      <c r="R588" s="80" t="s">
        <v>2241</v>
      </c>
      <c r="S588" s="77" t="s">
        <v>2350</v>
      </c>
      <c r="T588" s="77"/>
      <c r="U588" s="79">
        <v>43804.86519675926</v>
      </c>
      <c r="V588" s="80" t="s">
        <v>2980</v>
      </c>
      <c r="W588" s="77"/>
      <c r="X588" s="77"/>
      <c r="Y588" s="83" t="s">
        <v>3980</v>
      </c>
      <c r="Z588" s="83" t="s">
        <v>3979</v>
      </c>
    </row>
    <row r="589" spans="1:26" x14ac:dyDescent="0.3">
      <c r="A589" s="62" t="s">
        <v>715</v>
      </c>
      <c r="B589" s="62" t="s">
        <v>715</v>
      </c>
      <c r="C589" s="63"/>
      <c r="D589" s="64"/>
      <c r="E589" s="65"/>
      <c r="F589" s="66"/>
      <c r="G589" s="63"/>
      <c r="H589" s="67"/>
      <c r="I589" s="68"/>
      <c r="J589" s="68"/>
      <c r="K589" s="34" t="s">
        <v>65</v>
      </c>
      <c r="L589" s="75">
        <v>589</v>
      </c>
      <c r="M589" s="75"/>
      <c r="N589" s="70"/>
      <c r="O589" s="77" t="s">
        <v>179</v>
      </c>
      <c r="P589" s="79">
        <v>43804.865312499998</v>
      </c>
      <c r="Q589" s="77" t="s">
        <v>1784</v>
      </c>
      <c r="R589" s="80" t="s">
        <v>2242</v>
      </c>
      <c r="S589" s="77" t="s">
        <v>2365</v>
      </c>
      <c r="T589" s="77"/>
      <c r="U589" s="79">
        <v>43804.865312499998</v>
      </c>
      <c r="V589" s="80" t="s">
        <v>2981</v>
      </c>
      <c r="W589" s="77"/>
      <c r="X589" s="77"/>
      <c r="Y589" s="83" t="s">
        <v>3981</v>
      </c>
      <c r="Z589" s="77"/>
    </row>
    <row r="590" spans="1:26" x14ac:dyDescent="0.3">
      <c r="A590" s="62" t="s">
        <v>716</v>
      </c>
      <c r="B590" s="62" t="s">
        <v>1144</v>
      </c>
      <c r="C590" s="63"/>
      <c r="D590" s="64"/>
      <c r="E590" s="65"/>
      <c r="F590" s="66"/>
      <c r="G590" s="63"/>
      <c r="H590" s="67"/>
      <c r="I590" s="68"/>
      <c r="J590" s="68"/>
      <c r="K590" s="34" t="s">
        <v>65</v>
      </c>
      <c r="L590" s="75">
        <v>590</v>
      </c>
      <c r="M590" s="75"/>
      <c r="N590" s="70"/>
      <c r="O590" s="77" t="s">
        <v>1419</v>
      </c>
      <c r="P590" s="79">
        <v>43804.865358796298</v>
      </c>
      <c r="Q590" s="77" t="s">
        <v>1730</v>
      </c>
      <c r="R590" s="77"/>
      <c r="S590" s="77"/>
      <c r="T590" s="77"/>
      <c r="U590" s="79">
        <v>43804.865358796298</v>
      </c>
      <c r="V590" s="80" t="s">
        <v>2982</v>
      </c>
      <c r="W590" s="77"/>
      <c r="X590" s="77"/>
      <c r="Y590" s="83" t="s">
        <v>3982</v>
      </c>
      <c r="Z590" s="77"/>
    </row>
    <row r="591" spans="1:26" x14ac:dyDescent="0.3">
      <c r="A591" s="62" t="s">
        <v>717</v>
      </c>
      <c r="B591" s="62" t="s">
        <v>1144</v>
      </c>
      <c r="C591" s="63"/>
      <c r="D591" s="64"/>
      <c r="E591" s="65"/>
      <c r="F591" s="66"/>
      <c r="G591" s="63"/>
      <c r="H591" s="67"/>
      <c r="I591" s="68"/>
      <c r="J591" s="68"/>
      <c r="K591" s="34" t="s">
        <v>65</v>
      </c>
      <c r="L591" s="75">
        <v>591</v>
      </c>
      <c r="M591" s="75"/>
      <c r="N591" s="70"/>
      <c r="O591" s="77" t="s">
        <v>1419</v>
      </c>
      <c r="P591" s="79">
        <v>43804.865405092591</v>
      </c>
      <c r="Q591" s="77" t="s">
        <v>1730</v>
      </c>
      <c r="R591" s="77"/>
      <c r="S591" s="77"/>
      <c r="T591" s="77"/>
      <c r="U591" s="79">
        <v>43804.865405092591</v>
      </c>
      <c r="V591" s="80" t="s">
        <v>2983</v>
      </c>
      <c r="W591" s="77"/>
      <c r="X591" s="77"/>
      <c r="Y591" s="83" t="s">
        <v>3983</v>
      </c>
      <c r="Z591" s="77"/>
    </row>
    <row r="592" spans="1:26" x14ac:dyDescent="0.3">
      <c r="A592" s="62" t="s">
        <v>718</v>
      </c>
      <c r="B592" s="62" t="s">
        <v>1323</v>
      </c>
      <c r="C592" s="63"/>
      <c r="D592" s="64"/>
      <c r="E592" s="65"/>
      <c r="F592" s="66"/>
      <c r="G592" s="63"/>
      <c r="H592" s="67"/>
      <c r="I592" s="68"/>
      <c r="J592" s="68"/>
      <c r="K592" s="34" t="s">
        <v>65</v>
      </c>
      <c r="L592" s="75">
        <v>592</v>
      </c>
      <c r="M592" s="75"/>
      <c r="N592" s="70"/>
      <c r="O592" s="77" t="s">
        <v>1420</v>
      </c>
      <c r="P592" s="79">
        <v>43804.865451388891</v>
      </c>
      <c r="Q592" s="77" t="s">
        <v>1785</v>
      </c>
      <c r="R592" s="77"/>
      <c r="S592" s="77"/>
      <c r="T592" s="77"/>
      <c r="U592" s="79">
        <v>43804.865451388891</v>
      </c>
      <c r="V592" s="80" t="s">
        <v>2984</v>
      </c>
      <c r="W592" s="77"/>
      <c r="X592" s="77"/>
      <c r="Y592" s="83" t="s">
        <v>3984</v>
      </c>
      <c r="Z592" s="83" t="s">
        <v>4513</v>
      </c>
    </row>
    <row r="593" spans="1:26" x14ac:dyDescent="0.3">
      <c r="A593" s="62" t="s">
        <v>719</v>
      </c>
      <c r="B593" s="62" t="s">
        <v>1316</v>
      </c>
      <c r="C593" s="63"/>
      <c r="D593" s="64"/>
      <c r="E593" s="65"/>
      <c r="F593" s="66"/>
      <c r="G593" s="63"/>
      <c r="H593" s="67"/>
      <c r="I593" s="68"/>
      <c r="J593" s="68"/>
      <c r="K593" s="34" t="s">
        <v>65</v>
      </c>
      <c r="L593" s="75">
        <v>593</v>
      </c>
      <c r="M593" s="75"/>
      <c r="N593" s="70"/>
      <c r="O593" s="77" t="s">
        <v>1420</v>
      </c>
      <c r="P593" s="79">
        <v>43804.86546296296</v>
      </c>
      <c r="Q593" s="77" t="s">
        <v>1786</v>
      </c>
      <c r="R593" s="77"/>
      <c r="S593" s="77"/>
      <c r="T593" s="77"/>
      <c r="U593" s="79">
        <v>43804.86546296296</v>
      </c>
      <c r="V593" s="80" t="s">
        <v>2985</v>
      </c>
      <c r="W593" s="77"/>
      <c r="X593" s="77"/>
      <c r="Y593" s="83" t="s">
        <v>3985</v>
      </c>
      <c r="Z593" s="83" t="s">
        <v>4508</v>
      </c>
    </row>
    <row r="594" spans="1:26" x14ac:dyDescent="0.3">
      <c r="A594" s="62" t="s">
        <v>720</v>
      </c>
      <c r="B594" s="62" t="s">
        <v>1196</v>
      </c>
      <c r="C594" s="63"/>
      <c r="D594" s="64"/>
      <c r="E594" s="65"/>
      <c r="F594" s="66"/>
      <c r="G594" s="63"/>
      <c r="H594" s="67"/>
      <c r="I594" s="68"/>
      <c r="J594" s="68"/>
      <c r="K594" s="34" t="s">
        <v>65</v>
      </c>
      <c r="L594" s="75">
        <v>594</v>
      </c>
      <c r="M594" s="75"/>
      <c r="N594" s="70"/>
      <c r="O594" s="77" t="s">
        <v>1419</v>
      </c>
      <c r="P594" s="79">
        <v>43804.865497685183</v>
      </c>
      <c r="Q594" s="77" t="s">
        <v>1471</v>
      </c>
      <c r="R594" s="77" t="s">
        <v>2132</v>
      </c>
      <c r="S594" s="77" t="s">
        <v>2355</v>
      </c>
      <c r="T594" s="77"/>
      <c r="U594" s="79">
        <v>43804.865497685183</v>
      </c>
      <c r="V594" s="80" t="s">
        <v>2986</v>
      </c>
      <c r="W594" s="77"/>
      <c r="X594" s="77"/>
      <c r="Y594" s="83" t="s">
        <v>3986</v>
      </c>
      <c r="Z594" s="77"/>
    </row>
    <row r="595" spans="1:26" x14ac:dyDescent="0.3">
      <c r="A595" s="62" t="s">
        <v>721</v>
      </c>
      <c r="B595" s="62" t="s">
        <v>721</v>
      </c>
      <c r="C595" s="63"/>
      <c r="D595" s="64"/>
      <c r="E595" s="65"/>
      <c r="F595" s="66"/>
      <c r="G595" s="63"/>
      <c r="H595" s="67"/>
      <c r="I595" s="68"/>
      <c r="J595" s="68"/>
      <c r="K595" s="34" t="s">
        <v>65</v>
      </c>
      <c r="L595" s="75">
        <v>595</v>
      </c>
      <c r="M595" s="75"/>
      <c r="N595" s="70"/>
      <c r="O595" s="77" t="s">
        <v>179</v>
      </c>
      <c r="P595" s="79">
        <v>43804.865740740737</v>
      </c>
      <c r="Q595" s="77" t="s">
        <v>1787</v>
      </c>
      <c r="R595" s="77"/>
      <c r="S595" s="77"/>
      <c r="T595" s="77"/>
      <c r="U595" s="79">
        <v>43804.865740740737</v>
      </c>
      <c r="V595" s="80" t="s">
        <v>2987</v>
      </c>
      <c r="W595" s="77"/>
      <c r="X595" s="77"/>
      <c r="Y595" s="83" t="s">
        <v>3987</v>
      </c>
      <c r="Z595" s="77"/>
    </row>
    <row r="596" spans="1:26" x14ac:dyDescent="0.3">
      <c r="A596" s="62" t="s">
        <v>722</v>
      </c>
      <c r="B596" s="62" t="s">
        <v>1144</v>
      </c>
      <c r="C596" s="63"/>
      <c r="D596" s="64"/>
      <c r="E596" s="65"/>
      <c r="F596" s="66"/>
      <c r="G596" s="63"/>
      <c r="H596" s="67"/>
      <c r="I596" s="68"/>
      <c r="J596" s="68"/>
      <c r="K596" s="34" t="s">
        <v>65</v>
      </c>
      <c r="L596" s="75">
        <v>596</v>
      </c>
      <c r="M596" s="75"/>
      <c r="N596" s="70"/>
      <c r="O596" s="77" t="s">
        <v>1419</v>
      </c>
      <c r="P596" s="79">
        <v>43804.865659722222</v>
      </c>
      <c r="Q596" s="77" t="s">
        <v>1730</v>
      </c>
      <c r="R596" s="77"/>
      <c r="S596" s="77"/>
      <c r="T596" s="77"/>
      <c r="U596" s="79">
        <v>43804.865659722222</v>
      </c>
      <c r="V596" s="80" t="s">
        <v>2988</v>
      </c>
      <c r="W596" s="77"/>
      <c r="X596" s="77"/>
      <c r="Y596" s="83" t="s">
        <v>3988</v>
      </c>
      <c r="Z596" s="77"/>
    </row>
    <row r="597" spans="1:26" x14ac:dyDescent="0.3">
      <c r="A597" s="62" t="s">
        <v>722</v>
      </c>
      <c r="B597" s="62" t="s">
        <v>1181</v>
      </c>
      <c r="C597" s="63"/>
      <c r="D597" s="64"/>
      <c r="E597" s="65"/>
      <c r="F597" s="66"/>
      <c r="G597" s="63"/>
      <c r="H597" s="67"/>
      <c r="I597" s="68"/>
      <c r="J597" s="68"/>
      <c r="K597" s="34" t="s">
        <v>65</v>
      </c>
      <c r="L597" s="75">
        <v>597</v>
      </c>
      <c r="M597" s="75"/>
      <c r="N597" s="70"/>
      <c r="O597" s="77" t="s">
        <v>1419</v>
      </c>
      <c r="P597" s="79">
        <v>43804.86577546296</v>
      </c>
      <c r="Q597" s="77" t="s">
        <v>1448</v>
      </c>
      <c r="R597" s="80" t="s">
        <v>2126</v>
      </c>
      <c r="S597" s="77" t="s">
        <v>2350</v>
      </c>
      <c r="T597" s="77"/>
      <c r="U597" s="79">
        <v>43804.86577546296</v>
      </c>
      <c r="V597" s="80" t="s">
        <v>2989</v>
      </c>
      <c r="W597" s="77"/>
      <c r="X597" s="77"/>
      <c r="Y597" s="83" t="s">
        <v>3989</v>
      </c>
      <c r="Z597" s="77"/>
    </row>
    <row r="598" spans="1:26" x14ac:dyDescent="0.3">
      <c r="A598" s="62" t="s">
        <v>723</v>
      </c>
      <c r="B598" s="62" t="s">
        <v>723</v>
      </c>
      <c r="C598" s="63"/>
      <c r="D598" s="64"/>
      <c r="E598" s="65"/>
      <c r="F598" s="66"/>
      <c r="G598" s="63"/>
      <c r="H598" s="67"/>
      <c r="I598" s="68"/>
      <c r="J598" s="68"/>
      <c r="K598" s="34" t="s">
        <v>65</v>
      </c>
      <c r="L598" s="75">
        <v>598</v>
      </c>
      <c r="M598" s="75"/>
      <c r="N598" s="70"/>
      <c r="O598" s="77" t="s">
        <v>179</v>
      </c>
      <c r="P598" s="79">
        <v>43804.865798611114</v>
      </c>
      <c r="Q598" s="77" t="s">
        <v>1788</v>
      </c>
      <c r="R598" s="77"/>
      <c r="S598" s="77"/>
      <c r="T598" s="77"/>
      <c r="U598" s="79">
        <v>43804.865798611114</v>
      </c>
      <c r="V598" s="80" t="s">
        <v>2990</v>
      </c>
      <c r="W598" s="77"/>
      <c r="X598" s="77"/>
      <c r="Y598" s="83" t="s">
        <v>3990</v>
      </c>
      <c r="Z598" s="77"/>
    </row>
    <row r="599" spans="1:26" x14ac:dyDescent="0.3">
      <c r="A599" s="62" t="s">
        <v>724</v>
      </c>
      <c r="B599" s="62" t="s">
        <v>1181</v>
      </c>
      <c r="C599" s="63"/>
      <c r="D599" s="64"/>
      <c r="E599" s="65"/>
      <c r="F599" s="66"/>
      <c r="G599" s="63"/>
      <c r="H599" s="67"/>
      <c r="I599" s="68"/>
      <c r="J599" s="68"/>
      <c r="K599" s="34" t="s">
        <v>65</v>
      </c>
      <c r="L599" s="75">
        <v>599</v>
      </c>
      <c r="M599" s="75"/>
      <c r="N599" s="70"/>
      <c r="O599" s="77" t="s">
        <v>1419</v>
      </c>
      <c r="P599" s="79">
        <v>43804.865798611114</v>
      </c>
      <c r="Q599" s="77" t="s">
        <v>1448</v>
      </c>
      <c r="R599" s="80" t="s">
        <v>2126</v>
      </c>
      <c r="S599" s="77" t="s">
        <v>2350</v>
      </c>
      <c r="T599" s="77"/>
      <c r="U599" s="79">
        <v>43804.865798611114</v>
      </c>
      <c r="V599" s="80" t="s">
        <v>2991</v>
      </c>
      <c r="W599" s="77"/>
      <c r="X599" s="77"/>
      <c r="Y599" s="83" t="s">
        <v>3991</v>
      </c>
      <c r="Z599" s="77"/>
    </row>
    <row r="600" spans="1:26" x14ac:dyDescent="0.3">
      <c r="A600" s="62" t="s">
        <v>725</v>
      </c>
      <c r="B600" s="62" t="s">
        <v>1324</v>
      </c>
      <c r="C600" s="63"/>
      <c r="D600" s="64"/>
      <c r="E600" s="65"/>
      <c r="F600" s="66"/>
      <c r="G600" s="63"/>
      <c r="H600" s="67"/>
      <c r="I600" s="68"/>
      <c r="J600" s="68"/>
      <c r="K600" s="34" t="s">
        <v>65</v>
      </c>
      <c r="L600" s="75">
        <v>600</v>
      </c>
      <c r="M600" s="75"/>
      <c r="N600" s="70"/>
      <c r="O600" s="77" t="s">
        <v>1420</v>
      </c>
      <c r="P600" s="79">
        <v>43804.86582175926</v>
      </c>
      <c r="Q600" s="77" t="s">
        <v>1789</v>
      </c>
      <c r="R600" s="77"/>
      <c r="S600" s="77"/>
      <c r="T600" s="77"/>
      <c r="U600" s="79">
        <v>43804.86582175926</v>
      </c>
      <c r="V600" s="80" t="s">
        <v>2992</v>
      </c>
      <c r="W600" s="77"/>
      <c r="X600" s="77"/>
      <c r="Y600" s="83" t="s">
        <v>3992</v>
      </c>
      <c r="Z600" s="83" t="s">
        <v>4514</v>
      </c>
    </row>
    <row r="601" spans="1:26" x14ac:dyDescent="0.3">
      <c r="A601" s="62" t="s">
        <v>726</v>
      </c>
      <c r="B601" s="62" t="s">
        <v>1144</v>
      </c>
      <c r="C601" s="63"/>
      <c r="D601" s="64"/>
      <c r="E601" s="65"/>
      <c r="F601" s="66"/>
      <c r="G601" s="63"/>
      <c r="H601" s="67"/>
      <c r="I601" s="68"/>
      <c r="J601" s="68"/>
      <c r="K601" s="34" t="s">
        <v>65</v>
      </c>
      <c r="L601" s="75">
        <v>601</v>
      </c>
      <c r="M601" s="75"/>
      <c r="N601" s="70"/>
      <c r="O601" s="77" t="s">
        <v>1419</v>
      </c>
      <c r="P601" s="79">
        <v>43804.865833333337</v>
      </c>
      <c r="Q601" s="77" t="s">
        <v>1730</v>
      </c>
      <c r="R601" s="77"/>
      <c r="S601" s="77"/>
      <c r="T601" s="77"/>
      <c r="U601" s="79">
        <v>43804.865833333337</v>
      </c>
      <c r="V601" s="80" t="s">
        <v>2993</v>
      </c>
      <c r="W601" s="77"/>
      <c r="X601" s="77"/>
      <c r="Y601" s="83" t="s">
        <v>3993</v>
      </c>
      <c r="Z601" s="77"/>
    </row>
    <row r="602" spans="1:26" x14ac:dyDescent="0.3">
      <c r="A602" s="62" t="s">
        <v>727</v>
      </c>
      <c r="B602" s="62" t="s">
        <v>1287</v>
      </c>
      <c r="C602" s="63"/>
      <c r="D602" s="64"/>
      <c r="E602" s="65"/>
      <c r="F602" s="66"/>
      <c r="G602" s="63"/>
      <c r="H602" s="67"/>
      <c r="I602" s="68"/>
      <c r="J602" s="68"/>
      <c r="K602" s="34" t="s">
        <v>65</v>
      </c>
      <c r="L602" s="75">
        <v>602</v>
      </c>
      <c r="M602" s="75"/>
      <c r="N602" s="70"/>
      <c r="O602" s="77" t="s">
        <v>1419</v>
      </c>
      <c r="P602" s="79">
        <v>43804.865914351853</v>
      </c>
      <c r="Q602" s="77" t="s">
        <v>1709</v>
      </c>
      <c r="R602" s="77"/>
      <c r="S602" s="77"/>
      <c r="T602" s="77"/>
      <c r="U602" s="79">
        <v>43804.865914351853</v>
      </c>
      <c r="V602" s="80" t="s">
        <v>2994</v>
      </c>
      <c r="W602" s="77"/>
      <c r="X602" s="77"/>
      <c r="Y602" s="83" t="s">
        <v>3994</v>
      </c>
      <c r="Z602" s="77"/>
    </row>
    <row r="603" spans="1:26" x14ac:dyDescent="0.3">
      <c r="A603" s="62" t="s">
        <v>727</v>
      </c>
      <c r="B603" s="62" t="s">
        <v>1069</v>
      </c>
      <c r="C603" s="63"/>
      <c r="D603" s="64"/>
      <c r="E603" s="65"/>
      <c r="F603" s="66"/>
      <c r="G603" s="63"/>
      <c r="H603" s="67"/>
      <c r="I603" s="68"/>
      <c r="J603" s="68"/>
      <c r="K603" s="34" t="s">
        <v>65</v>
      </c>
      <c r="L603" s="75">
        <v>603</v>
      </c>
      <c r="M603" s="75"/>
      <c r="N603" s="70"/>
      <c r="O603" s="77" t="s">
        <v>1419</v>
      </c>
      <c r="P603" s="79">
        <v>43804.865914351853</v>
      </c>
      <c r="Q603" s="77" t="s">
        <v>1709</v>
      </c>
      <c r="R603" s="77"/>
      <c r="S603" s="77"/>
      <c r="T603" s="77"/>
      <c r="U603" s="79">
        <v>43804.865914351853</v>
      </c>
      <c r="V603" s="80" t="s">
        <v>2994</v>
      </c>
      <c r="W603" s="77"/>
      <c r="X603" s="77"/>
      <c r="Y603" s="83" t="s">
        <v>3994</v>
      </c>
      <c r="Z603" s="77"/>
    </row>
    <row r="604" spans="1:26" x14ac:dyDescent="0.3">
      <c r="A604" s="62" t="s">
        <v>728</v>
      </c>
      <c r="B604" s="62" t="s">
        <v>1325</v>
      </c>
      <c r="C604" s="63"/>
      <c r="D604" s="64"/>
      <c r="E604" s="65"/>
      <c r="F604" s="66"/>
      <c r="G604" s="63"/>
      <c r="H604" s="67"/>
      <c r="I604" s="68"/>
      <c r="J604" s="68"/>
      <c r="K604" s="34" t="s">
        <v>65</v>
      </c>
      <c r="L604" s="75">
        <v>604</v>
      </c>
      <c r="M604" s="75"/>
      <c r="N604" s="70"/>
      <c r="O604" s="77" t="s">
        <v>1420</v>
      </c>
      <c r="P604" s="79">
        <v>43804.865937499999</v>
      </c>
      <c r="Q604" s="77" t="s">
        <v>1790</v>
      </c>
      <c r="R604" s="77"/>
      <c r="S604" s="77"/>
      <c r="T604" s="77"/>
      <c r="U604" s="79">
        <v>43804.865937499999</v>
      </c>
      <c r="V604" s="80" t="s">
        <v>2995</v>
      </c>
      <c r="W604" s="77"/>
      <c r="X604" s="77"/>
      <c r="Y604" s="83" t="s">
        <v>3995</v>
      </c>
      <c r="Z604" s="83" t="s">
        <v>4515</v>
      </c>
    </row>
    <row r="605" spans="1:26" x14ac:dyDescent="0.3">
      <c r="A605" s="62" t="s">
        <v>729</v>
      </c>
      <c r="B605" s="62" t="s">
        <v>1190</v>
      </c>
      <c r="C605" s="63"/>
      <c r="D605" s="64"/>
      <c r="E605" s="65"/>
      <c r="F605" s="66"/>
      <c r="G605" s="63"/>
      <c r="H605" s="67"/>
      <c r="I605" s="68"/>
      <c r="J605" s="68"/>
      <c r="K605" s="34" t="s">
        <v>65</v>
      </c>
      <c r="L605" s="75">
        <v>605</v>
      </c>
      <c r="M605" s="75"/>
      <c r="N605" s="70"/>
      <c r="O605" s="77" t="s">
        <v>1419</v>
      </c>
      <c r="P605" s="79">
        <v>43804.865949074076</v>
      </c>
      <c r="Q605" s="77" t="s">
        <v>1461</v>
      </c>
      <c r="R605" s="77"/>
      <c r="S605" s="77"/>
      <c r="T605" s="77"/>
      <c r="U605" s="79">
        <v>43804.865949074076</v>
      </c>
      <c r="V605" s="80" t="s">
        <v>2996</v>
      </c>
      <c r="W605" s="77"/>
      <c r="X605" s="77"/>
      <c r="Y605" s="83" t="s">
        <v>3996</v>
      </c>
      <c r="Z605" s="77"/>
    </row>
    <row r="606" spans="1:26" x14ac:dyDescent="0.3">
      <c r="A606" s="62" t="s">
        <v>730</v>
      </c>
      <c r="B606" s="62" t="s">
        <v>1144</v>
      </c>
      <c r="C606" s="63"/>
      <c r="D606" s="64"/>
      <c r="E606" s="65"/>
      <c r="F606" s="66"/>
      <c r="G606" s="63"/>
      <c r="H606" s="67"/>
      <c r="I606" s="68"/>
      <c r="J606" s="68"/>
      <c r="K606" s="34" t="s">
        <v>65</v>
      </c>
      <c r="L606" s="75">
        <v>606</v>
      </c>
      <c r="M606" s="75"/>
      <c r="N606" s="70"/>
      <c r="O606" s="77" t="s">
        <v>1419</v>
      </c>
      <c r="P606" s="79">
        <v>43804.865960648145</v>
      </c>
      <c r="Q606" s="77" t="s">
        <v>1730</v>
      </c>
      <c r="R606" s="77"/>
      <c r="S606" s="77"/>
      <c r="T606" s="77"/>
      <c r="U606" s="79">
        <v>43804.865960648145</v>
      </c>
      <c r="V606" s="80" t="s">
        <v>2997</v>
      </c>
      <c r="W606" s="77"/>
      <c r="X606" s="77"/>
      <c r="Y606" s="83" t="s">
        <v>3997</v>
      </c>
      <c r="Z606" s="77"/>
    </row>
    <row r="607" spans="1:26" x14ac:dyDescent="0.3">
      <c r="A607" s="62" t="s">
        <v>731</v>
      </c>
      <c r="B607" s="62" t="s">
        <v>731</v>
      </c>
      <c r="C607" s="63"/>
      <c r="D607" s="64"/>
      <c r="E607" s="65"/>
      <c r="F607" s="66"/>
      <c r="G607" s="63"/>
      <c r="H607" s="67"/>
      <c r="I607" s="68"/>
      <c r="J607" s="68"/>
      <c r="K607" s="34" t="s">
        <v>65</v>
      </c>
      <c r="L607" s="75">
        <v>607</v>
      </c>
      <c r="M607" s="75"/>
      <c r="N607" s="70"/>
      <c r="O607" s="77" t="s">
        <v>179</v>
      </c>
      <c r="P607" s="79">
        <v>43804.865960648145</v>
      </c>
      <c r="Q607" s="77" t="s">
        <v>1791</v>
      </c>
      <c r="R607" s="80" t="s">
        <v>2243</v>
      </c>
      <c r="S607" s="77" t="s">
        <v>2350</v>
      </c>
      <c r="T607" s="77"/>
      <c r="U607" s="79">
        <v>43804.865960648145</v>
      </c>
      <c r="V607" s="80" t="s">
        <v>2998</v>
      </c>
      <c r="W607" s="77"/>
      <c r="X607" s="77"/>
      <c r="Y607" s="83" t="s">
        <v>3998</v>
      </c>
      <c r="Z607" s="77"/>
    </row>
    <row r="608" spans="1:26" x14ac:dyDescent="0.3">
      <c r="A608" s="62" t="s">
        <v>732</v>
      </c>
      <c r="B608" s="62" t="s">
        <v>1287</v>
      </c>
      <c r="C608" s="63"/>
      <c r="D608" s="64"/>
      <c r="E608" s="65"/>
      <c r="F608" s="66"/>
      <c r="G608" s="63"/>
      <c r="H608" s="67"/>
      <c r="I608" s="68"/>
      <c r="J608" s="68"/>
      <c r="K608" s="34" t="s">
        <v>65</v>
      </c>
      <c r="L608" s="75">
        <v>608</v>
      </c>
      <c r="M608" s="75"/>
      <c r="N608" s="70"/>
      <c r="O608" s="77" t="s">
        <v>1419</v>
      </c>
      <c r="P608" s="79">
        <v>43804.865960648145</v>
      </c>
      <c r="Q608" s="77" t="s">
        <v>1709</v>
      </c>
      <c r="R608" s="77"/>
      <c r="S608" s="77"/>
      <c r="T608" s="77"/>
      <c r="U608" s="79">
        <v>43804.865960648145</v>
      </c>
      <c r="V608" s="80" t="s">
        <v>2999</v>
      </c>
      <c r="W608" s="77"/>
      <c r="X608" s="77"/>
      <c r="Y608" s="83" t="s">
        <v>3999</v>
      </c>
      <c r="Z608" s="77"/>
    </row>
    <row r="609" spans="1:26" x14ac:dyDescent="0.3">
      <c r="A609" s="62" t="s">
        <v>732</v>
      </c>
      <c r="B609" s="62" t="s">
        <v>1069</v>
      </c>
      <c r="C609" s="63"/>
      <c r="D609" s="64"/>
      <c r="E609" s="65"/>
      <c r="F609" s="66"/>
      <c r="G609" s="63"/>
      <c r="H609" s="67"/>
      <c r="I609" s="68"/>
      <c r="J609" s="68"/>
      <c r="K609" s="34" t="s">
        <v>65</v>
      </c>
      <c r="L609" s="75">
        <v>609</v>
      </c>
      <c r="M609" s="75"/>
      <c r="N609" s="70"/>
      <c r="O609" s="77" t="s">
        <v>1419</v>
      </c>
      <c r="P609" s="79">
        <v>43804.865960648145</v>
      </c>
      <c r="Q609" s="77" t="s">
        <v>1709</v>
      </c>
      <c r="R609" s="77"/>
      <c r="S609" s="77"/>
      <c r="T609" s="77"/>
      <c r="U609" s="79">
        <v>43804.865960648145</v>
      </c>
      <c r="V609" s="80" t="s">
        <v>2999</v>
      </c>
      <c r="W609" s="77"/>
      <c r="X609" s="77"/>
      <c r="Y609" s="83" t="s">
        <v>3999</v>
      </c>
      <c r="Z609" s="77"/>
    </row>
    <row r="610" spans="1:26" x14ac:dyDescent="0.3">
      <c r="A610" s="62" t="s">
        <v>733</v>
      </c>
      <c r="B610" s="62" t="s">
        <v>1189</v>
      </c>
      <c r="C610" s="63"/>
      <c r="D610" s="64"/>
      <c r="E610" s="65"/>
      <c r="F610" s="66"/>
      <c r="G610" s="63"/>
      <c r="H610" s="67"/>
      <c r="I610" s="68"/>
      <c r="J610" s="68"/>
      <c r="K610" s="34" t="s">
        <v>65</v>
      </c>
      <c r="L610" s="75">
        <v>610</v>
      </c>
      <c r="M610" s="75"/>
      <c r="N610" s="70"/>
      <c r="O610" s="77" t="s">
        <v>1419</v>
      </c>
      <c r="P610" s="79">
        <v>43804.866018518522</v>
      </c>
      <c r="Q610" s="77" t="s">
        <v>1460</v>
      </c>
      <c r="R610" s="77"/>
      <c r="S610" s="77"/>
      <c r="T610" s="77"/>
      <c r="U610" s="79">
        <v>43804.866018518522</v>
      </c>
      <c r="V610" s="80" t="s">
        <v>3000</v>
      </c>
      <c r="W610" s="77"/>
      <c r="X610" s="77"/>
      <c r="Y610" s="83" t="s">
        <v>4000</v>
      </c>
      <c r="Z610" s="77"/>
    </row>
    <row r="611" spans="1:26" x14ac:dyDescent="0.3">
      <c r="A611" s="62" t="s">
        <v>734</v>
      </c>
      <c r="B611" s="62" t="s">
        <v>1326</v>
      </c>
      <c r="C611" s="63"/>
      <c r="D611" s="64"/>
      <c r="E611" s="65"/>
      <c r="F611" s="66"/>
      <c r="G611" s="63"/>
      <c r="H611" s="67"/>
      <c r="I611" s="68"/>
      <c r="J611" s="68"/>
      <c r="K611" s="34" t="s">
        <v>65</v>
      </c>
      <c r="L611" s="75">
        <v>611</v>
      </c>
      <c r="M611" s="75"/>
      <c r="N611" s="70"/>
      <c r="O611" s="77" t="s">
        <v>1419</v>
      </c>
      <c r="P611" s="79">
        <v>43804.866076388891</v>
      </c>
      <c r="Q611" s="77" t="s">
        <v>1792</v>
      </c>
      <c r="R611" s="77"/>
      <c r="S611" s="77"/>
      <c r="T611" s="77" t="s">
        <v>2419</v>
      </c>
      <c r="U611" s="79">
        <v>43804.866076388891</v>
      </c>
      <c r="V611" s="80" t="s">
        <v>3001</v>
      </c>
      <c r="W611" s="77"/>
      <c r="X611" s="77"/>
      <c r="Y611" s="83" t="s">
        <v>4001</v>
      </c>
      <c r="Z611" s="77"/>
    </row>
    <row r="612" spans="1:26" x14ac:dyDescent="0.3">
      <c r="A612" s="62" t="s">
        <v>735</v>
      </c>
      <c r="B612" s="62" t="s">
        <v>735</v>
      </c>
      <c r="C612" s="63"/>
      <c r="D612" s="64"/>
      <c r="E612" s="65"/>
      <c r="F612" s="66"/>
      <c r="G612" s="63"/>
      <c r="H612" s="67"/>
      <c r="I612" s="68"/>
      <c r="J612" s="68"/>
      <c r="K612" s="34" t="s">
        <v>65</v>
      </c>
      <c r="L612" s="75">
        <v>612</v>
      </c>
      <c r="M612" s="75"/>
      <c r="N612" s="70"/>
      <c r="O612" s="77" t="s">
        <v>179</v>
      </c>
      <c r="P612" s="79">
        <v>43804.866157407407</v>
      </c>
      <c r="Q612" s="77" t="s">
        <v>1793</v>
      </c>
      <c r="R612" s="77"/>
      <c r="S612" s="77"/>
      <c r="T612" s="77"/>
      <c r="U612" s="79">
        <v>43804.866157407407</v>
      </c>
      <c r="V612" s="80" t="s">
        <v>3002</v>
      </c>
      <c r="W612" s="77"/>
      <c r="X612" s="77"/>
      <c r="Y612" s="83" t="s">
        <v>4002</v>
      </c>
      <c r="Z612" s="77"/>
    </row>
    <row r="613" spans="1:26" x14ac:dyDescent="0.3">
      <c r="A613" s="62" t="s">
        <v>736</v>
      </c>
      <c r="B613" s="62" t="s">
        <v>1327</v>
      </c>
      <c r="C613" s="63"/>
      <c r="D613" s="64"/>
      <c r="E613" s="65"/>
      <c r="F613" s="66"/>
      <c r="G613" s="63"/>
      <c r="H613" s="67"/>
      <c r="I613" s="68"/>
      <c r="J613" s="68"/>
      <c r="K613" s="34" t="s">
        <v>65</v>
      </c>
      <c r="L613" s="75">
        <v>613</v>
      </c>
      <c r="M613" s="75"/>
      <c r="N613" s="70"/>
      <c r="O613" s="77" t="s">
        <v>1419</v>
      </c>
      <c r="P613" s="79">
        <v>43804.866261574076</v>
      </c>
      <c r="Q613" s="77" t="s">
        <v>1794</v>
      </c>
      <c r="R613" s="77"/>
      <c r="S613" s="77"/>
      <c r="T613" s="77" t="s">
        <v>2420</v>
      </c>
      <c r="U613" s="79">
        <v>43804.866261574076</v>
      </c>
      <c r="V613" s="80" t="s">
        <v>3003</v>
      </c>
      <c r="W613" s="77"/>
      <c r="X613" s="77"/>
      <c r="Y613" s="83" t="s">
        <v>4003</v>
      </c>
      <c r="Z613" s="77"/>
    </row>
    <row r="614" spans="1:26" x14ac:dyDescent="0.3">
      <c r="A614" s="62" t="s">
        <v>737</v>
      </c>
      <c r="B614" s="62" t="s">
        <v>1100</v>
      </c>
      <c r="C614" s="63"/>
      <c r="D614" s="64"/>
      <c r="E614" s="65"/>
      <c r="F614" s="66"/>
      <c r="G614" s="63"/>
      <c r="H614" s="67"/>
      <c r="I614" s="68"/>
      <c r="J614" s="68"/>
      <c r="K614" s="34" t="s">
        <v>65</v>
      </c>
      <c r="L614" s="75">
        <v>614</v>
      </c>
      <c r="M614" s="75"/>
      <c r="N614" s="70"/>
      <c r="O614" s="77" t="s">
        <v>1419</v>
      </c>
      <c r="P614" s="79">
        <v>43804.866319444445</v>
      </c>
      <c r="Q614" s="77" t="s">
        <v>1762</v>
      </c>
      <c r="R614" s="77"/>
      <c r="S614" s="77"/>
      <c r="T614" s="77"/>
      <c r="U614" s="79">
        <v>43804.866319444445</v>
      </c>
      <c r="V614" s="80" t="s">
        <v>3004</v>
      </c>
      <c r="W614" s="77"/>
      <c r="X614" s="77"/>
      <c r="Y614" s="83" t="s">
        <v>4004</v>
      </c>
      <c r="Z614" s="77"/>
    </row>
    <row r="615" spans="1:26" x14ac:dyDescent="0.3">
      <c r="A615" s="62" t="s">
        <v>738</v>
      </c>
      <c r="B615" s="62" t="s">
        <v>985</v>
      </c>
      <c r="C615" s="63"/>
      <c r="D615" s="64"/>
      <c r="E615" s="65"/>
      <c r="F615" s="66"/>
      <c r="G615" s="63"/>
      <c r="H615" s="67"/>
      <c r="I615" s="68"/>
      <c r="J615" s="68"/>
      <c r="K615" s="34" t="s">
        <v>65</v>
      </c>
      <c r="L615" s="75">
        <v>615</v>
      </c>
      <c r="M615" s="75"/>
      <c r="N615" s="70"/>
      <c r="O615" s="77" t="s">
        <v>1419</v>
      </c>
      <c r="P615" s="79">
        <v>43804.866342592592</v>
      </c>
      <c r="Q615" s="77" t="s">
        <v>1698</v>
      </c>
      <c r="R615" s="77"/>
      <c r="S615" s="77"/>
      <c r="T615" s="77"/>
      <c r="U615" s="79">
        <v>43804.866342592592</v>
      </c>
      <c r="V615" s="80" t="s">
        <v>3005</v>
      </c>
      <c r="W615" s="77"/>
      <c r="X615" s="77"/>
      <c r="Y615" s="83" t="s">
        <v>4005</v>
      </c>
      <c r="Z615" s="77"/>
    </row>
    <row r="616" spans="1:26" x14ac:dyDescent="0.3">
      <c r="A616" s="62" t="s">
        <v>739</v>
      </c>
      <c r="B616" s="62" t="s">
        <v>1098</v>
      </c>
      <c r="C616" s="63"/>
      <c r="D616" s="64"/>
      <c r="E616" s="65"/>
      <c r="F616" s="66"/>
      <c r="G616" s="63"/>
      <c r="H616" s="67"/>
      <c r="I616" s="68"/>
      <c r="J616" s="68"/>
      <c r="K616" s="34" t="s">
        <v>65</v>
      </c>
      <c r="L616" s="75">
        <v>616</v>
      </c>
      <c r="M616" s="75"/>
      <c r="N616" s="70"/>
      <c r="O616" s="77" t="s">
        <v>1419</v>
      </c>
      <c r="P616" s="79">
        <v>43804.866527777776</v>
      </c>
      <c r="Q616" s="77" t="s">
        <v>1678</v>
      </c>
      <c r="R616" s="77"/>
      <c r="S616" s="77"/>
      <c r="T616" s="77"/>
      <c r="U616" s="79">
        <v>43804.866527777776</v>
      </c>
      <c r="V616" s="80" t="s">
        <v>3006</v>
      </c>
      <c r="W616" s="77"/>
      <c r="X616" s="77"/>
      <c r="Y616" s="83" t="s">
        <v>4006</v>
      </c>
      <c r="Z616" s="77"/>
    </row>
    <row r="617" spans="1:26" x14ac:dyDescent="0.3">
      <c r="A617" s="62" t="s">
        <v>740</v>
      </c>
      <c r="B617" s="62" t="s">
        <v>740</v>
      </c>
      <c r="C617" s="63"/>
      <c r="D617" s="64"/>
      <c r="E617" s="65"/>
      <c r="F617" s="66"/>
      <c r="G617" s="63"/>
      <c r="H617" s="67"/>
      <c r="I617" s="68"/>
      <c r="J617" s="68"/>
      <c r="K617" s="34" t="s">
        <v>65</v>
      </c>
      <c r="L617" s="75">
        <v>617</v>
      </c>
      <c r="M617" s="75"/>
      <c r="N617" s="70"/>
      <c r="O617" s="77" t="s">
        <v>179</v>
      </c>
      <c r="P617" s="79">
        <v>43804.866666666669</v>
      </c>
      <c r="Q617" s="77" t="s">
        <v>1795</v>
      </c>
      <c r="R617" s="80" t="s">
        <v>2155</v>
      </c>
      <c r="S617" s="77" t="s">
        <v>2360</v>
      </c>
      <c r="T617" s="77" t="s">
        <v>2421</v>
      </c>
      <c r="U617" s="79">
        <v>43804.866666666669</v>
      </c>
      <c r="V617" s="80" t="s">
        <v>3007</v>
      </c>
      <c r="W617" s="77"/>
      <c r="X617" s="77"/>
      <c r="Y617" s="83" t="s">
        <v>4007</v>
      </c>
      <c r="Z617" s="77"/>
    </row>
    <row r="618" spans="1:26" x14ac:dyDescent="0.3">
      <c r="A618" s="62" t="s">
        <v>741</v>
      </c>
      <c r="B618" s="62" t="s">
        <v>741</v>
      </c>
      <c r="C618" s="63"/>
      <c r="D618" s="64"/>
      <c r="E618" s="65"/>
      <c r="F618" s="66"/>
      <c r="G618" s="63"/>
      <c r="H618" s="67"/>
      <c r="I618" s="68"/>
      <c r="J618" s="68"/>
      <c r="K618" s="34" t="s">
        <v>65</v>
      </c>
      <c r="L618" s="75">
        <v>618</v>
      </c>
      <c r="M618" s="75"/>
      <c r="N618" s="70"/>
      <c r="O618" s="77" t="s">
        <v>179</v>
      </c>
      <c r="P618" s="79">
        <v>43804.866666666669</v>
      </c>
      <c r="Q618" s="77" t="s">
        <v>1796</v>
      </c>
      <c r="R618" s="77"/>
      <c r="S618" s="77"/>
      <c r="T618" s="77" t="s">
        <v>2422</v>
      </c>
      <c r="U618" s="79">
        <v>43804.866666666669</v>
      </c>
      <c r="V618" s="80" t="s">
        <v>3008</v>
      </c>
      <c r="W618" s="77"/>
      <c r="X618" s="77"/>
      <c r="Y618" s="83" t="s">
        <v>4008</v>
      </c>
      <c r="Z618" s="77"/>
    </row>
    <row r="619" spans="1:26" x14ac:dyDescent="0.3">
      <c r="A619" s="62" t="s">
        <v>742</v>
      </c>
      <c r="B619" s="62" t="s">
        <v>1189</v>
      </c>
      <c r="C619" s="63"/>
      <c r="D619" s="64"/>
      <c r="E619" s="65"/>
      <c r="F619" s="66"/>
      <c r="G619" s="63"/>
      <c r="H619" s="67"/>
      <c r="I619" s="68"/>
      <c r="J619" s="68"/>
      <c r="K619" s="34" t="s">
        <v>65</v>
      </c>
      <c r="L619" s="75">
        <v>619</v>
      </c>
      <c r="M619" s="75"/>
      <c r="N619" s="70"/>
      <c r="O619" s="77" t="s">
        <v>1419</v>
      </c>
      <c r="P619" s="79">
        <v>43804.866701388892</v>
      </c>
      <c r="Q619" s="77" t="s">
        <v>1460</v>
      </c>
      <c r="R619" s="77"/>
      <c r="S619" s="77"/>
      <c r="T619" s="77"/>
      <c r="U619" s="79">
        <v>43804.866701388892</v>
      </c>
      <c r="V619" s="80" t="s">
        <v>3009</v>
      </c>
      <c r="W619" s="77"/>
      <c r="X619" s="77"/>
      <c r="Y619" s="83" t="s">
        <v>4009</v>
      </c>
      <c r="Z619" s="77"/>
    </row>
    <row r="620" spans="1:26" x14ac:dyDescent="0.3">
      <c r="A620" s="62" t="s">
        <v>743</v>
      </c>
      <c r="B620" s="62" t="s">
        <v>743</v>
      </c>
      <c r="C620" s="63"/>
      <c r="D620" s="64"/>
      <c r="E620" s="65"/>
      <c r="F620" s="66"/>
      <c r="G620" s="63"/>
      <c r="H620" s="67"/>
      <c r="I620" s="68"/>
      <c r="J620" s="68"/>
      <c r="K620" s="34" t="s">
        <v>65</v>
      </c>
      <c r="L620" s="75">
        <v>620</v>
      </c>
      <c r="M620" s="75"/>
      <c r="N620" s="70"/>
      <c r="O620" s="77" t="s">
        <v>179</v>
      </c>
      <c r="P620" s="79">
        <v>43804.856365740743</v>
      </c>
      <c r="Q620" s="77" t="s">
        <v>1797</v>
      </c>
      <c r="R620" s="80" t="s">
        <v>2244</v>
      </c>
      <c r="S620" s="77" t="s">
        <v>2352</v>
      </c>
      <c r="T620" s="77"/>
      <c r="U620" s="79">
        <v>43804.856365740743</v>
      </c>
      <c r="V620" s="80" t="s">
        <v>3010</v>
      </c>
      <c r="W620" s="77"/>
      <c r="X620" s="77"/>
      <c r="Y620" s="83" t="s">
        <v>4010</v>
      </c>
      <c r="Z620" s="77"/>
    </row>
    <row r="621" spans="1:26" x14ac:dyDescent="0.3">
      <c r="A621" s="62" t="s">
        <v>743</v>
      </c>
      <c r="B621" s="62" t="s">
        <v>743</v>
      </c>
      <c r="C621" s="63"/>
      <c r="D621" s="64"/>
      <c r="E621" s="65"/>
      <c r="F621" s="66"/>
      <c r="G621" s="63"/>
      <c r="H621" s="67"/>
      <c r="I621" s="68"/>
      <c r="J621" s="68"/>
      <c r="K621" s="34" t="s">
        <v>65</v>
      </c>
      <c r="L621" s="75">
        <v>621</v>
      </c>
      <c r="M621" s="75"/>
      <c r="N621" s="70"/>
      <c r="O621" s="77" t="s">
        <v>179</v>
      </c>
      <c r="P621" s="79">
        <v>43804.866840277777</v>
      </c>
      <c r="Q621" s="77" t="s">
        <v>1798</v>
      </c>
      <c r="R621" s="80" t="s">
        <v>2245</v>
      </c>
      <c r="S621" s="77" t="s">
        <v>2352</v>
      </c>
      <c r="T621" s="77"/>
      <c r="U621" s="79">
        <v>43804.866840277777</v>
      </c>
      <c r="V621" s="80" t="s">
        <v>3011</v>
      </c>
      <c r="W621" s="77"/>
      <c r="X621" s="77"/>
      <c r="Y621" s="83" t="s">
        <v>4011</v>
      </c>
      <c r="Z621" s="77"/>
    </row>
    <row r="622" spans="1:26" x14ac:dyDescent="0.3">
      <c r="A622" s="62" t="s">
        <v>744</v>
      </c>
      <c r="B622" s="62" t="s">
        <v>744</v>
      </c>
      <c r="C622" s="63"/>
      <c r="D622" s="64"/>
      <c r="E622" s="65"/>
      <c r="F622" s="66"/>
      <c r="G622" s="63"/>
      <c r="H622" s="67"/>
      <c r="I622" s="68"/>
      <c r="J622" s="68"/>
      <c r="K622" s="34" t="s">
        <v>65</v>
      </c>
      <c r="L622" s="75">
        <v>622</v>
      </c>
      <c r="M622" s="75"/>
      <c r="N622" s="70"/>
      <c r="O622" s="77" t="s">
        <v>179</v>
      </c>
      <c r="P622" s="79">
        <v>43804.866863425923</v>
      </c>
      <c r="Q622" s="77" t="s">
        <v>1799</v>
      </c>
      <c r="R622" s="77"/>
      <c r="S622" s="77"/>
      <c r="T622" s="77"/>
      <c r="U622" s="79">
        <v>43804.866863425923</v>
      </c>
      <c r="V622" s="80" t="s">
        <v>3012</v>
      </c>
      <c r="W622" s="77"/>
      <c r="X622" s="77"/>
      <c r="Y622" s="83" t="s">
        <v>4012</v>
      </c>
      <c r="Z622" s="77"/>
    </row>
    <row r="623" spans="1:26" x14ac:dyDescent="0.3">
      <c r="A623" s="62" t="s">
        <v>745</v>
      </c>
      <c r="B623" s="62" t="s">
        <v>745</v>
      </c>
      <c r="C623" s="63"/>
      <c r="D623" s="64"/>
      <c r="E623" s="65"/>
      <c r="F623" s="66"/>
      <c r="G623" s="63"/>
      <c r="H623" s="67"/>
      <c r="I623" s="68"/>
      <c r="J623" s="68"/>
      <c r="K623" s="34" t="s">
        <v>65</v>
      </c>
      <c r="L623" s="75">
        <v>623</v>
      </c>
      <c r="M623" s="75"/>
      <c r="N623" s="70"/>
      <c r="O623" s="77" t="s">
        <v>179</v>
      </c>
      <c r="P623" s="79">
        <v>43804.866944444446</v>
      </c>
      <c r="Q623" s="77" t="s">
        <v>1800</v>
      </c>
      <c r="R623" s="80" t="s">
        <v>2246</v>
      </c>
      <c r="S623" s="77" t="s">
        <v>2374</v>
      </c>
      <c r="T623" s="77"/>
      <c r="U623" s="79">
        <v>43804.866944444446</v>
      </c>
      <c r="V623" s="80" t="s">
        <v>3013</v>
      </c>
      <c r="W623" s="77"/>
      <c r="X623" s="77"/>
      <c r="Y623" s="83" t="s">
        <v>4013</v>
      </c>
      <c r="Z623" s="77"/>
    </row>
    <row r="624" spans="1:26" x14ac:dyDescent="0.3">
      <c r="A624" s="62" t="s">
        <v>746</v>
      </c>
      <c r="B624" s="62" t="s">
        <v>1328</v>
      </c>
      <c r="C624" s="63"/>
      <c r="D624" s="64"/>
      <c r="E624" s="65"/>
      <c r="F624" s="66"/>
      <c r="G624" s="63"/>
      <c r="H624" s="67"/>
      <c r="I624" s="68"/>
      <c r="J624" s="68"/>
      <c r="K624" s="34" t="s">
        <v>65</v>
      </c>
      <c r="L624" s="75">
        <v>624</v>
      </c>
      <c r="M624" s="75"/>
      <c r="N624" s="70"/>
      <c r="O624" s="77" t="s">
        <v>1420</v>
      </c>
      <c r="P624" s="79">
        <v>43804.866979166669</v>
      </c>
      <c r="Q624" s="77" t="s">
        <v>1801</v>
      </c>
      <c r="R624" s="77"/>
      <c r="S624" s="77"/>
      <c r="T624" s="77"/>
      <c r="U624" s="79">
        <v>43804.866979166669</v>
      </c>
      <c r="V624" s="80" t="s">
        <v>3014</v>
      </c>
      <c r="W624" s="77"/>
      <c r="X624" s="77"/>
      <c r="Y624" s="83" t="s">
        <v>4014</v>
      </c>
      <c r="Z624" s="77"/>
    </row>
    <row r="625" spans="1:26" x14ac:dyDescent="0.3">
      <c r="A625" s="62" t="s">
        <v>747</v>
      </c>
      <c r="B625" s="62" t="s">
        <v>1329</v>
      </c>
      <c r="C625" s="63"/>
      <c r="D625" s="64"/>
      <c r="E625" s="65"/>
      <c r="F625" s="66"/>
      <c r="G625" s="63"/>
      <c r="H625" s="67"/>
      <c r="I625" s="68"/>
      <c r="J625" s="68"/>
      <c r="K625" s="34" t="s">
        <v>65</v>
      </c>
      <c r="L625" s="75">
        <v>625</v>
      </c>
      <c r="M625" s="75"/>
      <c r="N625" s="70"/>
      <c r="O625" s="77" t="s">
        <v>1420</v>
      </c>
      <c r="P625" s="79">
        <v>43804.867037037038</v>
      </c>
      <c r="Q625" s="77" t="s">
        <v>1802</v>
      </c>
      <c r="R625" s="77"/>
      <c r="S625" s="77"/>
      <c r="T625" s="77"/>
      <c r="U625" s="79">
        <v>43804.867037037038</v>
      </c>
      <c r="V625" s="80" t="s">
        <v>3015</v>
      </c>
      <c r="W625" s="77"/>
      <c r="X625" s="77"/>
      <c r="Y625" s="83" t="s">
        <v>4015</v>
      </c>
      <c r="Z625" s="83" t="s">
        <v>4516</v>
      </c>
    </row>
    <row r="626" spans="1:26" x14ac:dyDescent="0.3">
      <c r="A626" s="62" t="s">
        <v>748</v>
      </c>
      <c r="B626" s="62" t="s">
        <v>1144</v>
      </c>
      <c r="C626" s="63"/>
      <c r="D626" s="64"/>
      <c r="E626" s="65"/>
      <c r="F626" s="66"/>
      <c r="G626" s="63"/>
      <c r="H626" s="67"/>
      <c r="I626" s="68"/>
      <c r="J626" s="68"/>
      <c r="K626" s="34" t="s">
        <v>65</v>
      </c>
      <c r="L626" s="75">
        <v>626</v>
      </c>
      <c r="M626" s="75"/>
      <c r="N626" s="70"/>
      <c r="O626" s="77" t="s">
        <v>1419</v>
      </c>
      <c r="P626" s="79">
        <v>43804.867349537039</v>
      </c>
      <c r="Q626" s="77" t="s">
        <v>1730</v>
      </c>
      <c r="R626" s="77"/>
      <c r="S626" s="77"/>
      <c r="T626" s="77"/>
      <c r="U626" s="79">
        <v>43804.867349537039</v>
      </c>
      <c r="V626" s="80" t="s">
        <v>3016</v>
      </c>
      <c r="W626" s="77"/>
      <c r="X626" s="77"/>
      <c r="Y626" s="83" t="s">
        <v>4016</v>
      </c>
      <c r="Z626" s="77"/>
    </row>
    <row r="627" spans="1:26" x14ac:dyDescent="0.3">
      <c r="A627" s="62" t="s">
        <v>749</v>
      </c>
      <c r="B627" s="62" t="s">
        <v>1330</v>
      </c>
      <c r="C627" s="63"/>
      <c r="D627" s="64"/>
      <c r="E627" s="65"/>
      <c r="F627" s="66"/>
      <c r="G627" s="63"/>
      <c r="H627" s="67"/>
      <c r="I627" s="68"/>
      <c r="J627" s="68"/>
      <c r="K627" s="34" t="s">
        <v>65</v>
      </c>
      <c r="L627" s="75">
        <v>627</v>
      </c>
      <c r="M627" s="75"/>
      <c r="N627" s="70"/>
      <c r="O627" s="77" t="s">
        <v>1419</v>
      </c>
      <c r="P627" s="79">
        <v>43804.867395833331</v>
      </c>
      <c r="Q627" s="77" t="s">
        <v>1803</v>
      </c>
      <c r="R627" s="77"/>
      <c r="S627" s="77"/>
      <c r="T627" s="77"/>
      <c r="U627" s="79">
        <v>43804.867395833331</v>
      </c>
      <c r="V627" s="80" t="s">
        <v>3017</v>
      </c>
      <c r="W627" s="77"/>
      <c r="X627" s="77"/>
      <c r="Y627" s="83" t="s">
        <v>4017</v>
      </c>
      <c r="Z627" s="83" t="s">
        <v>4517</v>
      </c>
    </row>
    <row r="628" spans="1:26" x14ac:dyDescent="0.3">
      <c r="A628" s="62" t="s">
        <v>749</v>
      </c>
      <c r="B628" s="62" t="s">
        <v>1331</v>
      </c>
      <c r="C628" s="63"/>
      <c r="D628" s="64"/>
      <c r="E628" s="65"/>
      <c r="F628" s="66"/>
      <c r="G628" s="63"/>
      <c r="H628" s="67"/>
      <c r="I628" s="68"/>
      <c r="J628" s="68"/>
      <c r="K628" s="34" t="s">
        <v>65</v>
      </c>
      <c r="L628" s="75">
        <v>628</v>
      </c>
      <c r="M628" s="75"/>
      <c r="N628" s="70"/>
      <c r="O628" s="77" t="s">
        <v>1420</v>
      </c>
      <c r="P628" s="79">
        <v>43804.867395833331</v>
      </c>
      <c r="Q628" s="77" t="s">
        <v>1803</v>
      </c>
      <c r="R628" s="77"/>
      <c r="S628" s="77"/>
      <c r="T628" s="77"/>
      <c r="U628" s="79">
        <v>43804.867395833331</v>
      </c>
      <c r="V628" s="80" t="s">
        <v>3017</v>
      </c>
      <c r="W628" s="77"/>
      <c r="X628" s="77"/>
      <c r="Y628" s="83" t="s">
        <v>4017</v>
      </c>
      <c r="Z628" s="83" t="s">
        <v>4517</v>
      </c>
    </row>
    <row r="629" spans="1:26" x14ac:dyDescent="0.3">
      <c r="A629" s="62" t="s">
        <v>750</v>
      </c>
      <c r="B629" s="62" t="s">
        <v>750</v>
      </c>
      <c r="C629" s="63"/>
      <c r="D629" s="64"/>
      <c r="E629" s="65"/>
      <c r="F629" s="66"/>
      <c r="G629" s="63"/>
      <c r="H629" s="67"/>
      <c r="I629" s="68"/>
      <c r="J629" s="68"/>
      <c r="K629" s="34" t="s">
        <v>65</v>
      </c>
      <c r="L629" s="75">
        <v>629</v>
      </c>
      <c r="M629" s="75"/>
      <c r="N629" s="70"/>
      <c r="O629" s="77" t="s">
        <v>179</v>
      </c>
      <c r="P629" s="79">
        <v>43804.867523148147</v>
      </c>
      <c r="Q629" s="77" t="s">
        <v>1804</v>
      </c>
      <c r="R629" s="80" t="s">
        <v>2247</v>
      </c>
      <c r="S629" s="77" t="s">
        <v>2350</v>
      </c>
      <c r="T629" s="77"/>
      <c r="U629" s="79">
        <v>43804.867523148147</v>
      </c>
      <c r="V629" s="80" t="s">
        <v>3018</v>
      </c>
      <c r="W629" s="77"/>
      <c r="X629" s="77"/>
      <c r="Y629" s="83" t="s">
        <v>4018</v>
      </c>
      <c r="Z629" s="77"/>
    </row>
    <row r="630" spans="1:26" x14ac:dyDescent="0.3">
      <c r="A630" s="62" t="s">
        <v>751</v>
      </c>
      <c r="B630" s="62" t="s">
        <v>751</v>
      </c>
      <c r="C630" s="63"/>
      <c r="D630" s="64"/>
      <c r="E630" s="65"/>
      <c r="F630" s="66"/>
      <c r="G630" s="63"/>
      <c r="H630" s="67"/>
      <c r="I630" s="68"/>
      <c r="J630" s="68"/>
      <c r="K630" s="34" t="s">
        <v>65</v>
      </c>
      <c r="L630" s="75">
        <v>630</v>
      </c>
      <c r="M630" s="75"/>
      <c r="N630" s="70"/>
      <c r="O630" s="77" t="s">
        <v>179</v>
      </c>
      <c r="P630" s="79">
        <v>43804.867662037039</v>
      </c>
      <c r="Q630" s="77" t="s">
        <v>1805</v>
      </c>
      <c r="R630" s="77"/>
      <c r="S630" s="77"/>
      <c r="T630" s="77"/>
      <c r="U630" s="79">
        <v>43804.867662037039</v>
      </c>
      <c r="V630" s="80" t="s">
        <v>3019</v>
      </c>
      <c r="W630" s="77"/>
      <c r="X630" s="77"/>
      <c r="Y630" s="83" t="s">
        <v>4019</v>
      </c>
      <c r="Z630" s="77"/>
    </row>
    <row r="631" spans="1:26" x14ac:dyDescent="0.3">
      <c r="A631" s="62" t="s">
        <v>752</v>
      </c>
      <c r="B631" s="62" t="s">
        <v>1200</v>
      </c>
      <c r="C631" s="63"/>
      <c r="D631" s="64"/>
      <c r="E631" s="65"/>
      <c r="F631" s="66"/>
      <c r="G631" s="63"/>
      <c r="H631" s="67"/>
      <c r="I631" s="68"/>
      <c r="J631" s="68"/>
      <c r="K631" s="34" t="s">
        <v>65</v>
      </c>
      <c r="L631" s="75">
        <v>631</v>
      </c>
      <c r="M631" s="75"/>
      <c r="N631" s="70"/>
      <c r="O631" s="77" t="s">
        <v>1419</v>
      </c>
      <c r="P631" s="79">
        <v>43804.867696759262</v>
      </c>
      <c r="Q631" s="77" t="s">
        <v>1806</v>
      </c>
      <c r="R631" s="77"/>
      <c r="S631" s="77"/>
      <c r="T631" s="77" t="s">
        <v>2400</v>
      </c>
      <c r="U631" s="79">
        <v>43804.867696759262</v>
      </c>
      <c r="V631" s="80" t="s">
        <v>3020</v>
      </c>
      <c r="W631" s="77"/>
      <c r="X631" s="77"/>
      <c r="Y631" s="83" t="s">
        <v>4020</v>
      </c>
      <c r="Z631" s="77"/>
    </row>
    <row r="632" spans="1:26" x14ac:dyDescent="0.3">
      <c r="A632" s="62" t="s">
        <v>753</v>
      </c>
      <c r="B632" s="62" t="s">
        <v>753</v>
      </c>
      <c r="C632" s="63"/>
      <c r="D632" s="64"/>
      <c r="E632" s="65"/>
      <c r="F632" s="66"/>
      <c r="G632" s="63"/>
      <c r="H632" s="67"/>
      <c r="I632" s="68"/>
      <c r="J632" s="68"/>
      <c r="K632" s="34" t="s">
        <v>65</v>
      </c>
      <c r="L632" s="75">
        <v>632</v>
      </c>
      <c r="M632" s="75"/>
      <c r="N632" s="70"/>
      <c r="O632" s="77" t="s">
        <v>179</v>
      </c>
      <c r="P632" s="79">
        <v>43804.867731481485</v>
      </c>
      <c r="Q632" s="77" t="s">
        <v>1807</v>
      </c>
      <c r="R632" s="77"/>
      <c r="S632" s="77"/>
      <c r="T632" s="77" t="s">
        <v>2400</v>
      </c>
      <c r="U632" s="79">
        <v>43804.867731481485</v>
      </c>
      <c r="V632" s="80" t="s">
        <v>3021</v>
      </c>
      <c r="W632" s="77"/>
      <c r="X632" s="77"/>
      <c r="Y632" s="83" t="s">
        <v>4021</v>
      </c>
      <c r="Z632" s="77"/>
    </row>
    <row r="633" spans="1:26" x14ac:dyDescent="0.3">
      <c r="A633" s="62" t="s">
        <v>754</v>
      </c>
      <c r="B633" s="62" t="s">
        <v>754</v>
      </c>
      <c r="C633" s="63"/>
      <c r="D633" s="64"/>
      <c r="E633" s="65"/>
      <c r="F633" s="66"/>
      <c r="G633" s="63"/>
      <c r="H633" s="67"/>
      <c r="I633" s="68"/>
      <c r="J633" s="68"/>
      <c r="K633" s="34" t="s">
        <v>65</v>
      </c>
      <c r="L633" s="75">
        <v>633</v>
      </c>
      <c r="M633" s="75"/>
      <c r="N633" s="70"/>
      <c r="O633" s="77" t="s">
        <v>179</v>
      </c>
      <c r="P633" s="79">
        <v>43804.867777777778</v>
      </c>
      <c r="Q633" s="77" t="s">
        <v>1808</v>
      </c>
      <c r="R633" s="77"/>
      <c r="S633" s="77"/>
      <c r="T633" s="77"/>
      <c r="U633" s="79">
        <v>43804.867777777778</v>
      </c>
      <c r="V633" s="80" t="s">
        <v>3022</v>
      </c>
      <c r="W633" s="77"/>
      <c r="X633" s="77"/>
      <c r="Y633" s="83" t="s">
        <v>4022</v>
      </c>
      <c r="Z633" s="77"/>
    </row>
    <row r="634" spans="1:26" x14ac:dyDescent="0.3">
      <c r="A634" s="62" t="s">
        <v>755</v>
      </c>
      <c r="B634" s="62" t="s">
        <v>755</v>
      </c>
      <c r="C634" s="63"/>
      <c r="D634" s="64"/>
      <c r="E634" s="65"/>
      <c r="F634" s="66"/>
      <c r="G634" s="63"/>
      <c r="H634" s="67"/>
      <c r="I634" s="68"/>
      <c r="J634" s="68"/>
      <c r="K634" s="34" t="s">
        <v>65</v>
      </c>
      <c r="L634" s="75">
        <v>634</v>
      </c>
      <c r="M634" s="75"/>
      <c r="N634" s="70"/>
      <c r="O634" s="77" t="s">
        <v>179</v>
      </c>
      <c r="P634" s="79">
        <v>43804.867777777778</v>
      </c>
      <c r="Q634" s="77" t="s">
        <v>1809</v>
      </c>
      <c r="R634" s="77"/>
      <c r="S634" s="77"/>
      <c r="T634" s="77"/>
      <c r="U634" s="79">
        <v>43804.867777777778</v>
      </c>
      <c r="V634" s="80" t="s">
        <v>3023</v>
      </c>
      <c r="W634" s="77"/>
      <c r="X634" s="77"/>
      <c r="Y634" s="83" t="s">
        <v>4023</v>
      </c>
      <c r="Z634" s="77"/>
    </row>
    <row r="635" spans="1:26" x14ac:dyDescent="0.3">
      <c r="A635" s="62" t="s">
        <v>756</v>
      </c>
      <c r="B635" s="62" t="s">
        <v>756</v>
      </c>
      <c r="C635" s="63"/>
      <c r="D635" s="64"/>
      <c r="E635" s="65"/>
      <c r="F635" s="66"/>
      <c r="G635" s="63"/>
      <c r="H635" s="67"/>
      <c r="I635" s="68"/>
      <c r="J635" s="68"/>
      <c r="K635" s="34" t="s">
        <v>65</v>
      </c>
      <c r="L635" s="75">
        <v>635</v>
      </c>
      <c r="M635" s="75"/>
      <c r="N635" s="70"/>
      <c r="O635" s="77" t="s">
        <v>179</v>
      </c>
      <c r="P635" s="79">
        <v>43804.867268518516</v>
      </c>
      <c r="Q635" s="77" t="s">
        <v>1810</v>
      </c>
      <c r="R635" s="77"/>
      <c r="S635" s="77"/>
      <c r="T635" s="77"/>
      <c r="U635" s="79">
        <v>43804.867268518516</v>
      </c>
      <c r="V635" s="80" t="s">
        <v>3024</v>
      </c>
      <c r="W635" s="77"/>
      <c r="X635" s="77"/>
      <c r="Y635" s="83" t="s">
        <v>4024</v>
      </c>
      <c r="Z635" s="77"/>
    </row>
    <row r="636" spans="1:26" x14ac:dyDescent="0.3">
      <c r="A636" s="62" t="s">
        <v>757</v>
      </c>
      <c r="B636" s="62" t="s">
        <v>756</v>
      </c>
      <c r="C636" s="63"/>
      <c r="D636" s="64"/>
      <c r="E636" s="65"/>
      <c r="F636" s="66"/>
      <c r="G636" s="63"/>
      <c r="H636" s="67"/>
      <c r="I636" s="68"/>
      <c r="J636" s="68"/>
      <c r="K636" s="34" t="s">
        <v>65</v>
      </c>
      <c r="L636" s="75">
        <v>636</v>
      </c>
      <c r="M636" s="75"/>
      <c r="N636" s="70"/>
      <c r="O636" s="77" t="s">
        <v>1420</v>
      </c>
      <c r="P636" s="79">
        <v>43804.867905092593</v>
      </c>
      <c r="Q636" s="77" t="s">
        <v>1811</v>
      </c>
      <c r="R636" s="77"/>
      <c r="S636" s="77"/>
      <c r="T636" s="77"/>
      <c r="U636" s="79">
        <v>43804.867905092593</v>
      </c>
      <c r="V636" s="80" t="s">
        <v>3025</v>
      </c>
      <c r="W636" s="77"/>
      <c r="X636" s="77"/>
      <c r="Y636" s="83" t="s">
        <v>4025</v>
      </c>
      <c r="Z636" s="83" t="s">
        <v>4024</v>
      </c>
    </row>
    <row r="637" spans="1:26" x14ac:dyDescent="0.3">
      <c r="A637" s="62" t="s">
        <v>758</v>
      </c>
      <c r="B637" s="62" t="s">
        <v>1332</v>
      </c>
      <c r="C637" s="63"/>
      <c r="D637" s="64"/>
      <c r="E637" s="65"/>
      <c r="F637" s="66"/>
      <c r="G637" s="63"/>
      <c r="H637" s="67"/>
      <c r="I637" s="68"/>
      <c r="J637" s="68"/>
      <c r="K637" s="34" t="s">
        <v>65</v>
      </c>
      <c r="L637" s="75">
        <v>637</v>
      </c>
      <c r="M637" s="75"/>
      <c r="N637" s="70"/>
      <c r="O637" s="77" t="s">
        <v>1419</v>
      </c>
      <c r="P637" s="79">
        <v>43804.867974537039</v>
      </c>
      <c r="Q637" s="77" t="s">
        <v>1812</v>
      </c>
      <c r="R637" s="77"/>
      <c r="S637" s="77"/>
      <c r="T637" s="77"/>
      <c r="U637" s="79">
        <v>43804.867974537039</v>
      </c>
      <c r="V637" s="80" t="s">
        <v>3026</v>
      </c>
      <c r="W637" s="77"/>
      <c r="X637" s="77"/>
      <c r="Y637" s="83" t="s">
        <v>4026</v>
      </c>
      <c r="Z637" s="77"/>
    </row>
    <row r="638" spans="1:26" x14ac:dyDescent="0.3">
      <c r="A638" s="62" t="s">
        <v>759</v>
      </c>
      <c r="B638" s="62" t="s">
        <v>1333</v>
      </c>
      <c r="C638" s="63"/>
      <c r="D638" s="64"/>
      <c r="E638" s="65"/>
      <c r="F638" s="66"/>
      <c r="G638" s="63"/>
      <c r="H638" s="67"/>
      <c r="I638" s="68"/>
      <c r="J638" s="68"/>
      <c r="K638" s="34" t="s">
        <v>65</v>
      </c>
      <c r="L638" s="75">
        <v>638</v>
      </c>
      <c r="M638" s="75"/>
      <c r="N638" s="70"/>
      <c r="O638" s="77" t="s">
        <v>1419</v>
      </c>
      <c r="P638" s="79">
        <v>43804.857766203706</v>
      </c>
      <c r="Q638" s="77" t="s">
        <v>1813</v>
      </c>
      <c r="R638" s="80" t="s">
        <v>2248</v>
      </c>
      <c r="S638" s="77" t="s">
        <v>2350</v>
      </c>
      <c r="T638" s="77"/>
      <c r="U638" s="79">
        <v>43804.857766203706</v>
      </c>
      <c r="V638" s="80" t="s">
        <v>3027</v>
      </c>
      <c r="W638" s="77"/>
      <c r="X638" s="77"/>
      <c r="Y638" s="83" t="s">
        <v>4027</v>
      </c>
      <c r="Z638" s="77"/>
    </row>
    <row r="639" spans="1:26" x14ac:dyDescent="0.3">
      <c r="A639" s="62" t="s">
        <v>760</v>
      </c>
      <c r="B639" s="62" t="s">
        <v>1333</v>
      </c>
      <c r="C639" s="63"/>
      <c r="D639" s="64"/>
      <c r="E639" s="65"/>
      <c r="F639" s="66"/>
      <c r="G639" s="63"/>
      <c r="H639" s="67"/>
      <c r="I639" s="68"/>
      <c r="J639" s="68"/>
      <c r="K639" s="34" t="s">
        <v>65</v>
      </c>
      <c r="L639" s="75">
        <v>639</v>
      </c>
      <c r="M639" s="75"/>
      <c r="N639" s="70"/>
      <c r="O639" s="77" t="s">
        <v>1419</v>
      </c>
      <c r="P639" s="79">
        <v>43804.867986111109</v>
      </c>
      <c r="Q639" s="77" t="s">
        <v>1814</v>
      </c>
      <c r="R639" s="77"/>
      <c r="S639" s="77"/>
      <c r="T639" s="77"/>
      <c r="U639" s="79">
        <v>43804.867986111109</v>
      </c>
      <c r="V639" s="80" t="s">
        <v>3028</v>
      </c>
      <c r="W639" s="77"/>
      <c r="X639" s="77"/>
      <c r="Y639" s="83" t="s">
        <v>4028</v>
      </c>
      <c r="Z639" s="77"/>
    </row>
    <row r="640" spans="1:26" x14ac:dyDescent="0.3">
      <c r="A640" s="62" t="s">
        <v>759</v>
      </c>
      <c r="B640" s="62" t="s">
        <v>760</v>
      </c>
      <c r="C640" s="63"/>
      <c r="D640" s="64"/>
      <c r="E640" s="65"/>
      <c r="F640" s="66"/>
      <c r="G640" s="63"/>
      <c r="H640" s="67"/>
      <c r="I640" s="68"/>
      <c r="J640" s="68"/>
      <c r="K640" s="34" t="s">
        <v>66</v>
      </c>
      <c r="L640" s="75">
        <v>640</v>
      </c>
      <c r="M640" s="75"/>
      <c r="N640" s="70"/>
      <c r="O640" s="77" t="s">
        <v>1419</v>
      </c>
      <c r="P640" s="79">
        <v>43804.857766203706</v>
      </c>
      <c r="Q640" s="77" t="s">
        <v>1813</v>
      </c>
      <c r="R640" s="80" t="s">
        <v>2248</v>
      </c>
      <c r="S640" s="77" t="s">
        <v>2350</v>
      </c>
      <c r="T640" s="77"/>
      <c r="U640" s="79">
        <v>43804.857766203706</v>
      </c>
      <c r="V640" s="80" t="s">
        <v>3027</v>
      </c>
      <c r="W640" s="77"/>
      <c r="X640" s="77"/>
      <c r="Y640" s="83" t="s">
        <v>4027</v>
      </c>
      <c r="Z640" s="77"/>
    </row>
    <row r="641" spans="1:26" x14ac:dyDescent="0.3">
      <c r="A641" s="62" t="s">
        <v>760</v>
      </c>
      <c r="B641" s="62" t="s">
        <v>759</v>
      </c>
      <c r="C641" s="63"/>
      <c r="D641" s="64"/>
      <c r="E641" s="65"/>
      <c r="F641" s="66"/>
      <c r="G641" s="63"/>
      <c r="H641" s="67"/>
      <c r="I641" s="68"/>
      <c r="J641" s="68"/>
      <c r="K641" s="34" t="s">
        <v>66</v>
      </c>
      <c r="L641" s="75">
        <v>641</v>
      </c>
      <c r="M641" s="75"/>
      <c r="N641" s="70"/>
      <c r="O641" s="77" t="s">
        <v>1419</v>
      </c>
      <c r="P641" s="79">
        <v>43804.867986111109</v>
      </c>
      <c r="Q641" s="77" t="s">
        <v>1814</v>
      </c>
      <c r="R641" s="77"/>
      <c r="S641" s="77"/>
      <c r="T641" s="77"/>
      <c r="U641" s="79">
        <v>43804.867986111109</v>
      </c>
      <c r="V641" s="80" t="s">
        <v>3028</v>
      </c>
      <c r="W641" s="77"/>
      <c r="X641" s="77"/>
      <c r="Y641" s="83" t="s">
        <v>4028</v>
      </c>
      <c r="Z641" s="77"/>
    </row>
    <row r="642" spans="1:26" x14ac:dyDescent="0.3">
      <c r="A642" s="62" t="s">
        <v>761</v>
      </c>
      <c r="B642" s="62" t="s">
        <v>1144</v>
      </c>
      <c r="C642" s="63"/>
      <c r="D642" s="64"/>
      <c r="E642" s="65"/>
      <c r="F642" s="66"/>
      <c r="G642" s="63"/>
      <c r="H642" s="67"/>
      <c r="I642" s="68"/>
      <c r="J642" s="68"/>
      <c r="K642" s="34" t="s">
        <v>65</v>
      </c>
      <c r="L642" s="75">
        <v>642</v>
      </c>
      <c r="M642" s="75"/>
      <c r="N642" s="70"/>
      <c r="O642" s="77" t="s">
        <v>1419</v>
      </c>
      <c r="P642" s="79">
        <v>43804.868078703701</v>
      </c>
      <c r="Q642" s="77" t="s">
        <v>1730</v>
      </c>
      <c r="R642" s="77"/>
      <c r="S642" s="77"/>
      <c r="T642" s="77"/>
      <c r="U642" s="79">
        <v>43804.868078703701</v>
      </c>
      <c r="V642" s="80" t="s">
        <v>3029</v>
      </c>
      <c r="W642" s="77"/>
      <c r="X642" s="77"/>
      <c r="Y642" s="83" t="s">
        <v>4029</v>
      </c>
      <c r="Z642" s="77"/>
    </row>
    <row r="643" spans="1:26" x14ac:dyDescent="0.3">
      <c r="A643" s="62" t="s">
        <v>762</v>
      </c>
      <c r="B643" s="62" t="s">
        <v>762</v>
      </c>
      <c r="C643" s="63"/>
      <c r="D643" s="64"/>
      <c r="E643" s="65"/>
      <c r="F643" s="66"/>
      <c r="G643" s="63"/>
      <c r="H643" s="67"/>
      <c r="I643" s="68"/>
      <c r="J643" s="68"/>
      <c r="K643" s="34" t="s">
        <v>65</v>
      </c>
      <c r="L643" s="75">
        <v>643</v>
      </c>
      <c r="M643" s="75"/>
      <c r="N643" s="70"/>
      <c r="O643" s="77" t="s">
        <v>179</v>
      </c>
      <c r="P643" s="79">
        <v>43804.86822916667</v>
      </c>
      <c r="Q643" s="77" t="s">
        <v>1815</v>
      </c>
      <c r="R643" s="77"/>
      <c r="S643" s="77"/>
      <c r="T643" s="77"/>
      <c r="U643" s="79">
        <v>43804.86822916667</v>
      </c>
      <c r="V643" s="80" t="s">
        <v>3030</v>
      </c>
      <c r="W643" s="77"/>
      <c r="X643" s="77"/>
      <c r="Y643" s="83" t="s">
        <v>4030</v>
      </c>
      <c r="Z643" s="77"/>
    </row>
    <row r="644" spans="1:26" x14ac:dyDescent="0.3">
      <c r="A644" s="62" t="s">
        <v>763</v>
      </c>
      <c r="B644" s="62" t="s">
        <v>1144</v>
      </c>
      <c r="C644" s="63"/>
      <c r="D644" s="64"/>
      <c r="E644" s="65"/>
      <c r="F644" s="66"/>
      <c r="G644" s="63"/>
      <c r="H644" s="67"/>
      <c r="I644" s="68"/>
      <c r="J644" s="68"/>
      <c r="K644" s="34" t="s">
        <v>65</v>
      </c>
      <c r="L644" s="75">
        <v>644</v>
      </c>
      <c r="M644" s="75"/>
      <c r="N644" s="70"/>
      <c r="O644" s="77" t="s">
        <v>1419</v>
      </c>
      <c r="P644" s="79">
        <v>43804.86822916667</v>
      </c>
      <c r="Q644" s="77" t="s">
        <v>1730</v>
      </c>
      <c r="R644" s="77"/>
      <c r="S644" s="77"/>
      <c r="T644" s="77"/>
      <c r="U644" s="79">
        <v>43804.86822916667</v>
      </c>
      <c r="V644" s="80" t="s">
        <v>3031</v>
      </c>
      <c r="W644" s="77"/>
      <c r="X644" s="77"/>
      <c r="Y644" s="83" t="s">
        <v>4031</v>
      </c>
      <c r="Z644" s="77"/>
    </row>
    <row r="645" spans="1:26" x14ac:dyDescent="0.3">
      <c r="A645" s="62" t="s">
        <v>764</v>
      </c>
      <c r="B645" s="62" t="s">
        <v>985</v>
      </c>
      <c r="C645" s="63"/>
      <c r="D645" s="64"/>
      <c r="E645" s="65"/>
      <c r="F645" s="66"/>
      <c r="G645" s="63"/>
      <c r="H645" s="67"/>
      <c r="I645" s="68"/>
      <c r="J645" s="68"/>
      <c r="K645" s="34" t="s">
        <v>65</v>
      </c>
      <c r="L645" s="75">
        <v>645</v>
      </c>
      <c r="M645" s="75"/>
      <c r="N645" s="70"/>
      <c r="O645" s="77" t="s">
        <v>1419</v>
      </c>
      <c r="P645" s="79">
        <v>43804.868298611109</v>
      </c>
      <c r="Q645" s="77" t="s">
        <v>1698</v>
      </c>
      <c r="R645" s="77"/>
      <c r="S645" s="77"/>
      <c r="T645" s="77"/>
      <c r="U645" s="79">
        <v>43804.868298611109</v>
      </c>
      <c r="V645" s="80" t="s">
        <v>3032</v>
      </c>
      <c r="W645" s="77"/>
      <c r="X645" s="77"/>
      <c r="Y645" s="83" t="s">
        <v>4032</v>
      </c>
      <c r="Z645" s="77"/>
    </row>
    <row r="646" spans="1:26" x14ac:dyDescent="0.3">
      <c r="A646" s="62" t="s">
        <v>765</v>
      </c>
      <c r="B646" s="62" t="s">
        <v>1334</v>
      </c>
      <c r="C646" s="63"/>
      <c r="D646" s="64"/>
      <c r="E646" s="65"/>
      <c r="F646" s="66"/>
      <c r="G646" s="63"/>
      <c r="H646" s="67"/>
      <c r="I646" s="68"/>
      <c r="J646" s="68"/>
      <c r="K646" s="34" t="s">
        <v>65</v>
      </c>
      <c r="L646" s="75">
        <v>646</v>
      </c>
      <c r="M646" s="75"/>
      <c r="N646" s="70"/>
      <c r="O646" s="77" t="s">
        <v>1420</v>
      </c>
      <c r="P646" s="79">
        <v>43804.868344907409</v>
      </c>
      <c r="Q646" s="77" t="s">
        <v>1816</v>
      </c>
      <c r="R646" s="80" t="s">
        <v>2249</v>
      </c>
      <c r="S646" s="77" t="s">
        <v>2350</v>
      </c>
      <c r="T646" s="77"/>
      <c r="U646" s="79">
        <v>43804.868344907409</v>
      </c>
      <c r="V646" s="80" t="s">
        <v>3033</v>
      </c>
      <c r="W646" s="77"/>
      <c r="X646" s="77"/>
      <c r="Y646" s="83" t="s">
        <v>4033</v>
      </c>
      <c r="Z646" s="83" t="s">
        <v>4518</v>
      </c>
    </row>
    <row r="647" spans="1:26" x14ac:dyDescent="0.3">
      <c r="A647" s="62" t="s">
        <v>766</v>
      </c>
      <c r="B647" s="62" t="s">
        <v>1187</v>
      </c>
      <c r="C647" s="63"/>
      <c r="D647" s="64"/>
      <c r="E647" s="65"/>
      <c r="F647" s="66"/>
      <c r="G647" s="63"/>
      <c r="H647" s="67"/>
      <c r="I647" s="68"/>
      <c r="J647" s="68"/>
      <c r="K647" s="34" t="s">
        <v>65</v>
      </c>
      <c r="L647" s="75">
        <v>647</v>
      </c>
      <c r="M647" s="75"/>
      <c r="N647" s="70"/>
      <c r="O647" s="77" t="s">
        <v>1419</v>
      </c>
      <c r="P647" s="79">
        <v>43804.868356481478</v>
      </c>
      <c r="Q647" s="77" t="s">
        <v>1457</v>
      </c>
      <c r="R647" s="77"/>
      <c r="S647" s="77"/>
      <c r="T647" s="77"/>
      <c r="U647" s="79">
        <v>43804.868356481478</v>
      </c>
      <c r="V647" s="80" t="s">
        <v>3034</v>
      </c>
      <c r="W647" s="77"/>
      <c r="X647" s="77"/>
      <c r="Y647" s="83" t="s">
        <v>4034</v>
      </c>
      <c r="Z647" s="77"/>
    </row>
    <row r="648" spans="1:26" x14ac:dyDescent="0.3">
      <c r="A648" s="62" t="s">
        <v>767</v>
      </c>
      <c r="B648" s="62" t="s">
        <v>767</v>
      </c>
      <c r="C648" s="63"/>
      <c r="D648" s="64"/>
      <c r="E648" s="65"/>
      <c r="F648" s="66"/>
      <c r="G648" s="63"/>
      <c r="H648" s="67"/>
      <c r="I648" s="68"/>
      <c r="J648" s="68"/>
      <c r="K648" s="34" t="s">
        <v>65</v>
      </c>
      <c r="L648" s="75">
        <v>648</v>
      </c>
      <c r="M648" s="75"/>
      <c r="N648" s="70"/>
      <c r="O648" s="77" t="s">
        <v>179</v>
      </c>
      <c r="P648" s="79">
        <v>43804.86414351852</v>
      </c>
      <c r="Q648" s="77" t="s">
        <v>1817</v>
      </c>
      <c r="R648" s="80" t="s">
        <v>2250</v>
      </c>
      <c r="S648" s="77" t="s">
        <v>2350</v>
      </c>
      <c r="T648" s="77"/>
      <c r="U648" s="79">
        <v>43804.86414351852</v>
      </c>
      <c r="V648" s="80" t="s">
        <v>3035</v>
      </c>
      <c r="W648" s="77"/>
      <c r="X648" s="77"/>
      <c r="Y648" s="83" t="s">
        <v>4035</v>
      </c>
      <c r="Z648" s="77"/>
    </row>
    <row r="649" spans="1:26" x14ac:dyDescent="0.3">
      <c r="A649" s="62" t="s">
        <v>768</v>
      </c>
      <c r="B649" s="62" t="s">
        <v>767</v>
      </c>
      <c r="C649" s="63"/>
      <c r="D649" s="64"/>
      <c r="E649" s="65"/>
      <c r="F649" s="66"/>
      <c r="G649" s="63"/>
      <c r="H649" s="67"/>
      <c r="I649" s="68"/>
      <c r="J649" s="68"/>
      <c r="K649" s="34" t="s">
        <v>65</v>
      </c>
      <c r="L649" s="75">
        <v>649</v>
      </c>
      <c r="M649" s="75"/>
      <c r="N649" s="70"/>
      <c r="O649" s="77" t="s">
        <v>1419</v>
      </c>
      <c r="P649" s="79">
        <v>43804.868379629632</v>
      </c>
      <c r="Q649" s="77" t="s">
        <v>1818</v>
      </c>
      <c r="R649" s="77"/>
      <c r="S649" s="77"/>
      <c r="T649" s="77"/>
      <c r="U649" s="79">
        <v>43804.868379629632</v>
      </c>
      <c r="V649" s="80" t="s">
        <v>3036</v>
      </c>
      <c r="W649" s="77"/>
      <c r="X649" s="77"/>
      <c r="Y649" s="83" t="s">
        <v>4036</v>
      </c>
      <c r="Z649" s="77"/>
    </row>
    <row r="650" spans="1:26" x14ac:dyDescent="0.3">
      <c r="A650" s="62" t="s">
        <v>769</v>
      </c>
      <c r="B650" s="62" t="s">
        <v>769</v>
      </c>
      <c r="C650" s="63"/>
      <c r="D650" s="64"/>
      <c r="E650" s="65"/>
      <c r="F650" s="66"/>
      <c r="G650" s="63"/>
      <c r="H650" s="67"/>
      <c r="I650" s="68"/>
      <c r="J650" s="68"/>
      <c r="K650" s="34" t="s">
        <v>65</v>
      </c>
      <c r="L650" s="75">
        <v>650</v>
      </c>
      <c r="M650" s="75"/>
      <c r="N650" s="70"/>
      <c r="O650" s="77" t="s">
        <v>179</v>
      </c>
      <c r="P650" s="79">
        <v>43804.868449074071</v>
      </c>
      <c r="Q650" s="77" t="s">
        <v>1819</v>
      </c>
      <c r="R650" s="77"/>
      <c r="S650" s="77"/>
      <c r="T650" s="77"/>
      <c r="U650" s="79">
        <v>43804.868449074071</v>
      </c>
      <c r="V650" s="80" t="s">
        <v>3037</v>
      </c>
      <c r="W650" s="77"/>
      <c r="X650" s="77"/>
      <c r="Y650" s="83" t="s">
        <v>4037</v>
      </c>
      <c r="Z650" s="77"/>
    </row>
    <row r="651" spans="1:26" x14ac:dyDescent="0.3">
      <c r="A651" s="62" t="s">
        <v>770</v>
      </c>
      <c r="B651" s="62" t="s">
        <v>1189</v>
      </c>
      <c r="C651" s="63"/>
      <c r="D651" s="64"/>
      <c r="E651" s="65"/>
      <c r="F651" s="66"/>
      <c r="G651" s="63"/>
      <c r="H651" s="67"/>
      <c r="I651" s="68"/>
      <c r="J651" s="68"/>
      <c r="K651" s="34" t="s">
        <v>65</v>
      </c>
      <c r="L651" s="75">
        <v>651</v>
      </c>
      <c r="M651" s="75"/>
      <c r="N651" s="70"/>
      <c r="O651" s="77" t="s">
        <v>1419</v>
      </c>
      <c r="P651" s="79">
        <v>43804.868460648147</v>
      </c>
      <c r="Q651" s="77" t="s">
        <v>1460</v>
      </c>
      <c r="R651" s="77"/>
      <c r="S651" s="77"/>
      <c r="T651" s="77"/>
      <c r="U651" s="79">
        <v>43804.868460648147</v>
      </c>
      <c r="V651" s="80" t="s">
        <v>3038</v>
      </c>
      <c r="W651" s="77"/>
      <c r="X651" s="77"/>
      <c r="Y651" s="83" t="s">
        <v>4038</v>
      </c>
      <c r="Z651" s="77"/>
    </row>
    <row r="652" spans="1:26" x14ac:dyDescent="0.3">
      <c r="A652" s="62" t="s">
        <v>771</v>
      </c>
      <c r="B652" s="62" t="s">
        <v>985</v>
      </c>
      <c r="C652" s="63"/>
      <c r="D652" s="64"/>
      <c r="E652" s="65"/>
      <c r="F652" s="66"/>
      <c r="G652" s="63"/>
      <c r="H652" s="67"/>
      <c r="I652" s="68"/>
      <c r="J652" s="68"/>
      <c r="K652" s="34" t="s">
        <v>65</v>
      </c>
      <c r="L652" s="75">
        <v>652</v>
      </c>
      <c r="M652" s="75"/>
      <c r="N652" s="70"/>
      <c r="O652" s="77" t="s">
        <v>1419</v>
      </c>
      <c r="P652" s="79">
        <v>43804.868472222224</v>
      </c>
      <c r="Q652" s="77" t="s">
        <v>1698</v>
      </c>
      <c r="R652" s="77"/>
      <c r="S652" s="77"/>
      <c r="T652" s="77"/>
      <c r="U652" s="79">
        <v>43804.868472222224</v>
      </c>
      <c r="V652" s="80" t="s">
        <v>3039</v>
      </c>
      <c r="W652" s="77"/>
      <c r="X652" s="77"/>
      <c r="Y652" s="83" t="s">
        <v>4039</v>
      </c>
      <c r="Z652" s="77"/>
    </row>
    <row r="653" spans="1:26" x14ac:dyDescent="0.3">
      <c r="A653" s="62" t="s">
        <v>772</v>
      </c>
      <c r="B653" s="62" t="s">
        <v>1335</v>
      </c>
      <c r="C653" s="63"/>
      <c r="D653" s="64"/>
      <c r="E653" s="65"/>
      <c r="F653" s="66"/>
      <c r="G653" s="63"/>
      <c r="H653" s="67"/>
      <c r="I653" s="68"/>
      <c r="J653" s="68"/>
      <c r="K653" s="34" t="s">
        <v>65</v>
      </c>
      <c r="L653" s="75">
        <v>653</v>
      </c>
      <c r="M653" s="75"/>
      <c r="N653" s="70"/>
      <c r="O653" s="77" t="s">
        <v>1419</v>
      </c>
      <c r="P653" s="79">
        <v>43804.868472222224</v>
      </c>
      <c r="Q653" s="77" t="s">
        <v>1820</v>
      </c>
      <c r="R653" s="77"/>
      <c r="S653" s="77"/>
      <c r="T653" s="77"/>
      <c r="U653" s="79">
        <v>43804.868472222224</v>
      </c>
      <c r="V653" s="80" t="s">
        <v>3040</v>
      </c>
      <c r="W653" s="77"/>
      <c r="X653" s="77"/>
      <c r="Y653" s="83" t="s">
        <v>4040</v>
      </c>
      <c r="Z653" s="77"/>
    </row>
    <row r="654" spans="1:26" x14ac:dyDescent="0.3">
      <c r="A654" s="62" t="s">
        <v>773</v>
      </c>
      <c r="B654" s="62" t="s">
        <v>1336</v>
      </c>
      <c r="C654" s="63"/>
      <c r="D654" s="64"/>
      <c r="E654" s="65"/>
      <c r="F654" s="66"/>
      <c r="G654" s="63"/>
      <c r="H654" s="67"/>
      <c r="I654" s="68"/>
      <c r="J654" s="68"/>
      <c r="K654" s="34" t="s">
        <v>65</v>
      </c>
      <c r="L654" s="75">
        <v>654</v>
      </c>
      <c r="M654" s="75"/>
      <c r="N654" s="70"/>
      <c r="O654" s="77" t="s">
        <v>1419</v>
      </c>
      <c r="P654" s="79">
        <v>43804.868645833332</v>
      </c>
      <c r="Q654" s="77" t="s">
        <v>1821</v>
      </c>
      <c r="R654" s="77"/>
      <c r="S654" s="77"/>
      <c r="T654" s="77" t="s">
        <v>2423</v>
      </c>
      <c r="U654" s="79">
        <v>43804.868645833332</v>
      </c>
      <c r="V654" s="80" t="s">
        <v>3041</v>
      </c>
      <c r="W654" s="77"/>
      <c r="X654" s="77"/>
      <c r="Y654" s="83" t="s">
        <v>4041</v>
      </c>
      <c r="Z654" s="77"/>
    </row>
    <row r="655" spans="1:26" x14ac:dyDescent="0.3">
      <c r="A655" s="62" t="s">
        <v>773</v>
      </c>
      <c r="B655" s="62" t="s">
        <v>1337</v>
      </c>
      <c r="C655" s="63"/>
      <c r="D655" s="64"/>
      <c r="E655" s="65"/>
      <c r="F655" s="66"/>
      <c r="G655" s="63"/>
      <c r="H655" s="67"/>
      <c r="I655" s="68"/>
      <c r="J655" s="68"/>
      <c r="K655" s="34" t="s">
        <v>65</v>
      </c>
      <c r="L655" s="75">
        <v>655</v>
      </c>
      <c r="M655" s="75"/>
      <c r="N655" s="70"/>
      <c r="O655" s="77" t="s">
        <v>1419</v>
      </c>
      <c r="P655" s="79">
        <v>43804.868645833332</v>
      </c>
      <c r="Q655" s="77" t="s">
        <v>1821</v>
      </c>
      <c r="R655" s="77"/>
      <c r="S655" s="77"/>
      <c r="T655" s="77" t="s">
        <v>2423</v>
      </c>
      <c r="U655" s="79">
        <v>43804.868645833332</v>
      </c>
      <c r="V655" s="80" t="s">
        <v>3041</v>
      </c>
      <c r="W655" s="77"/>
      <c r="X655" s="77"/>
      <c r="Y655" s="83" t="s">
        <v>4041</v>
      </c>
      <c r="Z655" s="77"/>
    </row>
    <row r="656" spans="1:26" x14ac:dyDescent="0.3">
      <c r="A656" s="62" t="s">
        <v>773</v>
      </c>
      <c r="B656" s="62" t="s">
        <v>1338</v>
      </c>
      <c r="C656" s="63"/>
      <c r="D656" s="64"/>
      <c r="E656" s="65"/>
      <c r="F656" s="66"/>
      <c r="G656" s="63"/>
      <c r="H656" s="67"/>
      <c r="I656" s="68"/>
      <c r="J656" s="68"/>
      <c r="K656" s="34" t="s">
        <v>65</v>
      </c>
      <c r="L656" s="75">
        <v>656</v>
      </c>
      <c r="M656" s="75"/>
      <c r="N656" s="70"/>
      <c r="O656" s="77" t="s">
        <v>1419</v>
      </c>
      <c r="P656" s="79">
        <v>43804.868645833332</v>
      </c>
      <c r="Q656" s="77" t="s">
        <v>1821</v>
      </c>
      <c r="R656" s="77"/>
      <c r="S656" s="77"/>
      <c r="T656" s="77" t="s">
        <v>2423</v>
      </c>
      <c r="U656" s="79">
        <v>43804.868645833332</v>
      </c>
      <c r="V656" s="80" t="s">
        <v>3041</v>
      </c>
      <c r="W656" s="77"/>
      <c r="X656" s="77"/>
      <c r="Y656" s="83" t="s">
        <v>4041</v>
      </c>
      <c r="Z656" s="77"/>
    </row>
    <row r="657" spans="1:26" x14ac:dyDescent="0.3">
      <c r="A657" s="62" t="s">
        <v>774</v>
      </c>
      <c r="B657" s="62" t="s">
        <v>774</v>
      </c>
      <c r="C657" s="63"/>
      <c r="D657" s="64"/>
      <c r="E657" s="65"/>
      <c r="F657" s="66"/>
      <c r="G657" s="63"/>
      <c r="H657" s="67"/>
      <c r="I657" s="68"/>
      <c r="J657" s="68"/>
      <c r="K657" s="34" t="s">
        <v>65</v>
      </c>
      <c r="L657" s="75">
        <v>657</v>
      </c>
      <c r="M657" s="75"/>
      <c r="N657" s="70"/>
      <c r="O657" s="77" t="s">
        <v>179</v>
      </c>
      <c r="P657" s="79">
        <v>43804.868703703702</v>
      </c>
      <c r="Q657" s="77" t="s">
        <v>1822</v>
      </c>
      <c r="R657" s="80" t="s">
        <v>2251</v>
      </c>
      <c r="S657" s="77" t="s">
        <v>2375</v>
      </c>
      <c r="T657" s="77"/>
      <c r="U657" s="79">
        <v>43804.868703703702</v>
      </c>
      <c r="V657" s="80" t="s">
        <v>3042</v>
      </c>
      <c r="W657" s="77"/>
      <c r="X657" s="77"/>
      <c r="Y657" s="83" t="s">
        <v>4042</v>
      </c>
      <c r="Z657" s="77"/>
    </row>
    <row r="658" spans="1:26" x14ac:dyDescent="0.3">
      <c r="A658" s="62" t="s">
        <v>775</v>
      </c>
      <c r="B658" s="62" t="s">
        <v>775</v>
      </c>
      <c r="C658" s="63"/>
      <c r="D658" s="64"/>
      <c r="E658" s="65"/>
      <c r="F658" s="66"/>
      <c r="G658" s="63"/>
      <c r="H658" s="67"/>
      <c r="I658" s="68"/>
      <c r="J658" s="68"/>
      <c r="K658" s="34" t="s">
        <v>65</v>
      </c>
      <c r="L658" s="75">
        <v>658</v>
      </c>
      <c r="M658" s="75"/>
      <c r="N658" s="70"/>
      <c r="O658" s="77" t="s">
        <v>179</v>
      </c>
      <c r="P658" s="79">
        <v>43804.868750000001</v>
      </c>
      <c r="Q658" s="77" t="s">
        <v>1823</v>
      </c>
      <c r="R658" s="80" t="s">
        <v>2252</v>
      </c>
      <c r="S658" s="77" t="s">
        <v>2350</v>
      </c>
      <c r="T658" s="77"/>
      <c r="U658" s="79">
        <v>43804.868750000001</v>
      </c>
      <c r="V658" s="80" t="s">
        <v>3043</v>
      </c>
      <c r="W658" s="77"/>
      <c r="X658" s="77"/>
      <c r="Y658" s="83" t="s">
        <v>4043</v>
      </c>
      <c r="Z658" s="77"/>
    </row>
    <row r="659" spans="1:26" x14ac:dyDescent="0.3">
      <c r="A659" s="62" t="s">
        <v>776</v>
      </c>
      <c r="B659" s="62" t="s">
        <v>776</v>
      </c>
      <c r="C659" s="63"/>
      <c r="D659" s="64"/>
      <c r="E659" s="65"/>
      <c r="F659" s="66"/>
      <c r="G659" s="63"/>
      <c r="H659" s="67"/>
      <c r="I659" s="68"/>
      <c r="J659" s="68"/>
      <c r="K659" s="34" t="s">
        <v>65</v>
      </c>
      <c r="L659" s="75">
        <v>659</v>
      </c>
      <c r="M659" s="75"/>
      <c r="N659" s="70"/>
      <c r="O659" s="77" t="s">
        <v>179</v>
      </c>
      <c r="P659" s="79">
        <v>43804.868761574071</v>
      </c>
      <c r="Q659" s="77" t="s">
        <v>1824</v>
      </c>
      <c r="R659" s="77"/>
      <c r="S659" s="77"/>
      <c r="T659" s="77"/>
      <c r="U659" s="79">
        <v>43804.868761574071</v>
      </c>
      <c r="V659" s="80" t="s">
        <v>3044</v>
      </c>
      <c r="W659" s="77"/>
      <c r="X659" s="77"/>
      <c r="Y659" s="83" t="s">
        <v>4044</v>
      </c>
      <c r="Z659" s="77"/>
    </row>
    <row r="660" spans="1:26" x14ac:dyDescent="0.3">
      <c r="A660" s="62" t="s">
        <v>777</v>
      </c>
      <c r="B660" s="62" t="s">
        <v>1189</v>
      </c>
      <c r="C660" s="63"/>
      <c r="D660" s="64"/>
      <c r="E660" s="65"/>
      <c r="F660" s="66"/>
      <c r="G660" s="63"/>
      <c r="H660" s="67"/>
      <c r="I660" s="68"/>
      <c r="J660" s="68"/>
      <c r="K660" s="34" t="s">
        <v>65</v>
      </c>
      <c r="L660" s="75">
        <v>660</v>
      </c>
      <c r="M660" s="75"/>
      <c r="N660" s="70"/>
      <c r="O660" s="77" t="s">
        <v>1419</v>
      </c>
      <c r="P660" s="79">
        <v>43804.868784722225</v>
      </c>
      <c r="Q660" s="77" t="s">
        <v>1460</v>
      </c>
      <c r="R660" s="77"/>
      <c r="S660" s="77"/>
      <c r="T660" s="77"/>
      <c r="U660" s="79">
        <v>43804.868784722225</v>
      </c>
      <c r="V660" s="80" t="s">
        <v>3045</v>
      </c>
      <c r="W660" s="77"/>
      <c r="X660" s="77"/>
      <c r="Y660" s="83" t="s">
        <v>4045</v>
      </c>
      <c r="Z660" s="77"/>
    </row>
    <row r="661" spans="1:26" x14ac:dyDescent="0.3">
      <c r="A661" s="62" t="s">
        <v>778</v>
      </c>
      <c r="B661" s="62" t="s">
        <v>1187</v>
      </c>
      <c r="C661" s="63"/>
      <c r="D661" s="64"/>
      <c r="E661" s="65"/>
      <c r="F661" s="66"/>
      <c r="G661" s="63"/>
      <c r="H661" s="67"/>
      <c r="I661" s="68"/>
      <c r="J661" s="68"/>
      <c r="K661" s="34" t="s">
        <v>65</v>
      </c>
      <c r="L661" s="75">
        <v>661</v>
      </c>
      <c r="M661" s="75"/>
      <c r="N661" s="70"/>
      <c r="O661" s="77" t="s">
        <v>1419</v>
      </c>
      <c r="P661" s="79">
        <v>43804.868796296294</v>
      </c>
      <c r="Q661" s="77" t="s">
        <v>1457</v>
      </c>
      <c r="R661" s="77"/>
      <c r="S661" s="77"/>
      <c r="T661" s="77"/>
      <c r="U661" s="79">
        <v>43804.868796296294</v>
      </c>
      <c r="V661" s="80" t="s">
        <v>3046</v>
      </c>
      <c r="W661" s="77"/>
      <c r="X661" s="77"/>
      <c r="Y661" s="83" t="s">
        <v>4046</v>
      </c>
      <c r="Z661" s="77"/>
    </row>
    <row r="662" spans="1:26" x14ac:dyDescent="0.3">
      <c r="A662" s="62" t="s">
        <v>779</v>
      </c>
      <c r="B662" s="62" t="s">
        <v>1339</v>
      </c>
      <c r="C662" s="63"/>
      <c r="D662" s="64"/>
      <c r="E662" s="65"/>
      <c r="F662" s="66"/>
      <c r="G662" s="63"/>
      <c r="H662" s="67"/>
      <c r="I662" s="68"/>
      <c r="J662" s="68"/>
      <c r="K662" s="34" t="s">
        <v>65</v>
      </c>
      <c r="L662" s="75">
        <v>662</v>
      </c>
      <c r="M662" s="75"/>
      <c r="N662" s="70"/>
      <c r="O662" s="77" t="s">
        <v>1419</v>
      </c>
      <c r="P662" s="79">
        <v>43804.868854166663</v>
      </c>
      <c r="Q662" s="77" t="s">
        <v>1825</v>
      </c>
      <c r="R662" s="77"/>
      <c r="S662" s="77"/>
      <c r="T662" s="77" t="s">
        <v>2424</v>
      </c>
      <c r="U662" s="79">
        <v>43804.868854166663</v>
      </c>
      <c r="V662" s="80" t="s">
        <v>3047</v>
      </c>
      <c r="W662" s="77"/>
      <c r="X662" s="77"/>
      <c r="Y662" s="83" t="s">
        <v>4047</v>
      </c>
      <c r="Z662" s="77"/>
    </row>
    <row r="663" spans="1:26" x14ac:dyDescent="0.3">
      <c r="A663" s="62" t="s">
        <v>779</v>
      </c>
      <c r="B663" s="62" t="s">
        <v>1340</v>
      </c>
      <c r="C663" s="63"/>
      <c r="D663" s="64"/>
      <c r="E663" s="65"/>
      <c r="F663" s="66"/>
      <c r="G663" s="63"/>
      <c r="H663" s="67"/>
      <c r="I663" s="68"/>
      <c r="J663" s="68"/>
      <c r="K663" s="34" t="s">
        <v>65</v>
      </c>
      <c r="L663" s="75">
        <v>663</v>
      </c>
      <c r="M663" s="75"/>
      <c r="N663" s="70"/>
      <c r="O663" s="77" t="s">
        <v>1419</v>
      </c>
      <c r="P663" s="79">
        <v>43804.868854166663</v>
      </c>
      <c r="Q663" s="77" t="s">
        <v>1825</v>
      </c>
      <c r="R663" s="77"/>
      <c r="S663" s="77"/>
      <c r="T663" s="77" t="s">
        <v>2424</v>
      </c>
      <c r="U663" s="79">
        <v>43804.868854166663</v>
      </c>
      <c r="V663" s="80" t="s">
        <v>3047</v>
      </c>
      <c r="W663" s="77"/>
      <c r="X663" s="77"/>
      <c r="Y663" s="83" t="s">
        <v>4047</v>
      </c>
      <c r="Z663" s="77"/>
    </row>
    <row r="664" spans="1:26" x14ac:dyDescent="0.3">
      <c r="A664" s="62" t="s">
        <v>780</v>
      </c>
      <c r="B664" s="62" t="s">
        <v>780</v>
      </c>
      <c r="C664" s="63"/>
      <c r="D664" s="64"/>
      <c r="E664" s="65"/>
      <c r="F664" s="66"/>
      <c r="G664" s="63"/>
      <c r="H664" s="67"/>
      <c r="I664" s="68"/>
      <c r="J664" s="68"/>
      <c r="K664" s="34" t="s">
        <v>65</v>
      </c>
      <c r="L664" s="75">
        <v>664</v>
      </c>
      <c r="M664" s="75"/>
      <c r="N664" s="70"/>
      <c r="O664" s="77" t="s">
        <v>179</v>
      </c>
      <c r="P664" s="79">
        <v>43804.86891203704</v>
      </c>
      <c r="Q664" s="77" t="s">
        <v>1826</v>
      </c>
      <c r="R664" s="77"/>
      <c r="S664" s="77"/>
      <c r="T664" s="77"/>
      <c r="U664" s="79">
        <v>43804.86891203704</v>
      </c>
      <c r="V664" s="80" t="s">
        <v>3048</v>
      </c>
      <c r="W664" s="77"/>
      <c r="X664" s="77"/>
      <c r="Y664" s="83" t="s">
        <v>4048</v>
      </c>
      <c r="Z664" s="77"/>
    </row>
    <row r="665" spans="1:26" x14ac:dyDescent="0.3">
      <c r="A665" s="62" t="s">
        <v>781</v>
      </c>
      <c r="B665" s="62" t="s">
        <v>1176</v>
      </c>
      <c r="C665" s="63"/>
      <c r="D665" s="64"/>
      <c r="E665" s="65"/>
      <c r="F665" s="66"/>
      <c r="G665" s="63"/>
      <c r="H665" s="67"/>
      <c r="I665" s="68"/>
      <c r="J665" s="68"/>
      <c r="K665" s="34" t="s">
        <v>65</v>
      </c>
      <c r="L665" s="75">
        <v>665</v>
      </c>
      <c r="M665" s="75"/>
      <c r="N665" s="70"/>
      <c r="O665" s="77" t="s">
        <v>1419</v>
      </c>
      <c r="P665" s="79">
        <v>43804.868923611109</v>
      </c>
      <c r="Q665" s="77" t="s">
        <v>1435</v>
      </c>
      <c r="R665" s="77"/>
      <c r="S665" s="77"/>
      <c r="T665" s="77" t="s">
        <v>2392</v>
      </c>
      <c r="U665" s="79">
        <v>43804.868923611109</v>
      </c>
      <c r="V665" s="80" t="s">
        <v>3049</v>
      </c>
      <c r="W665" s="77"/>
      <c r="X665" s="77"/>
      <c r="Y665" s="83" t="s">
        <v>4049</v>
      </c>
      <c r="Z665" s="77"/>
    </row>
    <row r="666" spans="1:26" x14ac:dyDescent="0.3">
      <c r="A666" s="62" t="s">
        <v>782</v>
      </c>
      <c r="B666" s="62" t="s">
        <v>1196</v>
      </c>
      <c r="C666" s="63"/>
      <c r="D666" s="64"/>
      <c r="E666" s="65"/>
      <c r="F666" s="66"/>
      <c r="G666" s="63"/>
      <c r="H666" s="67"/>
      <c r="I666" s="68"/>
      <c r="J666" s="68"/>
      <c r="K666" s="34" t="s">
        <v>65</v>
      </c>
      <c r="L666" s="75">
        <v>666</v>
      </c>
      <c r="M666" s="75"/>
      <c r="N666" s="70"/>
      <c r="O666" s="77" t="s">
        <v>1419</v>
      </c>
      <c r="P666" s="79">
        <v>43804.868981481479</v>
      </c>
      <c r="Q666" s="77" t="s">
        <v>1471</v>
      </c>
      <c r="R666" s="77" t="s">
        <v>2132</v>
      </c>
      <c r="S666" s="77" t="s">
        <v>2355</v>
      </c>
      <c r="T666" s="77"/>
      <c r="U666" s="79">
        <v>43804.868981481479</v>
      </c>
      <c r="V666" s="80" t="s">
        <v>3050</v>
      </c>
      <c r="W666" s="77"/>
      <c r="X666" s="77"/>
      <c r="Y666" s="83" t="s">
        <v>4050</v>
      </c>
      <c r="Z666" s="77"/>
    </row>
    <row r="667" spans="1:26" x14ac:dyDescent="0.3">
      <c r="A667" s="62" t="s">
        <v>783</v>
      </c>
      <c r="B667" s="62" t="s">
        <v>1341</v>
      </c>
      <c r="C667" s="63"/>
      <c r="D667" s="64"/>
      <c r="E667" s="65"/>
      <c r="F667" s="66"/>
      <c r="G667" s="63"/>
      <c r="H667" s="67"/>
      <c r="I667" s="68"/>
      <c r="J667" s="68"/>
      <c r="K667" s="34" t="s">
        <v>65</v>
      </c>
      <c r="L667" s="75">
        <v>667</v>
      </c>
      <c r="M667" s="75"/>
      <c r="N667" s="70"/>
      <c r="O667" s="77" t="s">
        <v>1419</v>
      </c>
      <c r="P667" s="79">
        <v>43804.869039351855</v>
      </c>
      <c r="Q667" s="77" t="s">
        <v>1827</v>
      </c>
      <c r="R667" s="80" t="s">
        <v>2253</v>
      </c>
      <c r="S667" s="77" t="s">
        <v>2364</v>
      </c>
      <c r="T667" s="77"/>
      <c r="U667" s="79">
        <v>43804.869039351855</v>
      </c>
      <c r="V667" s="80" t="s">
        <v>3051</v>
      </c>
      <c r="W667" s="77"/>
      <c r="X667" s="77"/>
      <c r="Y667" s="83" t="s">
        <v>4051</v>
      </c>
      <c r="Z667" s="77"/>
    </row>
    <row r="668" spans="1:26" x14ac:dyDescent="0.3">
      <c r="A668" s="62" t="s">
        <v>783</v>
      </c>
      <c r="B668" s="62" t="s">
        <v>1342</v>
      </c>
      <c r="C668" s="63"/>
      <c r="D668" s="64"/>
      <c r="E668" s="65"/>
      <c r="F668" s="66"/>
      <c r="G668" s="63"/>
      <c r="H668" s="67"/>
      <c r="I668" s="68"/>
      <c r="J668" s="68"/>
      <c r="K668" s="34" t="s">
        <v>65</v>
      </c>
      <c r="L668" s="75">
        <v>668</v>
      </c>
      <c r="M668" s="75"/>
      <c r="N668" s="70"/>
      <c r="O668" s="77" t="s">
        <v>1419</v>
      </c>
      <c r="P668" s="79">
        <v>43804.869039351855</v>
      </c>
      <c r="Q668" s="77" t="s">
        <v>1827</v>
      </c>
      <c r="R668" s="80" t="s">
        <v>2253</v>
      </c>
      <c r="S668" s="77" t="s">
        <v>2364</v>
      </c>
      <c r="T668" s="77"/>
      <c r="U668" s="79">
        <v>43804.869039351855</v>
      </c>
      <c r="V668" s="80" t="s">
        <v>3051</v>
      </c>
      <c r="W668" s="77"/>
      <c r="X668" s="77"/>
      <c r="Y668" s="83" t="s">
        <v>4051</v>
      </c>
      <c r="Z668" s="77"/>
    </row>
    <row r="669" spans="1:26" x14ac:dyDescent="0.3">
      <c r="A669" s="62" t="s">
        <v>783</v>
      </c>
      <c r="B669" s="62" t="s">
        <v>1343</v>
      </c>
      <c r="C669" s="63"/>
      <c r="D669" s="64"/>
      <c r="E669" s="65"/>
      <c r="F669" s="66"/>
      <c r="G669" s="63"/>
      <c r="H669" s="67"/>
      <c r="I669" s="68"/>
      <c r="J669" s="68"/>
      <c r="K669" s="34" t="s">
        <v>65</v>
      </c>
      <c r="L669" s="75">
        <v>669</v>
      </c>
      <c r="M669" s="75"/>
      <c r="N669" s="70"/>
      <c r="O669" s="77" t="s">
        <v>1419</v>
      </c>
      <c r="P669" s="79">
        <v>43804.869039351855</v>
      </c>
      <c r="Q669" s="77" t="s">
        <v>1827</v>
      </c>
      <c r="R669" s="80" t="s">
        <v>2253</v>
      </c>
      <c r="S669" s="77" t="s">
        <v>2364</v>
      </c>
      <c r="T669" s="77"/>
      <c r="U669" s="79">
        <v>43804.869039351855</v>
      </c>
      <c r="V669" s="80" t="s">
        <v>3051</v>
      </c>
      <c r="W669" s="77"/>
      <c r="X669" s="77"/>
      <c r="Y669" s="83" t="s">
        <v>4051</v>
      </c>
      <c r="Z669" s="77"/>
    </row>
    <row r="670" spans="1:26" x14ac:dyDescent="0.3">
      <c r="A670" s="62" t="s">
        <v>783</v>
      </c>
      <c r="B670" s="62" t="s">
        <v>1344</v>
      </c>
      <c r="C670" s="63"/>
      <c r="D670" s="64"/>
      <c r="E670" s="65"/>
      <c r="F670" s="66"/>
      <c r="G670" s="63"/>
      <c r="H670" s="67"/>
      <c r="I670" s="68"/>
      <c r="J670" s="68"/>
      <c r="K670" s="34" t="s">
        <v>65</v>
      </c>
      <c r="L670" s="75">
        <v>670</v>
      </c>
      <c r="M670" s="75"/>
      <c r="N670" s="70"/>
      <c r="O670" s="77" t="s">
        <v>1419</v>
      </c>
      <c r="P670" s="79">
        <v>43804.869039351855</v>
      </c>
      <c r="Q670" s="77" t="s">
        <v>1827</v>
      </c>
      <c r="R670" s="80" t="s">
        <v>2253</v>
      </c>
      <c r="S670" s="77" t="s">
        <v>2364</v>
      </c>
      <c r="T670" s="77"/>
      <c r="U670" s="79">
        <v>43804.869039351855</v>
      </c>
      <c r="V670" s="80" t="s">
        <v>3051</v>
      </c>
      <c r="W670" s="77"/>
      <c r="X670" s="77"/>
      <c r="Y670" s="83" t="s">
        <v>4051</v>
      </c>
      <c r="Z670" s="77"/>
    </row>
    <row r="671" spans="1:26" x14ac:dyDescent="0.3">
      <c r="A671" s="62" t="s">
        <v>783</v>
      </c>
      <c r="B671" s="62" t="s">
        <v>1340</v>
      </c>
      <c r="C671" s="63"/>
      <c r="D671" s="64"/>
      <c r="E671" s="65"/>
      <c r="F671" s="66"/>
      <c r="G671" s="63"/>
      <c r="H671" s="67"/>
      <c r="I671" s="68"/>
      <c r="J671" s="68"/>
      <c r="K671" s="34" t="s">
        <v>65</v>
      </c>
      <c r="L671" s="75">
        <v>671</v>
      </c>
      <c r="M671" s="75"/>
      <c r="N671" s="70"/>
      <c r="O671" s="77" t="s">
        <v>1419</v>
      </c>
      <c r="P671" s="79">
        <v>43804.869039351855</v>
      </c>
      <c r="Q671" s="77" t="s">
        <v>1827</v>
      </c>
      <c r="R671" s="80" t="s">
        <v>2253</v>
      </c>
      <c r="S671" s="77" t="s">
        <v>2364</v>
      </c>
      <c r="T671" s="77"/>
      <c r="U671" s="79">
        <v>43804.869039351855</v>
      </c>
      <c r="V671" s="80" t="s">
        <v>3051</v>
      </c>
      <c r="W671" s="77"/>
      <c r="X671" s="77"/>
      <c r="Y671" s="83" t="s">
        <v>4051</v>
      </c>
      <c r="Z671" s="77"/>
    </row>
    <row r="672" spans="1:26" x14ac:dyDescent="0.3">
      <c r="A672" s="62" t="s">
        <v>784</v>
      </c>
      <c r="B672" s="62" t="s">
        <v>1187</v>
      </c>
      <c r="C672" s="63"/>
      <c r="D672" s="64"/>
      <c r="E672" s="65"/>
      <c r="F672" s="66"/>
      <c r="G672" s="63"/>
      <c r="H672" s="67"/>
      <c r="I672" s="68"/>
      <c r="J672" s="68"/>
      <c r="K672" s="34" t="s">
        <v>65</v>
      </c>
      <c r="L672" s="75">
        <v>672</v>
      </c>
      <c r="M672" s="75"/>
      <c r="N672" s="70"/>
      <c r="O672" s="77" t="s">
        <v>1419</v>
      </c>
      <c r="P672" s="79">
        <v>43804.869050925925</v>
      </c>
      <c r="Q672" s="77" t="s">
        <v>1457</v>
      </c>
      <c r="R672" s="77"/>
      <c r="S672" s="77"/>
      <c r="T672" s="77"/>
      <c r="U672" s="79">
        <v>43804.869050925925</v>
      </c>
      <c r="V672" s="80" t="s">
        <v>3052</v>
      </c>
      <c r="W672" s="77"/>
      <c r="X672" s="77"/>
      <c r="Y672" s="83" t="s">
        <v>4052</v>
      </c>
      <c r="Z672" s="77"/>
    </row>
    <row r="673" spans="1:26" x14ac:dyDescent="0.3">
      <c r="A673" s="62" t="s">
        <v>785</v>
      </c>
      <c r="B673" s="62" t="s">
        <v>1144</v>
      </c>
      <c r="C673" s="63"/>
      <c r="D673" s="64"/>
      <c r="E673" s="65"/>
      <c r="F673" s="66"/>
      <c r="G673" s="63"/>
      <c r="H673" s="67"/>
      <c r="I673" s="68"/>
      <c r="J673" s="68"/>
      <c r="K673" s="34" t="s">
        <v>65</v>
      </c>
      <c r="L673" s="75">
        <v>673</v>
      </c>
      <c r="M673" s="75"/>
      <c r="N673" s="70"/>
      <c r="O673" s="77" t="s">
        <v>1419</v>
      </c>
      <c r="P673" s="79">
        <v>43804.869143518517</v>
      </c>
      <c r="Q673" s="77" t="s">
        <v>1730</v>
      </c>
      <c r="R673" s="77"/>
      <c r="S673" s="77"/>
      <c r="T673" s="77"/>
      <c r="U673" s="79">
        <v>43804.869143518517</v>
      </c>
      <c r="V673" s="80" t="s">
        <v>3053</v>
      </c>
      <c r="W673" s="77"/>
      <c r="X673" s="77"/>
      <c r="Y673" s="83" t="s">
        <v>4053</v>
      </c>
      <c r="Z673" s="77"/>
    </row>
    <row r="674" spans="1:26" x14ac:dyDescent="0.3">
      <c r="A674" s="62" t="s">
        <v>786</v>
      </c>
      <c r="B674" s="62" t="s">
        <v>1345</v>
      </c>
      <c r="C674" s="63"/>
      <c r="D674" s="64"/>
      <c r="E674" s="65"/>
      <c r="F674" s="66"/>
      <c r="G674" s="63"/>
      <c r="H674" s="67"/>
      <c r="I674" s="68"/>
      <c r="J674" s="68"/>
      <c r="K674" s="34" t="s">
        <v>65</v>
      </c>
      <c r="L674" s="75">
        <v>674</v>
      </c>
      <c r="M674" s="75"/>
      <c r="N674" s="70"/>
      <c r="O674" s="77" t="s">
        <v>1419</v>
      </c>
      <c r="P674" s="79">
        <v>43804.869201388887</v>
      </c>
      <c r="Q674" s="77" t="s">
        <v>1828</v>
      </c>
      <c r="R674" s="77"/>
      <c r="S674" s="77"/>
      <c r="T674" s="77" t="s">
        <v>2425</v>
      </c>
      <c r="U674" s="79">
        <v>43804.869201388887</v>
      </c>
      <c r="V674" s="80" t="s">
        <v>3054</v>
      </c>
      <c r="W674" s="77"/>
      <c r="X674" s="77"/>
      <c r="Y674" s="83" t="s">
        <v>4054</v>
      </c>
      <c r="Z674" s="77"/>
    </row>
    <row r="675" spans="1:26" x14ac:dyDescent="0.3">
      <c r="A675" s="62" t="s">
        <v>787</v>
      </c>
      <c r="B675" s="62" t="s">
        <v>1189</v>
      </c>
      <c r="C675" s="63"/>
      <c r="D675" s="64"/>
      <c r="E675" s="65"/>
      <c r="F675" s="66"/>
      <c r="G675" s="63"/>
      <c r="H675" s="67"/>
      <c r="I675" s="68"/>
      <c r="J675" s="68"/>
      <c r="K675" s="34" t="s">
        <v>65</v>
      </c>
      <c r="L675" s="75">
        <v>675</v>
      </c>
      <c r="M675" s="75"/>
      <c r="N675" s="70"/>
      <c r="O675" s="77" t="s">
        <v>1419</v>
      </c>
      <c r="P675" s="79">
        <v>43804.869201388887</v>
      </c>
      <c r="Q675" s="77" t="s">
        <v>1460</v>
      </c>
      <c r="R675" s="77"/>
      <c r="S675" s="77"/>
      <c r="T675" s="77"/>
      <c r="U675" s="79">
        <v>43804.869201388887</v>
      </c>
      <c r="V675" s="80" t="s">
        <v>3055</v>
      </c>
      <c r="W675" s="77"/>
      <c r="X675" s="77"/>
      <c r="Y675" s="83" t="s">
        <v>4055</v>
      </c>
      <c r="Z675" s="77"/>
    </row>
    <row r="676" spans="1:26" x14ac:dyDescent="0.3">
      <c r="A676" s="62" t="s">
        <v>788</v>
      </c>
      <c r="B676" s="62" t="s">
        <v>1247</v>
      </c>
      <c r="C676" s="63"/>
      <c r="D676" s="64"/>
      <c r="E676" s="65"/>
      <c r="F676" s="66"/>
      <c r="G676" s="63"/>
      <c r="H676" s="67"/>
      <c r="I676" s="68"/>
      <c r="J676" s="68"/>
      <c r="K676" s="34" t="s">
        <v>65</v>
      </c>
      <c r="L676" s="75">
        <v>676</v>
      </c>
      <c r="M676" s="75"/>
      <c r="N676" s="70"/>
      <c r="O676" s="77" t="s">
        <v>1419</v>
      </c>
      <c r="P676" s="79">
        <v>43804.851435185185</v>
      </c>
      <c r="Q676" s="77" t="s">
        <v>1604</v>
      </c>
      <c r="R676" s="77"/>
      <c r="S676" s="77"/>
      <c r="T676" s="77" t="s">
        <v>2390</v>
      </c>
      <c r="U676" s="79">
        <v>43804.851435185185</v>
      </c>
      <c r="V676" s="80" t="s">
        <v>3056</v>
      </c>
      <c r="W676" s="77"/>
      <c r="X676" s="77"/>
      <c r="Y676" s="83" t="s">
        <v>4056</v>
      </c>
      <c r="Z676" s="77"/>
    </row>
    <row r="677" spans="1:26" x14ac:dyDescent="0.3">
      <c r="A677" s="62" t="s">
        <v>788</v>
      </c>
      <c r="B677" s="62" t="s">
        <v>1241</v>
      </c>
      <c r="C677" s="63"/>
      <c r="D677" s="64"/>
      <c r="E677" s="65"/>
      <c r="F677" s="66"/>
      <c r="G677" s="63"/>
      <c r="H677" s="67"/>
      <c r="I677" s="68"/>
      <c r="J677" s="68"/>
      <c r="K677" s="34" t="s">
        <v>65</v>
      </c>
      <c r="L677" s="75">
        <v>677</v>
      </c>
      <c r="M677" s="75"/>
      <c r="N677" s="70"/>
      <c r="O677" s="77" t="s">
        <v>1419</v>
      </c>
      <c r="P677" s="79">
        <v>43804.86928240741</v>
      </c>
      <c r="Q677" s="77" t="s">
        <v>1586</v>
      </c>
      <c r="R677" s="77"/>
      <c r="S677" s="77"/>
      <c r="T677" s="77"/>
      <c r="U677" s="79">
        <v>43804.86928240741</v>
      </c>
      <c r="V677" s="80" t="s">
        <v>3057</v>
      </c>
      <c r="W677" s="77"/>
      <c r="X677" s="77"/>
      <c r="Y677" s="83" t="s">
        <v>4057</v>
      </c>
      <c r="Z677" s="77"/>
    </row>
    <row r="678" spans="1:26" x14ac:dyDescent="0.3">
      <c r="A678" s="62" t="s">
        <v>788</v>
      </c>
      <c r="B678" s="62" t="s">
        <v>1242</v>
      </c>
      <c r="C678" s="63"/>
      <c r="D678" s="64"/>
      <c r="E678" s="65"/>
      <c r="F678" s="66"/>
      <c r="G678" s="63"/>
      <c r="H678" s="67"/>
      <c r="I678" s="68"/>
      <c r="J678" s="68"/>
      <c r="K678" s="34" t="s">
        <v>65</v>
      </c>
      <c r="L678" s="75">
        <v>678</v>
      </c>
      <c r="M678" s="75"/>
      <c r="N678" s="70"/>
      <c r="O678" s="77" t="s">
        <v>1419</v>
      </c>
      <c r="P678" s="79">
        <v>43804.86928240741</v>
      </c>
      <c r="Q678" s="77" t="s">
        <v>1586</v>
      </c>
      <c r="R678" s="77"/>
      <c r="S678" s="77"/>
      <c r="T678" s="77"/>
      <c r="U678" s="79">
        <v>43804.86928240741</v>
      </c>
      <c r="V678" s="80" t="s">
        <v>3057</v>
      </c>
      <c r="W678" s="77"/>
      <c r="X678" s="77"/>
      <c r="Y678" s="83" t="s">
        <v>4057</v>
      </c>
      <c r="Z678" s="77"/>
    </row>
    <row r="679" spans="1:26" x14ac:dyDescent="0.3">
      <c r="A679" s="62" t="s">
        <v>789</v>
      </c>
      <c r="B679" s="62" t="s">
        <v>789</v>
      </c>
      <c r="C679" s="63"/>
      <c r="D679" s="64"/>
      <c r="E679" s="65"/>
      <c r="F679" s="66"/>
      <c r="G679" s="63"/>
      <c r="H679" s="67"/>
      <c r="I679" s="68"/>
      <c r="J679" s="68"/>
      <c r="K679" s="34" t="s">
        <v>65</v>
      </c>
      <c r="L679" s="75">
        <v>679</v>
      </c>
      <c r="M679" s="75"/>
      <c r="N679" s="70"/>
      <c r="O679" s="77" t="s">
        <v>179</v>
      </c>
      <c r="P679" s="79">
        <v>43804.869328703702</v>
      </c>
      <c r="Q679" s="77" t="s">
        <v>1829</v>
      </c>
      <c r="R679" s="77"/>
      <c r="S679" s="77"/>
      <c r="T679" s="77"/>
      <c r="U679" s="79">
        <v>43804.869328703702</v>
      </c>
      <c r="V679" s="80" t="s">
        <v>3058</v>
      </c>
      <c r="W679" s="77"/>
      <c r="X679" s="77"/>
      <c r="Y679" s="83" t="s">
        <v>4058</v>
      </c>
      <c r="Z679" s="77"/>
    </row>
    <row r="680" spans="1:26" x14ac:dyDescent="0.3">
      <c r="A680" s="62" t="s">
        <v>790</v>
      </c>
      <c r="B680" s="62" t="s">
        <v>1346</v>
      </c>
      <c r="C680" s="63"/>
      <c r="D680" s="64"/>
      <c r="E680" s="65"/>
      <c r="F680" s="66"/>
      <c r="G680" s="63"/>
      <c r="H680" s="67"/>
      <c r="I680" s="68"/>
      <c r="J680" s="68"/>
      <c r="K680" s="34" t="s">
        <v>65</v>
      </c>
      <c r="L680" s="75">
        <v>680</v>
      </c>
      <c r="M680" s="75"/>
      <c r="N680" s="70"/>
      <c r="O680" s="77" t="s">
        <v>1419</v>
      </c>
      <c r="P680" s="79">
        <v>43804.869386574072</v>
      </c>
      <c r="Q680" s="77" t="s">
        <v>1830</v>
      </c>
      <c r="R680" s="77"/>
      <c r="S680" s="77"/>
      <c r="T680" s="77" t="s">
        <v>1239</v>
      </c>
      <c r="U680" s="79">
        <v>43804.869386574072</v>
      </c>
      <c r="V680" s="80" t="s">
        <v>3059</v>
      </c>
      <c r="W680" s="77"/>
      <c r="X680" s="77"/>
      <c r="Y680" s="83" t="s">
        <v>4059</v>
      </c>
      <c r="Z680" s="77"/>
    </row>
    <row r="681" spans="1:26" x14ac:dyDescent="0.3">
      <c r="A681" s="62" t="s">
        <v>790</v>
      </c>
      <c r="B681" s="62" t="s">
        <v>1239</v>
      </c>
      <c r="C681" s="63"/>
      <c r="D681" s="64"/>
      <c r="E681" s="65"/>
      <c r="F681" s="66"/>
      <c r="G681" s="63"/>
      <c r="H681" s="67"/>
      <c r="I681" s="68"/>
      <c r="J681" s="68"/>
      <c r="K681" s="34" t="s">
        <v>65</v>
      </c>
      <c r="L681" s="75">
        <v>681</v>
      </c>
      <c r="M681" s="75"/>
      <c r="N681" s="70"/>
      <c r="O681" s="77" t="s">
        <v>1419</v>
      </c>
      <c r="P681" s="79">
        <v>43804.869386574072</v>
      </c>
      <c r="Q681" s="77" t="s">
        <v>1830</v>
      </c>
      <c r="R681" s="77"/>
      <c r="S681" s="77"/>
      <c r="T681" s="77" t="s">
        <v>1239</v>
      </c>
      <c r="U681" s="79">
        <v>43804.869386574072</v>
      </c>
      <c r="V681" s="80" t="s">
        <v>3059</v>
      </c>
      <c r="W681" s="77"/>
      <c r="X681" s="77"/>
      <c r="Y681" s="83" t="s">
        <v>4059</v>
      </c>
      <c r="Z681" s="77"/>
    </row>
    <row r="682" spans="1:26" x14ac:dyDescent="0.3">
      <c r="A682" s="62" t="s">
        <v>791</v>
      </c>
      <c r="B682" s="62" t="s">
        <v>1187</v>
      </c>
      <c r="C682" s="63"/>
      <c r="D682" s="64"/>
      <c r="E682" s="65"/>
      <c r="F682" s="66"/>
      <c r="G682" s="63"/>
      <c r="H682" s="67"/>
      <c r="I682" s="68"/>
      <c r="J682" s="68"/>
      <c r="K682" s="34" t="s">
        <v>65</v>
      </c>
      <c r="L682" s="75">
        <v>682</v>
      </c>
      <c r="M682" s="75"/>
      <c r="N682" s="70"/>
      <c r="O682" s="77" t="s">
        <v>1419</v>
      </c>
      <c r="P682" s="79">
        <v>43804.869398148148</v>
      </c>
      <c r="Q682" s="77" t="s">
        <v>1457</v>
      </c>
      <c r="R682" s="77"/>
      <c r="S682" s="77"/>
      <c r="T682" s="77"/>
      <c r="U682" s="79">
        <v>43804.869398148148</v>
      </c>
      <c r="V682" s="80" t="s">
        <v>3060</v>
      </c>
      <c r="W682" s="77"/>
      <c r="X682" s="77"/>
      <c r="Y682" s="83" t="s">
        <v>4060</v>
      </c>
      <c r="Z682" s="77"/>
    </row>
    <row r="683" spans="1:26" x14ac:dyDescent="0.3">
      <c r="A683" s="62" t="s">
        <v>792</v>
      </c>
      <c r="B683" s="62" t="s">
        <v>792</v>
      </c>
      <c r="C683" s="63"/>
      <c r="D683" s="64"/>
      <c r="E683" s="65"/>
      <c r="F683" s="66"/>
      <c r="G683" s="63"/>
      <c r="H683" s="67"/>
      <c r="I683" s="68"/>
      <c r="J683" s="68"/>
      <c r="K683" s="34" t="s">
        <v>65</v>
      </c>
      <c r="L683" s="75">
        <v>683</v>
      </c>
      <c r="M683" s="75"/>
      <c r="N683" s="70"/>
      <c r="O683" s="77" t="s">
        <v>179</v>
      </c>
      <c r="P683" s="79">
        <v>43804.869444444441</v>
      </c>
      <c r="Q683" s="77" t="s">
        <v>1831</v>
      </c>
      <c r="R683" s="80" t="s">
        <v>2254</v>
      </c>
      <c r="S683" s="77" t="s">
        <v>2376</v>
      </c>
      <c r="T683" s="77"/>
      <c r="U683" s="79">
        <v>43804.869444444441</v>
      </c>
      <c r="V683" s="80" t="s">
        <v>3061</v>
      </c>
      <c r="W683" s="77"/>
      <c r="X683" s="77"/>
      <c r="Y683" s="83" t="s">
        <v>4061</v>
      </c>
      <c r="Z683" s="77"/>
    </row>
    <row r="684" spans="1:26" x14ac:dyDescent="0.3">
      <c r="A684" s="62" t="s">
        <v>793</v>
      </c>
      <c r="B684" s="62" t="s">
        <v>793</v>
      </c>
      <c r="C684" s="63"/>
      <c r="D684" s="64"/>
      <c r="E684" s="65"/>
      <c r="F684" s="66"/>
      <c r="G684" s="63"/>
      <c r="H684" s="67"/>
      <c r="I684" s="68"/>
      <c r="J684" s="68"/>
      <c r="K684" s="34" t="s">
        <v>65</v>
      </c>
      <c r="L684" s="75">
        <v>684</v>
      </c>
      <c r="M684" s="75"/>
      <c r="N684" s="70"/>
      <c r="O684" s="77" t="s">
        <v>179</v>
      </c>
      <c r="P684" s="79">
        <v>43804.869513888887</v>
      </c>
      <c r="Q684" s="77" t="s">
        <v>1832</v>
      </c>
      <c r="R684" s="80" t="s">
        <v>2255</v>
      </c>
      <c r="S684" s="77" t="s">
        <v>2365</v>
      </c>
      <c r="T684" s="77"/>
      <c r="U684" s="79">
        <v>43804.869513888887</v>
      </c>
      <c r="V684" s="80" t="s">
        <v>3062</v>
      </c>
      <c r="W684" s="77"/>
      <c r="X684" s="77"/>
      <c r="Y684" s="83" t="s">
        <v>4062</v>
      </c>
      <c r="Z684" s="77"/>
    </row>
    <row r="685" spans="1:26" x14ac:dyDescent="0.3">
      <c r="A685" s="62" t="s">
        <v>794</v>
      </c>
      <c r="B685" s="62" t="s">
        <v>1347</v>
      </c>
      <c r="C685" s="63"/>
      <c r="D685" s="64"/>
      <c r="E685" s="65"/>
      <c r="F685" s="66"/>
      <c r="G685" s="63"/>
      <c r="H685" s="67"/>
      <c r="I685" s="68"/>
      <c r="J685" s="68"/>
      <c r="K685" s="34" t="s">
        <v>65</v>
      </c>
      <c r="L685" s="75">
        <v>685</v>
      </c>
      <c r="M685" s="75"/>
      <c r="N685" s="70"/>
      <c r="O685" s="77" t="s">
        <v>1419</v>
      </c>
      <c r="P685" s="79">
        <v>43804.869537037041</v>
      </c>
      <c r="Q685" s="77" t="s">
        <v>1833</v>
      </c>
      <c r="R685" s="80" t="s">
        <v>2256</v>
      </c>
      <c r="S685" s="77" t="s">
        <v>2350</v>
      </c>
      <c r="T685" s="77"/>
      <c r="U685" s="79">
        <v>43804.869537037041</v>
      </c>
      <c r="V685" s="80" t="s">
        <v>3063</v>
      </c>
      <c r="W685" s="77"/>
      <c r="X685" s="77"/>
      <c r="Y685" s="83" t="s">
        <v>4063</v>
      </c>
      <c r="Z685" s="83" t="s">
        <v>4519</v>
      </c>
    </row>
    <row r="686" spans="1:26" x14ac:dyDescent="0.3">
      <c r="A686" s="62" t="s">
        <v>794</v>
      </c>
      <c r="B686" s="62" t="s">
        <v>1348</v>
      </c>
      <c r="C686" s="63"/>
      <c r="D686" s="64"/>
      <c r="E686" s="65"/>
      <c r="F686" s="66"/>
      <c r="G686" s="63"/>
      <c r="H686" s="67"/>
      <c r="I686" s="68"/>
      <c r="J686" s="68"/>
      <c r="K686" s="34" t="s">
        <v>65</v>
      </c>
      <c r="L686" s="75">
        <v>686</v>
      </c>
      <c r="M686" s="75"/>
      <c r="N686" s="70"/>
      <c r="O686" s="77" t="s">
        <v>1420</v>
      </c>
      <c r="P686" s="79">
        <v>43804.869537037041</v>
      </c>
      <c r="Q686" s="77" t="s">
        <v>1833</v>
      </c>
      <c r="R686" s="80" t="s">
        <v>2256</v>
      </c>
      <c r="S686" s="77" t="s">
        <v>2350</v>
      </c>
      <c r="T686" s="77"/>
      <c r="U686" s="79">
        <v>43804.869537037041</v>
      </c>
      <c r="V686" s="80" t="s">
        <v>3063</v>
      </c>
      <c r="W686" s="77"/>
      <c r="X686" s="77"/>
      <c r="Y686" s="83" t="s">
        <v>4063</v>
      </c>
      <c r="Z686" s="83" t="s">
        <v>4519</v>
      </c>
    </row>
    <row r="687" spans="1:26" x14ac:dyDescent="0.3">
      <c r="A687" s="62" t="s">
        <v>795</v>
      </c>
      <c r="B687" s="62" t="s">
        <v>795</v>
      </c>
      <c r="C687" s="63"/>
      <c r="D687" s="64"/>
      <c r="E687" s="65"/>
      <c r="F687" s="66"/>
      <c r="G687" s="63"/>
      <c r="H687" s="67"/>
      <c r="I687" s="68"/>
      <c r="J687" s="68"/>
      <c r="K687" s="34" t="s">
        <v>65</v>
      </c>
      <c r="L687" s="75">
        <v>687</v>
      </c>
      <c r="M687" s="75"/>
      <c r="N687" s="70"/>
      <c r="O687" s="77" t="s">
        <v>179</v>
      </c>
      <c r="P687" s="79">
        <v>43804.869571759256</v>
      </c>
      <c r="Q687" s="77" t="s">
        <v>1834</v>
      </c>
      <c r="R687" s="77"/>
      <c r="S687" s="77"/>
      <c r="T687" s="77"/>
      <c r="U687" s="79">
        <v>43804.869571759256</v>
      </c>
      <c r="V687" s="80" t="s">
        <v>3064</v>
      </c>
      <c r="W687" s="77"/>
      <c r="X687" s="77"/>
      <c r="Y687" s="83" t="s">
        <v>4064</v>
      </c>
      <c r="Z687" s="77"/>
    </row>
    <row r="688" spans="1:26" x14ac:dyDescent="0.3">
      <c r="A688" s="62" t="s">
        <v>796</v>
      </c>
      <c r="B688" s="62" t="s">
        <v>1349</v>
      </c>
      <c r="C688" s="63"/>
      <c r="D688" s="64"/>
      <c r="E688" s="65"/>
      <c r="F688" s="66"/>
      <c r="G688" s="63"/>
      <c r="H688" s="67"/>
      <c r="I688" s="68"/>
      <c r="J688" s="68"/>
      <c r="K688" s="34" t="s">
        <v>65</v>
      </c>
      <c r="L688" s="75">
        <v>688</v>
      </c>
      <c r="M688" s="75"/>
      <c r="N688" s="70"/>
      <c r="O688" s="77" t="s">
        <v>1419</v>
      </c>
      <c r="P688" s="79">
        <v>43804.869583333333</v>
      </c>
      <c r="Q688" s="77" t="s">
        <v>1835</v>
      </c>
      <c r="R688" s="80" t="s">
        <v>2257</v>
      </c>
      <c r="S688" s="77" t="s">
        <v>2350</v>
      </c>
      <c r="T688" s="77"/>
      <c r="U688" s="79">
        <v>43804.869583333333</v>
      </c>
      <c r="V688" s="80" t="s">
        <v>3065</v>
      </c>
      <c r="W688" s="77"/>
      <c r="X688" s="77"/>
      <c r="Y688" s="83" t="s">
        <v>4065</v>
      </c>
      <c r="Z688" s="77"/>
    </row>
    <row r="689" spans="1:26" x14ac:dyDescent="0.3">
      <c r="A689" s="62" t="s">
        <v>796</v>
      </c>
      <c r="B689" s="62" t="s">
        <v>1350</v>
      </c>
      <c r="C689" s="63"/>
      <c r="D689" s="64"/>
      <c r="E689" s="65"/>
      <c r="F689" s="66"/>
      <c r="G689" s="63"/>
      <c r="H689" s="67"/>
      <c r="I689" s="68"/>
      <c r="J689" s="68"/>
      <c r="K689" s="34" t="s">
        <v>65</v>
      </c>
      <c r="L689" s="75">
        <v>689</v>
      </c>
      <c r="M689" s="75"/>
      <c r="N689" s="70"/>
      <c r="O689" s="77" t="s">
        <v>1420</v>
      </c>
      <c r="P689" s="79">
        <v>43804.869583333333</v>
      </c>
      <c r="Q689" s="77" t="s">
        <v>1835</v>
      </c>
      <c r="R689" s="80" t="s">
        <v>2257</v>
      </c>
      <c r="S689" s="77" t="s">
        <v>2350</v>
      </c>
      <c r="T689" s="77"/>
      <c r="U689" s="79">
        <v>43804.869583333333</v>
      </c>
      <c r="V689" s="80" t="s">
        <v>3065</v>
      </c>
      <c r="W689" s="77"/>
      <c r="X689" s="77"/>
      <c r="Y689" s="83" t="s">
        <v>4065</v>
      </c>
      <c r="Z689" s="77"/>
    </row>
    <row r="690" spans="1:26" x14ac:dyDescent="0.3">
      <c r="A690" s="62" t="s">
        <v>797</v>
      </c>
      <c r="B690" s="62" t="s">
        <v>1189</v>
      </c>
      <c r="C690" s="63"/>
      <c r="D690" s="64"/>
      <c r="E690" s="65"/>
      <c r="F690" s="66"/>
      <c r="G690" s="63"/>
      <c r="H690" s="67"/>
      <c r="I690" s="68"/>
      <c r="J690" s="68"/>
      <c r="K690" s="34" t="s">
        <v>65</v>
      </c>
      <c r="L690" s="75">
        <v>690</v>
      </c>
      <c r="M690" s="75"/>
      <c r="N690" s="70"/>
      <c r="O690" s="77" t="s">
        <v>1419</v>
      </c>
      <c r="P690" s="79">
        <v>43804.869606481479</v>
      </c>
      <c r="Q690" s="77" t="s">
        <v>1460</v>
      </c>
      <c r="R690" s="77"/>
      <c r="S690" s="77"/>
      <c r="T690" s="77"/>
      <c r="U690" s="79">
        <v>43804.869606481479</v>
      </c>
      <c r="V690" s="80" t="s">
        <v>3066</v>
      </c>
      <c r="W690" s="77"/>
      <c r="X690" s="77"/>
      <c r="Y690" s="83" t="s">
        <v>4066</v>
      </c>
      <c r="Z690" s="77"/>
    </row>
    <row r="691" spans="1:26" x14ac:dyDescent="0.3">
      <c r="A691" s="62" t="s">
        <v>798</v>
      </c>
      <c r="B691" s="62" t="s">
        <v>798</v>
      </c>
      <c r="C691" s="63"/>
      <c r="D691" s="64"/>
      <c r="E691" s="65"/>
      <c r="F691" s="66"/>
      <c r="G691" s="63"/>
      <c r="H691" s="67"/>
      <c r="I691" s="68"/>
      <c r="J691" s="68"/>
      <c r="K691" s="34" t="s">
        <v>65</v>
      </c>
      <c r="L691" s="75">
        <v>691</v>
      </c>
      <c r="M691" s="75"/>
      <c r="N691" s="70"/>
      <c r="O691" s="77" t="s">
        <v>179</v>
      </c>
      <c r="P691" s="79">
        <v>43804.844976851855</v>
      </c>
      <c r="Q691" s="77" t="s">
        <v>1836</v>
      </c>
      <c r="R691" s="77"/>
      <c r="S691" s="77"/>
      <c r="T691" s="77"/>
      <c r="U691" s="79">
        <v>43804.844976851855</v>
      </c>
      <c r="V691" s="80" t="s">
        <v>3067</v>
      </c>
      <c r="W691" s="77"/>
      <c r="X691" s="77"/>
      <c r="Y691" s="83" t="s">
        <v>4067</v>
      </c>
      <c r="Z691" s="77"/>
    </row>
    <row r="692" spans="1:26" x14ac:dyDescent="0.3">
      <c r="A692" s="62" t="s">
        <v>798</v>
      </c>
      <c r="B692" s="62" t="s">
        <v>798</v>
      </c>
      <c r="C692" s="63"/>
      <c r="D692" s="64"/>
      <c r="E692" s="65"/>
      <c r="F692" s="66"/>
      <c r="G692" s="63"/>
      <c r="H692" s="67"/>
      <c r="I692" s="68"/>
      <c r="J692" s="68"/>
      <c r="K692" s="34" t="s">
        <v>65</v>
      </c>
      <c r="L692" s="75">
        <v>692</v>
      </c>
      <c r="M692" s="75"/>
      <c r="N692" s="70"/>
      <c r="O692" s="77" t="s">
        <v>179</v>
      </c>
      <c r="P692" s="79">
        <v>43804.869618055556</v>
      </c>
      <c r="Q692" s="77" t="s">
        <v>1837</v>
      </c>
      <c r="R692" s="77"/>
      <c r="S692" s="77"/>
      <c r="T692" s="77"/>
      <c r="U692" s="79">
        <v>43804.869618055556</v>
      </c>
      <c r="V692" s="80" t="s">
        <v>3068</v>
      </c>
      <c r="W692" s="77"/>
      <c r="X692" s="77"/>
      <c r="Y692" s="83" t="s">
        <v>4068</v>
      </c>
      <c r="Z692" s="77"/>
    </row>
    <row r="693" spans="1:26" x14ac:dyDescent="0.3">
      <c r="A693" s="62" t="s">
        <v>799</v>
      </c>
      <c r="B693" s="62" t="s">
        <v>1351</v>
      </c>
      <c r="C693" s="63"/>
      <c r="D693" s="64"/>
      <c r="E693" s="65"/>
      <c r="F693" s="66"/>
      <c r="G693" s="63"/>
      <c r="H693" s="67"/>
      <c r="I693" s="68"/>
      <c r="J693" s="68"/>
      <c r="K693" s="34" t="s">
        <v>65</v>
      </c>
      <c r="L693" s="75">
        <v>693</v>
      </c>
      <c r="M693" s="75"/>
      <c r="N693" s="70"/>
      <c r="O693" s="77" t="s">
        <v>1420</v>
      </c>
      <c r="P693" s="79">
        <v>43804.869618055556</v>
      </c>
      <c r="Q693" s="77" t="s">
        <v>1838</v>
      </c>
      <c r="R693" s="77"/>
      <c r="S693" s="77"/>
      <c r="T693" s="77"/>
      <c r="U693" s="79">
        <v>43804.869618055556</v>
      </c>
      <c r="V693" s="80" t="s">
        <v>3069</v>
      </c>
      <c r="W693" s="77"/>
      <c r="X693" s="77"/>
      <c r="Y693" s="83" t="s">
        <v>4069</v>
      </c>
      <c r="Z693" s="83" t="s">
        <v>4520</v>
      </c>
    </row>
    <row r="694" spans="1:26" x14ac:dyDescent="0.3">
      <c r="A694" s="62" t="s">
        <v>800</v>
      </c>
      <c r="B694" s="62" t="s">
        <v>800</v>
      </c>
      <c r="C694" s="63"/>
      <c r="D694" s="64"/>
      <c r="E694" s="65"/>
      <c r="F694" s="66"/>
      <c r="G694" s="63"/>
      <c r="H694" s="67"/>
      <c r="I694" s="68"/>
      <c r="J694" s="68"/>
      <c r="K694" s="34" t="s">
        <v>65</v>
      </c>
      <c r="L694" s="75">
        <v>694</v>
      </c>
      <c r="M694" s="75"/>
      <c r="N694" s="70"/>
      <c r="O694" s="77" t="s">
        <v>179</v>
      </c>
      <c r="P694" s="79">
        <v>43804.869675925926</v>
      </c>
      <c r="Q694" s="77" t="s">
        <v>1839</v>
      </c>
      <c r="R694" s="77"/>
      <c r="S694" s="77"/>
      <c r="T694" s="77"/>
      <c r="U694" s="79">
        <v>43804.869675925926</v>
      </c>
      <c r="V694" s="80" t="s">
        <v>3070</v>
      </c>
      <c r="W694" s="77"/>
      <c r="X694" s="77"/>
      <c r="Y694" s="83" t="s">
        <v>4070</v>
      </c>
      <c r="Z694" s="77"/>
    </row>
    <row r="695" spans="1:26" x14ac:dyDescent="0.3">
      <c r="A695" s="62" t="s">
        <v>801</v>
      </c>
      <c r="B695" s="62" t="s">
        <v>1352</v>
      </c>
      <c r="C695" s="63"/>
      <c r="D695" s="64"/>
      <c r="E695" s="65"/>
      <c r="F695" s="66"/>
      <c r="G695" s="63"/>
      <c r="H695" s="67"/>
      <c r="I695" s="68"/>
      <c r="J695" s="68"/>
      <c r="K695" s="34" t="s">
        <v>65</v>
      </c>
      <c r="L695" s="75">
        <v>695</v>
      </c>
      <c r="M695" s="75"/>
      <c r="N695" s="70"/>
      <c r="O695" s="77" t="s">
        <v>1419</v>
      </c>
      <c r="P695" s="79">
        <v>43804.867754629631</v>
      </c>
      <c r="Q695" s="77" t="s">
        <v>1840</v>
      </c>
      <c r="R695" s="77"/>
      <c r="S695" s="77"/>
      <c r="T695" s="77"/>
      <c r="U695" s="79">
        <v>43804.867754629631</v>
      </c>
      <c r="V695" s="80" t="s">
        <v>3071</v>
      </c>
      <c r="W695" s="77"/>
      <c r="X695" s="77"/>
      <c r="Y695" s="83" t="s">
        <v>4071</v>
      </c>
      <c r="Z695" s="83" t="s">
        <v>4521</v>
      </c>
    </row>
    <row r="696" spans="1:26" x14ac:dyDescent="0.3">
      <c r="A696" s="62" t="s">
        <v>801</v>
      </c>
      <c r="B696" s="62" t="s">
        <v>1353</v>
      </c>
      <c r="C696" s="63"/>
      <c r="D696" s="64"/>
      <c r="E696" s="65"/>
      <c r="F696" s="66"/>
      <c r="G696" s="63"/>
      <c r="H696" s="67"/>
      <c r="I696" s="68"/>
      <c r="J696" s="68"/>
      <c r="K696" s="34" t="s">
        <v>65</v>
      </c>
      <c r="L696" s="75">
        <v>696</v>
      </c>
      <c r="M696" s="75"/>
      <c r="N696" s="70"/>
      <c r="O696" s="77" t="s">
        <v>1419</v>
      </c>
      <c r="P696" s="79">
        <v>43804.867754629631</v>
      </c>
      <c r="Q696" s="77" t="s">
        <v>1840</v>
      </c>
      <c r="R696" s="77"/>
      <c r="S696" s="77"/>
      <c r="T696" s="77"/>
      <c r="U696" s="79">
        <v>43804.867754629631</v>
      </c>
      <c r="V696" s="80" t="s">
        <v>3071</v>
      </c>
      <c r="W696" s="77"/>
      <c r="X696" s="77"/>
      <c r="Y696" s="83" t="s">
        <v>4071</v>
      </c>
      <c r="Z696" s="83" t="s">
        <v>4521</v>
      </c>
    </row>
    <row r="697" spans="1:26" x14ac:dyDescent="0.3">
      <c r="A697" s="62" t="s">
        <v>801</v>
      </c>
      <c r="B697" s="62" t="s">
        <v>802</v>
      </c>
      <c r="C697" s="63"/>
      <c r="D697" s="64"/>
      <c r="E697" s="65"/>
      <c r="F697" s="66"/>
      <c r="G697" s="63"/>
      <c r="H697" s="67"/>
      <c r="I697" s="68"/>
      <c r="J697" s="68"/>
      <c r="K697" s="34" t="s">
        <v>66</v>
      </c>
      <c r="L697" s="75">
        <v>697</v>
      </c>
      <c r="M697" s="75"/>
      <c r="N697" s="70"/>
      <c r="O697" s="77" t="s">
        <v>1419</v>
      </c>
      <c r="P697" s="79">
        <v>43804.867754629631</v>
      </c>
      <c r="Q697" s="77" t="s">
        <v>1840</v>
      </c>
      <c r="R697" s="77"/>
      <c r="S697" s="77"/>
      <c r="T697" s="77"/>
      <c r="U697" s="79">
        <v>43804.867754629631</v>
      </c>
      <c r="V697" s="80" t="s">
        <v>3071</v>
      </c>
      <c r="W697" s="77"/>
      <c r="X697" s="77"/>
      <c r="Y697" s="83" t="s">
        <v>4071</v>
      </c>
      <c r="Z697" s="83" t="s">
        <v>4521</v>
      </c>
    </row>
    <row r="698" spans="1:26" x14ac:dyDescent="0.3">
      <c r="A698" s="62" t="s">
        <v>801</v>
      </c>
      <c r="B698" s="62" t="s">
        <v>1354</v>
      </c>
      <c r="C698" s="63"/>
      <c r="D698" s="64"/>
      <c r="E698" s="65"/>
      <c r="F698" s="66"/>
      <c r="G698" s="63"/>
      <c r="H698" s="67"/>
      <c r="I698" s="68"/>
      <c r="J698" s="68"/>
      <c r="K698" s="34" t="s">
        <v>65</v>
      </c>
      <c r="L698" s="75">
        <v>698</v>
      </c>
      <c r="M698" s="75"/>
      <c r="N698" s="70"/>
      <c r="O698" s="77" t="s">
        <v>1420</v>
      </c>
      <c r="P698" s="79">
        <v>43804.867754629631</v>
      </c>
      <c r="Q698" s="77" t="s">
        <v>1840</v>
      </c>
      <c r="R698" s="77"/>
      <c r="S698" s="77"/>
      <c r="T698" s="77"/>
      <c r="U698" s="79">
        <v>43804.867754629631</v>
      </c>
      <c r="V698" s="80" t="s">
        <v>3071</v>
      </c>
      <c r="W698" s="77"/>
      <c r="X698" s="77"/>
      <c r="Y698" s="83" t="s">
        <v>4071</v>
      </c>
      <c r="Z698" s="83" t="s">
        <v>4521</v>
      </c>
    </row>
    <row r="699" spans="1:26" x14ac:dyDescent="0.3">
      <c r="A699" s="62" t="s">
        <v>802</v>
      </c>
      <c r="B699" s="62" t="s">
        <v>801</v>
      </c>
      <c r="C699" s="63"/>
      <c r="D699" s="64"/>
      <c r="E699" s="65"/>
      <c r="F699" s="66"/>
      <c r="G699" s="63"/>
      <c r="H699" s="67"/>
      <c r="I699" s="68"/>
      <c r="J699" s="68"/>
      <c r="K699" s="34" t="s">
        <v>66</v>
      </c>
      <c r="L699" s="75">
        <v>699</v>
      </c>
      <c r="M699" s="75"/>
      <c r="N699" s="70"/>
      <c r="O699" s="77" t="s">
        <v>1419</v>
      </c>
      <c r="P699" s="79">
        <v>43804.869722222225</v>
      </c>
      <c r="Q699" s="77" t="s">
        <v>1841</v>
      </c>
      <c r="R699" s="77"/>
      <c r="S699" s="77"/>
      <c r="T699" s="77"/>
      <c r="U699" s="79">
        <v>43804.869722222225</v>
      </c>
      <c r="V699" s="80" t="s">
        <v>3072</v>
      </c>
      <c r="W699" s="77"/>
      <c r="X699" s="77"/>
      <c r="Y699" s="83" t="s">
        <v>4072</v>
      </c>
      <c r="Z699" s="83" t="s">
        <v>4521</v>
      </c>
    </row>
    <row r="700" spans="1:26" x14ac:dyDescent="0.3">
      <c r="A700" s="62" t="s">
        <v>802</v>
      </c>
      <c r="B700" s="62" t="s">
        <v>1352</v>
      </c>
      <c r="C700" s="63"/>
      <c r="D700" s="64"/>
      <c r="E700" s="65"/>
      <c r="F700" s="66"/>
      <c r="G700" s="63"/>
      <c r="H700" s="67"/>
      <c r="I700" s="68"/>
      <c r="J700" s="68"/>
      <c r="K700" s="34" t="s">
        <v>65</v>
      </c>
      <c r="L700" s="75">
        <v>700</v>
      </c>
      <c r="M700" s="75"/>
      <c r="N700" s="70"/>
      <c r="O700" s="77" t="s">
        <v>1419</v>
      </c>
      <c r="P700" s="79">
        <v>43804.869722222225</v>
      </c>
      <c r="Q700" s="77" t="s">
        <v>1841</v>
      </c>
      <c r="R700" s="77"/>
      <c r="S700" s="77"/>
      <c r="T700" s="77"/>
      <c r="U700" s="79">
        <v>43804.869722222225</v>
      </c>
      <c r="V700" s="80" t="s">
        <v>3072</v>
      </c>
      <c r="W700" s="77"/>
      <c r="X700" s="77"/>
      <c r="Y700" s="83" t="s">
        <v>4072</v>
      </c>
      <c r="Z700" s="83" t="s">
        <v>4521</v>
      </c>
    </row>
    <row r="701" spans="1:26" x14ac:dyDescent="0.3">
      <c r="A701" s="62" t="s">
        <v>802</v>
      </c>
      <c r="B701" s="62" t="s">
        <v>1353</v>
      </c>
      <c r="C701" s="63"/>
      <c r="D701" s="64"/>
      <c r="E701" s="65"/>
      <c r="F701" s="66"/>
      <c r="G701" s="63"/>
      <c r="H701" s="67"/>
      <c r="I701" s="68"/>
      <c r="J701" s="68"/>
      <c r="K701" s="34" t="s">
        <v>65</v>
      </c>
      <c r="L701" s="75">
        <v>701</v>
      </c>
      <c r="M701" s="75"/>
      <c r="N701" s="70"/>
      <c r="O701" s="77" t="s">
        <v>1419</v>
      </c>
      <c r="P701" s="79">
        <v>43804.869722222225</v>
      </c>
      <c r="Q701" s="77" t="s">
        <v>1841</v>
      </c>
      <c r="R701" s="77"/>
      <c r="S701" s="77"/>
      <c r="T701" s="77"/>
      <c r="U701" s="79">
        <v>43804.869722222225</v>
      </c>
      <c r="V701" s="80" t="s">
        <v>3072</v>
      </c>
      <c r="W701" s="77"/>
      <c r="X701" s="77"/>
      <c r="Y701" s="83" t="s">
        <v>4072</v>
      </c>
      <c r="Z701" s="83" t="s">
        <v>4521</v>
      </c>
    </row>
    <row r="702" spans="1:26" x14ac:dyDescent="0.3">
      <c r="A702" s="62" t="s">
        <v>802</v>
      </c>
      <c r="B702" s="62" t="s">
        <v>1354</v>
      </c>
      <c r="C702" s="63"/>
      <c r="D702" s="64"/>
      <c r="E702" s="65"/>
      <c r="F702" s="66"/>
      <c r="G702" s="63"/>
      <c r="H702" s="67"/>
      <c r="I702" s="68"/>
      <c r="J702" s="68"/>
      <c r="K702" s="34" t="s">
        <v>65</v>
      </c>
      <c r="L702" s="75">
        <v>702</v>
      </c>
      <c r="M702" s="75"/>
      <c r="N702" s="70"/>
      <c r="O702" s="77" t="s">
        <v>1420</v>
      </c>
      <c r="P702" s="79">
        <v>43804.869722222225</v>
      </c>
      <c r="Q702" s="77" t="s">
        <v>1841</v>
      </c>
      <c r="R702" s="77"/>
      <c r="S702" s="77"/>
      <c r="T702" s="77"/>
      <c r="U702" s="79">
        <v>43804.869722222225</v>
      </c>
      <c r="V702" s="80" t="s">
        <v>3072</v>
      </c>
      <c r="W702" s="77"/>
      <c r="X702" s="77"/>
      <c r="Y702" s="83" t="s">
        <v>4072</v>
      </c>
      <c r="Z702" s="83" t="s">
        <v>4521</v>
      </c>
    </row>
    <row r="703" spans="1:26" x14ac:dyDescent="0.3">
      <c r="A703" s="62" t="s">
        <v>803</v>
      </c>
      <c r="B703" s="62" t="s">
        <v>803</v>
      </c>
      <c r="C703" s="63"/>
      <c r="D703" s="64"/>
      <c r="E703" s="65"/>
      <c r="F703" s="66"/>
      <c r="G703" s="63"/>
      <c r="H703" s="67"/>
      <c r="I703" s="68"/>
      <c r="J703" s="68"/>
      <c r="K703" s="34" t="s">
        <v>65</v>
      </c>
      <c r="L703" s="75">
        <v>703</v>
      </c>
      <c r="M703" s="75"/>
      <c r="N703" s="70"/>
      <c r="O703" s="77" t="s">
        <v>179</v>
      </c>
      <c r="P703" s="79">
        <v>43804.869745370372</v>
      </c>
      <c r="Q703" s="77" t="s">
        <v>1842</v>
      </c>
      <c r="R703" s="77"/>
      <c r="S703" s="77"/>
      <c r="T703" s="77"/>
      <c r="U703" s="79">
        <v>43804.869745370372</v>
      </c>
      <c r="V703" s="80" t="s">
        <v>3073</v>
      </c>
      <c r="W703" s="77"/>
      <c r="X703" s="77"/>
      <c r="Y703" s="83" t="s">
        <v>4073</v>
      </c>
      <c r="Z703" s="77"/>
    </row>
    <row r="704" spans="1:26" x14ac:dyDescent="0.3">
      <c r="A704" s="62" t="s">
        <v>804</v>
      </c>
      <c r="B704" s="62" t="s">
        <v>804</v>
      </c>
      <c r="C704" s="63"/>
      <c r="D704" s="64"/>
      <c r="E704" s="65"/>
      <c r="F704" s="66"/>
      <c r="G704" s="63"/>
      <c r="H704" s="67"/>
      <c r="I704" s="68"/>
      <c r="J704" s="68"/>
      <c r="K704" s="34" t="s">
        <v>65</v>
      </c>
      <c r="L704" s="75">
        <v>704</v>
      </c>
      <c r="M704" s="75"/>
      <c r="N704" s="70"/>
      <c r="O704" s="77" t="s">
        <v>179</v>
      </c>
      <c r="P704" s="79">
        <v>43804.869768518518</v>
      </c>
      <c r="Q704" s="77" t="s">
        <v>1843</v>
      </c>
      <c r="R704" s="77"/>
      <c r="S704" s="77"/>
      <c r="T704" s="77"/>
      <c r="U704" s="79">
        <v>43804.869768518518</v>
      </c>
      <c r="V704" s="80" t="s">
        <v>3074</v>
      </c>
      <c r="W704" s="77"/>
      <c r="X704" s="77"/>
      <c r="Y704" s="83" t="s">
        <v>4074</v>
      </c>
      <c r="Z704" s="77"/>
    </row>
    <row r="705" spans="1:26" x14ac:dyDescent="0.3">
      <c r="A705" s="62" t="s">
        <v>805</v>
      </c>
      <c r="B705" s="62" t="s">
        <v>805</v>
      </c>
      <c r="C705" s="63"/>
      <c r="D705" s="64"/>
      <c r="E705" s="65"/>
      <c r="F705" s="66"/>
      <c r="G705" s="63"/>
      <c r="H705" s="67"/>
      <c r="I705" s="68"/>
      <c r="J705" s="68"/>
      <c r="K705" s="34" t="s">
        <v>65</v>
      </c>
      <c r="L705" s="75">
        <v>705</v>
      </c>
      <c r="M705" s="75"/>
      <c r="N705" s="70"/>
      <c r="O705" s="77" t="s">
        <v>179</v>
      </c>
      <c r="P705" s="79">
        <v>43804.869849537034</v>
      </c>
      <c r="Q705" s="77" t="s">
        <v>1844</v>
      </c>
      <c r="R705" s="77"/>
      <c r="S705" s="77"/>
      <c r="T705" s="77"/>
      <c r="U705" s="79">
        <v>43804.869849537034</v>
      </c>
      <c r="V705" s="80" t="s">
        <v>3075</v>
      </c>
      <c r="W705" s="77"/>
      <c r="X705" s="77"/>
      <c r="Y705" s="83" t="s">
        <v>4075</v>
      </c>
      <c r="Z705" s="77"/>
    </row>
    <row r="706" spans="1:26" x14ac:dyDescent="0.3">
      <c r="A706" s="62" t="s">
        <v>806</v>
      </c>
      <c r="B706" s="62" t="s">
        <v>806</v>
      </c>
      <c r="C706" s="63"/>
      <c r="D706" s="64"/>
      <c r="E706" s="65"/>
      <c r="F706" s="66"/>
      <c r="G706" s="63"/>
      <c r="H706" s="67"/>
      <c r="I706" s="68"/>
      <c r="J706" s="68"/>
      <c r="K706" s="34" t="s">
        <v>65</v>
      </c>
      <c r="L706" s="75">
        <v>706</v>
      </c>
      <c r="M706" s="75"/>
      <c r="N706" s="70"/>
      <c r="O706" s="77" t="s">
        <v>179</v>
      </c>
      <c r="P706" s="79">
        <v>43804.867766203701</v>
      </c>
      <c r="Q706" s="77" t="s">
        <v>1845</v>
      </c>
      <c r="R706" s="77"/>
      <c r="S706" s="77"/>
      <c r="T706" s="77"/>
      <c r="U706" s="79">
        <v>43804.867766203701</v>
      </c>
      <c r="V706" s="80" t="s">
        <v>3076</v>
      </c>
      <c r="W706" s="77"/>
      <c r="X706" s="77"/>
      <c r="Y706" s="83" t="s">
        <v>4076</v>
      </c>
      <c r="Z706" s="77"/>
    </row>
    <row r="707" spans="1:26" x14ac:dyDescent="0.3">
      <c r="A707" s="62" t="s">
        <v>807</v>
      </c>
      <c r="B707" s="62" t="s">
        <v>806</v>
      </c>
      <c r="C707" s="63"/>
      <c r="D707" s="64"/>
      <c r="E707" s="65"/>
      <c r="F707" s="66"/>
      <c r="G707" s="63"/>
      <c r="H707" s="67"/>
      <c r="I707" s="68"/>
      <c r="J707" s="68"/>
      <c r="K707" s="34" t="s">
        <v>65</v>
      </c>
      <c r="L707" s="75">
        <v>707</v>
      </c>
      <c r="M707" s="75"/>
      <c r="N707" s="70"/>
      <c r="O707" s="77" t="s">
        <v>1420</v>
      </c>
      <c r="P707" s="79">
        <v>43804.869872685187</v>
      </c>
      <c r="Q707" s="77" t="s">
        <v>1846</v>
      </c>
      <c r="R707" s="80" t="s">
        <v>2258</v>
      </c>
      <c r="S707" s="77" t="s">
        <v>2377</v>
      </c>
      <c r="T707" s="77" t="s">
        <v>2426</v>
      </c>
      <c r="U707" s="79">
        <v>43804.869872685187</v>
      </c>
      <c r="V707" s="80" t="s">
        <v>3077</v>
      </c>
      <c r="W707" s="77"/>
      <c r="X707" s="77"/>
      <c r="Y707" s="83" t="s">
        <v>4077</v>
      </c>
      <c r="Z707" s="83" t="s">
        <v>4522</v>
      </c>
    </row>
    <row r="708" spans="1:26" x14ac:dyDescent="0.3">
      <c r="A708" s="62" t="s">
        <v>808</v>
      </c>
      <c r="B708" s="62" t="s">
        <v>808</v>
      </c>
      <c r="C708" s="63"/>
      <c r="D708" s="64"/>
      <c r="E708" s="65"/>
      <c r="F708" s="66"/>
      <c r="G708" s="63"/>
      <c r="H708" s="67"/>
      <c r="I708" s="68"/>
      <c r="J708" s="68"/>
      <c r="K708" s="34" t="s">
        <v>65</v>
      </c>
      <c r="L708" s="75">
        <v>708</v>
      </c>
      <c r="M708" s="75"/>
      <c r="N708" s="70"/>
      <c r="O708" s="77" t="s">
        <v>179</v>
      </c>
      <c r="P708" s="79">
        <v>43804.86990740741</v>
      </c>
      <c r="Q708" s="77" t="s">
        <v>1847</v>
      </c>
      <c r="R708" s="77"/>
      <c r="S708" s="77"/>
      <c r="T708" s="77"/>
      <c r="U708" s="79">
        <v>43804.86990740741</v>
      </c>
      <c r="V708" s="80" t="s">
        <v>3078</v>
      </c>
      <c r="W708" s="77"/>
      <c r="X708" s="77"/>
      <c r="Y708" s="83" t="s">
        <v>4078</v>
      </c>
      <c r="Z708" s="77"/>
    </row>
    <row r="709" spans="1:26" x14ac:dyDescent="0.3">
      <c r="A709" s="62" t="s">
        <v>809</v>
      </c>
      <c r="B709" s="62" t="s">
        <v>1355</v>
      </c>
      <c r="C709" s="63"/>
      <c r="D709" s="64"/>
      <c r="E709" s="65"/>
      <c r="F709" s="66"/>
      <c r="G709" s="63"/>
      <c r="H709" s="67"/>
      <c r="I709" s="68"/>
      <c r="J709" s="68"/>
      <c r="K709" s="34" t="s">
        <v>65</v>
      </c>
      <c r="L709" s="75">
        <v>709</v>
      </c>
      <c r="M709" s="75"/>
      <c r="N709" s="70"/>
      <c r="O709" s="77" t="s">
        <v>1419</v>
      </c>
      <c r="P709" s="79">
        <v>43804.869942129626</v>
      </c>
      <c r="Q709" s="77" t="s">
        <v>1848</v>
      </c>
      <c r="R709" s="77"/>
      <c r="S709" s="77"/>
      <c r="T709" s="77" t="s">
        <v>2427</v>
      </c>
      <c r="U709" s="79">
        <v>43804.869942129626</v>
      </c>
      <c r="V709" s="80" t="s">
        <v>3079</v>
      </c>
      <c r="W709" s="77"/>
      <c r="X709" s="77"/>
      <c r="Y709" s="83" t="s">
        <v>4079</v>
      </c>
      <c r="Z709" s="77"/>
    </row>
    <row r="710" spans="1:26" x14ac:dyDescent="0.3">
      <c r="A710" s="62" t="s">
        <v>810</v>
      </c>
      <c r="B710" s="62" t="s">
        <v>810</v>
      </c>
      <c r="C710" s="63"/>
      <c r="D710" s="64"/>
      <c r="E710" s="65"/>
      <c r="F710" s="66"/>
      <c r="G710" s="63"/>
      <c r="H710" s="67"/>
      <c r="I710" s="68"/>
      <c r="J710" s="68"/>
      <c r="K710" s="34" t="s">
        <v>65</v>
      </c>
      <c r="L710" s="75">
        <v>710</v>
      </c>
      <c r="M710" s="75"/>
      <c r="N710" s="70"/>
      <c r="O710" s="77" t="s">
        <v>179</v>
      </c>
      <c r="P710" s="79">
        <v>43804.86996527778</v>
      </c>
      <c r="Q710" s="77" t="s">
        <v>1849</v>
      </c>
      <c r="R710" s="80" t="s">
        <v>2259</v>
      </c>
      <c r="S710" s="77" t="s">
        <v>2350</v>
      </c>
      <c r="T710" s="77" t="s">
        <v>2428</v>
      </c>
      <c r="U710" s="79">
        <v>43804.86996527778</v>
      </c>
      <c r="V710" s="80" t="s">
        <v>3080</v>
      </c>
      <c r="W710" s="77"/>
      <c r="X710" s="77"/>
      <c r="Y710" s="83" t="s">
        <v>4080</v>
      </c>
      <c r="Z710" s="77"/>
    </row>
    <row r="711" spans="1:26" x14ac:dyDescent="0.3">
      <c r="A711" s="62" t="s">
        <v>811</v>
      </c>
      <c r="B711" s="62" t="s">
        <v>811</v>
      </c>
      <c r="C711" s="63"/>
      <c r="D711" s="64"/>
      <c r="E711" s="65"/>
      <c r="F711" s="66"/>
      <c r="G711" s="63"/>
      <c r="H711" s="67"/>
      <c r="I711" s="68"/>
      <c r="J711" s="68"/>
      <c r="K711" s="34" t="s">
        <v>65</v>
      </c>
      <c r="L711" s="75">
        <v>711</v>
      </c>
      <c r="M711" s="75"/>
      <c r="N711" s="70"/>
      <c r="O711" s="77" t="s">
        <v>179</v>
      </c>
      <c r="P711" s="79">
        <v>43804.870115740741</v>
      </c>
      <c r="Q711" s="77" t="s">
        <v>1850</v>
      </c>
      <c r="R711" s="77"/>
      <c r="S711" s="77"/>
      <c r="T711" s="77"/>
      <c r="U711" s="79">
        <v>43804.870115740741</v>
      </c>
      <c r="V711" s="80" t="s">
        <v>3081</v>
      </c>
      <c r="W711" s="77"/>
      <c r="X711" s="77"/>
      <c r="Y711" s="83" t="s">
        <v>4081</v>
      </c>
      <c r="Z711" s="77"/>
    </row>
    <row r="712" spans="1:26" x14ac:dyDescent="0.3">
      <c r="A712" s="62" t="s">
        <v>812</v>
      </c>
      <c r="B712" s="62" t="s">
        <v>812</v>
      </c>
      <c r="C712" s="63"/>
      <c r="D712" s="64"/>
      <c r="E712" s="65"/>
      <c r="F712" s="66"/>
      <c r="G712" s="63"/>
      <c r="H712" s="67"/>
      <c r="I712" s="68"/>
      <c r="J712" s="68"/>
      <c r="K712" s="34" t="s">
        <v>65</v>
      </c>
      <c r="L712" s="75">
        <v>712</v>
      </c>
      <c r="M712" s="75"/>
      <c r="N712" s="70"/>
      <c r="O712" s="77" t="s">
        <v>179</v>
      </c>
      <c r="P712" s="79">
        <v>43804.870208333334</v>
      </c>
      <c r="Q712" s="77" t="s">
        <v>1851</v>
      </c>
      <c r="R712" s="77"/>
      <c r="S712" s="77"/>
      <c r="T712" s="77"/>
      <c r="U712" s="79">
        <v>43804.870208333334</v>
      </c>
      <c r="V712" s="80" t="s">
        <v>3082</v>
      </c>
      <c r="W712" s="77"/>
      <c r="X712" s="77"/>
      <c r="Y712" s="83" t="s">
        <v>4082</v>
      </c>
      <c r="Z712" s="77"/>
    </row>
    <row r="713" spans="1:26" x14ac:dyDescent="0.3">
      <c r="A713" s="62" t="s">
        <v>813</v>
      </c>
      <c r="B713" s="62" t="s">
        <v>813</v>
      </c>
      <c r="C713" s="63"/>
      <c r="D713" s="64"/>
      <c r="E713" s="65"/>
      <c r="F713" s="66"/>
      <c r="G713" s="63"/>
      <c r="H713" s="67"/>
      <c r="I713" s="68"/>
      <c r="J713" s="68"/>
      <c r="K713" s="34" t="s">
        <v>65</v>
      </c>
      <c r="L713" s="75">
        <v>713</v>
      </c>
      <c r="M713" s="75"/>
      <c r="N713" s="70"/>
      <c r="O713" s="77" t="s">
        <v>179</v>
      </c>
      <c r="P713" s="79">
        <v>43804.870370370372</v>
      </c>
      <c r="Q713" s="77" t="s">
        <v>1852</v>
      </c>
      <c r="R713" s="77"/>
      <c r="S713" s="77"/>
      <c r="T713" s="77"/>
      <c r="U713" s="79">
        <v>43804.870370370372</v>
      </c>
      <c r="V713" s="80" t="s">
        <v>3083</v>
      </c>
      <c r="W713" s="77"/>
      <c r="X713" s="77"/>
      <c r="Y713" s="83" t="s">
        <v>4083</v>
      </c>
      <c r="Z713" s="77"/>
    </row>
    <row r="714" spans="1:26" x14ac:dyDescent="0.3">
      <c r="A714" s="62" t="s">
        <v>814</v>
      </c>
      <c r="B714" s="62" t="s">
        <v>814</v>
      </c>
      <c r="C714" s="63"/>
      <c r="D714" s="64"/>
      <c r="E714" s="65"/>
      <c r="F714" s="66"/>
      <c r="G714" s="63"/>
      <c r="H714" s="67"/>
      <c r="I714" s="68"/>
      <c r="J714" s="68"/>
      <c r="K714" s="34" t="s">
        <v>65</v>
      </c>
      <c r="L714" s="75">
        <v>714</v>
      </c>
      <c r="M714" s="75"/>
      <c r="N714" s="70"/>
      <c r="O714" s="77" t="s">
        <v>179</v>
      </c>
      <c r="P714" s="79">
        <v>43804.870405092595</v>
      </c>
      <c r="Q714" s="77" t="s">
        <v>1853</v>
      </c>
      <c r="R714" s="77"/>
      <c r="S714" s="77"/>
      <c r="T714" s="77"/>
      <c r="U714" s="79">
        <v>43804.870405092595</v>
      </c>
      <c r="V714" s="80" t="s">
        <v>3084</v>
      </c>
      <c r="W714" s="77"/>
      <c r="X714" s="77"/>
      <c r="Y714" s="83" t="s">
        <v>4084</v>
      </c>
      <c r="Z714" s="77"/>
    </row>
    <row r="715" spans="1:26" x14ac:dyDescent="0.3">
      <c r="A715" s="62" t="s">
        <v>815</v>
      </c>
      <c r="B715" s="62" t="s">
        <v>815</v>
      </c>
      <c r="C715" s="63"/>
      <c r="D715" s="64"/>
      <c r="E715" s="65"/>
      <c r="F715" s="66"/>
      <c r="G715" s="63"/>
      <c r="H715" s="67"/>
      <c r="I715" s="68"/>
      <c r="J715" s="68"/>
      <c r="K715" s="34" t="s">
        <v>65</v>
      </c>
      <c r="L715" s="75">
        <v>715</v>
      </c>
      <c r="M715" s="75"/>
      <c r="N715" s="70"/>
      <c r="O715" s="77" t="s">
        <v>179</v>
      </c>
      <c r="P715" s="79">
        <v>43804.870405092595</v>
      </c>
      <c r="Q715" s="77" t="s">
        <v>1854</v>
      </c>
      <c r="R715" s="77" t="s">
        <v>2260</v>
      </c>
      <c r="S715" s="77" t="s">
        <v>2378</v>
      </c>
      <c r="T715" s="77"/>
      <c r="U715" s="79">
        <v>43804.870405092595</v>
      </c>
      <c r="V715" s="80" t="s">
        <v>3085</v>
      </c>
      <c r="W715" s="77"/>
      <c r="X715" s="77"/>
      <c r="Y715" s="83" t="s">
        <v>4085</v>
      </c>
      <c r="Z715" s="77"/>
    </row>
    <row r="716" spans="1:26" x14ac:dyDescent="0.3">
      <c r="A716" s="62" t="s">
        <v>816</v>
      </c>
      <c r="B716" s="62" t="s">
        <v>816</v>
      </c>
      <c r="C716" s="63"/>
      <c r="D716" s="64"/>
      <c r="E716" s="65"/>
      <c r="F716" s="66"/>
      <c r="G716" s="63"/>
      <c r="H716" s="67"/>
      <c r="I716" s="68"/>
      <c r="J716" s="68"/>
      <c r="K716" s="34" t="s">
        <v>65</v>
      </c>
      <c r="L716" s="75">
        <v>716</v>
      </c>
      <c r="M716" s="75"/>
      <c r="N716" s="70"/>
      <c r="O716" s="77" t="s">
        <v>179</v>
      </c>
      <c r="P716" s="79">
        <v>43804.870428240742</v>
      </c>
      <c r="Q716" s="77" t="s">
        <v>1855</v>
      </c>
      <c r="R716" s="77"/>
      <c r="S716" s="77"/>
      <c r="T716" s="77" t="s">
        <v>2429</v>
      </c>
      <c r="U716" s="79">
        <v>43804.870428240742</v>
      </c>
      <c r="V716" s="80" t="s">
        <v>3086</v>
      </c>
      <c r="W716" s="77"/>
      <c r="X716" s="77"/>
      <c r="Y716" s="83" t="s">
        <v>4086</v>
      </c>
      <c r="Z716" s="77"/>
    </row>
    <row r="717" spans="1:26" x14ac:dyDescent="0.3">
      <c r="A717" s="62" t="s">
        <v>817</v>
      </c>
      <c r="B717" s="62" t="s">
        <v>1231</v>
      </c>
      <c r="C717" s="63"/>
      <c r="D717" s="64"/>
      <c r="E717" s="65"/>
      <c r="F717" s="66"/>
      <c r="G717" s="63"/>
      <c r="H717" s="67"/>
      <c r="I717" s="68"/>
      <c r="J717" s="68"/>
      <c r="K717" s="34" t="s">
        <v>65</v>
      </c>
      <c r="L717" s="75">
        <v>717</v>
      </c>
      <c r="M717" s="75"/>
      <c r="N717" s="70"/>
      <c r="O717" s="77" t="s">
        <v>1419</v>
      </c>
      <c r="P717" s="79">
        <v>43804.870613425926</v>
      </c>
      <c r="Q717" s="77" t="s">
        <v>1566</v>
      </c>
      <c r="R717" s="80" t="s">
        <v>2163</v>
      </c>
      <c r="S717" s="77" t="s">
        <v>2361</v>
      </c>
      <c r="T717" s="77" t="s">
        <v>2405</v>
      </c>
      <c r="U717" s="79">
        <v>43804.870613425926</v>
      </c>
      <c r="V717" s="80" t="s">
        <v>3087</v>
      </c>
      <c r="W717" s="77"/>
      <c r="X717" s="77"/>
      <c r="Y717" s="83" t="s">
        <v>4087</v>
      </c>
      <c r="Z717" s="77"/>
    </row>
    <row r="718" spans="1:26" x14ac:dyDescent="0.3">
      <c r="A718" s="62" t="s">
        <v>818</v>
      </c>
      <c r="B718" s="62" t="s">
        <v>818</v>
      </c>
      <c r="C718" s="63"/>
      <c r="D718" s="64"/>
      <c r="E718" s="65"/>
      <c r="F718" s="66"/>
      <c r="G718" s="63"/>
      <c r="H718" s="67"/>
      <c r="I718" s="68"/>
      <c r="J718" s="68"/>
      <c r="K718" s="34" t="s">
        <v>65</v>
      </c>
      <c r="L718" s="75">
        <v>718</v>
      </c>
      <c r="M718" s="75"/>
      <c r="N718" s="70"/>
      <c r="O718" s="77" t="s">
        <v>179</v>
      </c>
      <c r="P718" s="79">
        <v>43804.870636574073</v>
      </c>
      <c r="Q718" s="77" t="s">
        <v>1856</v>
      </c>
      <c r="R718" s="80" t="s">
        <v>2261</v>
      </c>
      <c r="S718" s="77" t="s">
        <v>2350</v>
      </c>
      <c r="T718" s="77"/>
      <c r="U718" s="79">
        <v>43804.870636574073</v>
      </c>
      <c r="V718" s="80" t="s">
        <v>3088</v>
      </c>
      <c r="W718" s="77"/>
      <c r="X718" s="77"/>
      <c r="Y718" s="83" t="s">
        <v>4088</v>
      </c>
      <c r="Z718" s="77"/>
    </row>
    <row r="719" spans="1:26" x14ac:dyDescent="0.3">
      <c r="A719" s="62" t="s">
        <v>819</v>
      </c>
      <c r="B719" s="62" t="s">
        <v>1356</v>
      </c>
      <c r="C719" s="63"/>
      <c r="D719" s="64"/>
      <c r="E719" s="65"/>
      <c r="F719" s="66"/>
      <c r="G719" s="63"/>
      <c r="H719" s="67"/>
      <c r="I719" s="68"/>
      <c r="J719" s="68"/>
      <c r="K719" s="34" t="s">
        <v>65</v>
      </c>
      <c r="L719" s="75">
        <v>719</v>
      </c>
      <c r="M719" s="75"/>
      <c r="N719" s="70"/>
      <c r="O719" s="77" t="s">
        <v>1419</v>
      </c>
      <c r="P719" s="79">
        <v>43804.870636574073</v>
      </c>
      <c r="Q719" s="77" t="s">
        <v>1857</v>
      </c>
      <c r="R719" s="77"/>
      <c r="S719" s="77"/>
      <c r="T719" s="77"/>
      <c r="U719" s="79">
        <v>43804.870636574073</v>
      </c>
      <c r="V719" s="80" t="s">
        <v>3089</v>
      </c>
      <c r="W719" s="77"/>
      <c r="X719" s="77"/>
      <c r="Y719" s="83" t="s">
        <v>4089</v>
      </c>
      <c r="Z719" s="83" t="s">
        <v>4523</v>
      </c>
    </row>
    <row r="720" spans="1:26" x14ac:dyDescent="0.3">
      <c r="A720" s="62" t="s">
        <v>819</v>
      </c>
      <c r="B720" s="62" t="s">
        <v>1357</v>
      </c>
      <c r="C720" s="63"/>
      <c r="D720" s="64"/>
      <c r="E720" s="65"/>
      <c r="F720" s="66"/>
      <c r="G720" s="63"/>
      <c r="H720" s="67"/>
      <c r="I720" s="68"/>
      <c r="J720" s="68"/>
      <c r="K720" s="34" t="s">
        <v>65</v>
      </c>
      <c r="L720" s="75">
        <v>720</v>
      </c>
      <c r="M720" s="75"/>
      <c r="N720" s="70"/>
      <c r="O720" s="77" t="s">
        <v>1420</v>
      </c>
      <c r="P720" s="79">
        <v>43804.870636574073</v>
      </c>
      <c r="Q720" s="77" t="s">
        <v>1857</v>
      </c>
      <c r="R720" s="77"/>
      <c r="S720" s="77"/>
      <c r="T720" s="77"/>
      <c r="U720" s="79">
        <v>43804.870636574073</v>
      </c>
      <c r="V720" s="80" t="s">
        <v>3089</v>
      </c>
      <c r="W720" s="77"/>
      <c r="X720" s="77"/>
      <c r="Y720" s="83" t="s">
        <v>4089</v>
      </c>
      <c r="Z720" s="83" t="s">
        <v>4523</v>
      </c>
    </row>
    <row r="721" spans="1:26" x14ac:dyDescent="0.3">
      <c r="A721" s="62" t="s">
        <v>820</v>
      </c>
      <c r="B721" s="62" t="s">
        <v>820</v>
      </c>
      <c r="C721" s="63"/>
      <c r="D721" s="64"/>
      <c r="E721" s="65"/>
      <c r="F721" s="66"/>
      <c r="G721" s="63"/>
      <c r="H721" s="67"/>
      <c r="I721" s="68"/>
      <c r="J721" s="68"/>
      <c r="K721" s="34" t="s">
        <v>65</v>
      </c>
      <c r="L721" s="75">
        <v>721</v>
      </c>
      <c r="M721" s="75"/>
      <c r="N721" s="70"/>
      <c r="O721" s="77" t="s">
        <v>179</v>
      </c>
      <c r="P721" s="79">
        <v>43804.870775462965</v>
      </c>
      <c r="Q721" s="77" t="s">
        <v>1858</v>
      </c>
      <c r="R721" s="77"/>
      <c r="S721" s="77"/>
      <c r="T721" s="77"/>
      <c r="U721" s="79">
        <v>43804.870775462965</v>
      </c>
      <c r="V721" s="80" t="s">
        <v>3090</v>
      </c>
      <c r="W721" s="77"/>
      <c r="X721" s="77"/>
      <c r="Y721" s="83" t="s">
        <v>4090</v>
      </c>
      <c r="Z721" s="77"/>
    </row>
    <row r="722" spans="1:26" x14ac:dyDescent="0.3">
      <c r="A722" s="62" t="s">
        <v>821</v>
      </c>
      <c r="B722" s="62" t="s">
        <v>821</v>
      </c>
      <c r="C722" s="63"/>
      <c r="D722" s="64"/>
      <c r="E722" s="65"/>
      <c r="F722" s="66"/>
      <c r="G722" s="63"/>
      <c r="H722" s="67"/>
      <c r="I722" s="68"/>
      <c r="J722" s="68"/>
      <c r="K722" s="34" t="s">
        <v>65</v>
      </c>
      <c r="L722" s="75">
        <v>722</v>
      </c>
      <c r="M722" s="75"/>
      <c r="N722" s="70"/>
      <c r="O722" s="77" t="s">
        <v>179</v>
      </c>
      <c r="P722" s="79">
        <v>43804.870833333334</v>
      </c>
      <c r="Q722" s="77" t="s">
        <v>1859</v>
      </c>
      <c r="R722" s="80" t="s">
        <v>2262</v>
      </c>
      <c r="S722" s="77" t="s">
        <v>2350</v>
      </c>
      <c r="T722" s="77"/>
      <c r="U722" s="79">
        <v>43804.870833333334</v>
      </c>
      <c r="V722" s="80" t="s">
        <v>3091</v>
      </c>
      <c r="W722" s="77"/>
      <c r="X722" s="77"/>
      <c r="Y722" s="83" t="s">
        <v>4091</v>
      </c>
      <c r="Z722" s="77"/>
    </row>
    <row r="723" spans="1:26" x14ac:dyDescent="0.3">
      <c r="A723" s="62" t="s">
        <v>822</v>
      </c>
      <c r="B723" s="62" t="s">
        <v>1222</v>
      </c>
      <c r="C723" s="63"/>
      <c r="D723" s="64"/>
      <c r="E723" s="65"/>
      <c r="F723" s="66"/>
      <c r="G723" s="63"/>
      <c r="H723" s="67"/>
      <c r="I723" s="68"/>
      <c r="J723" s="68"/>
      <c r="K723" s="34" t="s">
        <v>65</v>
      </c>
      <c r="L723" s="75">
        <v>723</v>
      </c>
      <c r="M723" s="75"/>
      <c r="N723" s="70"/>
      <c r="O723" s="77" t="s">
        <v>1419</v>
      </c>
      <c r="P723" s="79">
        <v>43804.870925925927</v>
      </c>
      <c r="Q723" s="77" t="s">
        <v>1538</v>
      </c>
      <c r="R723" s="77"/>
      <c r="S723" s="77"/>
      <c r="T723" s="77"/>
      <c r="U723" s="79">
        <v>43804.870925925927</v>
      </c>
      <c r="V723" s="80" t="s">
        <v>3092</v>
      </c>
      <c r="W723" s="77"/>
      <c r="X723" s="77"/>
      <c r="Y723" s="83" t="s">
        <v>4092</v>
      </c>
      <c r="Z723" s="77"/>
    </row>
    <row r="724" spans="1:26" x14ac:dyDescent="0.3">
      <c r="A724" s="62" t="s">
        <v>823</v>
      </c>
      <c r="B724" s="62" t="s">
        <v>823</v>
      </c>
      <c r="C724" s="63"/>
      <c r="D724" s="64"/>
      <c r="E724" s="65"/>
      <c r="F724" s="66"/>
      <c r="G724" s="63"/>
      <c r="H724" s="67"/>
      <c r="I724" s="68"/>
      <c r="J724" s="68"/>
      <c r="K724" s="34" t="s">
        <v>65</v>
      </c>
      <c r="L724" s="75">
        <v>724</v>
      </c>
      <c r="M724" s="75"/>
      <c r="N724" s="70"/>
      <c r="O724" s="77" t="s">
        <v>179</v>
      </c>
      <c r="P724" s="79">
        <v>43804.870983796296</v>
      </c>
      <c r="Q724" s="77" t="s">
        <v>1860</v>
      </c>
      <c r="R724" s="77"/>
      <c r="S724" s="77"/>
      <c r="T724" s="77"/>
      <c r="U724" s="79">
        <v>43804.870983796296</v>
      </c>
      <c r="V724" s="80" t="s">
        <v>3093</v>
      </c>
      <c r="W724" s="77"/>
      <c r="X724" s="77"/>
      <c r="Y724" s="83" t="s">
        <v>4093</v>
      </c>
      <c r="Z724" s="77"/>
    </row>
    <row r="725" spans="1:26" x14ac:dyDescent="0.3">
      <c r="A725" s="62" t="s">
        <v>824</v>
      </c>
      <c r="B725" s="62" t="s">
        <v>1144</v>
      </c>
      <c r="C725" s="63"/>
      <c r="D725" s="64"/>
      <c r="E725" s="65"/>
      <c r="F725" s="66"/>
      <c r="G725" s="63"/>
      <c r="H725" s="67"/>
      <c r="I725" s="68"/>
      <c r="J725" s="68"/>
      <c r="K725" s="34" t="s">
        <v>65</v>
      </c>
      <c r="L725" s="75">
        <v>725</v>
      </c>
      <c r="M725" s="75"/>
      <c r="N725" s="70"/>
      <c r="O725" s="77" t="s">
        <v>1419</v>
      </c>
      <c r="P725" s="79">
        <v>43804.870995370373</v>
      </c>
      <c r="Q725" s="77" t="s">
        <v>1730</v>
      </c>
      <c r="R725" s="77"/>
      <c r="S725" s="77"/>
      <c r="T725" s="77"/>
      <c r="U725" s="79">
        <v>43804.870995370373</v>
      </c>
      <c r="V725" s="80" t="s">
        <v>3094</v>
      </c>
      <c r="W725" s="77"/>
      <c r="X725" s="77"/>
      <c r="Y725" s="83" t="s">
        <v>4094</v>
      </c>
      <c r="Z725" s="77"/>
    </row>
    <row r="726" spans="1:26" x14ac:dyDescent="0.3">
      <c r="A726" s="62" t="s">
        <v>825</v>
      </c>
      <c r="B726" s="62" t="s">
        <v>946</v>
      </c>
      <c r="C726" s="63"/>
      <c r="D726" s="64"/>
      <c r="E726" s="65"/>
      <c r="F726" s="66"/>
      <c r="G726" s="63"/>
      <c r="H726" s="67"/>
      <c r="I726" s="68"/>
      <c r="J726" s="68"/>
      <c r="K726" s="34" t="s">
        <v>65</v>
      </c>
      <c r="L726" s="75">
        <v>726</v>
      </c>
      <c r="M726" s="75"/>
      <c r="N726" s="70"/>
      <c r="O726" s="77" t="s">
        <v>1419</v>
      </c>
      <c r="P726" s="79">
        <v>43804.871030092596</v>
      </c>
      <c r="Q726" s="77" t="s">
        <v>1749</v>
      </c>
      <c r="R726" s="77"/>
      <c r="S726" s="77"/>
      <c r="T726" s="77"/>
      <c r="U726" s="79">
        <v>43804.871030092596</v>
      </c>
      <c r="V726" s="80" t="s">
        <v>3095</v>
      </c>
      <c r="W726" s="77"/>
      <c r="X726" s="77"/>
      <c r="Y726" s="83" t="s">
        <v>4095</v>
      </c>
      <c r="Z726" s="77"/>
    </row>
    <row r="727" spans="1:26" x14ac:dyDescent="0.3">
      <c r="A727" s="62" t="s">
        <v>826</v>
      </c>
      <c r="B727" s="62" t="s">
        <v>826</v>
      </c>
      <c r="C727" s="63"/>
      <c r="D727" s="64"/>
      <c r="E727" s="65"/>
      <c r="F727" s="66"/>
      <c r="G727" s="63"/>
      <c r="H727" s="67"/>
      <c r="I727" s="68"/>
      <c r="J727" s="68"/>
      <c r="K727" s="34" t="s">
        <v>65</v>
      </c>
      <c r="L727" s="75">
        <v>727</v>
      </c>
      <c r="M727" s="75"/>
      <c r="N727" s="70"/>
      <c r="O727" s="77" t="s">
        <v>179</v>
      </c>
      <c r="P727" s="79">
        <v>43804.871111111112</v>
      </c>
      <c r="Q727" s="77" t="s">
        <v>1861</v>
      </c>
      <c r="R727" s="80" t="s">
        <v>2263</v>
      </c>
      <c r="S727" s="77" t="s">
        <v>2350</v>
      </c>
      <c r="T727" s="77"/>
      <c r="U727" s="79">
        <v>43804.871111111112</v>
      </c>
      <c r="V727" s="80" t="s">
        <v>3096</v>
      </c>
      <c r="W727" s="77"/>
      <c r="X727" s="77"/>
      <c r="Y727" s="83" t="s">
        <v>4096</v>
      </c>
      <c r="Z727" s="77"/>
    </row>
    <row r="728" spans="1:26" x14ac:dyDescent="0.3">
      <c r="A728" s="62" t="s">
        <v>827</v>
      </c>
      <c r="B728" s="62" t="s">
        <v>1358</v>
      </c>
      <c r="C728" s="63"/>
      <c r="D728" s="64"/>
      <c r="E728" s="65"/>
      <c r="F728" s="66"/>
      <c r="G728" s="63"/>
      <c r="H728" s="67"/>
      <c r="I728" s="68"/>
      <c r="J728" s="68"/>
      <c r="K728" s="34" t="s">
        <v>65</v>
      </c>
      <c r="L728" s="75">
        <v>728</v>
      </c>
      <c r="M728" s="75"/>
      <c r="N728" s="70"/>
      <c r="O728" s="77" t="s">
        <v>1420</v>
      </c>
      <c r="P728" s="79">
        <v>43804.87122685185</v>
      </c>
      <c r="Q728" s="77" t="s">
        <v>1862</v>
      </c>
      <c r="R728" s="77"/>
      <c r="S728" s="77"/>
      <c r="T728" s="77"/>
      <c r="U728" s="79">
        <v>43804.87122685185</v>
      </c>
      <c r="V728" s="80" t="s">
        <v>3097</v>
      </c>
      <c r="W728" s="77"/>
      <c r="X728" s="77"/>
      <c r="Y728" s="83" t="s">
        <v>4097</v>
      </c>
      <c r="Z728" s="83" t="s">
        <v>4524</v>
      </c>
    </row>
    <row r="729" spans="1:26" x14ac:dyDescent="0.3">
      <c r="A729" s="62" t="s">
        <v>828</v>
      </c>
      <c r="B729" s="62" t="s">
        <v>828</v>
      </c>
      <c r="C729" s="63"/>
      <c r="D729" s="64"/>
      <c r="E729" s="65"/>
      <c r="F729" s="66"/>
      <c r="G729" s="63"/>
      <c r="H729" s="67"/>
      <c r="I729" s="68"/>
      <c r="J729" s="68"/>
      <c r="K729" s="34" t="s">
        <v>65</v>
      </c>
      <c r="L729" s="75">
        <v>729</v>
      </c>
      <c r="M729" s="75"/>
      <c r="N729" s="70"/>
      <c r="O729" s="77" t="s">
        <v>179</v>
      </c>
      <c r="P729" s="79">
        <v>43804.871249999997</v>
      </c>
      <c r="Q729" s="77" t="s">
        <v>1863</v>
      </c>
      <c r="R729" s="77"/>
      <c r="S729" s="77"/>
      <c r="T729" s="77"/>
      <c r="U729" s="79">
        <v>43804.871249999997</v>
      </c>
      <c r="V729" s="80" t="s">
        <v>3098</v>
      </c>
      <c r="W729" s="77"/>
      <c r="X729" s="77"/>
      <c r="Y729" s="83" t="s">
        <v>4098</v>
      </c>
      <c r="Z729" s="77"/>
    </row>
    <row r="730" spans="1:26" x14ac:dyDescent="0.3">
      <c r="A730" s="62" t="s">
        <v>829</v>
      </c>
      <c r="B730" s="62" t="s">
        <v>985</v>
      </c>
      <c r="C730" s="63"/>
      <c r="D730" s="64"/>
      <c r="E730" s="65"/>
      <c r="F730" s="66"/>
      <c r="G730" s="63"/>
      <c r="H730" s="67"/>
      <c r="I730" s="68"/>
      <c r="J730" s="68"/>
      <c r="K730" s="34" t="s">
        <v>65</v>
      </c>
      <c r="L730" s="75">
        <v>730</v>
      </c>
      <c r="M730" s="75"/>
      <c r="N730" s="70"/>
      <c r="O730" s="77" t="s">
        <v>1419</v>
      </c>
      <c r="P730" s="79">
        <v>43804.871365740742</v>
      </c>
      <c r="Q730" s="77" t="s">
        <v>1698</v>
      </c>
      <c r="R730" s="77"/>
      <c r="S730" s="77"/>
      <c r="T730" s="77"/>
      <c r="U730" s="79">
        <v>43804.871365740742</v>
      </c>
      <c r="V730" s="80" t="s">
        <v>3099</v>
      </c>
      <c r="W730" s="77"/>
      <c r="X730" s="77"/>
      <c r="Y730" s="83" t="s">
        <v>4099</v>
      </c>
      <c r="Z730" s="77"/>
    </row>
    <row r="731" spans="1:26" x14ac:dyDescent="0.3">
      <c r="A731" s="62" t="s">
        <v>830</v>
      </c>
      <c r="B731" s="62" t="s">
        <v>830</v>
      </c>
      <c r="C731" s="63"/>
      <c r="D731" s="64"/>
      <c r="E731" s="65"/>
      <c r="F731" s="66"/>
      <c r="G731" s="63"/>
      <c r="H731" s="67"/>
      <c r="I731" s="68"/>
      <c r="J731" s="68"/>
      <c r="K731" s="34" t="s">
        <v>65</v>
      </c>
      <c r="L731" s="75">
        <v>731</v>
      </c>
      <c r="M731" s="75"/>
      <c r="N731" s="70"/>
      <c r="O731" s="77" t="s">
        <v>179</v>
      </c>
      <c r="P731" s="79">
        <v>43804.871388888889</v>
      </c>
      <c r="Q731" s="77" t="s">
        <v>1864</v>
      </c>
      <c r="R731" s="80" t="s">
        <v>2264</v>
      </c>
      <c r="S731" s="77" t="s">
        <v>2379</v>
      </c>
      <c r="T731" s="77"/>
      <c r="U731" s="79">
        <v>43804.871388888889</v>
      </c>
      <c r="V731" s="80" t="s">
        <v>3100</v>
      </c>
      <c r="W731" s="77"/>
      <c r="X731" s="77"/>
      <c r="Y731" s="83" t="s">
        <v>4100</v>
      </c>
      <c r="Z731" s="77"/>
    </row>
    <row r="732" spans="1:26" x14ac:dyDescent="0.3">
      <c r="A732" s="62" t="s">
        <v>831</v>
      </c>
      <c r="B732" s="62" t="s">
        <v>946</v>
      </c>
      <c r="C732" s="63"/>
      <c r="D732" s="64"/>
      <c r="E732" s="65"/>
      <c r="F732" s="66"/>
      <c r="G732" s="63"/>
      <c r="H732" s="67"/>
      <c r="I732" s="68"/>
      <c r="J732" s="68"/>
      <c r="K732" s="34" t="s">
        <v>65</v>
      </c>
      <c r="L732" s="75">
        <v>732</v>
      </c>
      <c r="M732" s="75"/>
      <c r="N732" s="70"/>
      <c r="O732" s="77" t="s">
        <v>1419</v>
      </c>
      <c r="P732" s="79">
        <v>43804.871504629627</v>
      </c>
      <c r="Q732" s="77" t="s">
        <v>1749</v>
      </c>
      <c r="R732" s="77"/>
      <c r="S732" s="77"/>
      <c r="T732" s="77"/>
      <c r="U732" s="79">
        <v>43804.871504629627</v>
      </c>
      <c r="V732" s="80" t="s">
        <v>3101</v>
      </c>
      <c r="W732" s="77"/>
      <c r="X732" s="77"/>
      <c r="Y732" s="83" t="s">
        <v>4101</v>
      </c>
      <c r="Z732" s="77"/>
    </row>
    <row r="733" spans="1:26" x14ac:dyDescent="0.3">
      <c r="A733" s="62" t="s">
        <v>832</v>
      </c>
      <c r="B733" s="62" t="s">
        <v>1100</v>
      </c>
      <c r="C733" s="63"/>
      <c r="D733" s="64"/>
      <c r="E733" s="65"/>
      <c r="F733" s="66"/>
      <c r="G733" s="63"/>
      <c r="H733" s="67"/>
      <c r="I733" s="68"/>
      <c r="J733" s="68"/>
      <c r="K733" s="34" t="s">
        <v>65</v>
      </c>
      <c r="L733" s="75">
        <v>733</v>
      </c>
      <c r="M733" s="75"/>
      <c r="N733" s="70"/>
      <c r="O733" s="77" t="s">
        <v>1419</v>
      </c>
      <c r="P733" s="79">
        <v>43804.871527777781</v>
      </c>
      <c r="Q733" s="77" t="s">
        <v>1762</v>
      </c>
      <c r="R733" s="77"/>
      <c r="S733" s="77"/>
      <c r="T733" s="77"/>
      <c r="U733" s="79">
        <v>43804.871527777781</v>
      </c>
      <c r="V733" s="80" t="s">
        <v>3102</v>
      </c>
      <c r="W733" s="77"/>
      <c r="X733" s="77"/>
      <c r="Y733" s="83" t="s">
        <v>4102</v>
      </c>
      <c r="Z733" s="77"/>
    </row>
    <row r="734" spans="1:26" x14ac:dyDescent="0.3">
      <c r="A734" s="62" t="s">
        <v>833</v>
      </c>
      <c r="B734" s="62" t="s">
        <v>1177</v>
      </c>
      <c r="C734" s="63"/>
      <c r="D734" s="64"/>
      <c r="E734" s="65"/>
      <c r="F734" s="66"/>
      <c r="G734" s="63"/>
      <c r="H734" s="67"/>
      <c r="I734" s="68"/>
      <c r="J734" s="68"/>
      <c r="K734" s="34" t="s">
        <v>65</v>
      </c>
      <c r="L734" s="75">
        <v>734</v>
      </c>
      <c r="M734" s="75"/>
      <c r="N734" s="70"/>
      <c r="O734" s="77" t="s">
        <v>1420</v>
      </c>
      <c r="P734" s="79">
        <v>43804.87158564815</v>
      </c>
      <c r="Q734" s="77" t="s">
        <v>1865</v>
      </c>
      <c r="R734" s="77"/>
      <c r="S734" s="77"/>
      <c r="T734" s="77" t="s">
        <v>2430</v>
      </c>
      <c r="U734" s="79">
        <v>43804.87158564815</v>
      </c>
      <c r="V734" s="80" t="s">
        <v>3103</v>
      </c>
      <c r="W734" s="77"/>
      <c r="X734" s="77"/>
      <c r="Y734" s="83" t="s">
        <v>4103</v>
      </c>
      <c r="Z734" s="77"/>
    </row>
    <row r="735" spans="1:26" x14ac:dyDescent="0.3">
      <c r="A735" s="62" t="s">
        <v>834</v>
      </c>
      <c r="B735" s="62" t="s">
        <v>1181</v>
      </c>
      <c r="C735" s="63"/>
      <c r="D735" s="64"/>
      <c r="E735" s="65"/>
      <c r="F735" s="66"/>
      <c r="G735" s="63"/>
      <c r="H735" s="67"/>
      <c r="I735" s="68"/>
      <c r="J735" s="68"/>
      <c r="K735" s="34" t="s">
        <v>65</v>
      </c>
      <c r="L735" s="75">
        <v>735</v>
      </c>
      <c r="M735" s="75"/>
      <c r="N735" s="70"/>
      <c r="O735" s="77" t="s">
        <v>1419</v>
      </c>
      <c r="P735" s="79">
        <v>43804.87159722222</v>
      </c>
      <c r="Q735" s="77" t="s">
        <v>1448</v>
      </c>
      <c r="R735" s="80" t="s">
        <v>2126</v>
      </c>
      <c r="S735" s="77" t="s">
        <v>2350</v>
      </c>
      <c r="T735" s="77"/>
      <c r="U735" s="79">
        <v>43804.87159722222</v>
      </c>
      <c r="V735" s="80" t="s">
        <v>3104</v>
      </c>
      <c r="W735" s="77"/>
      <c r="X735" s="77"/>
      <c r="Y735" s="83" t="s">
        <v>4104</v>
      </c>
      <c r="Z735" s="77"/>
    </row>
    <row r="736" spans="1:26" x14ac:dyDescent="0.3">
      <c r="A736" s="62" t="s">
        <v>835</v>
      </c>
      <c r="B736" s="62" t="s">
        <v>835</v>
      </c>
      <c r="C736" s="63"/>
      <c r="D736" s="64"/>
      <c r="E736" s="65"/>
      <c r="F736" s="66"/>
      <c r="G736" s="63"/>
      <c r="H736" s="67"/>
      <c r="I736" s="68"/>
      <c r="J736" s="68"/>
      <c r="K736" s="34" t="s">
        <v>65</v>
      </c>
      <c r="L736" s="75">
        <v>736</v>
      </c>
      <c r="M736" s="75"/>
      <c r="N736" s="70"/>
      <c r="O736" s="77" t="s">
        <v>179</v>
      </c>
      <c r="P736" s="79">
        <v>43804.852847222224</v>
      </c>
      <c r="Q736" s="77" t="s">
        <v>1866</v>
      </c>
      <c r="R736" s="80" t="s">
        <v>2265</v>
      </c>
      <c r="S736" s="77" t="s">
        <v>2350</v>
      </c>
      <c r="T736" s="77"/>
      <c r="U736" s="79">
        <v>43804.852847222224</v>
      </c>
      <c r="V736" s="80" t="s">
        <v>3105</v>
      </c>
      <c r="W736" s="77"/>
      <c r="X736" s="77"/>
      <c r="Y736" s="83" t="s">
        <v>4105</v>
      </c>
      <c r="Z736" s="77"/>
    </row>
    <row r="737" spans="1:26" x14ac:dyDescent="0.3">
      <c r="A737" s="62" t="s">
        <v>836</v>
      </c>
      <c r="B737" s="62" t="s">
        <v>835</v>
      </c>
      <c r="C737" s="63"/>
      <c r="D737" s="64"/>
      <c r="E737" s="65"/>
      <c r="F737" s="66"/>
      <c r="G737" s="63"/>
      <c r="H737" s="67"/>
      <c r="I737" s="68"/>
      <c r="J737" s="68"/>
      <c r="K737" s="34" t="s">
        <v>65</v>
      </c>
      <c r="L737" s="75">
        <v>737</v>
      </c>
      <c r="M737" s="75"/>
      <c r="N737" s="70"/>
      <c r="O737" s="77" t="s">
        <v>1420</v>
      </c>
      <c r="P737" s="79">
        <v>43804.87159722222</v>
      </c>
      <c r="Q737" s="77" t="s">
        <v>1867</v>
      </c>
      <c r="R737" s="77"/>
      <c r="S737" s="77"/>
      <c r="T737" s="77"/>
      <c r="U737" s="79">
        <v>43804.87159722222</v>
      </c>
      <c r="V737" s="80" t="s">
        <v>3106</v>
      </c>
      <c r="W737" s="77"/>
      <c r="X737" s="77"/>
      <c r="Y737" s="83" t="s">
        <v>4106</v>
      </c>
      <c r="Z737" s="83" t="s">
        <v>4525</v>
      </c>
    </row>
    <row r="738" spans="1:26" x14ac:dyDescent="0.3">
      <c r="A738" s="62" t="s">
        <v>837</v>
      </c>
      <c r="B738" s="62" t="s">
        <v>1359</v>
      </c>
      <c r="C738" s="63"/>
      <c r="D738" s="64"/>
      <c r="E738" s="65"/>
      <c r="F738" s="66"/>
      <c r="G738" s="63"/>
      <c r="H738" s="67"/>
      <c r="I738" s="68"/>
      <c r="J738" s="68"/>
      <c r="K738" s="34" t="s">
        <v>65</v>
      </c>
      <c r="L738" s="75">
        <v>738</v>
      </c>
      <c r="M738" s="75"/>
      <c r="N738" s="70"/>
      <c r="O738" s="77" t="s">
        <v>1420</v>
      </c>
      <c r="P738" s="79">
        <v>43804.87159722222</v>
      </c>
      <c r="Q738" s="77" t="s">
        <v>1868</v>
      </c>
      <c r="R738" s="77"/>
      <c r="S738" s="77"/>
      <c r="T738" s="77"/>
      <c r="U738" s="79">
        <v>43804.87159722222</v>
      </c>
      <c r="V738" s="80" t="s">
        <v>3107</v>
      </c>
      <c r="W738" s="77"/>
      <c r="X738" s="77"/>
      <c r="Y738" s="83" t="s">
        <v>4107</v>
      </c>
      <c r="Z738" s="83" t="s">
        <v>4526</v>
      </c>
    </row>
    <row r="739" spans="1:26" x14ac:dyDescent="0.3">
      <c r="A739" s="62" t="s">
        <v>838</v>
      </c>
      <c r="B739" s="62" t="s">
        <v>1360</v>
      </c>
      <c r="C739" s="63"/>
      <c r="D739" s="64"/>
      <c r="E739" s="65"/>
      <c r="F739" s="66"/>
      <c r="G739" s="63"/>
      <c r="H739" s="67"/>
      <c r="I739" s="68"/>
      <c r="J739" s="68"/>
      <c r="K739" s="34" t="s">
        <v>65</v>
      </c>
      <c r="L739" s="75">
        <v>739</v>
      </c>
      <c r="M739" s="75"/>
      <c r="N739" s="70"/>
      <c r="O739" s="77" t="s">
        <v>1419</v>
      </c>
      <c r="P739" s="79">
        <v>43804.871608796297</v>
      </c>
      <c r="Q739" s="77" t="s">
        <v>1869</v>
      </c>
      <c r="R739" s="80" t="s">
        <v>2266</v>
      </c>
      <c r="S739" s="77" t="s">
        <v>2357</v>
      </c>
      <c r="T739" s="77"/>
      <c r="U739" s="79">
        <v>43804.871608796297</v>
      </c>
      <c r="V739" s="80" t="s">
        <v>3108</v>
      </c>
      <c r="W739" s="77"/>
      <c r="X739" s="77"/>
      <c r="Y739" s="83" t="s">
        <v>4108</v>
      </c>
      <c r="Z739" s="77"/>
    </row>
    <row r="740" spans="1:26" x14ac:dyDescent="0.3">
      <c r="A740" s="62" t="s">
        <v>838</v>
      </c>
      <c r="B740" s="62" t="s">
        <v>1361</v>
      </c>
      <c r="C740" s="63"/>
      <c r="D740" s="64"/>
      <c r="E740" s="65"/>
      <c r="F740" s="66"/>
      <c r="G740" s="63"/>
      <c r="H740" s="67"/>
      <c r="I740" s="68"/>
      <c r="J740" s="68"/>
      <c r="K740" s="34" t="s">
        <v>65</v>
      </c>
      <c r="L740" s="75">
        <v>740</v>
      </c>
      <c r="M740" s="75"/>
      <c r="N740" s="70"/>
      <c r="O740" s="77" t="s">
        <v>1419</v>
      </c>
      <c r="P740" s="79">
        <v>43804.871608796297</v>
      </c>
      <c r="Q740" s="77" t="s">
        <v>1869</v>
      </c>
      <c r="R740" s="80" t="s">
        <v>2266</v>
      </c>
      <c r="S740" s="77" t="s">
        <v>2357</v>
      </c>
      <c r="T740" s="77"/>
      <c r="U740" s="79">
        <v>43804.871608796297</v>
      </c>
      <c r="V740" s="80" t="s">
        <v>3108</v>
      </c>
      <c r="W740" s="77"/>
      <c r="X740" s="77"/>
      <c r="Y740" s="83" t="s">
        <v>4108</v>
      </c>
      <c r="Z740" s="77"/>
    </row>
    <row r="741" spans="1:26" x14ac:dyDescent="0.3">
      <c r="A741" s="62" t="s">
        <v>838</v>
      </c>
      <c r="B741" s="62" t="s">
        <v>1362</v>
      </c>
      <c r="C741" s="63"/>
      <c r="D741" s="64"/>
      <c r="E741" s="65"/>
      <c r="F741" s="66"/>
      <c r="G741" s="63"/>
      <c r="H741" s="67"/>
      <c r="I741" s="68"/>
      <c r="J741" s="68"/>
      <c r="K741" s="34" t="s">
        <v>65</v>
      </c>
      <c r="L741" s="75">
        <v>741</v>
      </c>
      <c r="M741" s="75"/>
      <c r="N741" s="70"/>
      <c r="O741" s="77" t="s">
        <v>1419</v>
      </c>
      <c r="P741" s="79">
        <v>43804.871608796297</v>
      </c>
      <c r="Q741" s="77" t="s">
        <v>1869</v>
      </c>
      <c r="R741" s="80" t="s">
        <v>2266</v>
      </c>
      <c r="S741" s="77" t="s">
        <v>2357</v>
      </c>
      <c r="T741" s="77"/>
      <c r="U741" s="79">
        <v>43804.871608796297</v>
      </c>
      <c r="V741" s="80" t="s">
        <v>3108</v>
      </c>
      <c r="W741" s="77"/>
      <c r="X741" s="77"/>
      <c r="Y741" s="83" t="s">
        <v>4108</v>
      </c>
      <c r="Z741" s="77"/>
    </row>
    <row r="742" spans="1:26" x14ac:dyDescent="0.3">
      <c r="A742" s="62" t="s">
        <v>839</v>
      </c>
      <c r="B742" s="62" t="s">
        <v>1288</v>
      </c>
      <c r="C742" s="63"/>
      <c r="D742" s="64"/>
      <c r="E742" s="65"/>
      <c r="F742" s="66"/>
      <c r="G742" s="63"/>
      <c r="H742" s="67"/>
      <c r="I742" s="68"/>
      <c r="J742" s="68"/>
      <c r="K742" s="34" t="s">
        <v>65</v>
      </c>
      <c r="L742" s="75">
        <v>742</v>
      </c>
      <c r="M742" s="75"/>
      <c r="N742" s="70"/>
      <c r="O742" s="77" t="s">
        <v>1419</v>
      </c>
      <c r="P742" s="79">
        <v>43804.871608796297</v>
      </c>
      <c r="Q742" s="77" t="s">
        <v>1713</v>
      </c>
      <c r="R742" s="77"/>
      <c r="S742" s="77"/>
      <c r="T742" s="77"/>
      <c r="U742" s="79">
        <v>43804.871608796297</v>
      </c>
      <c r="V742" s="80" t="s">
        <v>3109</v>
      </c>
      <c r="W742" s="77"/>
      <c r="X742" s="77"/>
      <c r="Y742" s="83" t="s">
        <v>4109</v>
      </c>
      <c r="Z742" s="77"/>
    </row>
    <row r="743" spans="1:26" x14ac:dyDescent="0.3">
      <c r="A743" s="62" t="s">
        <v>840</v>
      </c>
      <c r="B743" s="62" t="s">
        <v>840</v>
      </c>
      <c r="C743" s="63"/>
      <c r="D743" s="64"/>
      <c r="E743" s="65"/>
      <c r="F743" s="66"/>
      <c r="G743" s="63"/>
      <c r="H743" s="67"/>
      <c r="I743" s="68"/>
      <c r="J743" s="68"/>
      <c r="K743" s="34" t="s">
        <v>65</v>
      </c>
      <c r="L743" s="75">
        <v>743</v>
      </c>
      <c r="M743" s="75"/>
      <c r="N743" s="70"/>
      <c r="O743" s="77" t="s">
        <v>179</v>
      </c>
      <c r="P743" s="79">
        <v>43804.87164351852</v>
      </c>
      <c r="Q743" s="77" t="s">
        <v>1870</v>
      </c>
      <c r="R743" s="80" t="s">
        <v>2267</v>
      </c>
      <c r="S743" s="77" t="s">
        <v>2350</v>
      </c>
      <c r="T743" s="77"/>
      <c r="U743" s="79">
        <v>43804.87164351852</v>
      </c>
      <c r="V743" s="80" t="s">
        <v>3110</v>
      </c>
      <c r="W743" s="77"/>
      <c r="X743" s="77"/>
      <c r="Y743" s="83" t="s">
        <v>4110</v>
      </c>
      <c r="Z743" s="77"/>
    </row>
    <row r="744" spans="1:26" x14ac:dyDescent="0.3">
      <c r="A744" s="62" t="s">
        <v>841</v>
      </c>
      <c r="B744" s="62" t="s">
        <v>1363</v>
      </c>
      <c r="C744" s="63"/>
      <c r="D744" s="64"/>
      <c r="E744" s="65"/>
      <c r="F744" s="66"/>
      <c r="G744" s="63"/>
      <c r="H744" s="67"/>
      <c r="I744" s="68"/>
      <c r="J744" s="68"/>
      <c r="K744" s="34" t="s">
        <v>65</v>
      </c>
      <c r="L744" s="75">
        <v>744</v>
      </c>
      <c r="M744" s="75"/>
      <c r="N744" s="70"/>
      <c r="O744" s="77" t="s">
        <v>1419</v>
      </c>
      <c r="P744" s="79">
        <v>43804.871666666666</v>
      </c>
      <c r="Q744" s="77" t="s">
        <v>1871</v>
      </c>
      <c r="R744" s="77"/>
      <c r="S744" s="77"/>
      <c r="T744" s="77"/>
      <c r="U744" s="79">
        <v>43804.871666666666</v>
      </c>
      <c r="V744" s="80" t="s">
        <v>3111</v>
      </c>
      <c r="W744" s="77"/>
      <c r="X744" s="77"/>
      <c r="Y744" s="83" t="s">
        <v>4111</v>
      </c>
      <c r="Z744" s="77"/>
    </row>
    <row r="745" spans="1:26" x14ac:dyDescent="0.3">
      <c r="A745" s="62" t="s">
        <v>842</v>
      </c>
      <c r="B745" s="62" t="s">
        <v>985</v>
      </c>
      <c r="C745" s="63"/>
      <c r="D745" s="64"/>
      <c r="E745" s="65"/>
      <c r="F745" s="66"/>
      <c r="G745" s="63"/>
      <c r="H745" s="67"/>
      <c r="I745" s="68"/>
      <c r="J745" s="68"/>
      <c r="K745" s="34" t="s">
        <v>65</v>
      </c>
      <c r="L745" s="75">
        <v>745</v>
      </c>
      <c r="M745" s="75"/>
      <c r="N745" s="70"/>
      <c r="O745" s="77" t="s">
        <v>1419</v>
      </c>
      <c r="P745" s="79">
        <v>43804.871851851851</v>
      </c>
      <c r="Q745" s="77" t="s">
        <v>1698</v>
      </c>
      <c r="R745" s="77"/>
      <c r="S745" s="77"/>
      <c r="T745" s="77"/>
      <c r="U745" s="79">
        <v>43804.871851851851</v>
      </c>
      <c r="V745" s="80" t="s">
        <v>3112</v>
      </c>
      <c r="W745" s="77"/>
      <c r="X745" s="77"/>
      <c r="Y745" s="83" t="s">
        <v>4112</v>
      </c>
      <c r="Z745" s="77"/>
    </row>
    <row r="746" spans="1:26" x14ac:dyDescent="0.3">
      <c r="A746" s="62" t="s">
        <v>843</v>
      </c>
      <c r="B746" s="62" t="s">
        <v>843</v>
      </c>
      <c r="C746" s="63"/>
      <c r="D746" s="64"/>
      <c r="E746" s="65"/>
      <c r="F746" s="66"/>
      <c r="G746" s="63"/>
      <c r="H746" s="67"/>
      <c r="I746" s="68"/>
      <c r="J746" s="68"/>
      <c r="K746" s="34" t="s">
        <v>65</v>
      </c>
      <c r="L746" s="75">
        <v>746</v>
      </c>
      <c r="M746" s="75"/>
      <c r="N746" s="70"/>
      <c r="O746" s="77" t="s">
        <v>179</v>
      </c>
      <c r="P746" s="79">
        <v>43804.871944444443</v>
      </c>
      <c r="Q746" s="77" t="s">
        <v>1872</v>
      </c>
      <c r="R746" s="77"/>
      <c r="S746" s="77"/>
      <c r="T746" s="77"/>
      <c r="U746" s="79">
        <v>43804.871944444443</v>
      </c>
      <c r="V746" s="80" t="s">
        <v>3113</v>
      </c>
      <c r="W746" s="77"/>
      <c r="X746" s="77"/>
      <c r="Y746" s="83" t="s">
        <v>4113</v>
      </c>
      <c r="Z746" s="77"/>
    </row>
    <row r="747" spans="1:26" x14ac:dyDescent="0.3">
      <c r="A747" s="62" t="s">
        <v>844</v>
      </c>
      <c r="B747" s="62" t="s">
        <v>1181</v>
      </c>
      <c r="C747" s="63"/>
      <c r="D747" s="64"/>
      <c r="E747" s="65"/>
      <c r="F747" s="66"/>
      <c r="G747" s="63"/>
      <c r="H747" s="67"/>
      <c r="I747" s="68"/>
      <c r="J747" s="68"/>
      <c r="K747" s="34" t="s">
        <v>65</v>
      </c>
      <c r="L747" s="75">
        <v>747</v>
      </c>
      <c r="M747" s="75"/>
      <c r="N747" s="70"/>
      <c r="O747" s="77" t="s">
        <v>1419</v>
      </c>
      <c r="P747" s="79">
        <v>43804.871990740743</v>
      </c>
      <c r="Q747" s="77" t="s">
        <v>1448</v>
      </c>
      <c r="R747" s="80" t="s">
        <v>2126</v>
      </c>
      <c r="S747" s="77" t="s">
        <v>2350</v>
      </c>
      <c r="T747" s="77"/>
      <c r="U747" s="79">
        <v>43804.871990740743</v>
      </c>
      <c r="V747" s="80" t="s">
        <v>3114</v>
      </c>
      <c r="W747" s="77"/>
      <c r="X747" s="77"/>
      <c r="Y747" s="83" t="s">
        <v>4114</v>
      </c>
      <c r="Z747" s="77"/>
    </row>
    <row r="748" spans="1:26" x14ac:dyDescent="0.3">
      <c r="A748" s="62" t="s">
        <v>845</v>
      </c>
      <c r="B748" s="62" t="s">
        <v>1364</v>
      </c>
      <c r="C748" s="63"/>
      <c r="D748" s="64"/>
      <c r="E748" s="65"/>
      <c r="F748" s="66"/>
      <c r="G748" s="63"/>
      <c r="H748" s="67"/>
      <c r="I748" s="68"/>
      <c r="J748" s="68"/>
      <c r="K748" s="34" t="s">
        <v>65</v>
      </c>
      <c r="L748" s="75">
        <v>748</v>
      </c>
      <c r="M748" s="75"/>
      <c r="N748" s="70"/>
      <c r="O748" s="77" t="s">
        <v>1419</v>
      </c>
      <c r="P748" s="79">
        <v>43804.872013888889</v>
      </c>
      <c r="Q748" s="77" t="s">
        <v>1873</v>
      </c>
      <c r="R748" s="77"/>
      <c r="S748" s="77"/>
      <c r="T748" s="77"/>
      <c r="U748" s="79">
        <v>43804.872013888889</v>
      </c>
      <c r="V748" s="80" t="s">
        <v>3115</v>
      </c>
      <c r="W748" s="77"/>
      <c r="X748" s="77"/>
      <c r="Y748" s="83" t="s">
        <v>4115</v>
      </c>
      <c r="Z748" s="77"/>
    </row>
    <row r="749" spans="1:26" x14ac:dyDescent="0.3">
      <c r="A749" s="62" t="s">
        <v>846</v>
      </c>
      <c r="B749" s="62" t="s">
        <v>1181</v>
      </c>
      <c r="C749" s="63"/>
      <c r="D749" s="64"/>
      <c r="E749" s="65"/>
      <c r="F749" s="66"/>
      <c r="G749" s="63"/>
      <c r="H749" s="67"/>
      <c r="I749" s="68"/>
      <c r="J749" s="68"/>
      <c r="K749" s="34" t="s">
        <v>65</v>
      </c>
      <c r="L749" s="75">
        <v>749</v>
      </c>
      <c r="M749" s="75"/>
      <c r="N749" s="70"/>
      <c r="O749" s="77" t="s">
        <v>1419</v>
      </c>
      <c r="P749" s="79">
        <v>43804.872060185182</v>
      </c>
      <c r="Q749" s="77" t="s">
        <v>1448</v>
      </c>
      <c r="R749" s="80" t="s">
        <v>2126</v>
      </c>
      <c r="S749" s="77" t="s">
        <v>2350</v>
      </c>
      <c r="T749" s="77"/>
      <c r="U749" s="79">
        <v>43804.872060185182</v>
      </c>
      <c r="V749" s="80" t="s">
        <v>3116</v>
      </c>
      <c r="W749" s="77"/>
      <c r="X749" s="77"/>
      <c r="Y749" s="83" t="s">
        <v>4116</v>
      </c>
      <c r="Z749" s="77"/>
    </row>
    <row r="750" spans="1:26" x14ac:dyDescent="0.3">
      <c r="A750" s="62" t="s">
        <v>847</v>
      </c>
      <c r="B750" s="62" t="s">
        <v>847</v>
      </c>
      <c r="C750" s="63"/>
      <c r="D750" s="64"/>
      <c r="E750" s="65"/>
      <c r="F750" s="66"/>
      <c r="G750" s="63"/>
      <c r="H750" s="67"/>
      <c r="I750" s="68"/>
      <c r="J750" s="68"/>
      <c r="K750" s="34" t="s">
        <v>65</v>
      </c>
      <c r="L750" s="75">
        <v>750</v>
      </c>
      <c r="M750" s="75"/>
      <c r="N750" s="70"/>
      <c r="O750" s="77" t="s">
        <v>179</v>
      </c>
      <c r="P750" s="79">
        <v>43804.872118055559</v>
      </c>
      <c r="Q750" s="77" t="s">
        <v>1874</v>
      </c>
      <c r="R750" s="77"/>
      <c r="S750" s="77"/>
      <c r="T750" s="77" t="s">
        <v>2400</v>
      </c>
      <c r="U750" s="79">
        <v>43804.872118055559</v>
      </c>
      <c r="V750" s="80" t="s">
        <v>3117</v>
      </c>
      <c r="W750" s="77"/>
      <c r="X750" s="77"/>
      <c r="Y750" s="83" t="s">
        <v>4117</v>
      </c>
      <c r="Z750" s="77"/>
    </row>
    <row r="751" spans="1:26" x14ac:dyDescent="0.3">
      <c r="A751" s="62" t="s">
        <v>848</v>
      </c>
      <c r="B751" s="62" t="s">
        <v>848</v>
      </c>
      <c r="C751" s="63"/>
      <c r="D751" s="64"/>
      <c r="E751" s="65"/>
      <c r="F751" s="66"/>
      <c r="G751" s="63"/>
      <c r="H751" s="67"/>
      <c r="I751" s="68"/>
      <c r="J751" s="68"/>
      <c r="K751" s="34" t="s">
        <v>65</v>
      </c>
      <c r="L751" s="75">
        <v>751</v>
      </c>
      <c r="M751" s="75"/>
      <c r="N751" s="70"/>
      <c r="O751" s="77" t="s">
        <v>179</v>
      </c>
      <c r="P751" s="79">
        <v>43804.872141203705</v>
      </c>
      <c r="Q751" s="77" t="s">
        <v>1875</v>
      </c>
      <c r="R751" s="80" t="s">
        <v>2268</v>
      </c>
      <c r="S751" s="77" t="s">
        <v>2350</v>
      </c>
      <c r="T751" s="77"/>
      <c r="U751" s="79">
        <v>43804.872141203705</v>
      </c>
      <c r="V751" s="80" t="s">
        <v>3118</v>
      </c>
      <c r="W751" s="77"/>
      <c r="X751" s="77"/>
      <c r="Y751" s="83" t="s">
        <v>4118</v>
      </c>
      <c r="Z751" s="77"/>
    </row>
    <row r="752" spans="1:26" x14ac:dyDescent="0.3">
      <c r="A752" s="62" t="s">
        <v>849</v>
      </c>
      <c r="B752" s="62" t="s">
        <v>1329</v>
      </c>
      <c r="C752" s="63"/>
      <c r="D752" s="64"/>
      <c r="E752" s="65"/>
      <c r="F752" s="66"/>
      <c r="G752" s="63"/>
      <c r="H752" s="67"/>
      <c r="I752" s="68"/>
      <c r="J752" s="68"/>
      <c r="K752" s="34" t="s">
        <v>65</v>
      </c>
      <c r="L752" s="75">
        <v>752</v>
      </c>
      <c r="M752" s="75"/>
      <c r="N752" s="70"/>
      <c r="O752" s="77" t="s">
        <v>1419</v>
      </c>
      <c r="P752" s="79">
        <v>43804.872256944444</v>
      </c>
      <c r="Q752" s="77" t="s">
        <v>1876</v>
      </c>
      <c r="R752" s="77"/>
      <c r="S752" s="77"/>
      <c r="T752" s="77"/>
      <c r="U752" s="79">
        <v>43804.872256944444</v>
      </c>
      <c r="V752" s="80" t="s">
        <v>3119</v>
      </c>
      <c r="W752" s="77"/>
      <c r="X752" s="77"/>
      <c r="Y752" s="83" t="s">
        <v>4119</v>
      </c>
      <c r="Z752" s="77"/>
    </row>
    <row r="753" spans="1:26" x14ac:dyDescent="0.3">
      <c r="A753" s="62" t="s">
        <v>850</v>
      </c>
      <c r="B753" s="62" t="s">
        <v>850</v>
      </c>
      <c r="C753" s="63"/>
      <c r="D753" s="64"/>
      <c r="E753" s="65"/>
      <c r="F753" s="66"/>
      <c r="G753" s="63"/>
      <c r="H753" s="67"/>
      <c r="I753" s="68"/>
      <c r="J753" s="68"/>
      <c r="K753" s="34" t="s">
        <v>65</v>
      </c>
      <c r="L753" s="75">
        <v>753</v>
      </c>
      <c r="M753" s="75"/>
      <c r="N753" s="70"/>
      <c r="O753" s="77" t="s">
        <v>179</v>
      </c>
      <c r="P753" s="79">
        <v>43804.87228009259</v>
      </c>
      <c r="Q753" s="77" t="s">
        <v>1877</v>
      </c>
      <c r="R753" s="80" t="s">
        <v>2269</v>
      </c>
      <c r="S753" s="77" t="s">
        <v>2350</v>
      </c>
      <c r="T753" s="77"/>
      <c r="U753" s="79">
        <v>43804.87228009259</v>
      </c>
      <c r="V753" s="80" t="s">
        <v>3120</v>
      </c>
      <c r="W753" s="77"/>
      <c r="X753" s="77"/>
      <c r="Y753" s="83" t="s">
        <v>4120</v>
      </c>
      <c r="Z753" s="77"/>
    </row>
    <row r="754" spans="1:26" x14ac:dyDescent="0.3">
      <c r="A754" s="62" t="s">
        <v>851</v>
      </c>
      <c r="B754" s="62" t="s">
        <v>851</v>
      </c>
      <c r="C754" s="63"/>
      <c r="D754" s="64"/>
      <c r="E754" s="65"/>
      <c r="F754" s="66"/>
      <c r="G754" s="63"/>
      <c r="H754" s="67"/>
      <c r="I754" s="68"/>
      <c r="J754" s="68"/>
      <c r="K754" s="34" t="s">
        <v>65</v>
      </c>
      <c r="L754" s="75">
        <v>754</v>
      </c>
      <c r="M754" s="75"/>
      <c r="N754" s="70"/>
      <c r="O754" s="77" t="s">
        <v>179</v>
      </c>
      <c r="P754" s="79">
        <v>43804.872361111113</v>
      </c>
      <c r="Q754" s="77" t="s">
        <v>1878</v>
      </c>
      <c r="R754" s="80" t="s">
        <v>2270</v>
      </c>
      <c r="S754" s="77" t="s">
        <v>2350</v>
      </c>
      <c r="T754" s="77"/>
      <c r="U754" s="79">
        <v>43804.872361111113</v>
      </c>
      <c r="V754" s="80" t="s">
        <v>3121</v>
      </c>
      <c r="W754" s="77"/>
      <c r="X754" s="77"/>
      <c r="Y754" s="83" t="s">
        <v>4121</v>
      </c>
      <c r="Z754" s="77"/>
    </row>
    <row r="755" spans="1:26" x14ac:dyDescent="0.3">
      <c r="A755" s="62" t="s">
        <v>852</v>
      </c>
      <c r="B755" s="62" t="s">
        <v>852</v>
      </c>
      <c r="C755" s="63"/>
      <c r="D755" s="64"/>
      <c r="E755" s="65"/>
      <c r="F755" s="66"/>
      <c r="G755" s="63"/>
      <c r="H755" s="67"/>
      <c r="I755" s="68"/>
      <c r="J755" s="68"/>
      <c r="K755" s="34" t="s">
        <v>65</v>
      </c>
      <c r="L755" s="75">
        <v>755</v>
      </c>
      <c r="M755" s="75"/>
      <c r="N755" s="70"/>
      <c r="O755" s="77" t="s">
        <v>179</v>
      </c>
      <c r="P755" s="79">
        <v>43804.872418981482</v>
      </c>
      <c r="Q755" s="77" t="s">
        <v>1879</v>
      </c>
      <c r="R755" s="80" t="s">
        <v>2271</v>
      </c>
      <c r="S755" s="77" t="s">
        <v>2350</v>
      </c>
      <c r="T755" s="77"/>
      <c r="U755" s="79">
        <v>43804.872418981482</v>
      </c>
      <c r="V755" s="80" t="s">
        <v>3122</v>
      </c>
      <c r="W755" s="77"/>
      <c r="X755" s="77"/>
      <c r="Y755" s="83" t="s">
        <v>4122</v>
      </c>
      <c r="Z755" s="77"/>
    </row>
    <row r="756" spans="1:26" x14ac:dyDescent="0.3">
      <c r="A756" s="62" t="s">
        <v>853</v>
      </c>
      <c r="B756" s="62" t="s">
        <v>853</v>
      </c>
      <c r="C756" s="63"/>
      <c r="D756" s="64"/>
      <c r="E756" s="65"/>
      <c r="F756" s="66"/>
      <c r="G756" s="63"/>
      <c r="H756" s="67"/>
      <c r="I756" s="68"/>
      <c r="J756" s="68"/>
      <c r="K756" s="34" t="s">
        <v>65</v>
      </c>
      <c r="L756" s="75">
        <v>756</v>
      </c>
      <c r="M756" s="75"/>
      <c r="N756" s="70"/>
      <c r="O756" s="77" t="s">
        <v>179</v>
      </c>
      <c r="P756" s="79">
        <v>43804.872499999998</v>
      </c>
      <c r="Q756" s="77" t="s">
        <v>1880</v>
      </c>
      <c r="R756" s="77"/>
      <c r="S756" s="77"/>
      <c r="T756" s="77"/>
      <c r="U756" s="79">
        <v>43804.872499999998</v>
      </c>
      <c r="V756" s="80" t="s">
        <v>3123</v>
      </c>
      <c r="W756" s="77"/>
      <c r="X756" s="77"/>
      <c r="Y756" s="83" t="s">
        <v>4123</v>
      </c>
      <c r="Z756" s="77"/>
    </row>
    <row r="757" spans="1:26" x14ac:dyDescent="0.3">
      <c r="A757" s="62" t="s">
        <v>854</v>
      </c>
      <c r="B757" s="62" t="s">
        <v>854</v>
      </c>
      <c r="C757" s="63"/>
      <c r="D757" s="64"/>
      <c r="E757" s="65"/>
      <c r="F757" s="66"/>
      <c r="G757" s="63"/>
      <c r="H757" s="67"/>
      <c r="I757" s="68"/>
      <c r="J757" s="68"/>
      <c r="K757" s="34" t="s">
        <v>65</v>
      </c>
      <c r="L757" s="75">
        <v>757</v>
      </c>
      <c r="M757" s="75"/>
      <c r="N757" s="70"/>
      <c r="O757" s="77" t="s">
        <v>179</v>
      </c>
      <c r="P757" s="79">
        <v>43804.872546296298</v>
      </c>
      <c r="Q757" s="77" t="s">
        <v>1881</v>
      </c>
      <c r="R757" s="80" t="s">
        <v>2272</v>
      </c>
      <c r="S757" s="77" t="s">
        <v>2350</v>
      </c>
      <c r="T757" s="77"/>
      <c r="U757" s="79">
        <v>43804.872546296298</v>
      </c>
      <c r="V757" s="80" t="s">
        <v>3124</v>
      </c>
      <c r="W757" s="77"/>
      <c r="X757" s="77"/>
      <c r="Y757" s="83" t="s">
        <v>4124</v>
      </c>
      <c r="Z757" s="77"/>
    </row>
    <row r="758" spans="1:26" x14ac:dyDescent="0.3">
      <c r="A758" s="62" t="s">
        <v>855</v>
      </c>
      <c r="B758" s="62" t="s">
        <v>855</v>
      </c>
      <c r="C758" s="63"/>
      <c r="D758" s="64"/>
      <c r="E758" s="65"/>
      <c r="F758" s="66"/>
      <c r="G758" s="63"/>
      <c r="H758" s="67"/>
      <c r="I758" s="68"/>
      <c r="J758" s="68"/>
      <c r="K758" s="34" t="s">
        <v>65</v>
      </c>
      <c r="L758" s="75">
        <v>758</v>
      </c>
      <c r="M758" s="75"/>
      <c r="N758" s="70"/>
      <c r="O758" s="77" t="s">
        <v>179</v>
      </c>
      <c r="P758" s="79">
        <v>43804.872546296298</v>
      </c>
      <c r="Q758" s="77" t="s">
        <v>1882</v>
      </c>
      <c r="R758" s="77"/>
      <c r="S758" s="77"/>
      <c r="T758" s="77"/>
      <c r="U758" s="79">
        <v>43804.872546296298</v>
      </c>
      <c r="V758" s="80" t="s">
        <v>3125</v>
      </c>
      <c r="W758" s="77"/>
      <c r="X758" s="77"/>
      <c r="Y758" s="83" t="s">
        <v>4125</v>
      </c>
      <c r="Z758" s="77"/>
    </row>
    <row r="759" spans="1:26" x14ac:dyDescent="0.3">
      <c r="A759" s="62" t="s">
        <v>856</v>
      </c>
      <c r="B759" s="62" t="s">
        <v>856</v>
      </c>
      <c r="C759" s="63"/>
      <c r="D759" s="64"/>
      <c r="E759" s="65"/>
      <c r="F759" s="66"/>
      <c r="G759" s="63"/>
      <c r="H759" s="67"/>
      <c r="I759" s="68"/>
      <c r="J759" s="68"/>
      <c r="K759" s="34" t="s">
        <v>65</v>
      </c>
      <c r="L759" s="75">
        <v>759</v>
      </c>
      <c r="M759" s="75"/>
      <c r="N759" s="70"/>
      <c r="O759" s="77" t="s">
        <v>179</v>
      </c>
      <c r="P759" s="79">
        <v>43804.872557870367</v>
      </c>
      <c r="Q759" s="77" t="s">
        <v>1883</v>
      </c>
      <c r="R759" s="80" t="s">
        <v>2273</v>
      </c>
      <c r="S759" s="77" t="s">
        <v>2350</v>
      </c>
      <c r="T759" s="77"/>
      <c r="U759" s="79">
        <v>43804.872557870367</v>
      </c>
      <c r="V759" s="80" t="s">
        <v>3126</v>
      </c>
      <c r="W759" s="77"/>
      <c r="X759" s="77"/>
      <c r="Y759" s="83" t="s">
        <v>4126</v>
      </c>
      <c r="Z759" s="77"/>
    </row>
    <row r="760" spans="1:26" x14ac:dyDescent="0.3">
      <c r="A760" s="62" t="s">
        <v>857</v>
      </c>
      <c r="B760" s="62" t="s">
        <v>857</v>
      </c>
      <c r="C760" s="63"/>
      <c r="D760" s="64"/>
      <c r="E760" s="65"/>
      <c r="F760" s="66"/>
      <c r="G760" s="63"/>
      <c r="H760" s="67"/>
      <c r="I760" s="68"/>
      <c r="J760" s="68"/>
      <c r="K760" s="34" t="s">
        <v>65</v>
      </c>
      <c r="L760" s="75">
        <v>760</v>
      </c>
      <c r="M760" s="75"/>
      <c r="N760" s="70"/>
      <c r="O760" s="77" t="s">
        <v>179</v>
      </c>
      <c r="P760" s="79">
        <v>43804.872650462959</v>
      </c>
      <c r="Q760" s="77" t="s">
        <v>1884</v>
      </c>
      <c r="R760" s="77"/>
      <c r="S760" s="77"/>
      <c r="T760" s="77"/>
      <c r="U760" s="79">
        <v>43804.872650462959</v>
      </c>
      <c r="V760" s="80" t="s">
        <v>3127</v>
      </c>
      <c r="W760" s="77"/>
      <c r="X760" s="77"/>
      <c r="Y760" s="83" t="s">
        <v>4127</v>
      </c>
      <c r="Z760" s="77"/>
    </row>
    <row r="761" spans="1:26" x14ac:dyDescent="0.3">
      <c r="A761" s="62" t="s">
        <v>858</v>
      </c>
      <c r="B761" s="62" t="s">
        <v>1120</v>
      </c>
      <c r="C761" s="63"/>
      <c r="D761" s="64"/>
      <c r="E761" s="65"/>
      <c r="F761" s="66"/>
      <c r="G761" s="63"/>
      <c r="H761" s="67"/>
      <c r="I761" s="68"/>
      <c r="J761" s="68"/>
      <c r="K761" s="34" t="s">
        <v>65</v>
      </c>
      <c r="L761" s="75">
        <v>761</v>
      </c>
      <c r="M761" s="75"/>
      <c r="N761" s="70"/>
      <c r="O761" s="77" t="s">
        <v>1419</v>
      </c>
      <c r="P761" s="79">
        <v>43804.872754629629</v>
      </c>
      <c r="Q761" s="77" t="s">
        <v>1885</v>
      </c>
      <c r="R761" s="77"/>
      <c r="S761" s="77"/>
      <c r="T761" s="77"/>
      <c r="U761" s="79">
        <v>43804.872754629629</v>
      </c>
      <c r="V761" s="80" t="s">
        <v>3128</v>
      </c>
      <c r="W761" s="77"/>
      <c r="X761" s="77"/>
      <c r="Y761" s="83" t="s">
        <v>4128</v>
      </c>
      <c r="Z761" s="77"/>
    </row>
    <row r="762" spans="1:26" x14ac:dyDescent="0.3">
      <c r="A762" s="62" t="s">
        <v>859</v>
      </c>
      <c r="B762" s="62" t="s">
        <v>946</v>
      </c>
      <c r="C762" s="63"/>
      <c r="D762" s="64"/>
      <c r="E762" s="65"/>
      <c r="F762" s="66"/>
      <c r="G762" s="63"/>
      <c r="H762" s="67"/>
      <c r="I762" s="68"/>
      <c r="J762" s="68"/>
      <c r="K762" s="34" t="s">
        <v>65</v>
      </c>
      <c r="L762" s="75">
        <v>762</v>
      </c>
      <c r="M762" s="75"/>
      <c r="N762" s="70"/>
      <c r="O762" s="77" t="s">
        <v>1419</v>
      </c>
      <c r="P762" s="79">
        <v>43804.872789351852</v>
      </c>
      <c r="Q762" s="77" t="s">
        <v>1749</v>
      </c>
      <c r="R762" s="77"/>
      <c r="S762" s="77"/>
      <c r="T762" s="77"/>
      <c r="U762" s="79">
        <v>43804.872789351852</v>
      </c>
      <c r="V762" s="80" t="s">
        <v>3129</v>
      </c>
      <c r="W762" s="77"/>
      <c r="X762" s="77"/>
      <c r="Y762" s="83" t="s">
        <v>4129</v>
      </c>
      <c r="Z762" s="77"/>
    </row>
    <row r="763" spans="1:26" x14ac:dyDescent="0.3">
      <c r="A763" s="62" t="s">
        <v>860</v>
      </c>
      <c r="B763" s="62" t="s">
        <v>1365</v>
      </c>
      <c r="C763" s="63"/>
      <c r="D763" s="64"/>
      <c r="E763" s="65"/>
      <c r="F763" s="66"/>
      <c r="G763" s="63"/>
      <c r="H763" s="67"/>
      <c r="I763" s="68"/>
      <c r="J763" s="68"/>
      <c r="K763" s="34" t="s">
        <v>65</v>
      </c>
      <c r="L763" s="75">
        <v>763</v>
      </c>
      <c r="M763" s="75"/>
      <c r="N763" s="70"/>
      <c r="O763" s="77" t="s">
        <v>1420</v>
      </c>
      <c r="P763" s="79">
        <v>43804.872812499998</v>
      </c>
      <c r="Q763" s="77" t="s">
        <v>1886</v>
      </c>
      <c r="R763" s="77"/>
      <c r="S763" s="77"/>
      <c r="T763" s="77"/>
      <c r="U763" s="79">
        <v>43804.872812499998</v>
      </c>
      <c r="V763" s="80" t="s">
        <v>3130</v>
      </c>
      <c r="W763" s="77"/>
      <c r="X763" s="77"/>
      <c r="Y763" s="83" t="s">
        <v>4130</v>
      </c>
      <c r="Z763" s="83" t="s">
        <v>4527</v>
      </c>
    </row>
    <row r="764" spans="1:26" x14ac:dyDescent="0.3">
      <c r="A764" s="62" t="s">
        <v>861</v>
      </c>
      <c r="B764" s="62" t="s">
        <v>1189</v>
      </c>
      <c r="C764" s="63"/>
      <c r="D764" s="64"/>
      <c r="E764" s="65"/>
      <c r="F764" s="66"/>
      <c r="G764" s="63"/>
      <c r="H764" s="67"/>
      <c r="I764" s="68"/>
      <c r="J764" s="68"/>
      <c r="K764" s="34" t="s">
        <v>65</v>
      </c>
      <c r="L764" s="75">
        <v>764</v>
      </c>
      <c r="M764" s="75"/>
      <c r="N764" s="70"/>
      <c r="O764" s="77" t="s">
        <v>1419</v>
      </c>
      <c r="P764" s="79">
        <v>43804.872858796298</v>
      </c>
      <c r="Q764" s="77" t="s">
        <v>1460</v>
      </c>
      <c r="R764" s="77"/>
      <c r="S764" s="77"/>
      <c r="T764" s="77"/>
      <c r="U764" s="79">
        <v>43804.872858796298</v>
      </c>
      <c r="V764" s="80" t="s">
        <v>3131</v>
      </c>
      <c r="W764" s="77"/>
      <c r="X764" s="77"/>
      <c r="Y764" s="83" t="s">
        <v>4131</v>
      </c>
      <c r="Z764" s="77"/>
    </row>
    <row r="765" spans="1:26" x14ac:dyDescent="0.3">
      <c r="A765" s="62" t="s">
        <v>862</v>
      </c>
      <c r="B765" s="62" t="s">
        <v>862</v>
      </c>
      <c r="C765" s="63"/>
      <c r="D765" s="64"/>
      <c r="E765" s="65"/>
      <c r="F765" s="66"/>
      <c r="G765" s="63"/>
      <c r="H765" s="67"/>
      <c r="I765" s="68"/>
      <c r="J765" s="68"/>
      <c r="K765" s="34" t="s">
        <v>65</v>
      </c>
      <c r="L765" s="75">
        <v>765</v>
      </c>
      <c r="M765" s="75"/>
      <c r="N765" s="70"/>
      <c r="O765" s="77" t="s">
        <v>179</v>
      </c>
      <c r="P765" s="79">
        <v>43804.872881944444</v>
      </c>
      <c r="Q765" s="77" t="s">
        <v>1887</v>
      </c>
      <c r="R765" s="80" t="s">
        <v>2274</v>
      </c>
      <c r="S765" s="77" t="s">
        <v>2350</v>
      </c>
      <c r="T765" s="77"/>
      <c r="U765" s="79">
        <v>43804.872881944444</v>
      </c>
      <c r="V765" s="80" t="s">
        <v>3132</v>
      </c>
      <c r="W765" s="77"/>
      <c r="X765" s="77"/>
      <c r="Y765" s="83" t="s">
        <v>4132</v>
      </c>
      <c r="Z765" s="77"/>
    </row>
    <row r="766" spans="1:26" x14ac:dyDescent="0.3">
      <c r="A766" s="62" t="s">
        <v>863</v>
      </c>
      <c r="B766" s="62" t="s">
        <v>1241</v>
      </c>
      <c r="C766" s="63"/>
      <c r="D766" s="64"/>
      <c r="E766" s="65"/>
      <c r="F766" s="66"/>
      <c r="G766" s="63"/>
      <c r="H766" s="67"/>
      <c r="I766" s="68"/>
      <c r="J766" s="68"/>
      <c r="K766" s="34" t="s">
        <v>65</v>
      </c>
      <c r="L766" s="75">
        <v>766</v>
      </c>
      <c r="M766" s="75"/>
      <c r="N766" s="70"/>
      <c r="O766" s="77" t="s">
        <v>1419</v>
      </c>
      <c r="P766" s="79">
        <v>43804.872997685183</v>
      </c>
      <c r="Q766" s="77" t="s">
        <v>1586</v>
      </c>
      <c r="R766" s="77"/>
      <c r="S766" s="77"/>
      <c r="T766" s="77"/>
      <c r="U766" s="79">
        <v>43804.872997685183</v>
      </c>
      <c r="V766" s="80" t="s">
        <v>3133</v>
      </c>
      <c r="W766" s="77"/>
      <c r="X766" s="77"/>
      <c r="Y766" s="83" t="s">
        <v>4133</v>
      </c>
      <c r="Z766" s="77"/>
    </row>
    <row r="767" spans="1:26" x14ac:dyDescent="0.3">
      <c r="A767" s="62" t="s">
        <v>863</v>
      </c>
      <c r="B767" s="62" t="s">
        <v>1242</v>
      </c>
      <c r="C767" s="63"/>
      <c r="D767" s="64"/>
      <c r="E767" s="65"/>
      <c r="F767" s="66"/>
      <c r="G767" s="63"/>
      <c r="H767" s="67"/>
      <c r="I767" s="68"/>
      <c r="J767" s="68"/>
      <c r="K767" s="34" t="s">
        <v>65</v>
      </c>
      <c r="L767" s="75">
        <v>767</v>
      </c>
      <c r="M767" s="75"/>
      <c r="N767" s="70"/>
      <c r="O767" s="77" t="s">
        <v>1419</v>
      </c>
      <c r="P767" s="79">
        <v>43804.872997685183</v>
      </c>
      <c r="Q767" s="77" t="s">
        <v>1586</v>
      </c>
      <c r="R767" s="77"/>
      <c r="S767" s="77"/>
      <c r="T767" s="77"/>
      <c r="U767" s="79">
        <v>43804.872997685183</v>
      </c>
      <c r="V767" s="80" t="s">
        <v>3133</v>
      </c>
      <c r="W767" s="77"/>
      <c r="X767" s="77"/>
      <c r="Y767" s="83" t="s">
        <v>4133</v>
      </c>
      <c r="Z767" s="77"/>
    </row>
    <row r="768" spans="1:26" x14ac:dyDescent="0.3">
      <c r="A768" s="62" t="s">
        <v>864</v>
      </c>
      <c r="B768" s="62" t="s">
        <v>1181</v>
      </c>
      <c r="C768" s="63"/>
      <c r="D768" s="64"/>
      <c r="E768" s="65"/>
      <c r="F768" s="66"/>
      <c r="G768" s="63"/>
      <c r="H768" s="67"/>
      <c r="I768" s="68"/>
      <c r="J768" s="68"/>
      <c r="K768" s="34" t="s">
        <v>65</v>
      </c>
      <c r="L768" s="75">
        <v>768</v>
      </c>
      <c r="M768" s="75"/>
      <c r="N768" s="70"/>
      <c r="O768" s="77" t="s">
        <v>1419</v>
      </c>
      <c r="P768" s="79">
        <v>43804.873043981483</v>
      </c>
      <c r="Q768" s="77" t="s">
        <v>1448</v>
      </c>
      <c r="R768" s="80" t="s">
        <v>2126</v>
      </c>
      <c r="S768" s="77" t="s">
        <v>2350</v>
      </c>
      <c r="T768" s="77"/>
      <c r="U768" s="79">
        <v>43804.873043981483</v>
      </c>
      <c r="V768" s="80" t="s">
        <v>3134</v>
      </c>
      <c r="W768" s="77"/>
      <c r="X768" s="77"/>
      <c r="Y768" s="83" t="s">
        <v>4134</v>
      </c>
      <c r="Z768" s="77"/>
    </row>
    <row r="769" spans="1:26" x14ac:dyDescent="0.3">
      <c r="A769" s="62" t="s">
        <v>865</v>
      </c>
      <c r="B769" s="62" t="s">
        <v>865</v>
      </c>
      <c r="C769" s="63"/>
      <c r="D769" s="64"/>
      <c r="E769" s="65"/>
      <c r="F769" s="66"/>
      <c r="G769" s="63"/>
      <c r="H769" s="67"/>
      <c r="I769" s="68"/>
      <c r="J769" s="68"/>
      <c r="K769" s="34" t="s">
        <v>65</v>
      </c>
      <c r="L769" s="75">
        <v>769</v>
      </c>
      <c r="M769" s="75"/>
      <c r="N769" s="70"/>
      <c r="O769" s="77" t="s">
        <v>179</v>
      </c>
      <c r="P769" s="79">
        <v>43804.873263888891</v>
      </c>
      <c r="Q769" s="77" t="s">
        <v>1888</v>
      </c>
      <c r="R769" s="77"/>
      <c r="S769" s="77"/>
      <c r="T769" s="77"/>
      <c r="U769" s="79">
        <v>43804.873263888891</v>
      </c>
      <c r="V769" s="80" t="s">
        <v>3135</v>
      </c>
      <c r="W769" s="77"/>
      <c r="X769" s="77"/>
      <c r="Y769" s="83" t="s">
        <v>4135</v>
      </c>
      <c r="Z769" s="77"/>
    </row>
    <row r="770" spans="1:26" x14ac:dyDescent="0.3">
      <c r="A770" s="62" t="s">
        <v>866</v>
      </c>
      <c r="B770" s="62" t="s">
        <v>866</v>
      </c>
      <c r="C770" s="63"/>
      <c r="D770" s="64"/>
      <c r="E770" s="65"/>
      <c r="F770" s="66"/>
      <c r="G770" s="63"/>
      <c r="H770" s="67"/>
      <c r="I770" s="68"/>
      <c r="J770" s="68"/>
      <c r="K770" s="34" t="s">
        <v>65</v>
      </c>
      <c r="L770" s="75">
        <v>770</v>
      </c>
      <c r="M770" s="75"/>
      <c r="N770" s="70"/>
      <c r="O770" s="77" t="s">
        <v>179</v>
      </c>
      <c r="P770" s="79">
        <v>43804.873310185183</v>
      </c>
      <c r="Q770" s="77" t="s">
        <v>1889</v>
      </c>
      <c r="R770" s="77"/>
      <c r="S770" s="77"/>
      <c r="T770" s="77"/>
      <c r="U770" s="79">
        <v>43804.873310185183</v>
      </c>
      <c r="V770" s="80" t="s">
        <v>3136</v>
      </c>
      <c r="W770" s="77"/>
      <c r="X770" s="77"/>
      <c r="Y770" s="83" t="s">
        <v>4136</v>
      </c>
      <c r="Z770" s="77"/>
    </row>
    <row r="771" spans="1:26" x14ac:dyDescent="0.3">
      <c r="A771" s="62" t="s">
        <v>867</v>
      </c>
      <c r="B771" s="62" t="s">
        <v>1336</v>
      </c>
      <c r="C771" s="63"/>
      <c r="D771" s="64"/>
      <c r="E771" s="65"/>
      <c r="F771" s="66"/>
      <c r="G771" s="63"/>
      <c r="H771" s="67"/>
      <c r="I771" s="68"/>
      <c r="J771" s="68"/>
      <c r="K771" s="34" t="s">
        <v>65</v>
      </c>
      <c r="L771" s="75">
        <v>771</v>
      </c>
      <c r="M771" s="75"/>
      <c r="N771" s="70"/>
      <c r="O771" s="77" t="s">
        <v>1419</v>
      </c>
      <c r="P771" s="79">
        <v>43804.873402777775</v>
      </c>
      <c r="Q771" s="77" t="s">
        <v>1821</v>
      </c>
      <c r="R771" s="77"/>
      <c r="S771" s="77"/>
      <c r="T771" s="77" t="s">
        <v>2423</v>
      </c>
      <c r="U771" s="79">
        <v>43804.873402777775</v>
      </c>
      <c r="V771" s="80" t="s">
        <v>3137</v>
      </c>
      <c r="W771" s="77"/>
      <c r="X771" s="77"/>
      <c r="Y771" s="83" t="s">
        <v>4137</v>
      </c>
      <c r="Z771" s="77"/>
    </row>
    <row r="772" spans="1:26" x14ac:dyDescent="0.3">
      <c r="A772" s="62" t="s">
        <v>867</v>
      </c>
      <c r="B772" s="62" t="s">
        <v>1337</v>
      </c>
      <c r="C772" s="63"/>
      <c r="D772" s="64"/>
      <c r="E772" s="65"/>
      <c r="F772" s="66"/>
      <c r="G772" s="63"/>
      <c r="H772" s="67"/>
      <c r="I772" s="68"/>
      <c r="J772" s="68"/>
      <c r="K772" s="34" t="s">
        <v>65</v>
      </c>
      <c r="L772" s="75">
        <v>772</v>
      </c>
      <c r="M772" s="75"/>
      <c r="N772" s="70"/>
      <c r="O772" s="77" t="s">
        <v>1419</v>
      </c>
      <c r="P772" s="79">
        <v>43804.873402777775</v>
      </c>
      <c r="Q772" s="77" t="s">
        <v>1821</v>
      </c>
      <c r="R772" s="77"/>
      <c r="S772" s="77"/>
      <c r="T772" s="77" t="s">
        <v>2423</v>
      </c>
      <c r="U772" s="79">
        <v>43804.873402777775</v>
      </c>
      <c r="V772" s="80" t="s">
        <v>3137</v>
      </c>
      <c r="W772" s="77"/>
      <c r="X772" s="77"/>
      <c r="Y772" s="83" t="s">
        <v>4137</v>
      </c>
      <c r="Z772" s="77"/>
    </row>
    <row r="773" spans="1:26" x14ac:dyDescent="0.3">
      <c r="A773" s="62" t="s">
        <v>867</v>
      </c>
      <c r="B773" s="62" t="s">
        <v>1338</v>
      </c>
      <c r="C773" s="63"/>
      <c r="D773" s="64"/>
      <c r="E773" s="65"/>
      <c r="F773" s="66"/>
      <c r="G773" s="63"/>
      <c r="H773" s="67"/>
      <c r="I773" s="68"/>
      <c r="J773" s="68"/>
      <c r="K773" s="34" t="s">
        <v>65</v>
      </c>
      <c r="L773" s="75">
        <v>773</v>
      </c>
      <c r="M773" s="75"/>
      <c r="N773" s="70"/>
      <c r="O773" s="77" t="s">
        <v>1419</v>
      </c>
      <c r="P773" s="79">
        <v>43804.873402777775</v>
      </c>
      <c r="Q773" s="77" t="s">
        <v>1821</v>
      </c>
      <c r="R773" s="77"/>
      <c r="S773" s="77"/>
      <c r="T773" s="77" t="s">
        <v>2423</v>
      </c>
      <c r="U773" s="79">
        <v>43804.873402777775</v>
      </c>
      <c r="V773" s="80" t="s">
        <v>3137</v>
      </c>
      <c r="W773" s="77"/>
      <c r="X773" s="77"/>
      <c r="Y773" s="83" t="s">
        <v>4137</v>
      </c>
      <c r="Z773" s="77"/>
    </row>
    <row r="774" spans="1:26" x14ac:dyDescent="0.3">
      <c r="A774" s="62" t="s">
        <v>868</v>
      </c>
      <c r="B774" s="62" t="s">
        <v>1100</v>
      </c>
      <c r="C774" s="63"/>
      <c r="D774" s="64"/>
      <c r="E774" s="65"/>
      <c r="F774" s="66"/>
      <c r="G774" s="63"/>
      <c r="H774" s="67"/>
      <c r="I774" s="68"/>
      <c r="J774" s="68"/>
      <c r="K774" s="34" t="s">
        <v>65</v>
      </c>
      <c r="L774" s="75">
        <v>774</v>
      </c>
      <c r="M774" s="75"/>
      <c r="N774" s="70"/>
      <c r="O774" s="77" t="s">
        <v>1419</v>
      </c>
      <c r="P774" s="79">
        <v>43804.873414351852</v>
      </c>
      <c r="Q774" s="77" t="s">
        <v>1762</v>
      </c>
      <c r="R774" s="77"/>
      <c r="S774" s="77"/>
      <c r="T774" s="77"/>
      <c r="U774" s="79">
        <v>43804.873414351852</v>
      </c>
      <c r="V774" s="80" t="s">
        <v>3138</v>
      </c>
      <c r="W774" s="77"/>
      <c r="X774" s="77"/>
      <c r="Y774" s="83" t="s">
        <v>4138</v>
      </c>
      <c r="Z774" s="77"/>
    </row>
    <row r="775" spans="1:26" x14ac:dyDescent="0.3">
      <c r="A775" s="62" t="s">
        <v>869</v>
      </c>
      <c r="B775" s="62" t="s">
        <v>1287</v>
      </c>
      <c r="C775" s="63"/>
      <c r="D775" s="64"/>
      <c r="E775" s="65"/>
      <c r="F775" s="66"/>
      <c r="G775" s="63"/>
      <c r="H775" s="67"/>
      <c r="I775" s="68"/>
      <c r="J775" s="68"/>
      <c r="K775" s="34" t="s">
        <v>65</v>
      </c>
      <c r="L775" s="75">
        <v>775</v>
      </c>
      <c r="M775" s="75"/>
      <c r="N775" s="70"/>
      <c r="O775" s="77" t="s">
        <v>1419</v>
      </c>
      <c r="P775" s="79">
        <v>43804.873437499999</v>
      </c>
      <c r="Q775" s="77" t="s">
        <v>1709</v>
      </c>
      <c r="R775" s="77"/>
      <c r="S775" s="77"/>
      <c r="T775" s="77"/>
      <c r="U775" s="79">
        <v>43804.873437499999</v>
      </c>
      <c r="V775" s="80" t="s">
        <v>3139</v>
      </c>
      <c r="W775" s="77"/>
      <c r="X775" s="77"/>
      <c r="Y775" s="83" t="s">
        <v>4139</v>
      </c>
      <c r="Z775" s="77"/>
    </row>
    <row r="776" spans="1:26" x14ac:dyDescent="0.3">
      <c r="A776" s="62" t="s">
        <v>869</v>
      </c>
      <c r="B776" s="62" t="s">
        <v>1069</v>
      </c>
      <c r="C776" s="63"/>
      <c r="D776" s="64"/>
      <c r="E776" s="65"/>
      <c r="F776" s="66"/>
      <c r="G776" s="63"/>
      <c r="H776" s="67"/>
      <c r="I776" s="68"/>
      <c r="J776" s="68"/>
      <c r="K776" s="34" t="s">
        <v>65</v>
      </c>
      <c r="L776" s="75">
        <v>776</v>
      </c>
      <c r="M776" s="75"/>
      <c r="N776" s="70"/>
      <c r="O776" s="77" t="s">
        <v>1419</v>
      </c>
      <c r="P776" s="79">
        <v>43804.873437499999</v>
      </c>
      <c r="Q776" s="77" t="s">
        <v>1709</v>
      </c>
      <c r="R776" s="77"/>
      <c r="S776" s="77"/>
      <c r="T776" s="77"/>
      <c r="U776" s="79">
        <v>43804.873437499999</v>
      </c>
      <c r="V776" s="80" t="s">
        <v>3139</v>
      </c>
      <c r="W776" s="77"/>
      <c r="X776" s="77"/>
      <c r="Y776" s="83" t="s">
        <v>4139</v>
      </c>
      <c r="Z776" s="77"/>
    </row>
    <row r="777" spans="1:26" x14ac:dyDescent="0.3">
      <c r="A777" s="62" t="s">
        <v>870</v>
      </c>
      <c r="B777" s="62" t="s">
        <v>1176</v>
      </c>
      <c r="C777" s="63"/>
      <c r="D777" s="64"/>
      <c r="E777" s="65"/>
      <c r="F777" s="66"/>
      <c r="G777" s="63"/>
      <c r="H777" s="67"/>
      <c r="I777" s="68"/>
      <c r="J777" s="68"/>
      <c r="K777" s="34" t="s">
        <v>65</v>
      </c>
      <c r="L777" s="75">
        <v>777</v>
      </c>
      <c r="M777" s="75"/>
      <c r="N777" s="70"/>
      <c r="O777" s="77" t="s">
        <v>1419</v>
      </c>
      <c r="P777" s="79">
        <v>43804.873460648145</v>
      </c>
      <c r="Q777" s="77" t="s">
        <v>1435</v>
      </c>
      <c r="R777" s="77"/>
      <c r="S777" s="77"/>
      <c r="T777" s="77" t="s">
        <v>2392</v>
      </c>
      <c r="U777" s="79">
        <v>43804.873460648145</v>
      </c>
      <c r="V777" s="80" t="s">
        <v>3140</v>
      </c>
      <c r="W777" s="77"/>
      <c r="X777" s="77"/>
      <c r="Y777" s="83" t="s">
        <v>4140</v>
      </c>
      <c r="Z777" s="77"/>
    </row>
    <row r="778" spans="1:26" x14ac:dyDescent="0.3">
      <c r="A778" s="62" t="s">
        <v>871</v>
      </c>
      <c r="B778" s="62" t="s">
        <v>1366</v>
      </c>
      <c r="C778" s="63"/>
      <c r="D778" s="64"/>
      <c r="E778" s="65"/>
      <c r="F778" s="66"/>
      <c r="G778" s="63"/>
      <c r="H778" s="67"/>
      <c r="I778" s="68"/>
      <c r="J778" s="68"/>
      <c r="K778" s="34" t="s">
        <v>65</v>
      </c>
      <c r="L778" s="75">
        <v>778</v>
      </c>
      <c r="M778" s="75"/>
      <c r="N778" s="70"/>
      <c r="O778" s="77" t="s">
        <v>1419</v>
      </c>
      <c r="P778" s="79">
        <v>43804.873483796298</v>
      </c>
      <c r="Q778" s="77" t="s">
        <v>1890</v>
      </c>
      <c r="R778" s="77"/>
      <c r="S778" s="77"/>
      <c r="T778" s="77"/>
      <c r="U778" s="79">
        <v>43804.873483796298</v>
      </c>
      <c r="V778" s="80" t="s">
        <v>3141</v>
      </c>
      <c r="W778" s="77"/>
      <c r="X778" s="77"/>
      <c r="Y778" s="83" t="s">
        <v>4141</v>
      </c>
      <c r="Z778" s="77"/>
    </row>
    <row r="779" spans="1:26" x14ac:dyDescent="0.3">
      <c r="A779" s="62" t="s">
        <v>871</v>
      </c>
      <c r="B779" s="62" t="s">
        <v>1367</v>
      </c>
      <c r="C779" s="63"/>
      <c r="D779" s="64"/>
      <c r="E779" s="65"/>
      <c r="F779" s="66"/>
      <c r="G779" s="63"/>
      <c r="H779" s="67"/>
      <c r="I779" s="68"/>
      <c r="J779" s="68"/>
      <c r="K779" s="34" t="s">
        <v>65</v>
      </c>
      <c r="L779" s="75">
        <v>779</v>
      </c>
      <c r="M779" s="75"/>
      <c r="N779" s="70"/>
      <c r="O779" s="77" t="s">
        <v>1419</v>
      </c>
      <c r="P779" s="79">
        <v>43804.873483796298</v>
      </c>
      <c r="Q779" s="77" t="s">
        <v>1890</v>
      </c>
      <c r="R779" s="77"/>
      <c r="S779" s="77"/>
      <c r="T779" s="77"/>
      <c r="U779" s="79">
        <v>43804.873483796298</v>
      </c>
      <c r="V779" s="80" t="s">
        <v>3141</v>
      </c>
      <c r="W779" s="77"/>
      <c r="X779" s="77"/>
      <c r="Y779" s="83" t="s">
        <v>4141</v>
      </c>
      <c r="Z779" s="77"/>
    </row>
    <row r="780" spans="1:26" x14ac:dyDescent="0.3">
      <c r="A780" s="62" t="s">
        <v>872</v>
      </c>
      <c r="B780" s="62" t="s">
        <v>872</v>
      </c>
      <c r="C780" s="63"/>
      <c r="D780" s="64"/>
      <c r="E780" s="65"/>
      <c r="F780" s="66"/>
      <c r="G780" s="63"/>
      <c r="H780" s="67"/>
      <c r="I780" s="68"/>
      <c r="J780" s="68"/>
      <c r="K780" s="34" t="s">
        <v>65</v>
      </c>
      <c r="L780" s="75">
        <v>780</v>
      </c>
      <c r="M780" s="75"/>
      <c r="N780" s="70"/>
      <c r="O780" s="77" t="s">
        <v>179</v>
      </c>
      <c r="P780" s="79">
        <v>43804.873518518521</v>
      </c>
      <c r="Q780" s="77" t="s">
        <v>1891</v>
      </c>
      <c r="R780" s="77"/>
      <c r="S780" s="77"/>
      <c r="T780" s="77"/>
      <c r="U780" s="79">
        <v>43804.873518518521</v>
      </c>
      <c r="V780" s="80" t="s">
        <v>3142</v>
      </c>
      <c r="W780" s="77"/>
      <c r="X780" s="77"/>
      <c r="Y780" s="83" t="s">
        <v>4142</v>
      </c>
      <c r="Z780" s="77"/>
    </row>
    <row r="781" spans="1:26" x14ac:dyDescent="0.3">
      <c r="A781" s="62" t="s">
        <v>873</v>
      </c>
      <c r="B781" s="62" t="s">
        <v>1242</v>
      </c>
      <c r="C781" s="63"/>
      <c r="D781" s="64"/>
      <c r="E781" s="65"/>
      <c r="F781" s="66"/>
      <c r="G781" s="63"/>
      <c r="H781" s="67"/>
      <c r="I781" s="68"/>
      <c r="J781" s="68"/>
      <c r="K781" s="34" t="s">
        <v>65</v>
      </c>
      <c r="L781" s="75">
        <v>781</v>
      </c>
      <c r="M781" s="75"/>
      <c r="N781" s="70"/>
      <c r="O781" s="77" t="s">
        <v>1419</v>
      </c>
      <c r="P781" s="79">
        <v>43804.873530092591</v>
      </c>
      <c r="Q781" s="77" t="s">
        <v>1586</v>
      </c>
      <c r="R781" s="77"/>
      <c r="S781" s="77"/>
      <c r="T781" s="77"/>
      <c r="U781" s="79">
        <v>43804.873530092591</v>
      </c>
      <c r="V781" s="80" t="s">
        <v>3143</v>
      </c>
      <c r="W781" s="77"/>
      <c r="X781" s="77"/>
      <c r="Y781" s="83" t="s">
        <v>4143</v>
      </c>
      <c r="Z781" s="77"/>
    </row>
    <row r="782" spans="1:26" x14ac:dyDescent="0.3">
      <c r="A782" s="62" t="s">
        <v>873</v>
      </c>
      <c r="B782" s="62" t="s">
        <v>1241</v>
      </c>
      <c r="C782" s="63"/>
      <c r="D782" s="64"/>
      <c r="E782" s="65"/>
      <c r="F782" s="66"/>
      <c r="G782" s="63"/>
      <c r="H782" s="67"/>
      <c r="I782" s="68"/>
      <c r="J782" s="68"/>
      <c r="K782" s="34" t="s">
        <v>65</v>
      </c>
      <c r="L782" s="75">
        <v>782</v>
      </c>
      <c r="M782" s="75"/>
      <c r="N782" s="70"/>
      <c r="O782" s="77" t="s">
        <v>1419</v>
      </c>
      <c r="P782" s="79">
        <v>43804.873530092591</v>
      </c>
      <c r="Q782" s="77" t="s">
        <v>1586</v>
      </c>
      <c r="R782" s="77"/>
      <c r="S782" s="77"/>
      <c r="T782" s="77"/>
      <c r="U782" s="79">
        <v>43804.873530092591</v>
      </c>
      <c r="V782" s="80" t="s">
        <v>3143</v>
      </c>
      <c r="W782" s="77"/>
      <c r="X782" s="77"/>
      <c r="Y782" s="83" t="s">
        <v>4143</v>
      </c>
      <c r="Z782" s="77"/>
    </row>
    <row r="783" spans="1:26" x14ac:dyDescent="0.3">
      <c r="A783" s="62" t="s">
        <v>874</v>
      </c>
      <c r="B783" s="62" t="s">
        <v>874</v>
      </c>
      <c r="C783" s="63"/>
      <c r="D783" s="64"/>
      <c r="E783" s="65"/>
      <c r="F783" s="66"/>
      <c r="G783" s="63"/>
      <c r="H783" s="67"/>
      <c r="I783" s="68"/>
      <c r="J783" s="68"/>
      <c r="K783" s="34" t="s">
        <v>65</v>
      </c>
      <c r="L783" s="75">
        <v>783</v>
      </c>
      <c r="M783" s="75"/>
      <c r="N783" s="70"/>
      <c r="O783" s="77" t="s">
        <v>179</v>
      </c>
      <c r="P783" s="79">
        <v>43804.873541666668</v>
      </c>
      <c r="Q783" s="77" t="s">
        <v>1892</v>
      </c>
      <c r="R783" s="80" t="s">
        <v>2275</v>
      </c>
      <c r="S783" s="77" t="s">
        <v>2370</v>
      </c>
      <c r="T783" s="77" t="s">
        <v>2431</v>
      </c>
      <c r="U783" s="79">
        <v>43804.873541666668</v>
      </c>
      <c r="V783" s="80" t="s">
        <v>3144</v>
      </c>
      <c r="W783" s="77"/>
      <c r="X783" s="77"/>
      <c r="Y783" s="83" t="s">
        <v>4144</v>
      </c>
      <c r="Z783" s="77"/>
    </row>
    <row r="784" spans="1:26" x14ac:dyDescent="0.3">
      <c r="A784" s="62" t="s">
        <v>875</v>
      </c>
      <c r="B784" s="62" t="s">
        <v>875</v>
      </c>
      <c r="C784" s="63"/>
      <c r="D784" s="64"/>
      <c r="E784" s="65"/>
      <c r="F784" s="66"/>
      <c r="G784" s="63"/>
      <c r="H784" s="67"/>
      <c r="I784" s="68"/>
      <c r="J784" s="68"/>
      <c r="K784" s="34" t="s">
        <v>65</v>
      </c>
      <c r="L784" s="75">
        <v>784</v>
      </c>
      <c r="M784" s="75"/>
      <c r="N784" s="70"/>
      <c r="O784" s="77" t="s">
        <v>179</v>
      </c>
      <c r="P784" s="79">
        <v>43804.873541666668</v>
      </c>
      <c r="Q784" s="77" t="s">
        <v>1893</v>
      </c>
      <c r="R784" s="80" t="s">
        <v>2275</v>
      </c>
      <c r="S784" s="77" t="s">
        <v>2370</v>
      </c>
      <c r="T784" s="77" t="s">
        <v>2431</v>
      </c>
      <c r="U784" s="79">
        <v>43804.873541666668</v>
      </c>
      <c r="V784" s="80" t="s">
        <v>3145</v>
      </c>
      <c r="W784" s="77"/>
      <c r="X784" s="77"/>
      <c r="Y784" s="83" t="s">
        <v>4145</v>
      </c>
      <c r="Z784" s="77"/>
    </row>
    <row r="785" spans="1:26" x14ac:dyDescent="0.3">
      <c r="A785" s="62" t="s">
        <v>876</v>
      </c>
      <c r="B785" s="62" t="s">
        <v>1100</v>
      </c>
      <c r="C785" s="63"/>
      <c r="D785" s="64"/>
      <c r="E785" s="65"/>
      <c r="F785" s="66"/>
      <c r="G785" s="63"/>
      <c r="H785" s="67"/>
      <c r="I785" s="68"/>
      <c r="J785" s="68"/>
      <c r="K785" s="34" t="s">
        <v>65</v>
      </c>
      <c r="L785" s="75">
        <v>785</v>
      </c>
      <c r="M785" s="75"/>
      <c r="N785" s="70"/>
      <c r="O785" s="77" t="s">
        <v>1419</v>
      </c>
      <c r="P785" s="79">
        <v>43804.873576388891</v>
      </c>
      <c r="Q785" s="77" t="s">
        <v>1762</v>
      </c>
      <c r="R785" s="77"/>
      <c r="S785" s="77"/>
      <c r="T785" s="77"/>
      <c r="U785" s="79">
        <v>43804.873576388891</v>
      </c>
      <c r="V785" s="80" t="s">
        <v>3146</v>
      </c>
      <c r="W785" s="77"/>
      <c r="X785" s="77"/>
      <c r="Y785" s="83" t="s">
        <v>4146</v>
      </c>
      <c r="Z785" s="77"/>
    </row>
    <row r="786" spans="1:26" x14ac:dyDescent="0.3">
      <c r="A786" s="62" t="s">
        <v>877</v>
      </c>
      <c r="B786" s="62" t="s">
        <v>1284</v>
      </c>
      <c r="C786" s="63"/>
      <c r="D786" s="64"/>
      <c r="E786" s="65"/>
      <c r="F786" s="66"/>
      <c r="G786" s="63"/>
      <c r="H786" s="67"/>
      <c r="I786" s="68"/>
      <c r="J786" s="68"/>
      <c r="K786" s="34" t="s">
        <v>65</v>
      </c>
      <c r="L786" s="75">
        <v>786</v>
      </c>
      <c r="M786" s="75"/>
      <c r="N786" s="70"/>
      <c r="O786" s="77" t="s">
        <v>1419</v>
      </c>
      <c r="P786" s="79">
        <v>43804.873622685183</v>
      </c>
      <c r="Q786" s="77" t="s">
        <v>1705</v>
      </c>
      <c r="R786" s="77"/>
      <c r="S786" s="77"/>
      <c r="T786" s="77"/>
      <c r="U786" s="79">
        <v>43804.873622685183</v>
      </c>
      <c r="V786" s="80" t="s">
        <v>3147</v>
      </c>
      <c r="W786" s="77"/>
      <c r="X786" s="77"/>
      <c r="Y786" s="83" t="s">
        <v>4147</v>
      </c>
      <c r="Z786" s="77"/>
    </row>
    <row r="787" spans="1:26" x14ac:dyDescent="0.3">
      <c r="A787" s="62" t="s">
        <v>878</v>
      </c>
      <c r="B787" s="62" t="s">
        <v>878</v>
      </c>
      <c r="C787" s="63"/>
      <c r="D787" s="64"/>
      <c r="E787" s="65"/>
      <c r="F787" s="66"/>
      <c r="G787" s="63"/>
      <c r="H787" s="67"/>
      <c r="I787" s="68"/>
      <c r="J787" s="68"/>
      <c r="K787" s="34" t="s">
        <v>65</v>
      </c>
      <c r="L787" s="75">
        <v>787</v>
      </c>
      <c r="M787" s="75"/>
      <c r="N787" s="70"/>
      <c r="O787" s="77" t="s">
        <v>179</v>
      </c>
      <c r="P787" s="79">
        <v>43804.849768518521</v>
      </c>
      <c r="Q787" s="77" t="s">
        <v>1894</v>
      </c>
      <c r="R787" s="80" t="s">
        <v>2276</v>
      </c>
      <c r="S787" s="77" t="s">
        <v>2350</v>
      </c>
      <c r="T787" s="77" t="s">
        <v>2432</v>
      </c>
      <c r="U787" s="79">
        <v>43804.849768518521</v>
      </c>
      <c r="V787" s="80" t="s">
        <v>3148</v>
      </c>
      <c r="W787" s="77"/>
      <c r="X787" s="77"/>
      <c r="Y787" s="83" t="s">
        <v>4148</v>
      </c>
      <c r="Z787" s="77"/>
    </row>
    <row r="788" spans="1:26" x14ac:dyDescent="0.3">
      <c r="A788" s="62" t="s">
        <v>879</v>
      </c>
      <c r="B788" s="62" t="s">
        <v>878</v>
      </c>
      <c r="C788" s="63"/>
      <c r="D788" s="64"/>
      <c r="E788" s="65"/>
      <c r="F788" s="66"/>
      <c r="G788" s="63"/>
      <c r="H788" s="67"/>
      <c r="I788" s="68"/>
      <c r="J788" s="68"/>
      <c r="K788" s="34" t="s">
        <v>65</v>
      </c>
      <c r="L788" s="75">
        <v>788</v>
      </c>
      <c r="M788" s="75"/>
      <c r="N788" s="70"/>
      <c r="O788" s="77" t="s">
        <v>1420</v>
      </c>
      <c r="P788" s="79">
        <v>43804.873668981483</v>
      </c>
      <c r="Q788" s="77" t="s">
        <v>1895</v>
      </c>
      <c r="R788" s="77"/>
      <c r="S788" s="77"/>
      <c r="T788" s="77"/>
      <c r="U788" s="79">
        <v>43804.873668981483</v>
      </c>
      <c r="V788" s="80" t="s">
        <v>3149</v>
      </c>
      <c r="W788" s="77"/>
      <c r="X788" s="77"/>
      <c r="Y788" s="83" t="s">
        <v>4149</v>
      </c>
      <c r="Z788" s="83" t="s">
        <v>4528</v>
      </c>
    </row>
    <row r="789" spans="1:26" x14ac:dyDescent="0.3">
      <c r="A789" s="62" t="s">
        <v>880</v>
      </c>
      <c r="B789" s="62" t="s">
        <v>880</v>
      </c>
      <c r="C789" s="63"/>
      <c r="D789" s="64"/>
      <c r="E789" s="65"/>
      <c r="F789" s="66"/>
      <c r="G789" s="63"/>
      <c r="H789" s="67"/>
      <c r="I789" s="68"/>
      <c r="J789" s="68"/>
      <c r="K789" s="34" t="s">
        <v>65</v>
      </c>
      <c r="L789" s="75">
        <v>789</v>
      </c>
      <c r="M789" s="75"/>
      <c r="N789" s="70"/>
      <c r="O789" s="77" t="s">
        <v>179</v>
      </c>
      <c r="P789" s="79">
        <v>43804.873680555553</v>
      </c>
      <c r="Q789" s="77" t="s">
        <v>1896</v>
      </c>
      <c r="R789" s="80" t="s">
        <v>2277</v>
      </c>
      <c r="S789" s="77" t="s">
        <v>2350</v>
      </c>
      <c r="T789" s="77"/>
      <c r="U789" s="79">
        <v>43804.873680555553</v>
      </c>
      <c r="V789" s="80" t="s">
        <v>3150</v>
      </c>
      <c r="W789" s="77"/>
      <c r="X789" s="77"/>
      <c r="Y789" s="83" t="s">
        <v>4150</v>
      </c>
      <c r="Z789" s="77"/>
    </row>
    <row r="790" spans="1:26" x14ac:dyDescent="0.3">
      <c r="A790" s="62" t="s">
        <v>881</v>
      </c>
      <c r="B790" s="62" t="s">
        <v>881</v>
      </c>
      <c r="C790" s="63"/>
      <c r="D790" s="64"/>
      <c r="E790" s="65"/>
      <c r="F790" s="66"/>
      <c r="G790" s="63"/>
      <c r="H790" s="67"/>
      <c r="I790" s="68"/>
      <c r="J790" s="68"/>
      <c r="K790" s="34" t="s">
        <v>65</v>
      </c>
      <c r="L790" s="75">
        <v>790</v>
      </c>
      <c r="M790" s="75"/>
      <c r="N790" s="70"/>
      <c r="O790" s="77" t="s">
        <v>179</v>
      </c>
      <c r="P790" s="79">
        <v>43804.873680555553</v>
      </c>
      <c r="Q790" s="77" t="s">
        <v>1897</v>
      </c>
      <c r="R790" s="77"/>
      <c r="S790" s="77"/>
      <c r="T790" s="77"/>
      <c r="U790" s="79">
        <v>43804.873680555553</v>
      </c>
      <c r="V790" s="80" t="s">
        <v>3151</v>
      </c>
      <c r="W790" s="77"/>
      <c r="X790" s="77"/>
      <c r="Y790" s="83" t="s">
        <v>4151</v>
      </c>
      <c r="Z790" s="77"/>
    </row>
    <row r="791" spans="1:26" x14ac:dyDescent="0.3">
      <c r="A791" s="62" t="s">
        <v>882</v>
      </c>
      <c r="B791" s="62" t="s">
        <v>882</v>
      </c>
      <c r="C791" s="63"/>
      <c r="D791" s="64"/>
      <c r="E791" s="65"/>
      <c r="F791" s="66"/>
      <c r="G791" s="63"/>
      <c r="H791" s="67"/>
      <c r="I791" s="68"/>
      <c r="J791" s="68"/>
      <c r="K791" s="34" t="s">
        <v>65</v>
      </c>
      <c r="L791" s="75">
        <v>791</v>
      </c>
      <c r="M791" s="75"/>
      <c r="N791" s="70"/>
      <c r="O791" s="77" t="s">
        <v>179</v>
      </c>
      <c r="P791" s="79">
        <v>43804.864247685182</v>
      </c>
      <c r="Q791" s="77" t="s">
        <v>1898</v>
      </c>
      <c r="R791" s="77"/>
      <c r="S791" s="77"/>
      <c r="T791" s="77"/>
      <c r="U791" s="79">
        <v>43804.864247685182</v>
      </c>
      <c r="V791" s="80" t="s">
        <v>3152</v>
      </c>
      <c r="W791" s="77"/>
      <c r="X791" s="77"/>
      <c r="Y791" s="83" t="s">
        <v>4152</v>
      </c>
      <c r="Z791" s="77"/>
    </row>
    <row r="792" spans="1:26" x14ac:dyDescent="0.3">
      <c r="A792" s="62" t="s">
        <v>882</v>
      </c>
      <c r="B792" s="62" t="s">
        <v>882</v>
      </c>
      <c r="C792" s="63"/>
      <c r="D792" s="64"/>
      <c r="E792" s="65"/>
      <c r="F792" s="66"/>
      <c r="G792" s="63"/>
      <c r="H792" s="67"/>
      <c r="I792" s="68"/>
      <c r="J792" s="68"/>
      <c r="K792" s="34" t="s">
        <v>65</v>
      </c>
      <c r="L792" s="75">
        <v>792</v>
      </c>
      <c r="M792" s="75"/>
      <c r="N792" s="70"/>
      <c r="O792" s="77" t="s">
        <v>179</v>
      </c>
      <c r="P792" s="79">
        <v>43804.873703703706</v>
      </c>
      <c r="Q792" s="77" t="s">
        <v>1899</v>
      </c>
      <c r="R792" s="77"/>
      <c r="S792" s="77"/>
      <c r="T792" s="77"/>
      <c r="U792" s="79">
        <v>43804.873703703706</v>
      </c>
      <c r="V792" s="80" t="s">
        <v>3153</v>
      </c>
      <c r="W792" s="77"/>
      <c r="X792" s="77"/>
      <c r="Y792" s="83" t="s">
        <v>4153</v>
      </c>
      <c r="Z792" s="77"/>
    </row>
    <row r="793" spans="1:26" x14ac:dyDescent="0.3">
      <c r="A793" s="62" t="s">
        <v>883</v>
      </c>
      <c r="B793" s="62" t="s">
        <v>883</v>
      </c>
      <c r="C793" s="63"/>
      <c r="D793" s="64"/>
      <c r="E793" s="65"/>
      <c r="F793" s="66"/>
      <c r="G793" s="63"/>
      <c r="H793" s="67"/>
      <c r="I793" s="68"/>
      <c r="J793" s="68"/>
      <c r="K793" s="34" t="s">
        <v>65</v>
      </c>
      <c r="L793" s="75">
        <v>793</v>
      </c>
      <c r="M793" s="75"/>
      <c r="N793" s="70"/>
      <c r="O793" s="77" t="s">
        <v>179</v>
      </c>
      <c r="P793" s="79">
        <v>43804.873738425929</v>
      </c>
      <c r="Q793" s="77" t="s">
        <v>1900</v>
      </c>
      <c r="R793" s="77"/>
      <c r="S793" s="77"/>
      <c r="T793" s="77"/>
      <c r="U793" s="79">
        <v>43804.873738425929</v>
      </c>
      <c r="V793" s="80" t="s">
        <v>3154</v>
      </c>
      <c r="W793" s="77"/>
      <c r="X793" s="77"/>
      <c r="Y793" s="83" t="s">
        <v>4154</v>
      </c>
      <c r="Z793" s="77"/>
    </row>
    <row r="794" spans="1:26" x14ac:dyDescent="0.3">
      <c r="A794" s="62" t="s">
        <v>884</v>
      </c>
      <c r="B794" s="62" t="s">
        <v>884</v>
      </c>
      <c r="C794" s="63"/>
      <c r="D794" s="64"/>
      <c r="E794" s="65"/>
      <c r="F794" s="66"/>
      <c r="G794" s="63"/>
      <c r="H794" s="67"/>
      <c r="I794" s="68"/>
      <c r="J794" s="68"/>
      <c r="K794" s="34" t="s">
        <v>65</v>
      </c>
      <c r="L794" s="75">
        <v>794</v>
      </c>
      <c r="M794" s="75"/>
      <c r="N794" s="70"/>
      <c r="O794" s="77" t="s">
        <v>179</v>
      </c>
      <c r="P794" s="79">
        <v>43804.873761574076</v>
      </c>
      <c r="Q794" s="77" t="s">
        <v>1899</v>
      </c>
      <c r="R794" s="77"/>
      <c r="S794" s="77"/>
      <c r="T794" s="77"/>
      <c r="U794" s="79">
        <v>43804.873761574076</v>
      </c>
      <c r="V794" s="80" t="s">
        <v>3155</v>
      </c>
      <c r="W794" s="77"/>
      <c r="X794" s="77"/>
      <c r="Y794" s="83" t="s">
        <v>4155</v>
      </c>
      <c r="Z794" s="77"/>
    </row>
    <row r="795" spans="1:26" x14ac:dyDescent="0.3">
      <c r="A795" s="62" t="s">
        <v>885</v>
      </c>
      <c r="B795" s="62" t="s">
        <v>1364</v>
      </c>
      <c r="C795" s="63"/>
      <c r="D795" s="64"/>
      <c r="E795" s="65"/>
      <c r="F795" s="66"/>
      <c r="G795" s="63"/>
      <c r="H795" s="67"/>
      <c r="I795" s="68"/>
      <c r="J795" s="68"/>
      <c r="K795" s="34" t="s">
        <v>65</v>
      </c>
      <c r="L795" s="75">
        <v>795</v>
      </c>
      <c r="M795" s="75"/>
      <c r="N795" s="70"/>
      <c r="O795" s="77" t="s">
        <v>1419</v>
      </c>
      <c r="P795" s="79">
        <v>43804.873784722222</v>
      </c>
      <c r="Q795" s="77" t="s">
        <v>1873</v>
      </c>
      <c r="R795" s="77"/>
      <c r="S795" s="77"/>
      <c r="T795" s="77"/>
      <c r="U795" s="79">
        <v>43804.873784722222</v>
      </c>
      <c r="V795" s="80" t="s">
        <v>3156</v>
      </c>
      <c r="W795" s="77"/>
      <c r="X795" s="77"/>
      <c r="Y795" s="83" t="s">
        <v>4156</v>
      </c>
      <c r="Z795" s="77"/>
    </row>
    <row r="796" spans="1:26" x14ac:dyDescent="0.3">
      <c r="A796" s="62" t="s">
        <v>886</v>
      </c>
      <c r="B796" s="62" t="s">
        <v>1176</v>
      </c>
      <c r="C796" s="63"/>
      <c r="D796" s="64"/>
      <c r="E796" s="65"/>
      <c r="F796" s="66"/>
      <c r="G796" s="63"/>
      <c r="H796" s="67"/>
      <c r="I796" s="68"/>
      <c r="J796" s="68"/>
      <c r="K796" s="34" t="s">
        <v>65</v>
      </c>
      <c r="L796" s="75">
        <v>796</v>
      </c>
      <c r="M796" s="75"/>
      <c r="N796" s="70"/>
      <c r="O796" s="77" t="s">
        <v>1419</v>
      </c>
      <c r="P796" s="79">
        <v>43804.873854166668</v>
      </c>
      <c r="Q796" s="77" t="s">
        <v>1435</v>
      </c>
      <c r="R796" s="77"/>
      <c r="S796" s="77"/>
      <c r="T796" s="77" t="s">
        <v>2392</v>
      </c>
      <c r="U796" s="79">
        <v>43804.873854166668</v>
      </c>
      <c r="V796" s="80" t="s">
        <v>3157</v>
      </c>
      <c r="W796" s="77"/>
      <c r="X796" s="77"/>
      <c r="Y796" s="83" t="s">
        <v>4157</v>
      </c>
      <c r="Z796" s="77"/>
    </row>
    <row r="797" spans="1:26" x14ac:dyDescent="0.3">
      <c r="A797" s="62" t="s">
        <v>887</v>
      </c>
      <c r="B797" s="62" t="s">
        <v>1368</v>
      </c>
      <c r="C797" s="63"/>
      <c r="D797" s="64"/>
      <c r="E797" s="65"/>
      <c r="F797" s="66"/>
      <c r="G797" s="63"/>
      <c r="H797" s="67"/>
      <c r="I797" s="68"/>
      <c r="J797" s="68"/>
      <c r="K797" s="34" t="s">
        <v>65</v>
      </c>
      <c r="L797" s="75">
        <v>797</v>
      </c>
      <c r="M797" s="75"/>
      <c r="N797" s="70"/>
      <c r="O797" s="77" t="s">
        <v>1419</v>
      </c>
      <c r="P797" s="79">
        <v>43804.873900462961</v>
      </c>
      <c r="Q797" s="77" t="s">
        <v>1901</v>
      </c>
      <c r="R797" s="77"/>
      <c r="S797" s="77"/>
      <c r="T797" s="77"/>
      <c r="U797" s="79">
        <v>43804.873900462961</v>
      </c>
      <c r="V797" s="80" t="s">
        <v>3158</v>
      </c>
      <c r="W797" s="77"/>
      <c r="X797" s="77"/>
      <c r="Y797" s="83" t="s">
        <v>4158</v>
      </c>
      <c r="Z797" s="83" t="s">
        <v>4529</v>
      </c>
    </row>
    <row r="798" spans="1:26" x14ac:dyDescent="0.3">
      <c r="A798" s="62" t="s">
        <v>887</v>
      </c>
      <c r="B798" s="62" t="s">
        <v>1369</v>
      </c>
      <c r="C798" s="63"/>
      <c r="D798" s="64"/>
      <c r="E798" s="65"/>
      <c r="F798" s="66"/>
      <c r="G798" s="63"/>
      <c r="H798" s="67"/>
      <c r="I798" s="68"/>
      <c r="J798" s="68"/>
      <c r="K798" s="34" t="s">
        <v>65</v>
      </c>
      <c r="L798" s="75">
        <v>798</v>
      </c>
      <c r="M798" s="75"/>
      <c r="N798" s="70"/>
      <c r="O798" s="77" t="s">
        <v>1420</v>
      </c>
      <c r="P798" s="79">
        <v>43804.873900462961</v>
      </c>
      <c r="Q798" s="77" t="s">
        <v>1901</v>
      </c>
      <c r="R798" s="77"/>
      <c r="S798" s="77"/>
      <c r="T798" s="77"/>
      <c r="U798" s="79">
        <v>43804.873900462961</v>
      </c>
      <c r="V798" s="80" t="s">
        <v>3158</v>
      </c>
      <c r="W798" s="77"/>
      <c r="X798" s="77"/>
      <c r="Y798" s="83" t="s">
        <v>4158</v>
      </c>
      <c r="Z798" s="83" t="s">
        <v>4529</v>
      </c>
    </row>
    <row r="799" spans="1:26" x14ac:dyDescent="0.3">
      <c r="A799" s="62" t="s">
        <v>888</v>
      </c>
      <c r="B799" s="62" t="s">
        <v>1189</v>
      </c>
      <c r="C799" s="63"/>
      <c r="D799" s="64"/>
      <c r="E799" s="65"/>
      <c r="F799" s="66"/>
      <c r="G799" s="63"/>
      <c r="H799" s="67"/>
      <c r="I799" s="68"/>
      <c r="J799" s="68"/>
      <c r="K799" s="34" t="s">
        <v>65</v>
      </c>
      <c r="L799" s="75">
        <v>799</v>
      </c>
      <c r="M799" s="75"/>
      <c r="N799" s="70"/>
      <c r="O799" s="77" t="s">
        <v>1419</v>
      </c>
      <c r="P799" s="79">
        <v>43804.87394675926</v>
      </c>
      <c r="Q799" s="77" t="s">
        <v>1460</v>
      </c>
      <c r="R799" s="77"/>
      <c r="S799" s="77"/>
      <c r="T799" s="77"/>
      <c r="U799" s="79">
        <v>43804.87394675926</v>
      </c>
      <c r="V799" s="80" t="s">
        <v>3159</v>
      </c>
      <c r="W799" s="77"/>
      <c r="X799" s="77"/>
      <c r="Y799" s="83" t="s">
        <v>4159</v>
      </c>
      <c r="Z799" s="77"/>
    </row>
    <row r="800" spans="1:26" x14ac:dyDescent="0.3">
      <c r="A800" s="62" t="s">
        <v>889</v>
      </c>
      <c r="B800" s="62" t="s">
        <v>1364</v>
      </c>
      <c r="C800" s="63"/>
      <c r="D800" s="64"/>
      <c r="E800" s="65"/>
      <c r="F800" s="66"/>
      <c r="G800" s="63"/>
      <c r="H800" s="67"/>
      <c r="I800" s="68"/>
      <c r="J800" s="68"/>
      <c r="K800" s="34" t="s">
        <v>65</v>
      </c>
      <c r="L800" s="75">
        <v>800</v>
      </c>
      <c r="M800" s="75"/>
      <c r="N800" s="70"/>
      <c r="O800" s="77" t="s">
        <v>1419</v>
      </c>
      <c r="P800" s="79">
        <v>43804.874097222222</v>
      </c>
      <c r="Q800" s="77" t="s">
        <v>1873</v>
      </c>
      <c r="R800" s="77"/>
      <c r="S800" s="77"/>
      <c r="T800" s="77"/>
      <c r="U800" s="79">
        <v>43804.874097222222</v>
      </c>
      <c r="V800" s="80" t="s">
        <v>3160</v>
      </c>
      <c r="W800" s="77"/>
      <c r="X800" s="77"/>
      <c r="Y800" s="83" t="s">
        <v>4160</v>
      </c>
      <c r="Z800" s="77"/>
    </row>
    <row r="801" spans="1:26" x14ac:dyDescent="0.3">
      <c r="A801" s="62" t="s">
        <v>890</v>
      </c>
      <c r="B801" s="62" t="s">
        <v>890</v>
      </c>
      <c r="C801" s="63"/>
      <c r="D801" s="64"/>
      <c r="E801" s="65"/>
      <c r="F801" s="66"/>
      <c r="G801" s="63"/>
      <c r="H801" s="67"/>
      <c r="I801" s="68"/>
      <c r="J801" s="68"/>
      <c r="K801" s="34" t="s">
        <v>65</v>
      </c>
      <c r="L801" s="75">
        <v>801</v>
      </c>
      <c r="M801" s="75"/>
      <c r="N801" s="70"/>
      <c r="O801" s="77" t="s">
        <v>179</v>
      </c>
      <c r="P801" s="79">
        <v>43804.874178240738</v>
      </c>
      <c r="Q801" s="77" t="s">
        <v>1902</v>
      </c>
      <c r="R801" s="80" t="s">
        <v>2278</v>
      </c>
      <c r="S801" s="77" t="s">
        <v>2380</v>
      </c>
      <c r="T801" s="77"/>
      <c r="U801" s="79">
        <v>43804.874178240738</v>
      </c>
      <c r="V801" s="80" t="s">
        <v>3161</v>
      </c>
      <c r="W801" s="77"/>
      <c r="X801" s="77"/>
      <c r="Y801" s="83" t="s">
        <v>4161</v>
      </c>
      <c r="Z801" s="77"/>
    </row>
    <row r="802" spans="1:26" x14ac:dyDescent="0.3">
      <c r="A802" s="62" t="s">
        <v>891</v>
      </c>
      <c r="B802" s="62" t="s">
        <v>891</v>
      </c>
      <c r="C802" s="63"/>
      <c r="D802" s="64"/>
      <c r="E802" s="65"/>
      <c r="F802" s="66"/>
      <c r="G802" s="63"/>
      <c r="H802" s="67"/>
      <c r="I802" s="68"/>
      <c r="J802" s="68"/>
      <c r="K802" s="34" t="s">
        <v>65</v>
      </c>
      <c r="L802" s="75">
        <v>802</v>
      </c>
      <c r="M802" s="75"/>
      <c r="N802" s="70"/>
      <c r="O802" s="77" t="s">
        <v>179</v>
      </c>
      <c r="P802" s="79">
        <v>43804.874224537038</v>
      </c>
      <c r="Q802" s="77" t="s">
        <v>1903</v>
      </c>
      <c r="R802" s="77"/>
      <c r="S802" s="77"/>
      <c r="T802" s="77"/>
      <c r="U802" s="79">
        <v>43804.874224537038</v>
      </c>
      <c r="V802" s="80" t="s">
        <v>3162</v>
      </c>
      <c r="W802" s="77"/>
      <c r="X802" s="77"/>
      <c r="Y802" s="83" t="s">
        <v>4162</v>
      </c>
      <c r="Z802" s="77"/>
    </row>
    <row r="803" spans="1:26" x14ac:dyDescent="0.3">
      <c r="A803" s="62" t="s">
        <v>892</v>
      </c>
      <c r="B803" s="62" t="s">
        <v>892</v>
      </c>
      <c r="C803" s="63"/>
      <c r="D803" s="64"/>
      <c r="E803" s="65"/>
      <c r="F803" s="66"/>
      <c r="G803" s="63"/>
      <c r="H803" s="67"/>
      <c r="I803" s="68"/>
      <c r="J803" s="68"/>
      <c r="K803" s="34" t="s">
        <v>65</v>
      </c>
      <c r="L803" s="75">
        <v>803</v>
      </c>
      <c r="M803" s="75"/>
      <c r="N803" s="70"/>
      <c r="O803" s="77" t="s">
        <v>179</v>
      </c>
      <c r="P803" s="79">
        <v>43804.874247685184</v>
      </c>
      <c r="Q803" s="77" t="s">
        <v>1904</v>
      </c>
      <c r="R803" s="80" t="s">
        <v>2279</v>
      </c>
      <c r="S803" s="77" t="s">
        <v>2350</v>
      </c>
      <c r="T803" s="77"/>
      <c r="U803" s="79">
        <v>43804.874247685184</v>
      </c>
      <c r="V803" s="80" t="s">
        <v>3163</v>
      </c>
      <c r="W803" s="77"/>
      <c r="X803" s="77"/>
      <c r="Y803" s="83" t="s">
        <v>4163</v>
      </c>
      <c r="Z803" s="77"/>
    </row>
    <row r="804" spans="1:26" x14ac:dyDescent="0.3">
      <c r="A804" s="62" t="s">
        <v>893</v>
      </c>
      <c r="B804" s="62" t="s">
        <v>893</v>
      </c>
      <c r="C804" s="63"/>
      <c r="D804" s="64"/>
      <c r="E804" s="65"/>
      <c r="F804" s="66"/>
      <c r="G804" s="63"/>
      <c r="H804" s="67"/>
      <c r="I804" s="68"/>
      <c r="J804" s="68"/>
      <c r="K804" s="34" t="s">
        <v>65</v>
      </c>
      <c r="L804" s="75">
        <v>804</v>
      </c>
      <c r="M804" s="75"/>
      <c r="N804" s="70"/>
      <c r="O804" s="77" t="s">
        <v>179</v>
      </c>
      <c r="P804" s="79">
        <v>43804.874305555553</v>
      </c>
      <c r="Q804" s="77" t="s">
        <v>1905</v>
      </c>
      <c r="R804" s="77"/>
      <c r="S804" s="77"/>
      <c r="T804" s="77"/>
      <c r="U804" s="79">
        <v>43804.874305555553</v>
      </c>
      <c r="V804" s="80" t="s">
        <v>3164</v>
      </c>
      <c r="W804" s="77"/>
      <c r="X804" s="77"/>
      <c r="Y804" s="83" t="s">
        <v>4164</v>
      </c>
      <c r="Z804" s="77"/>
    </row>
    <row r="805" spans="1:26" x14ac:dyDescent="0.3">
      <c r="A805" s="62" t="s">
        <v>894</v>
      </c>
      <c r="B805" s="62" t="s">
        <v>894</v>
      </c>
      <c r="C805" s="63"/>
      <c r="D805" s="64"/>
      <c r="E805" s="65"/>
      <c r="F805" s="66"/>
      <c r="G805" s="63"/>
      <c r="H805" s="67"/>
      <c r="I805" s="68"/>
      <c r="J805" s="68"/>
      <c r="K805" s="34" t="s">
        <v>65</v>
      </c>
      <c r="L805" s="75">
        <v>805</v>
      </c>
      <c r="M805" s="75"/>
      <c r="N805" s="70"/>
      <c r="O805" s="77" t="s">
        <v>179</v>
      </c>
      <c r="P805" s="79">
        <v>43804.874374999999</v>
      </c>
      <c r="Q805" s="77" t="s">
        <v>1906</v>
      </c>
      <c r="R805" s="80" t="s">
        <v>2280</v>
      </c>
      <c r="S805" s="77" t="s">
        <v>2350</v>
      </c>
      <c r="T805" s="77"/>
      <c r="U805" s="79">
        <v>43804.874374999999</v>
      </c>
      <c r="V805" s="80" t="s">
        <v>3165</v>
      </c>
      <c r="W805" s="77"/>
      <c r="X805" s="77"/>
      <c r="Y805" s="83" t="s">
        <v>4165</v>
      </c>
      <c r="Z805" s="77"/>
    </row>
    <row r="806" spans="1:26" x14ac:dyDescent="0.3">
      <c r="A806" s="62" t="s">
        <v>895</v>
      </c>
      <c r="B806" s="62" t="s">
        <v>1144</v>
      </c>
      <c r="C806" s="63"/>
      <c r="D806" s="64"/>
      <c r="E806" s="65"/>
      <c r="F806" s="66"/>
      <c r="G806" s="63"/>
      <c r="H806" s="67"/>
      <c r="I806" s="68"/>
      <c r="J806" s="68"/>
      <c r="K806" s="34" t="s">
        <v>65</v>
      </c>
      <c r="L806" s="75">
        <v>806</v>
      </c>
      <c r="M806" s="75"/>
      <c r="N806" s="70"/>
      <c r="O806" s="77" t="s">
        <v>1419</v>
      </c>
      <c r="P806" s="79">
        <v>43804.874467592592</v>
      </c>
      <c r="Q806" s="77" t="s">
        <v>1730</v>
      </c>
      <c r="R806" s="77"/>
      <c r="S806" s="77"/>
      <c r="T806" s="77"/>
      <c r="U806" s="79">
        <v>43804.874467592592</v>
      </c>
      <c r="V806" s="80" t="s">
        <v>3166</v>
      </c>
      <c r="W806" s="77"/>
      <c r="X806" s="77"/>
      <c r="Y806" s="83" t="s">
        <v>4166</v>
      </c>
      <c r="Z806" s="77"/>
    </row>
    <row r="807" spans="1:26" x14ac:dyDescent="0.3">
      <c r="A807" s="62" t="s">
        <v>896</v>
      </c>
      <c r="B807" s="62" t="s">
        <v>985</v>
      </c>
      <c r="C807" s="63"/>
      <c r="D807" s="64"/>
      <c r="E807" s="65"/>
      <c r="F807" s="66"/>
      <c r="G807" s="63"/>
      <c r="H807" s="67"/>
      <c r="I807" s="68"/>
      <c r="J807" s="68"/>
      <c r="K807" s="34" t="s">
        <v>65</v>
      </c>
      <c r="L807" s="75">
        <v>807</v>
      </c>
      <c r="M807" s="75"/>
      <c r="N807" s="70"/>
      <c r="O807" s="77" t="s">
        <v>1419</v>
      </c>
      <c r="P807" s="79">
        <v>43804.874606481484</v>
      </c>
      <c r="Q807" s="77" t="s">
        <v>1698</v>
      </c>
      <c r="R807" s="77"/>
      <c r="S807" s="77"/>
      <c r="T807" s="77"/>
      <c r="U807" s="79">
        <v>43804.874606481484</v>
      </c>
      <c r="V807" s="80" t="s">
        <v>3167</v>
      </c>
      <c r="W807" s="77"/>
      <c r="X807" s="77"/>
      <c r="Y807" s="83" t="s">
        <v>4167</v>
      </c>
      <c r="Z807" s="77"/>
    </row>
    <row r="808" spans="1:26" x14ac:dyDescent="0.3">
      <c r="A808" s="62" t="s">
        <v>897</v>
      </c>
      <c r="B808" s="62" t="s">
        <v>897</v>
      </c>
      <c r="C808" s="63"/>
      <c r="D808" s="64"/>
      <c r="E808" s="65"/>
      <c r="F808" s="66"/>
      <c r="G808" s="63"/>
      <c r="H808" s="67"/>
      <c r="I808" s="68"/>
      <c r="J808" s="68"/>
      <c r="K808" s="34" t="s">
        <v>65</v>
      </c>
      <c r="L808" s="75">
        <v>808</v>
      </c>
      <c r="M808" s="75"/>
      <c r="N808" s="70"/>
      <c r="O808" s="77" t="s">
        <v>179</v>
      </c>
      <c r="P808" s="79">
        <v>43804.853877314818</v>
      </c>
      <c r="Q808" s="77" t="s">
        <v>1907</v>
      </c>
      <c r="R808" s="77" t="s">
        <v>2281</v>
      </c>
      <c r="S808" s="77" t="s">
        <v>2381</v>
      </c>
      <c r="T808" s="77" t="s">
        <v>2433</v>
      </c>
      <c r="U808" s="79">
        <v>43804.853877314818</v>
      </c>
      <c r="V808" s="80" t="s">
        <v>3168</v>
      </c>
      <c r="W808" s="77"/>
      <c r="X808" s="77"/>
      <c r="Y808" s="83" t="s">
        <v>4168</v>
      </c>
      <c r="Z808" s="77"/>
    </row>
    <row r="809" spans="1:26" x14ac:dyDescent="0.3">
      <c r="A809" s="62" t="s">
        <v>897</v>
      </c>
      <c r="B809" s="62" t="s">
        <v>897</v>
      </c>
      <c r="C809" s="63"/>
      <c r="D809" s="64"/>
      <c r="E809" s="65"/>
      <c r="F809" s="66"/>
      <c r="G809" s="63"/>
      <c r="H809" s="67"/>
      <c r="I809" s="68"/>
      <c r="J809" s="68"/>
      <c r="K809" s="34" t="s">
        <v>65</v>
      </c>
      <c r="L809" s="75">
        <v>809</v>
      </c>
      <c r="M809" s="75"/>
      <c r="N809" s="70"/>
      <c r="O809" s="77" t="s">
        <v>179</v>
      </c>
      <c r="P809" s="79">
        <v>43804.874710648146</v>
      </c>
      <c r="Q809" s="77" t="s">
        <v>1908</v>
      </c>
      <c r="R809" s="77" t="s">
        <v>2282</v>
      </c>
      <c r="S809" s="77" t="s">
        <v>2381</v>
      </c>
      <c r="T809" s="77" t="s">
        <v>2433</v>
      </c>
      <c r="U809" s="79">
        <v>43804.874710648146</v>
      </c>
      <c r="V809" s="80" t="s">
        <v>3169</v>
      </c>
      <c r="W809" s="77"/>
      <c r="X809" s="77"/>
      <c r="Y809" s="83" t="s">
        <v>4169</v>
      </c>
      <c r="Z809" s="77"/>
    </row>
    <row r="810" spans="1:26" x14ac:dyDescent="0.3">
      <c r="A810" s="62" t="s">
        <v>898</v>
      </c>
      <c r="B810" s="62" t="s">
        <v>1370</v>
      </c>
      <c r="C810" s="63"/>
      <c r="D810" s="64"/>
      <c r="E810" s="65"/>
      <c r="F810" s="66"/>
      <c r="G810" s="63"/>
      <c r="H810" s="67"/>
      <c r="I810" s="68"/>
      <c r="J810" s="68"/>
      <c r="K810" s="34" t="s">
        <v>65</v>
      </c>
      <c r="L810" s="75">
        <v>810</v>
      </c>
      <c r="M810" s="75"/>
      <c r="N810" s="70"/>
      <c r="O810" s="77" t="s">
        <v>1420</v>
      </c>
      <c r="P810" s="79">
        <v>43804.874791666669</v>
      </c>
      <c r="Q810" s="77" t="s">
        <v>1909</v>
      </c>
      <c r="R810" s="77"/>
      <c r="S810" s="77"/>
      <c r="T810" s="77"/>
      <c r="U810" s="79">
        <v>43804.874791666669</v>
      </c>
      <c r="V810" s="80" t="s">
        <v>3170</v>
      </c>
      <c r="W810" s="77"/>
      <c r="X810" s="77"/>
      <c r="Y810" s="83" t="s">
        <v>4170</v>
      </c>
      <c r="Z810" s="83" t="s">
        <v>4530</v>
      </c>
    </row>
    <row r="811" spans="1:26" x14ac:dyDescent="0.3">
      <c r="A811" s="62" t="s">
        <v>899</v>
      </c>
      <c r="B811" s="62" t="s">
        <v>1371</v>
      </c>
      <c r="C811" s="63"/>
      <c r="D811" s="64"/>
      <c r="E811" s="65"/>
      <c r="F811" s="66"/>
      <c r="G811" s="63"/>
      <c r="H811" s="67"/>
      <c r="I811" s="68"/>
      <c r="J811" s="68"/>
      <c r="K811" s="34" t="s">
        <v>65</v>
      </c>
      <c r="L811" s="75">
        <v>811</v>
      </c>
      <c r="M811" s="75"/>
      <c r="N811" s="70"/>
      <c r="O811" s="77" t="s">
        <v>1419</v>
      </c>
      <c r="P811" s="79">
        <v>43804.874826388892</v>
      </c>
      <c r="Q811" s="77" t="s">
        <v>1910</v>
      </c>
      <c r="R811" s="77"/>
      <c r="S811" s="77"/>
      <c r="T811" s="77"/>
      <c r="U811" s="79">
        <v>43804.874826388892</v>
      </c>
      <c r="V811" s="80" t="s">
        <v>3171</v>
      </c>
      <c r="W811" s="77"/>
      <c r="X811" s="77"/>
      <c r="Y811" s="83" t="s">
        <v>4171</v>
      </c>
      <c r="Z811" s="77"/>
    </row>
    <row r="812" spans="1:26" x14ac:dyDescent="0.3">
      <c r="A812" s="62" t="s">
        <v>900</v>
      </c>
      <c r="B812" s="62" t="s">
        <v>1372</v>
      </c>
      <c r="C812" s="63"/>
      <c r="D812" s="64"/>
      <c r="E812" s="65"/>
      <c r="F812" s="66"/>
      <c r="G812" s="63"/>
      <c r="H812" s="67"/>
      <c r="I812" s="68"/>
      <c r="J812" s="68"/>
      <c r="K812" s="34" t="s">
        <v>65</v>
      </c>
      <c r="L812" s="75">
        <v>812</v>
      </c>
      <c r="M812" s="75"/>
      <c r="N812" s="70"/>
      <c r="O812" s="77" t="s">
        <v>1420</v>
      </c>
      <c r="P812" s="79">
        <v>43804.874918981484</v>
      </c>
      <c r="Q812" s="77" t="s">
        <v>1911</v>
      </c>
      <c r="R812" s="77"/>
      <c r="S812" s="77"/>
      <c r="T812" s="77"/>
      <c r="U812" s="79">
        <v>43804.874918981484</v>
      </c>
      <c r="V812" s="80" t="s">
        <v>3172</v>
      </c>
      <c r="W812" s="77"/>
      <c r="X812" s="77"/>
      <c r="Y812" s="83" t="s">
        <v>4172</v>
      </c>
      <c r="Z812" s="83" t="s">
        <v>4531</v>
      </c>
    </row>
    <row r="813" spans="1:26" x14ac:dyDescent="0.3">
      <c r="A813" s="62" t="s">
        <v>901</v>
      </c>
      <c r="B813" s="62" t="s">
        <v>901</v>
      </c>
      <c r="C813" s="63"/>
      <c r="D813" s="64"/>
      <c r="E813" s="65"/>
      <c r="F813" s="66"/>
      <c r="G813" s="63"/>
      <c r="H813" s="67"/>
      <c r="I813" s="68"/>
      <c r="J813" s="68"/>
      <c r="K813" s="34" t="s">
        <v>65</v>
      </c>
      <c r="L813" s="75">
        <v>813</v>
      </c>
      <c r="M813" s="75"/>
      <c r="N813" s="70"/>
      <c r="O813" s="77" t="s">
        <v>179</v>
      </c>
      <c r="P813" s="79">
        <v>43804.8749537037</v>
      </c>
      <c r="Q813" s="77" t="s">
        <v>1912</v>
      </c>
      <c r="R813" s="77"/>
      <c r="S813" s="77"/>
      <c r="T813" s="77"/>
      <c r="U813" s="79">
        <v>43804.8749537037</v>
      </c>
      <c r="V813" s="80" t="s">
        <v>3173</v>
      </c>
      <c r="W813" s="77"/>
      <c r="X813" s="77"/>
      <c r="Y813" s="83" t="s">
        <v>4173</v>
      </c>
      <c r="Z813" s="77"/>
    </row>
    <row r="814" spans="1:26" x14ac:dyDescent="0.3">
      <c r="A814" s="62" t="s">
        <v>902</v>
      </c>
      <c r="B814" s="62" t="s">
        <v>1373</v>
      </c>
      <c r="C814" s="63"/>
      <c r="D814" s="64"/>
      <c r="E814" s="65"/>
      <c r="F814" s="66"/>
      <c r="G814" s="63"/>
      <c r="H814" s="67"/>
      <c r="I814" s="68"/>
      <c r="J814" s="68"/>
      <c r="K814" s="34" t="s">
        <v>65</v>
      </c>
      <c r="L814" s="75">
        <v>814</v>
      </c>
      <c r="M814" s="75"/>
      <c r="N814" s="70"/>
      <c r="O814" s="77" t="s">
        <v>1420</v>
      </c>
      <c r="P814" s="79">
        <v>43804.874965277777</v>
      </c>
      <c r="Q814" s="77" t="s">
        <v>1913</v>
      </c>
      <c r="R814" s="77"/>
      <c r="S814" s="77"/>
      <c r="T814" s="77"/>
      <c r="U814" s="79">
        <v>43804.874965277777</v>
      </c>
      <c r="V814" s="80" t="s">
        <v>3174</v>
      </c>
      <c r="W814" s="77"/>
      <c r="X814" s="77"/>
      <c r="Y814" s="83" t="s">
        <v>4174</v>
      </c>
      <c r="Z814" s="83" t="s">
        <v>4532</v>
      </c>
    </row>
    <row r="815" spans="1:26" x14ac:dyDescent="0.3">
      <c r="A815" s="62" t="s">
        <v>903</v>
      </c>
      <c r="B815" s="62" t="s">
        <v>1189</v>
      </c>
      <c r="C815" s="63"/>
      <c r="D815" s="64"/>
      <c r="E815" s="65"/>
      <c r="F815" s="66"/>
      <c r="G815" s="63"/>
      <c r="H815" s="67"/>
      <c r="I815" s="68"/>
      <c r="J815" s="68"/>
      <c r="K815" s="34" t="s">
        <v>65</v>
      </c>
      <c r="L815" s="75">
        <v>815</v>
      </c>
      <c r="M815" s="75"/>
      <c r="N815" s="70"/>
      <c r="O815" s="77" t="s">
        <v>1419</v>
      </c>
      <c r="P815" s="79">
        <v>43804.875023148146</v>
      </c>
      <c r="Q815" s="77" t="s">
        <v>1460</v>
      </c>
      <c r="R815" s="77"/>
      <c r="S815" s="77"/>
      <c r="T815" s="77"/>
      <c r="U815" s="79">
        <v>43804.875023148146</v>
      </c>
      <c r="V815" s="80" t="s">
        <v>3175</v>
      </c>
      <c r="W815" s="77"/>
      <c r="X815" s="77"/>
      <c r="Y815" s="83" t="s">
        <v>4175</v>
      </c>
      <c r="Z815" s="77"/>
    </row>
    <row r="816" spans="1:26" x14ac:dyDescent="0.3">
      <c r="A816" s="62" t="s">
        <v>904</v>
      </c>
      <c r="B816" s="62" t="s">
        <v>904</v>
      </c>
      <c r="C816" s="63"/>
      <c r="D816" s="64"/>
      <c r="E816" s="65"/>
      <c r="F816" s="66"/>
      <c r="G816" s="63"/>
      <c r="H816" s="67"/>
      <c r="I816" s="68"/>
      <c r="J816" s="68"/>
      <c r="K816" s="34" t="s">
        <v>65</v>
      </c>
      <c r="L816" s="75">
        <v>816</v>
      </c>
      <c r="M816" s="75"/>
      <c r="N816" s="70"/>
      <c r="O816" s="77" t="s">
        <v>179</v>
      </c>
      <c r="P816" s="79">
        <v>43804.875023148146</v>
      </c>
      <c r="Q816" s="77" t="s">
        <v>1914</v>
      </c>
      <c r="R816" s="80" t="s">
        <v>2283</v>
      </c>
      <c r="S816" s="77" t="s">
        <v>2350</v>
      </c>
      <c r="T816" s="77"/>
      <c r="U816" s="79">
        <v>43804.875023148146</v>
      </c>
      <c r="V816" s="80" t="s">
        <v>3176</v>
      </c>
      <c r="W816" s="77"/>
      <c r="X816" s="77"/>
      <c r="Y816" s="83" t="s">
        <v>4176</v>
      </c>
      <c r="Z816" s="77"/>
    </row>
    <row r="817" spans="1:26" x14ac:dyDescent="0.3">
      <c r="A817" s="62" t="s">
        <v>905</v>
      </c>
      <c r="B817" s="62" t="s">
        <v>1187</v>
      </c>
      <c r="C817" s="63"/>
      <c r="D817" s="64"/>
      <c r="E817" s="65"/>
      <c r="F817" s="66"/>
      <c r="G817" s="63"/>
      <c r="H817" s="67"/>
      <c r="I817" s="68"/>
      <c r="J817" s="68"/>
      <c r="K817" s="34" t="s">
        <v>65</v>
      </c>
      <c r="L817" s="75">
        <v>817</v>
      </c>
      <c r="M817" s="75"/>
      <c r="N817" s="70"/>
      <c r="O817" s="77" t="s">
        <v>1419</v>
      </c>
      <c r="P817" s="79">
        <v>43804.875069444446</v>
      </c>
      <c r="Q817" s="77" t="s">
        <v>1457</v>
      </c>
      <c r="R817" s="77"/>
      <c r="S817" s="77"/>
      <c r="T817" s="77"/>
      <c r="U817" s="79">
        <v>43804.875069444446</v>
      </c>
      <c r="V817" s="80" t="s">
        <v>3177</v>
      </c>
      <c r="W817" s="77"/>
      <c r="X817" s="77"/>
      <c r="Y817" s="83" t="s">
        <v>4177</v>
      </c>
      <c r="Z817" s="77"/>
    </row>
    <row r="818" spans="1:26" x14ac:dyDescent="0.3">
      <c r="A818" s="62" t="s">
        <v>906</v>
      </c>
      <c r="B818" s="62" t="s">
        <v>906</v>
      </c>
      <c r="C818" s="63"/>
      <c r="D818" s="64"/>
      <c r="E818" s="65"/>
      <c r="F818" s="66"/>
      <c r="G818" s="63"/>
      <c r="H818" s="67"/>
      <c r="I818" s="68"/>
      <c r="J818" s="68"/>
      <c r="K818" s="34" t="s">
        <v>65</v>
      </c>
      <c r="L818" s="75">
        <v>818</v>
      </c>
      <c r="M818" s="75"/>
      <c r="N818" s="70"/>
      <c r="O818" s="77" t="s">
        <v>179</v>
      </c>
      <c r="P818" s="79">
        <v>43804.875069444446</v>
      </c>
      <c r="Q818" s="77" t="s">
        <v>1915</v>
      </c>
      <c r="R818" s="80" t="s">
        <v>2284</v>
      </c>
      <c r="S818" s="77" t="s">
        <v>2350</v>
      </c>
      <c r="T818" s="77"/>
      <c r="U818" s="79">
        <v>43804.875069444446</v>
      </c>
      <c r="V818" s="80" t="s">
        <v>3178</v>
      </c>
      <c r="W818" s="77"/>
      <c r="X818" s="77"/>
      <c r="Y818" s="83" t="s">
        <v>4178</v>
      </c>
      <c r="Z818" s="77"/>
    </row>
    <row r="819" spans="1:26" x14ac:dyDescent="0.3">
      <c r="A819" s="62" t="s">
        <v>907</v>
      </c>
      <c r="B819" s="62" t="s">
        <v>907</v>
      </c>
      <c r="C819" s="63"/>
      <c r="D819" s="64"/>
      <c r="E819" s="65"/>
      <c r="F819" s="66"/>
      <c r="G819" s="63"/>
      <c r="H819" s="67"/>
      <c r="I819" s="68"/>
      <c r="J819" s="68"/>
      <c r="K819" s="34" t="s">
        <v>65</v>
      </c>
      <c r="L819" s="75">
        <v>819</v>
      </c>
      <c r="M819" s="75"/>
      <c r="N819" s="70"/>
      <c r="O819" s="77" t="s">
        <v>179</v>
      </c>
      <c r="P819" s="79">
        <v>43804.873807870368</v>
      </c>
      <c r="Q819" s="77" t="s">
        <v>1916</v>
      </c>
      <c r="R819" s="77"/>
      <c r="S819" s="77"/>
      <c r="T819" s="77"/>
      <c r="U819" s="79">
        <v>43804.873807870368</v>
      </c>
      <c r="V819" s="80" t="s">
        <v>3179</v>
      </c>
      <c r="W819" s="77"/>
      <c r="X819" s="77"/>
      <c r="Y819" s="83" t="s">
        <v>4179</v>
      </c>
      <c r="Z819" s="77"/>
    </row>
    <row r="820" spans="1:26" x14ac:dyDescent="0.3">
      <c r="A820" s="62" t="s">
        <v>908</v>
      </c>
      <c r="B820" s="62" t="s">
        <v>907</v>
      </c>
      <c r="C820" s="63"/>
      <c r="D820" s="64"/>
      <c r="E820" s="65"/>
      <c r="F820" s="66"/>
      <c r="G820" s="63"/>
      <c r="H820" s="67"/>
      <c r="I820" s="68"/>
      <c r="J820" s="68"/>
      <c r="K820" s="34" t="s">
        <v>65</v>
      </c>
      <c r="L820" s="75">
        <v>820</v>
      </c>
      <c r="M820" s="75"/>
      <c r="N820" s="70"/>
      <c r="O820" s="77" t="s">
        <v>1419</v>
      </c>
      <c r="P820" s="79">
        <v>43804.875115740739</v>
      </c>
      <c r="Q820" s="77" t="s">
        <v>1917</v>
      </c>
      <c r="R820" s="77"/>
      <c r="S820" s="77"/>
      <c r="T820" s="77"/>
      <c r="U820" s="79">
        <v>43804.875115740739</v>
      </c>
      <c r="V820" s="80" t="s">
        <v>3180</v>
      </c>
      <c r="W820" s="77"/>
      <c r="X820" s="77"/>
      <c r="Y820" s="83" t="s">
        <v>4180</v>
      </c>
      <c r="Z820" s="77"/>
    </row>
    <row r="821" spans="1:26" x14ac:dyDescent="0.3">
      <c r="A821" s="62" t="s">
        <v>909</v>
      </c>
      <c r="B821" s="62" t="s">
        <v>1187</v>
      </c>
      <c r="C821" s="63"/>
      <c r="D821" s="64"/>
      <c r="E821" s="65"/>
      <c r="F821" s="66"/>
      <c r="G821" s="63"/>
      <c r="H821" s="67"/>
      <c r="I821" s="68"/>
      <c r="J821" s="68"/>
      <c r="K821" s="34" t="s">
        <v>65</v>
      </c>
      <c r="L821" s="75">
        <v>821</v>
      </c>
      <c r="M821" s="75"/>
      <c r="N821" s="70"/>
      <c r="O821" s="77" t="s">
        <v>1419</v>
      </c>
      <c r="P821" s="79">
        <v>43804.875115740739</v>
      </c>
      <c r="Q821" s="77" t="s">
        <v>1457</v>
      </c>
      <c r="R821" s="77"/>
      <c r="S821" s="77"/>
      <c r="T821" s="77"/>
      <c r="U821" s="79">
        <v>43804.875115740739</v>
      </c>
      <c r="V821" s="80" t="s">
        <v>3181</v>
      </c>
      <c r="W821" s="77"/>
      <c r="X821" s="77"/>
      <c r="Y821" s="83" t="s">
        <v>4181</v>
      </c>
      <c r="Z821" s="77"/>
    </row>
    <row r="822" spans="1:26" x14ac:dyDescent="0.3">
      <c r="A822" s="62" t="s">
        <v>910</v>
      </c>
      <c r="B822" s="62" t="s">
        <v>1374</v>
      </c>
      <c r="C822" s="63"/>
      <c r="D822" s="64"/>
      <c r="E822" s="65"/>
      <c r="F822" s="66"/>
      <c r="G822" s="63"/>
      <c r="H822" s="67"/>
      <c r="I822" s="68"/>
      <c r="J822" s="68"/>
      <c r="K822" s="34" t="s">
        <v>65</v>
      </c>
      <c r="L822" s="75">
        <v>822</v>
      </c>
      <c r="M822" s="75"/>
      <c r="N822" s="70"/>
      <c r="O822" s="77" t="s">
        <v>1419</v>
      </c>
      <c r="P822" s="79">
        <v>43804.875115740739</v>
      </c>
      <c r="Q822" s="77" t="s">
        <v>1918</v>
      </c>
      <c r="R822" s="77"/>
      <c r="S822" s="77"/>
      <c r="T822" s="77"/>
      <c r="U822" s="79">
        <v>43804.875115740739</v>
      </c>
      <c r="V822" s="80" t="s">
        <v>3182</v>
      </c>
      <c r="W822" s="77"/>
      <c r="X822" s="77"/>
      <c r="Y822" s="83" t="s">
        <v>4182</v>
      </c>
      <c r="Z822" s="77"/>
    </row>
    <row r="823" spans="1:26" x14ac:dyDescent="0.3">
      <c r="A823" s="62" t="s">
        <v>911</v>
      </c>
      <c r="B823" s="62" t="s">
        <v>911</v>
      </c>
      <c r="C823" s="63"/>
      <c r="D823" s="64"/>
      <c r="E823" s="65"/>
      <c r="F823" s="66"/>
      <c r="G823" s="63"/>
      <c r="H823" s="67"/>
      <c r="I823" s="68"/>
      <c r="J823" s="68"/>
      <c r="K823" s="34" t="s">
        <v>65</v>
      </c>
      <c r="L823" s="75">
        <v>823</v>
      </c>
      <c r="M823" s="75"/>
      <c r="N823" s="70"/>
      <c r="O823" s="77" t="s">
        <v>179</v>
      </c>
      <c r="P823" s="79">
        <v>43804.849560185183</v>
      </c>
      <c r="Q823" s="77" t="s">
        <v>1919</v>
      </c>
      <c r="R823" s="80" t="s">
        <v>2172</v>
      </c>
      <c r="S823" s="77" t="s">
        <v>2363</v>
      </c>
      <c r="T823" s="77"/>
      <c r="U823" s="79">
        <v>43804.849560185183</v>
      </c>
      <c r="V823" s="80" t="s">
        <v>3183</v>
      </c>
      <c r="W823" s="77"/>
      <c r="X823" s="77"/>
      <c r="Y823" s="83" t="s">
        <v>4183</v>
      </c>
      <c r="Z823" s="77"/>
    </row>
    <row r="824" spans="1:26" x14ac:dyDescent="0.3">
      <c r="A824" s="62" t="s">
        <v>912</v>
      </c>
      <c r="B824" s="62" t="s">
        <v>911</v>
      </c>
      <c r="C824" s="63"/>
      <c r="D824" s="64"/>
      <c r="E824" s="65"/>
      <c r="F824" s="66"/>
      <c r="G824" s="63"/>
      <c r="H824" s="67"/>
      <c r="I824" s="68"/>
      <c r="J824" s="68"/>
      <c r="K824" s="34" t="s">
        <v>65</v>
      </c>
      <c r="L824" s="75">
        <v>824</v>
      </c>
      <c r="M824" s="75"/>
      <c r="N824" s="70"/>
      <c r="O824" s="77" t="s">
        <v>1419</v>
      </c>
      <c r="P824" s="79">
        <v>43804.875115740739</v>
      </c>
      <c r="Q824" s="77" t="s">
        <v>1602</v>
      </c>
      <c r="R824" s="80" t="s">
        <v>2172</v>
      </c>
      <c r="S824" s="77" t="s">
        <v>2363</v>
      </c>
      <c r="T824" s="77"/>
      <c r="U824" s="79">
        <v>43804.875115740739</v>
      </c>
      <c r="V824" s="80" t="s">
        <v>3184</v>
      </c>
      <c r="W824" s="77"/>
      <c r="X824" s="77"/>
      <c r="Y824" s="83" t="s">
        <v>4184</v>
      </c>
      <c r="Z824" s="77"/>
    </row>
    <row r="825" spans="1:26" x14ac:dyDescent="0.3">
      <c r="A825" s="62" t="s">
        <v>913</v>
      </c>
      <c r="B825" s="62" t="s">
        <v>1287</v>
      </c>
      <c r="C825" s="63"/>
      <c r="D825" s="64"/>
      <c r="E825" s="65"/>
      <c r="F825" s="66"/>
      <c r="G825" s="63"/>
      <c r="H825" s="67"/>
      <c r="I825" s="68"/>
      <c r="J825" s="68"/>
      <c r="K825" s="34" t="s">
        <v>65</v>
      </c>
      <c r="L825" s="75">
        <v>825</v>
      </c>
      <c r="M825" s="75"/>
      <c r="N825" s="70"/>
      <c r="O825" s="77" t="s">
        <v>1419</v>
      </c>
      <c r="P825" s="79">
        <v>43804.875138888892</v>
      </c>
      <c r="Q825" s="77" t="s">
        <v>1709</v>
      </c>
      <c r="R825" s="77"/>
      <c r="S825" s="77"/>
      <c r="T825" s="77"/>
      <c r="U825" s="79">
        <v>43804.875138888892</v>
      </c>
      <c r="V825" s="80" t="s">
        <v>3185</v>
      </c>
      <c r="W825" s="77"/>
      <c r="X825" s="77"/>
      <c r="Y825" s="83" t="s">
        <v>4185</v>
      </c>
      <c r="Z825" s="77"/>
    </row>
    <row r="826" spans="1:26" x14ac:dyDescent="0.3">
      <c r="A826" s="62" t="s">
        <v>913</v>
      </c>
      <c r="B826" s="62" t="s">
        <v>1069</v>
      </c>
      <c r="C826" s="63"/>
      <c r="D826" s="64"/>
      <c r="E826" s="65"/>
      <c r="F826" s="66"/>
      <c r="G826" s="63"/>
      <c r="H826" s="67"/>
      <c r="I826" s="68"/>
      <c r="J826" s="68"/>
      <c r="K826" s="34" t="s">
        <v>65</v>
      </c>
      <c r="L826" s="75">
        <v>826</v>
      </c>
      <c r="M826" s="75"/>
      <c r="N826" s="70"/>
      <c r="O826" s="77" t="s">
        <v>1419</v>
      </c>
      <c r="P826" s="79">
        <v>43804.875138888892</v>
      </c>
      <c r="Q826" s="77" t="s">
        <v>1709</v>
      </c>
      <c r="R826" s="77"/>
      <c r="S826" s="77"/>
      <c r="T826" s="77"/>
      <c r="U826" s="79">
        <v>43804.875138888892</v>
      </c>
      <c r="V826" s="80" t="s">
        <v>3185</v>
      </c>
      <c r="W826" s="77"/>
      <c r="X826" s="77"/>
      <c r="Y826" s="83" t="s">
        <v>4185</v>
      </c>
      <c r="Z826" s="77"/>
    </row>
    <row r="827" spans="1:26" x14ac:dyDescent="0.3">
      <c r="A827" s="62" t="s">
        <v>914</v>
      </c>
      <c r="B827" s="62" t="s">
        <v>1189</v>
      </c>
      <c r="C827" s="63"/>
      <c r="D827" s="64"/>
      <c r="E827" s="65"/>
      <c r="F827" s="66"/>
      <c r="G827" s="63"/>
      <c r="H827" s="67"/>
      <c r="I827" s="68"/>
      <c r="J827" s="68"/>
      <c r="K827" s="34" t="s">
        <v>65</v>
      </c>
      <c r="L827" s="75">
        <v>827</v>
      </c>
      <c r="M827" s="75"/>
      <c r="N827" s="70"/>
      <c r="O827" s="77" t="s">
        <v>1419</v>
      </c>
      <c r="P827" s="79">
        <v>43804.875162037039</v>
      </c>
      <c r="Q827" s="77" t="s">
        <v>1460</v>
      </c>
      <c r="R827" s="77"/>
      <c r="S827" s="77"/>
      <c r="T827" s="77"/>
      <c r="U827" s="79">
        <v>43804.875162037039</v>
      </c>
      <c r="V827" s="80" t="s">
        <v>3186</v>
      </c>
      <c r="W827" s="77"/>
      <c r="X827" s="77"/>
      <c r="Y827" s="83" t="s">
        <v>4186</v>
      </c>
      <c r="Z827" s="77"/>
    </row>
    <row r="828" spans="1:26" x14ac:dyDescent="0.3">
      <c r="A828" s="62" t="s">
        <v>915</v>
      </c>
      <c r="B828" s="62" t="s">
        <v>915</v>
      </c>
      <c r="C828" s="63"/>
      <c r="D828" s="64"/>
      <c r="E828" s="65"/>
      <c r="F828" s="66"/>
      <c r="G828" s="63"/>
      <c r="H828" s="67"/>
      <c r="I828" s="68"/>
      <c r="J828" s="68"/>
      <c r="K828" s="34" t="s">
        <v>65</v>
      </c>
      <c r="L828" s="75">
        <v>828</v>
      </c>
      <c r="M828" s="75"/>
      <c r="N828" s="70"/>
      <c r="O828" s="77" t="s">
        <v>179</v>
      </c>
      <c r="P828" s="79">
        <v>43804.875300925924</v>
      </c>
      <c r="Q828" s="77" t="s">
        <v>1920</v>
      </c>
      <c r="R828" s="80" t="s">
        <v>2285</v>
      </c>
      <c r="S828" s="77" t="s">
        <v>2357</v>
      </c>
      <c r="T828" s="77" t="s">
        <v>915</v>
      </c>
      <c r="U828" s="79">
        <v>43804.875300925924</v>
      </c>
      <c r="V828" s="80" t="s">
        <v>3187</v>
      </c>
      <c r="W828" s="77"/>
      <c r="X828" s="77"/>
      <c r="Y828" s="83" t="s">
        <v>4187</v>
      </c>
      <c r="Z828" s="77"/>
    </row>
    <row r="829" spans="1:26" x14ac:dyDescent="0.3">
      <c r="A829" s="62" t="s">
        <v>916</v>
      </c>
      <c r="B829" s="62" t="s">
        <v>1375</v>
      </c>
      <c r="C829" s="63"/>
      <c r="D829" s="64"/>
      <c r="E829" s="65"/>
      <c r="F829" s="66"/>
      <c r="G829" s="63"/>
      <c r="H829" s="67"/>
      <c r="I829" s="68"/>
      <c r="J829" s="68"/>
      <c r="K829" s="34" t="s">
        <v>65</v>
      </c>
      <c r="L829" s="75">
        <v>829</v>
      </c>
      <c r="M829" s="75"/>
      <c r="N829" s="70"/>
      <c r="O829" s="77" t="s">
        <v>1419</v>
      </c>
      <c r="P829" s="79">
        <v>43804.87537037037</v>
      </c>
      <c r="Q829" s="77" t="s">
        <v>1921</v>
      </c>
      <c r="R829" s="77"/>
      <c r="S829" s="77"/>
      <c r="T829" s="77"/>
      <c r="U829" s="79">
        <v>43804.87537037037</v>
      </c>
      <c r="V829" s="80" t="s">
        <v>3188</v>
      </c>
      <c r="W829" s="77"/>
      <c r="X829" s="77"/>
      <c r="Y829" s="83" t="s">
        <v>4188</v>
      </c>
      <c r="Z829" s="83" t="s">
        <v>4533</v>
      </c>
    </row>
    <row r="830" spans="1:26" x14ac:dyDescent="0.3">
      <c r="A830" s="62" t="s">
        <v>916</v>
      </c>
      <c r="B830" s="62" t="s">
        <v>1376</v>
      </c>
      <c r="C830" s="63"/>
      <c r="D830" s="64"/>
      <c r="E830" s="65"/>
      <c r="F830" s="66"/>
      <c r="G830" s="63"/>
      <c r="H830" s="67"/>
      <c r="I830" s="68"/>
      <c r="J830" s="68"/>
      <c r="K830" s="34" t="s">
        <v>65</v>
      </c>
      <c r="L830" s="75">
        <v>830</v>
      </c>
      <c r="M830" s="75"/>
      <c r="N830" s="70"/>
      <c r="O830" s="77" t="s">
        <v>1420</v>
      </c>
      <c r="P830" s="79">
        <v>43804.87537037037</v>
      </c>
      <c r="Q830" s="77" t="s">
        <v>1921</v>
      </c>
      <c r="R830" s="77"/>
      <c r="S830" s="77"/>
      <c r="T830" s="77"/>
      <c r="U830" s="79">
        <v>43804.87537037037</v>
      </c>
      <c r="V830" s="80" t="s">
        <v>3188</v>
      </c>
      <c r="W830" s="77"/>
      <c r="X830" s="77"/>
      <c r="Y830" s="83" t="s">
        <v>4188</v>
      </c>
      <c r="Z830" s="83" t="s">
        <v>4533</v>
      </c>
    </row>
    <row r="831" spans="1:26" x14ac:dyDescent="0.3">
      <c r="A831" s="62" t="s">
        <v>917</v>
      </c>
      <c r="B831" s="62" t="s">
        <v>917</v>
      </c>
      <c r="C831" s="63"/>
      <c r="D831" s="64"/>
      <c r="E831" s="65"/>
      <c r="F831" s="66"/>
      <c r="G831" s="63"/>
      <c r="H831" s="67"/>
      <c r="I831" s="68"/>
      <c r="J831" s="68"/>
      <c r="K831" s="34" t="s">
        <v>65</v>
      </c>
      <c r="L831" s="75">
        <v>831</v>
      </c>
      <c r="M831" s="75"/>
      <c r="N831" s="70"/>
      <c r="O831" s="77" t="s">
        <v>179</v>
      </c>
      <c r="P831" s="79">
        <v>43804.87537037037</v>
      </c>
      <c r="Q831" s="77" t="s">
        <v>1922</v>
      </c>
      <c r="R831" s="77"/>
      <c r="S831" s="77"/>
      <c r="T831" s="77"/>
      <c r="U831" s="79">
        <v>43804.87537037037</v>
      </c>
      <c r="V831" s="80" t="s">
        <v>3189</v>
      </c>
      <c r="W831" s="77"/>
      <c r="X831" s="77"/>
      <c r="Y831" s="83" t="s">
        <v>4189</v>
      </c>
      <c r="Z831" s="77"/>
    </row>
    <row r="832" spans="1:26" x14ac:dyDescent="0.3">
      <c r="A832" s="62" t="s">
        <v>918</v>
      </c>
      <c r="B832" s="62" t="s">
        <v>1196</v>
      </c>
      <c r="C832" s="63"/>
      <c r="D832" s="64"/>
      <c r="E832" s="65"/>
      <c r="F832" s="66"/>
      <c r="G832" s="63"/>
      <c r="H832" s="67"/>
      <c r="I832" s="68"/>
      <c r="J832" s="68"/>
      <c r="K832" s="34" t="s">
        <v>65</v>
      </c>
      <c r="L832" s="75">
        <v>832</v>
      </c>
      <c r="M832" s="75"/>
      <c r="N832" s="70"/>
      <c r="O832" s="77" t="s">
        <v>1419</v>
      </c>
      <c r="P832" s="79">
        <v>43804.875567129631</v>
      </c>
      <c r="Q832" s="77" t="s">
        <v>1471</v>
      </c>
      <c r="R832" s="77" t="s">
        <v>2132</v>
      </c>
      <c r="S832" s="77" t="s">
        <v>2355</v>
      </c>
      <c r="T832" s="77"/>
      <c r="U832" s="79">
        <v>43804.875567129631</v>
      </c>
      <c r="V832" s="80" t="s">
        <v>3190</v>
      </c>
      <c r="W832" s="77"/>
      <c r="X832" s="77"/>
      <c r="Y832" s="83" t="s">
        <v>4190</v>
      </c>
      <c r="Z832" s="77"/>
    </row>
    <row r="833" spans="1:26" x14ac:dyDescent="0.3">
      <c r="A833" s="62" t="s">
        <v>919</v>
      </c>
      <c r="B833" s="62" t="s">
        <v>919</v>
      </c>
      <c r="C833" s="63"/>
      <c r="D833" s="64"/>
      <c r="E833" s="65"/>
      <c r="F833" s="66"/>
      <c r="G833" s="63"/>
      <c r="H833" s="67"/>
      <c r="I833" s="68"/>
      <c r="J833" s="68"/>
      <c r="K833" s="34" t="s">
        <v>65</v>
      </c>
      <c r="L833" s="75">
        <v>833</v>
      </c>
      <c r="M833" s="75"/>
      <c r="N833" s="70"/>
      <c r="O833" s="77" t="s">
        <v>179</v>
      </c>
      <c r="P833" s="79">
        <v>43804.875613425924</v>
      </c>
      <c r="Q833" s="77" t="s">
        <v>1923</v>
      </c>
      <c r="R833" s="80" t="s">
        <v>2286</v>
      </c>
      <c r="S833" s="77" t="s">
        <v>2350</v>
      </c>
      <c r="T833" s="77"/>
      <c r="U833" s="79">
        <v>43804.875613425924</v>
      </c>
      <c r="V833" s="80" t="s">
        <v>3191</v>
      </c>
      <c r="W833" s="77"/>
      <c r="X833" s="77"/>
      <c r="Y833" s="83" t="s">
        <v>4191</v>
      </c>
      <c r="Z833" s="77"/>
    </row>
    <row r="834" spans="1:26" x14ac:dyDescent="0.3">
      <c r="A834" s="62" t="s">
        <v>920</v>
      </c>
      <c r="B834" s="62" t="s">
        <v>920</v>
      </c>
      <c r="C834" s="63"/>
      <c r="D834" s="64"/>
      <c r="E834" s="65"/>
      <c r="F834" s="66"/>
      <c r="G834" s="63"/>
      <c r="H834" s="67"/>
      <c r="I834" s="68"/>
      <c r="J834" s="68"/>
      <c r="K834" s="34" t="s">
        <v>65</v>
      </c>
      <c r="L834" s="75">
        <v>834</v>
      </c>
      <c r="M834" s="75"/>
      <c r="N834" s="70"/>
      <c r="O834" s="77" t="s">
        <v>179</v>
      </c>
      <c r="P834" s="79">
        <v>43804.875613425924</v>
      </c>
      <c r="Q834" s="77" t="s">
        <v>1924</v>
      </c>
      <c r="R834" s="77"/>
      <c r="S834" s="77"/>
      <c r="T834" s="77"/>
      <c r="U834" s="79">
        <v>43804.875613425924</v>
      </c>
      <c r="V834" s="80" t="s">
        <v>3192</v>
      </c>
      <c r="W834" s="77"/>
      <c r="X834" s="77"/>
      <c r="Y834" s="83" t="s">
        <v>4192</v>
      </c>
      <c r="Z834" s="77"/>
    </row>
    <row r="835" spans="1:26" x14ac:dyDescent="0.3">
      <c r="A835" s="62" t="s">
        <v>921</v>
      </c>
      <c r="B835" s="62" t="s">
        <v>1189</v>
      </c>
      <c r="C835" s="63"/>
      <c r="D835" s="64"/>
      <c r="E835" s="65"/>
      <c r="F835" s="66"/>
      <c r="G835" s="63"/>
      <c r="H835" s="67"/>
      <c r="I835" s="68"/>
      <c r="J835" s="68"/>
      <c r="K835" s="34" t="s">
        <v>65</v>
      </c>
      <c r="L835" s="75">
        <v>835</v>
      </c>
      <c r="M835" s="75"/>
      <c r="N835" s="70"/>
      <c r="O835" s="77" t="s">
        <v>1419</v>
      </c>
      <c r="P835" s="79">
        <v>43804.875625000001</v>
      </c>
      <c r="Q835" s="77" t="s">
        <v>1460</v>
      </c>
      <c r="R835" s="77"/>
      <c r="S835" s="77"/>
      <c r="T835" s="77"/>
      <c r="U835" s="79">
        <v>43804.875625000001</v>
      </c>
      <c r="V835" s="80" t="s">
        <v>3193</v>
      </c>
      <c r="W835" s="77"/>
      <c r="X835" s="77"/>
      <c r="Y835" s="83" t="s">
        <v>4193</v>
      </c>
      <c r="Z835" s="77"/>
    </row>
    <row r="836" spans="1:26" x14ac:dyDescent="0.3">
      <c r="A836" s="62" t="s">
        <v>922</v>
      </c>
      <c r="B836" s="62" t="s">
        <v>946</v>
      </c>
      <c r="C836" s="63"/>
      <c r="D836" s="64"/>
      <c r="E836" s="65"/>
      <c r="F836" s="66"/>
      <c r="G836" s="63"/>
      <c r="H836" s="67"/>
      <c r="I836" s="68"/>
      <c r="J836" s="68"/>
      <c r="K836" s="34" t="s">
        <v>65</v>
      </c>
      <c r="L836" s="75">
        <v>836</v>
      </c>
      <c r="M836" s="75"/>
      <c r="N836" s="70"/>
      <c r="O836" s="77" t="s">
        <v>1419</v>
      </c>
      <c r="P836" s="79">
        <v>43804.875648148147</v>
      </c>
      <c r="Q836" s="77" t="s">
        <v>1749</v>
      </c>
      <c r="R836" s="77"/>
      <c r="S836" s="77"/>
      <c r="T836" s="77"/>
      <c r="U836" s="79">
        <v>43804.875648148147</v>
      </c>
      <c r="V836" s="80" t="s">
        <v>3194</v>
      </c>
      <c r="W836" s="77"/>
      <c r="X836" s="77"/>
      <c r="Y836" s="83" t="s">
        <v>4194</v>
      </c>
      <c r="Z836" s="77"/>
    </row>
    <row r="837" spans="1:26" x14ac:dyDescent="0.3">
      <c r="A837" s="62" t="s">
        <v>923</v>
      </c>
      <c r="B837" s="62" t="s">
        <v>923</v>
      </c>
      <c r="C837" s="63"/>
      <c r="D837" s="64"/>
      <c r="E837" s="65"/>
      <c r="F837" s="66"/>
      <c r="G837" s="63"/>
      <c r="H837" s="67"/>
      <c r="I837" s="68"/>
      <c r="J837" s="68"/>
      <c r="K837" s="34" t="s">
        <v>65</v>
      </c>
      <c r="L837" s="75">
        <v>837</v>
      </c>
      <c r="M837" s="75"/>
      <c r="N837" s="70"/>
      <c r="O837" s="77" t="s">
        <v>179</v>
      </c>
      <c r="P837" s="79">
        <v>43804.87572916667</v>
      </c>
      <c r="Q837" s="77" t="s">
        <v>1925</v>
      </c>
      <c r="R837" s="77"/>
      <c r="S837" s="77"/>
      <c r="T837" s="77"/>
      <c r="U837" s="79">
        <v>43804.87572916667</v>
      </c>
      <c r="V837" s="80" t="s">
        <v>3195</v>
      </c>
      <c r="W837" s="77"/>
      <c r="X837" s="77"/>
      <c r="Y837" s="83" t="s">
        <v>4195</v>
      </c>
      <c r="Z837" s="77"/>
    </row>
    <row r="838" spans="1:26" x14ac:dyDescent="0.3">
      <c r="A838" s="62" t="s">
        <v>924</v>
      </c>
      <c r="B838" s="62" t="s">
        <v>1377</v>
      </c>
      <c r="C838" s="63"/>
      <c r="D838" s="64"/>
      <c r="E838" s="65"/>
      <c r="F838" s="66"/>
      <c r="G838" s="63"/>
      <c r="H838" s="67"/>
      <c r="I838" s="68"/>
      <c r="J838" s="68"/>
      <c r="K838" s="34" t="s">
        <v>65</v>
      </c>
      <c r="L838" s="75">
        <v>838</v>
      </c>
      <c r="M838" s="75"/>
      <c r="N838" s="70"/>
      <c r="O838" s="77" t="s">
        <v>1420</v>
      </c>
      <c r="P838" s="79">
        <v>43804.875740740739</v>
      </c>
      <c r="Q838" s="77" t="s">
        <v>1926</v>
      </c>
      <c r="R838" s="77"/>
      <c r="S838" s="77"/>
      <c r="T838" s="77"/>
      <c r="U838" s="79">
        <v>43804.875740740739</v>
      </c>
      <c r="V838" s="80" t="s">
        <v>3196</v>
      </c>
      <c r="W838" s="77"/>
      <c r="X838" s="77"/>
      <c r="Y838" s="83" t="s">
        <v>4196</v>
      </c>
      <c r="Z838" s="83" t="s">
        <v>4534</v>
      </c>
    </row>
    <row r="839" spans="1:26" x14ac:dyDescent="0.3">
      <c r="A839" s="62" t="s">
        <v>925</v>
      </c>
      <c r="B839" s="62" t="s">
        <v>1194</v>
      </c>
      <c r="C839" s="63"/>
      <c r="D839" s="64"/>
      <c r="E839" s="65"/>
      <c r="F839" s="66"/>
      <c r="G839" s="63"/>
      <c r="H839" s="67"/>
      <c r="I839" s="68"/>
      <c r="J839" s="68"/>
      <c r="K839" s="34" t="s">
        <v>65</v>
      </c>
      <c r="L839" s="75">
        <v>839</v>
      </c>
      <c r="M839" s="75"/>
      <c r="N839" s="70"/>
      <c r="O839" s="77" t="s">
        <v>1419</v>
      </c>
      <c r="P839" s="79">
        <v>43804.875740740739</v>
      </c>
      <c r="Q839" s="77" t="s">
        <v>1469</v>
      </c>
      <c r="R839" s="77"/>
      <c r="S839" s="77"/>
      <c r="T839" s="77"/>
      <c r="U839" s="79">
        <v>43804.875740740739</v>
      </c>
      <c r="V839" s="80" t="s">
        <v>3197</v>
      </c>
      <c r="W839" s="77"/>
      <c r="X839" s="77"/>
      <c r="Y839" s="83" t="s">
        <v>4197</v>
      </c>
      <c r="Z839" s="77"/>
    </row>
    <row r="840" spans="1:26" x14ac:dyDescent="0.3">
      <c r="A840" s="62" t="s">
        <v>926</v>
      </c>
      <c r="B840" s="62" t="s">
        <v>926</v>
      </c>
      <c r="C840" s="63"/>
      <c r="D840" s="64"/>
      <c r="E840" s="65"/>
      <c r="F840" s="66"/>
      <c r="G840" s="63"/>
      <c r="H840" s="67"/>
      <c r="I840" s="68"/>
      <c r="J840" s="68"/>
      <c r="K840" s="34" t="s">
        <v>65</v>
      </c>
      <c r="L840" s="75">
        <v>840</v>
      </c>
      <c r="M840" s="75"/>
      <c r="N840" s="70"/>
      <c r="O840" s="77" t="s">
        <v>179</v>
      </c>
      <c r="P840" s="79">
        <v>43804.875775462962</v>
      </c>
      <c r="Q840" s="77" t="s">
        <v>1927</v>
      </c>
      <c r="R840" s="77"/>
      <c r="S840" s="77"/>
      <c r="T840" s="77"/>
      <c r="U840" s="79">
        <v>43804.875775462962</v>
      </c>
      <c r="V840" s="80" t="s">
        <v>3198</v>
      </c>
      <c r="W840" s="77"/>
      <c r="X840" s="77"/>
      <c r="Y840" s="83" t="s">
        <v>4198</v>
      </c>
      <c r="Z840" s="77"/>
    </row>
    <row r="841" spans="1:26" x14ac:dyDescent="0.3">
      <c r="A841" s="62" t="s">
        <v>927</v>
      </c>
      <c r="B841" s="62" t="s">
        <v>927</v>
      </c>
      <c r="C841" s="63"/>
      <c r="D841" s="64"/>
      <c r="E841" s="65"/>
      <c r="F841" s="66"/>
      <c r="G841" s="63"/>
      <c r="H841" s="67"/>
      <c r="I841" s="68"/>
      <c r="J841" s="68"/>
      <c r="K841" s="34" t="s">
        <v>65</v>
      </c>
      <c r="L841" s="75">
        <v>841</v>
      </c>
      <c r="M841" s="75"/>
      <c r="N841" s="70"/>
      <c r="O841" s="77" t="s">
        <v>179</v>
      </c>
      <c r="P841" s="79">
        <v>43804.875787037039</v>
      </c>
      <c r="Q841" s="77" t="s">
        <v>1928</v>
      </c>
      <c r="R841" s="80" t="s">
        <v>2287</v>
      </c>
      <c r="S841" s="77" t="s">
        <v>2365</v>
      </c>
      <c r="T841" s="77"/>
      <c r="U841" s="79">
        <v>43804.875787037039</v>
      </c>
      <c r="V841" s="80" t="s">
        <v>3199</v>
      </c>
      <c r="W841" s="77"/>
      <c r="X841" s="77"/>
      <c r="Y841" s="83" t="s">
        <v>4199</v>
      </c>
      <c r="Z841" s="77"/>
    </row>
    <row r="842" spans="1:26" x14ac:dyDescent="0.3">
      <c r="A842" s="62" t="s">
        <v>928</v>
      </c>
      <c r="B842" s="62" t="s">
        <v>1176</v>
      </c>
      <c r="C842" s="63"/>
      <c r="D842" s="64"/>
      <c r="E842" s="65"/>
      <c r="F842" s="66"/>
      <c r="G842" s="63"/>
      <c r="H842" s="67"/>
      <c r="I842" s="68"/>
      <c r="J842" s="68"/>
      <c r="K842" s="34" t="s">
        <v>65</v>
      </c>
      <c r="L842" s="75">
        <v>842</v>
      </c>
      <c r="M842" s="75"/>
      <c r="N842" s="70"/>
      <c r="O842" s="77" t="s">
        <v>1419</v>
      </c>
      <c r="P842" s="79">
        <v>43804.875844907408</v>
      </c>
      <c r="Q842" s="77" t="s">
        <v>1435</v>
      </c>
      <c r="R842" s="77"/>
      <c r="S842" s="77"/>
      <c r="T842" s="77" t="s">
        <v>2392</v>
      </c>
      <c r="U842" s="79">
        <v>43804.875844907408</v>
      </c>
      <c r="V842" s="80" t="s">
        <v>3200</v>
      </c>
      <c r="W842" s="77"/>
      <c r="X842" s="77"/>
      <c r="Y842" s="83" t="s">
        <v>4200</v>
      </c>
      <c r="Z842" s="77"/>
    </row>
    <row r="843" spans="1:26" x14ac:dyDescent="0.3">
      <c r="A843" s="62" t="s">
        <v>929</v>
      </c>
      <c r="B843" s="62" t="s">
        <v>961</v>
      </c>
      <c r="C843" s="63"/>
      <c r="D843" s="64"/>
      <c r="E843" s="65"/>
      <c r="F843" s="66"/>
      <c r="G843" s="63"/>
      <c r="H843" s="67"/>
      <c r="I843" s="68"/>
      <c r="J843" s="68"/>
      <c r="K843" s="34" t="s">
        <v>65</v>
      </c>
      <c r="L843" s="75">
        <v>843</v>
      </c>
      <c r="M843" s="75"/>
      <c r="N843" s="70"/>
      <c r="O843" s="77" t="s">
        <v>1419</v>
      </c>
      <c r="P843" s="79">
        <v>43804.875856481478</v>
      </c>
      <c r="Q843" s="77" t="s">
        <v>1929</v>
      </c>
      <c r="R843" s="77"/>
      <c r="S843" s="77"/>
      <c r="T843" s="77"/>
      <c r="U843" s="79">
        <v>43804.875856481478</v>
      </c>
      <c r="V843" s="80" t="s">
        <v>3201</v>
      </c>
      <c r="W843" s="77"/>
      <c r="X843" s="77"/>
      <c r="Y843" s="83" t="s">
        <v>4201</v>
      </c>
      <c r="Z843" s="77"/>
    </row>
    <row r="844" spans="1:26" x14ac:dyDescent="0.3">
      <c r="A844" s="62" t="s">
        <v>879</v>
      </c>
      <c r="B844" s="62" t="s">
        <v>1221</v>
      </c>
      <c r="C844" s="63"/>
      <c r="D844" s="64"/>
      <c r="E844" s="65"/>
      <c r="F844" s="66"/>
      <c r="G844" s="63"/>
      <c r="H844" s="67"/>
      <c r="I844" s="68"/>
      <c r="J844" s="68"/>
      <c r="K844" s="34" t="s">
        <v>65</v>
      </c>
      <c r="L844" s="75">
        <v>844</v>
      </c>
      <c r="M844" s="75"/>
      <c r="N844" s="70"/>
      <c r="O844" s="77" t="s">
        <v>1419</v>
      </c>
      <c r="P844" s="79">
        <v>43804.873668981483</v>
      </c>
      <c r="Q844" s="77" t="s">
        <v>1895</v>
      </c>
      <c r="R844" s="77"/>
      <c r="S844" s="77"/>
      <c r="T844" s="77"/>
      <c r="U844" s="79">
        <v>43804.873668981483</v>
      </c>
      <c r="V844" s="80" t="s">
        <v>3149</v>
      </c>
      <c r="W844" s="77"/>
      <c r="X844" s="77"/>
      <c r="Y844" s="83" t="s">
        <v>4149</v>
      </c>
      <c r="Z844" s="83" t="s">
        <v>4528</v>
      </c>
    </row>
    <row r="845" spans="1:26" x14ac:dyDescent="0.3">
      <c r="A845" s="62" t="s">
        <v>930</v>
      </c>
      <c r="B845" s="62" t="s">
        <v>879</v>
      </c>
      <c r="C845" s="63"/>
      <c r="D845" s="64"/>
      <c r="E845" s="65"/>
      <c r="F845" s="66"/>
      <c r="G845" s="63"/>
      <c r="H845" s="67"/>
      <c r="I845" s="68"/>
      <c r="J845" s="68"/>
      <c r="K845" s="34" t="s">
        <v>65</v>
      </c>
      <c r="L845" s="75">
        <v>845</v>
      </c>
      <c r="M845" s="75"/>
      <c r="N845" s="70"/>
      <c r="O845" s="77" t="s">
        <v>1420</v>
      </c>
      <c r="P845" s="79">
        <v>43804.844756944447</v>
      </c>
      <c r="Q845" s="77" t="s">
        <v>1930</v>
      </c>
      <c r="R845" s="80" t="s">
        <v>2288</v>
      </c>
      <c r="S845" s="77" t="s">
        <v>2350</v>
      </c>
      <c r="T845" s="77"/>
      <c r="U845" s="79">
        <v>43804.844756944447</v>
      </c>
      <c r="V845" s="80" t="s">
        <v>3202</v>
      </c>
      <c r="W845" s="77"/>
      <c r="X845" s="77"/>
      <c r="Y845" s="83" t="s">
        <v>4202</v>
      </c>
      <c r="Z845" s="83" t="s">
        <v>4535</v>
      </c>
    </row>
    <row r="846" spans="1:26" x14ac:dyDescent="0.3">
      <c r="A846" s="62" t="s">
        <v>930</v>
      </c>
      <c r="B846" s="62" t="s">
        <v>1378</v>
      </c>
      <c r="C846" s="63"/>
      <c r="D846" s="64"/>
      <c r="E846" s="65"/>
      <c r="F846" s="66"/>
      <c r="G846" s="63"/>
      <c r="H846" s="67"/>
      <c r="I846" s="68"/>
      <c r="J846" s="68"/>
      <c r="K846" s="34" t="s">
        <v>65</v>
      </c>
      <c r="L846" s="75">
        <v>846</v>
      </c>
      <c r="M846" s="75"/>
      <c r="N846" s="70"/>
      <c r="O846" s="77" t="s">
        <v>1420</v>
      </c>
      <c r="P846" s="79">
        <v>43804.856608796297</v>
      </c>
      <c r="Q846" s="77" t="s">
        <v>1931</v>
      </c>
      <c r="R846" s="80" t="s">
        <v>2289</v>
      </c>
      <c r="S846" s="77" t="s">
        <v>2350</v>
      </c>
      <c r="T846" s="77"/>
      <c r="U846" s="79">
        <v>43804.856608796297</v>
      </c>
      <c r="V846" s="80" t="s">
        <v>3203</v>
      </c>
      <c r="W846" s="77"/>
      <c r="X846" s="77"/>
      <c r="Y846" s="83" t="s">
        <v>4203</v>
      </c>
      <c r="Z846" s="83" t="s">
        <v>4536</v>
      </c>
    </row>
    <row r="847" spans="1:26" x14ac:dyDescent="0.3">
      <c r="A847" s="62" t="s">
        <v>930</v>
      </c>
      <c r="B847" s="62" t="s">
        <v>1379</v>
      </c>
      <c r="C847" s="63"/>
      <c r="D847" s="64"/>
      <c r="E847" s="65"/>
      <c r="F847" s="66"/>
      <c r="G847" s="63"/>
      <c r="H847" s="67"/>
      <c r="I847" s="68"/>
      <c r="J847" s="68"/>
      <c r="K847" s="34" t="s">
        <v>65</v>
      </c>
      <c r="L847" s="75">
        <v>847</v>
      </c>
      <c r="M847" s="75"/>
      <c r="N847" s="70"/>
      <c r="O847" s="77" t="s">
        <v>1420</v>
      </c>
      <c r="P847" s="79">
        <v>43804.865046296298</v>
      </c>
      <c r="Q847" s="77" t="s">
        <v>1932</v>
      </c>
      <c r="R847" s="80" t="s">
        <v>2290</v>
      </c>
      <c r="S847" s="77" t="s">
        <v>2350</v>
      </c>
      <c r="T847" s="77"/>
      <c r="U847" s="79">
        <v>43804.865046296298</v>
      </c>
      <c r="V847" s="80" t="s">
        <v>3204</v>
      </c>
      <c r="W847" s="77"/>
      <c r="X847" s="77"/>
      <c r="Y847" s="83" t="s">
        <v>4204</v>
      </c>
      <c r="Z847" s="83" t="s">
        <v>4537</v>
      </c>
    </row>
    <row r="848" spans="1:26" x14ac:dyDescent="0.3">
      <c r="A848" s="62" t="s">
        <v>930</v>
      </c>
      <c r="B848" s="62" t="s">
        <v>1380</v>
      </c>
      <c r="C848" s="63"/>
      <c r="D848" s="64"/>
      <c r="E848" s="65"/>
      <c r="F848" s="66"/>
      <c r="G848" s="63"/>
      <c r="H848" s="67"/>
      <c r="I848" s="68"/>
      <c r="J848" s="68"/>
      <c r="K848" s="34" t="s">
        <v>65</v>
      </c>
      <c r="L848" s="75">
        <v>848</v>
      </c>
      <c r="M848" s="75"/>
      <c r="N848" s="70"/>
      <c r="O848" s="77" t="s">
        <v>1420</v>
      </c>
      <c r="P848" s="79">
        <v>43804.875879629632</v>
      </c>
      <c r="Q848" s="77" t="s">
        <v>1933</v>
      </c>
      <c r="R848" s="80" t="s">
        <v>2291</v>
      </c>
      <c r="S848" s="77" t="s">
        <v>2350</v>
      </c>
      <c r="T848" s="77"/>
      <c r="U848" s="79">
        <v>43804.875879629632</v>
      </c>
      <c r="V848" s="80" t="s">
        <v>3205</v>
      </c>
      <c r="W848" s="77"/>
      <c r="X848" s="77"/>
      <c r="Y848" s="83" t="s">
        <v>4205</v>
      </c>
      <c r="Z848" s="83" t="s">
        <v>4538</v>
      </c>
    </row>
    <row r="849" spans="1:26" x14ac:dyDescent="0.3">
      <c r="A849" s="62" t="s">
        <v>931</v>
      </c>
      <c r="B849" s="62" t="s">
        <v>1381</v>
      </c>
      <c r="C849" s="63"/>
      <c r="D849" s="64"/>
      <c r="E849" s="65"/>
      <c r="F849" s="66"/>
      <c r="G849" s="63"/>
      <c r="H849" s="67"/>
      <c r="I849" s="68"/>
      <c r="J849" s="68"/>
      <c r="K849" s="34" t="s">
        <v>65</v>
      </c>
      <c r="L849" s="75">
        <v>849</v>
      </c>
      <c r="M849" s="75"/>
      <c r="N849" s="70"/>
      <c r="O849" s="77" t="s">
        <v>1419</v>
      </c>
      <c r="P849" s="79">
        <v>43804.875879629632</v>
      </c>
      <c r="Q849" s="77" t="s">
        <v>1934</v>
      </c>
      <c r="R849" s="77"/>
      <c r="S849" s="77"/>
      <c r="T849" s="77"/>
      <c r="U849" s="79">
        <v>43804.875879629632</v>
      </c>
      <c r="V849" s="80" t="s">
        <v>3206</v>
      </c>
      <c r="W849" s="77"/>
      <c r="X849" s="77"/>
      <c r="Y849" s="83" t="s">
        <v>4206</v>
      </c>
      <c r="Z849" s="77"/>
    </row>
    <row r="850" spans="1:26" x14ac:dyDescent="0.3">
      <c r="A850" s="62" t="s">
        <v>932</v>
      </c>
      <c r="B850" s="62" t="s">
        <v>1382</v>
      </c>
      <c r="C850" s="63"/>
      <c r="D850" s="64"/>
      <c r="E850" s="65"/>
      <c r="F850" s="66"/>
      <c r="G850" s="63"/>
      <c r="H850" s="67"/>
      <c r="I850" s="68"/>
      <c r="J850" s="68"/>
      <c r="K850" s="34" t="s">
        <v>65</v>
      </c>
      <c r="L850" s="75">
        <v>850</v>
      </c>
      <c r="M850" s="75"/>
      <c r="N850" s="70"/>
      <c r="O850" s="77" t="s">
        <v>1419</v>
      </c>
      <c r="P850" s="79">
        <v>43804.875902777778</v>
      </c>
      <c r="Q850" s="77" t="s">
        <v>1935</v>
      </c>
      <c r="R850" s="77"/>
      <c r="S850" s="77"/>
      <c r="T850" s="77" t="s">
        <v>2434</v>
      </c>
      <c r="U850" s="79">
        <v>43804.875902777778</v>
      </c>
      <c r="V850" s="80" t="s">
        <v>3207</v>
      </c>
      <c r="W850" s="77"/>
      <c r="X850" s="77"/>
      <c r="Y850" s="83" t="s">
        <v>4207</v>
      </c>
      <c r="Z850" s="77"/>
    </row>
    <row r="851" spans="1:26" x14ac:dyDescent="0.3">
      <c r="A851" s="62" t="s">
        <v>933</v>
      </c>
      <c r="B851" s="62" t="s">
        <v>1176</v>
      </c>
      <c r="C851" s="63"/>
      <c r="D851" s="64"/>
      <c r="E851" s="65"/>
      <c r="F851" s="66"/>
      <c r="G851" s="63"/>
      <c r="H851" s="67"/>
      <c r="I851" s="68"/>
      <c r="J851" s="68"/>
      <c r="K851" s="34" t="s">
        <v>65</v>
      </c>
      <c r="L851" s="75">
        <v>851</v>
      </c>
      <c r="M851" s="75"/>
      <c r="N851" s="70"/>
      <c r="O851" s="77" t="s">
        <v>1419</v>
      </c>
      <c r="P851" s="79">
        <v>43804.875914351855</v>
      </c>
      <c r="Q851" s="77" t="s">
        <v>1435</v>
      </c>
      <c r="R851" s="77"/>
      <c r="S851" s="77"/>
      <c r="T851" s="77" t="s">
        <v>2392</v>
      </c>
      <c r="U851" s="79">
        <v>43804.875914351855</v>
      </c>
      <c r="V851" s="80" t="s">
        <v>3208</v>
      </c>
      <c r="W851" s="77"/>
      <c r="X851" s="77"/>
      <c r="Y851" s="83" t="s">
        <v>4208</v>
      </c>
      <c r="Z851" s="77"/>
    </row>
    <row r="852" spans="1:26" x14ac:dyDescent="0.3">
      <c r="A852" s="62" t="s">
        <v>934</v>
      </c>
      <c r="B852" s="62" t="s">
        <v>934</v>
      </c>
      <c r="C852" s="63"/>
      <c r="D852" s="64"/>
      <c r="E852" s="65"/>
      <c r="F852" s="66"/>
      <c r="G852" s="63"/>
      <c r="H852" s="67"/>
      <c r="I852" s="68"/>
      <c r="J852" s="68"/>
      <c r="K852" s="34" t="s">
        <v>65</v>
      </c>
      <c r="L852" s="75">
        <v>852</v>
      </c>
      <c r="M852" s="75"/>
      <c r="N852" s="70"/>
      <c r="O852" s="77" t="s">
        <v>179</v>
      </c>
      <c r="P852" s="79">
        <v>43804.875</v>
      </c>
      <c r="Q852" s="77" t="s">
        <v>1936</v>
      </c>
      <c r="R852" s="80" t="s">
        <v>2292</v>
      </c>
      <c r="S852" s="77" t="s">
        <v>2350</v>
      </c>
      <c r="T852" s="77"/>
      <c r="U852" s="79">
        <v>43804.875</v>
      </c>
      <c r="V852" s="80" t="s">
        <v>3209</v>
      </c>
      <c r="W852" s="77"/>
      <c r="X852" s="77"/>
      <c r="Y852" s="83" t="s">
        <v>4209</v>
      </c>
      <c r="Z852" s="77"/>
    </row>
    <row r="853" spans="1:26" x14ac:dyDescent="0.3">
      <c r="A853" s="62" t="s">
        <v>935</v>
      </c>
      <c r="B853" s="62" t="s">
        <v>934</v>
      </c>
      <c r="C853" s="63"/>
      <c r="D853" s="64"/>
      <c r="E853" s="65"/>
      <c r="F853" s="66"/>
      <c r="G853" s="63"/>
      <c r="H853" s="67"/>
      <c r="I853" s="68"/>
      <c r="J853" s="68"/>
      <c r="K853" s="34" t="s">
        <v>65</v>
      </c>
      <c r="L853" s="75">
        <v>853</v>
      </c>
      <c r="M853" s="75"/>
      <c r="N853" s="70"/>
      <c r="O853" s="77" t="s">
        <v>1419</v>
      </c>
      <c r="P853" s="79">
        <v>43804.876018518517</v>
      </c>
      <c r="Q853" s="77" t="s">
        <v>1937</v>
      </c>
      <c r="R853" s="77"/>
      <c r="S853" s="77"/>
      <c r="T853" s="77"/>
      <c r="U853" s="79">
        <v>43804.876018518517</v>
      </c>
      <c r="V853" s="80" t="s">
        <v>3210</v>
      </c>
      <c r="W853" s="77"/>
      <c r="X853" s="77"/>
      <c r="Y853" s="83" t="s">
        <v>4210</v>
      </c>
      <c r="Z853" s="77"/>
    </row>
    <row r="854" spans="1:26" x14ac:dyDescent="0.3">
      <c r="A854" s="62" t="s">
        <v>936</v>
      </c>
      <c r="B854" s="62" t="s">
        <v>1287</v>
      </c>
      <c r="C854" s="63"/>
      <c r="D854" s="64"/>
      <c r="E854" s="65"/>
      <c r="F854" s="66"/>
      <c r="G854" s="63"/>
      <c r="H854" s="67"/>
      <c r="I854" s="68"/>
      <c r="J854" s="68"/>
      <c r="K854" s="34" t="s">
        <v>65</v>
      </c>
      <c r="L854" s="75">
        <v>854</v>
      </c>
      <c r="M854" s="75"/>
      <c r="N854" s="70"/>
      <c r="O854" s="77" t="s">
        <v>1419</v>
      </c>
      <c r="P854" s="79">
        <v>43804.876342592594</v>
      </c>
      <c r="Q854" s="77" t="s">
        <v>1709</v>
      </c>
      <c r="R854" s="77"/>
      <c r="S854" s="77"/>
      <c r="T854" s="77"/>
      <c r="U854" s="79">
        <v>43804.876342592594</v>
      </c>
      <c r="V854" s="80" t="s">
        <v>3211</v>
      </c>
      <c r="W854" s="77"/>
      <c r="X854" s="77"/>
      <c r="Y854" s="83" t="s">
        <v>4211</v>
      </c>
      <c r="Z854" s="77"/>
    </row>
    <row r="855" spans="1:26" x14ac:dyDescent="0.3">
      <c r="A855" s="62" t="s">
        <v>936</v>
      </c>
      <c r="B855" s="62" t="s">
        <v>1069</v>
      </c>
      <c r="C855" s="63"/>
      <c r="D855" s="64"/>
      <c r="E855" s="65"/>
      <c r="F855" s="66"/>
      <c r="G855" s="63"/>
      <c r="H855" s="67"/>
      <c r="I855" s="68"/>
      <c r="J855" s="68"/>
      <c r="K855" s="34" t="s">
        <v>65</v>
      </c>
      <c r="L855" s="75">
        <v>855</v>
      </c>
      <c r="M855" s="75"/>
      <c r="N855" s="70"/>
      <c r="O855" s="77" t="s">
        <v>1419</v>
      </c>
      <c r="P855" s="79">
        <v>43804.876342592594</v>
      </c>
      <c r="Q855" s="77" t="s">
        <v>1709</v>
      </c>
      <c r="R855" s="77"/>
      <c r="S855" s="77"/>
      <c r="T855" s="77"/>
      <c r="U855" s="79">
        <v>43804.876342592594</v>
      </c>
      <c r="V855" s="80" t="s">
        <v>3211</v>
      </c>
      <c r="W855" s="77"/>
      <c r="X855" s="77"/>
      <c r="Y855" s="83" t="s">
        <v>4211</v>
      </c>
      <c r="Z855" s="77"/>
    </row>
    <row r="856" spans="1:26" x14ac:dyDescent="0.3">
      <c r="A856" s="62" t="s">
        <v>937</v>
      </c>
      <c r="B856" s="62" t="s">
        <v>937</v>
      </c>
      <c r="C856" s="63"/>
      <c r="D856" s="64"/>
      <c r="E856" s="65"/>
      <c r="F856" s="66"/>
      <c r="G856" s="63"/>
      <c r="H856" s="67"/>
      <c r="I856" s="68"/>
      <c r="J856" s="68"/>
      <c r="K856" s="34" t="s">
        <v>65</v>
      </c>
      <c r="L856" s="75">
        <v>856</v>
      </c>
      <c r="M856" s="75"/>
      <c r="N856" s="70"/>
      <c r="O856" s="77" t="s">
        <v>179</v>
      </c>
      <c r="P856" s="79">
        <v>43804.876354166663</v>
      </c>
      <c r="Q856" s="77" t="s">
        <v>1938</v>
      </c>
      <c r="R856" s="80" t="s">
        <v>2293</v>
      </c>
      <c r="S856" s="77" t="s">
        <v>2382</v>
      </c>
      <c r="T856" s="77"/>
      <c r="U856" s="79">
        <v>43804.876354166663</v>
      </c>
      <c r="V856" s="80" t="s">
        <v>3212</v>
      </c>
      <c r="W856" s="77"/>
      <c r="X856" s="77"/>
      <c r="Y856" s="83" t="s">
        <v>4212</v>
      </c>
      <c r="Z856" s="77"/>
    </row>
    <row r="857" spans="1:26" x14ac:dyDescent="0.3">
      <c r="A857" s="62" t="s">
        <v>938</v>
      </c>
      <c r="B857" s="62" t="s">
        <v>1383</v>
      </c>
      <c r="C857" s="63"/>
      <c r="D857" s="64"/>
      <c r="E857" s="65"/>
      <c r="F857" s="66"/>
      <c r="G857" s="63"/>
      <c r="H857" s="67"/>
      <c r="I857" s="68"/>
      <c r="J857" s="68"/>
      <c r="K857" s="34" t="s">
        <v>65</v>
      </c>
      <c r="L857" s="75">
        <v>857</v>
      </c>
      <c r="M857" s="75"/>
      <c r="N857" s="70"/>
      <c r="O857" s="77" t="s">
        <v>1419</v>
      </c>
      <c r="P857" s="79">
        <v>43804.876354166663</v>
      </c>
      <c r="Q857" s="77" t="s">
        <v>1939</v>
      </c>
      <c r="R857" s="77"/>
      <c r="S857" s="77"/>
      <c r="T857" s="77"/>
      <c r="U857" s="79">
        <v>43804.876354166663</v>
      </c>
      <c r="V857" s="80" t="s">
        <v>3213</v>
      </c>
      <c r="W857" s="77"/>
      <c r="X857" s="77"/>
      <c r="Y857" s="83" t="s">
        <v>4213</v>
      </c>
      <c r="Z857" s="83" t="s">
        <v>4539</v>
      </c>
    </row>
    <row r="858" spans="1:26" x14ac:dyDescent="0.3">
      <c r="A858" s="62" t="s">
        <v>938</v>
      </c>
      <c r="B858" s="62" t="s">
        <v>1384</v>
      </c>
      <c r="C858" s="63"/>
      <c r="D858" s="64"/>
      <c r="E858" s="65"/>
      <c r="F858" s="66"/>
      <c r="G858" s="63"/>
      <c r="H858" s="67"/>
      <c r="I858" s="68"/>
      <c r="J858" s="68"/>
      <c r="K858" s="34" t="s">
        <v>65</v>
      </c>
      <c r="L858" s="75">
        <v>858</v>
      </c>
      <c r="M858" s="75"/>
      <c r="N858" s="70"/>
      <c r="O858" s="77" t="s">
        <v>1420</v>
      </c>
      <c r="P858" s="79">
        <v>43804.876354166663</v>
      </c>
      <c r="Q858" s="77" t="s">
        <v>1939</v>
      </c>
      <c r="R858" s="77"/>
      <c r="S858" s="77"/>
      <c r="T858" s="77"/>
      <c r="U858" s="79">
        <v>43804.876354166663</v>
      </c>
      <c r="V858" s="80" t="s">
        <v>3213</v>
      </c>
      <c r="W858" s="77"/>
      <c r="X858" s="77"/>
      <c r="Y858" s="83" t="s">
        <v>4213</v>
      </c>
      <c r="Z858" s="83" t="s">
        <v>4539</v>
      </c>
    </row>
    <row r="859" spans="1:26" x14ac:dyDescent="0.3">
      <c r="A859" s="62" t="s">
        <v>939</v>
      </c>
      <c r="B859" s="62" t="s">
        <v>939</v>
      </c>
      <c r="C859" s="63"/>
      <c r="D859" s="64"/>
      <c r="E859" s="65"/>
      <c r="F859" s="66"/>
      <c r="G859" s="63"/>
      <c r="H859" s="67"/>
      <c r="I859" s="68"/>
      <c r="J859" s="68"/>
      <c r="K859" s="34" t="s">
        <v>65</v>
      </c>
      <c r="L859" s="75">
        <v>859</v>
      </c>
      <c r="M859" s="75"/>
      <c r="N859" s="70"/>
      <c r="O859" s="77" t="s">
        <v>179</v>
      </c>
      <c r="P859" s="79">
        <v>43804.876446759263</v>
      </c>
      <c r="Q859" s="77" t="s">
        <v>1940</v>
      </c>
      <c r="R859" s="80" t="s">
        <v>2294</v>
      </c>
      <c r="S859" s="77" t="s">
        <v>2350</v>
      </c>
      <c r="T859" s="77"/>
      <c r="U859" s="79">
        <v>43804.876446759263</v>
      </c>
      <c r="V859" s="80" t="s">
        <v>3214</v>
      </c>
      <c r="W859" s="77"/>
      <c r="X859" s="77"/>
      <c r="Y859" s="83" t="s">
        <v>4214</v>
      </c>
      <c r="Z859" s="77"/>
    </row>
    <row r="860" spans="1:26" x14ac:dyDescent="0.3">
      <c r="A860" s="62" t="s">
        <v>940</v>
      </c>
      <c r="B860" s="62" t="s">
        <v>940</v>
      </c>
      <c r="C860" s="63"/>
      <c r="D860" s="64"/>
      <c r="E860" s="65"/>
      <c r="F860" s="66"/>
      <c r="G860" s="63"/>
      <c r="H860" s="67"/>
      <c r="I860" s="68"/>
      <c r="J860" s="68"/>
      <c r="K860" s="34" t="s">
        <v>65</v>
      </c>
      <c r="L860" s="75">
        <v>860</v>
      </c>
      <c r="M860" s="75"/>
      <c r="N860" s="70"/>
      <c r="O860" s="77" t="s">
        <v>179</v>
      </c>
      <c r="P860" s="79">
        <v>43804.876446759263</v>
      </c>
      <c r="Q860" s="77" t="s">
        <v>1941</v>
      </c>
      <c r="R860" s="80" t="s">
        <v>2295</v>
      </c>
      <c r="S860" s="77" t="s">
        <v>2350</v>
      </c>
      <c r="T860" s="77"/>
      <c r="U860" s="79">
        <v>43804.876446759263</v>
      </c>
      <c r="V860" s="80" t="s">
        <v>3215</v>
      </c>
      <c r="W860" s="77"/>
      <c r="X860" s="77"/>
      <c r="Y860" s="83" t="s">
        <v>4215</v>
      </c>
      <c r="Z860" s="77"/>
    </row>
    <row r="861" spans="1:26" x14ac:dyDescent="0.3">
      <c r="A861" s="62" t="s">
        <v>941</v>
      </c>
      <c r="B861" s="62" t="s">
        <v>1100</v>
      </c>
      <c r="C861" s="63"/>
      <c r="D861" s="64"/>
      <c r="E861" s="65"/>
      <c r="F861" s="66"/>
      <c r="G861" s="63"/>
      <c r="H861" s="67"/>
      <c r="I861" s="68"/>
      <c r="J861" s="68"/>
      <c r="K861" s="34" t="s">
        <v>65</v>
      </c>
      <c r="L861" s="75">
        <v>861</v>
      </c>
      <c r="M861" s="75"/>
      <c r="N861" s="70"/>
      <c r="O861" s="77" t="s">
        <v>1419</v>
      </c>
      <c r="P861" s="79">
        <v>43804.876504629632</v>
      </c>
      <c r="Q861" s="77" t="s">
        <v>1762</v>
      </c>
      <c r="R861" s="77"/>
      <c r="S861" s="77"/>
      <c r="T861" s="77"/>
      <c r="U861" s="79">
        <v>43804.876504629632</v>
      </c>
      <c r="V861" s="80" t="s">
        <v>3216</v>
      </c>
      <c r="W861" s="77"/>
      <c r="X861" s="77"/>
      <c r="Y861" s="83" t="s">
        <v>4216</v>
      </c>
      <c r="Z861" s="77"/>
    </row>
    <row r="862" spans="1:26" x14ac:dyDescent="0.3">
      <c r="A862" s="62" t="s">
        <v>942</v>
      </c>
      <c r="B862" s="62" t="s">
        <v>943</v>
      </c>
      <c r="C862" s="63"/>
      <c r="D862" s="64"/>
      <c r="E862" s="65"/>
      <c r="F862" s="66"/>
      <c r="G862" s="63"/>
      <c r="H862" s="67"/>
      <c r="I862" s="68"/>
      <c r="J862" s="68"/>
      <c r="K862" s="34" t="s">
        <v>66</v>
      </c>
      <c r="L862" s="75">
        <v>862</v>
      </c>
      <c r="M862" s="75"/>
      <c r="N862" s="70"/>
      <c r="O862" s="77" t="s">
        <v>1420</v>
      </c>
      <c r="P862" s="79">
        <v>43804.873379629629</v>
      </c>
      <c r="Q862" s="77" t="s">
        <v>1942</v>
      </c>
      <c r="R862" s="77"/>
      <c r="S862" s="77"/>
      <c r="T862" s="77"/>
      <c r="U862" s="79">
        <v>43804.873379629629</v>
      </c>
      <c r="V862" s="80" t="s">
        <v>3217</v>
      </c>
      <c r="W862" s="77"/>
      <c r="X862" s="77"/>
      <c r="Y862" s="83" t="s">
        <v>4217</v>
      </c>
      <c r="Z862" s="83" t="s">
        <v>4540</v>
      </c>
    </row>
    <row r="863" spans="1:26" x14ac:dyDescent="0.3">
      <c r="A863" s="62" t="s">
        <v>943</v>
      </c>
      <c r="B863" s="62" t="s">
        <v>942</v>
      </c>
      <c r="C863" s="63"/>
      <c r="D863" s="64"/>
      <c r="E863" s="65"/>
      <c r="F863" s="66"/>
      <c r="G863" s="63"/>
      <c r="H863" s="67"/>
      <c r="I863" s="68"/>
      <c r="J863" s="68"/>
      <c r="K863" s="34" t="s">
        <v>66</v>
      </c>
      <c r="L863" s="75">
        <v>863</v>
      </c>
      <c r="M863" s="75"/>
      <c r="N863" s="70"/>
      <c r="O863" s="77" t="s">
        <v>1420</v>
      </c>
      <c r="P863" s="79">
        <v>43804.876516203702</v>
      </c>
      <c r="Q863" s="77" t="s">
        <v>1943</v>
      </c>
      <c r="R863" s="77"/>
      <c r="S863" s="77"/>
      <c r="T863" s="77"/>
      <c r="U863" s="79">
        <v>43804.876516203702</v>
      </c>
      <c r="V863" s="80" t="s">
        <v>3218</v>
      </c>
      <c r="W863" s="77"/>
      <c r="X863" s="77"/>
      <c r="Y863" s="83" t="s">
        <v>4218</v>
      </c>
      <c r="Z863" s="83" t="s">
        <v>4541</v>
      </c>
    </row>
    <row r="864" spans="1:26" x14ac:dyDescent="0.3">
      <c r="A864" s="62" t="s">
        <v>944</v>
      </c>
      <c r="B864" s="62" t="s">
        <v>944</v>
      </c>
      <c r="C864" s="63"/>
      <c r="D864" s="64"/>
      <c r="E864" s="65"/>
      <c r="F864" s="66"/>
      <c r="G864" s="63"/>
      <c r="H864" s="67"/>
      <c r="I864" s="68"/>
      <c r="J864" s="68"/>
      <c r="K864" s="34" t="s">
        <v>65</v>
      </c>
      <c r="L864" s="75">
        <v>864</v>
      </c>
      <c r="M864" s="75"/>
      <c r="N864" s="70"/>
      <c r="O864" s="77" t="s">
        <v>179</v>
      </c>
      <c r="P864" s="79">
        <v>43804.876550925925</v>
      </c>
      <c r="Q864" s="77" t="s">
        <v>1944</v>
      </c>
      <c r="R864" s="80" t="s">
        <v>2296</v>
      </c>
      <c r="S864" s="77" t="s">
        <v>2350</v>
      </c>
      <c r="T864" s="77"/>
      <c r="U864" s="79">
        <v>43804.876550925925</v>
      </c>
      <c r="V864" s="80" t="s">
        <v>3219</v>
      </c>
      <c r="W864" s="77"/>
      <c r="X864" s="77"/>
      <c r="Y864" s="83" t="s">
        <v>4219</v>
      </c>
      <c r="Z864" s="77"/>
    </row>
    <row r="865" spans="1:26" x14ac:dyDescent="0.3">
      <c r="A865" s="62" t="s">
        <v>945</v>
      </c>
      <c r="B865" s="62" t="s">
        <v>945</v>
      </c>
      <c r="C865" s="63"/>
      <c r="D865" s="64"/>
      <c r="E865" s="65"/>
      <c r="F865" s="66"/>
      <c r="G865" s="63"/>
      <c r="H865" s="67"/>
      <c r="I865" s="68"/>
      <c r="J865" s="68"/>
      <c r="K865" s="34" t="s">
        <v>65</v>
      </c>
      <c r="L865" s="75">
        <v>865</v>
      </c>
      <c r="M865" s="75"/>
      <c r="N865" s="70"/>
      <c r="O865" s="77" t="s">
        <v>179</v>
      </c>
      <c r="P865" s="79">
        <v>43804.876574074071</v>
      </c>
      <c r="Q865" s="77" t="s">
        <v>1945</v>
      </c>
      <c r="R865" s="77"/>
      <c r="S865" s="77"/>
      <c r="T865" s="77"/>
      <c r="U865" s="79">
        <v>43804.876574074071</v>
      </c>
      <c r="V865" s="80" t="s">
        <v>3220</v>
      </c>
      <c r="W865" s="77"/>
      <c r="X865" s="77"/>
      <c r="Y865" s="83" t="s">
        <v>4220</v>
      </c>
      <c r="Z865" s="77"/>
    </row>
    <row r="866" spans="1:26" x14ac:dyDescent="0.3">
      <c r="A866" s="62" t="s">
        <v>946</v>
      </c>
      <c r="B866" s="62" t="s">
        <v>946</v>
      </c>
      <c r="C866" s="63"/>
      <c r="D866" s="64"/>
      <c r="E866" s="65"/>
      <c r="F866" s="66"/>
      <c r="G866" s="63"/>
      <c r="H866" s="67"/>
      <c r="I866" s="68"/>
      <c r="J866" s="68"/>
      <c r="K866" s="34" t="s">
        <v>65</v>
      </c>
      <c r="L866" s="75">
        <v>866</v>
      </c>
      <c r="M866" s="75"/>
      <c r="N866" s="70"/>
      <c r="O866" s="77" t="s">
        <v>179</v>
      </c>
      <c r="P866" s="79">
        <v>43804.861157407409</v>
      </c>
      <c r="Q866" s="77" t="s">
        <v>1946</v>
      </c>
      <c r="R866" s="80" t="s">
        <v>2297</v>
      </c>
      <c r="S866" s="77" t="s">
        <v>2350</v>
      </c>
      <c r="T866" s="77"/>
      <c r="U866" s="79">
        <v>43804.861157407409</v>
      </c>
      <c r="V866" s="80" t="s">
        <v>3221</v>
      </c>
      <c r="W866" s="77"/>
      <c r="X866" s="77"/>
      <c r="Y866" s="83" t="s">
        <v>4221</v>
      </c>
      <c r="Z866" s="77"/>
    </row>
    <row r="867" spans="1:26" x14ac:dyDescent="0.3">
      <c r="A867" s="62" t="s">
        <v>947</v>
      </c>
      <c r="B867" s="62" t="s">
        <v>946</v>
      </c>
      <c r="C867" s="63"/>
      <c r="D867" s="64"/>
      <c r="E867" s="65"/>
      <c r="F867" s="66"/>
      <c r="G867" s="63"/>
      <c r="H867" s="67"/>
      <c r="I867" s="68"/>
      <c r="J867" s="68"/>
      <c r="K867" s="34" t="s">
        <v>65</v>
      </c>
      <c r="L867" s="75">
        <v>867</v>
      </c>
      <c r="M867" s="75"/>
      <c r="N867" s="70"/>
      <c r="O867" s="77" t="s">
        <v>1419</v>
      </c>
      <c r="P867" s="79">
        <v>43804.876655092594</v>
      </c>
      <c r="Q867" s="77" t="s">
        <v>1749</v>
      </c>
      <c r="R867" s="77"/>
      <c r="S867" s="77"/>
      <c r="T867" s="77"/>
      <c r="U867" s="79">
        <v>43804.876655092594</v>
      </c>
      <c r="V867" s="80" t="s">
        <v>3222</v>
      </c>
      <c r="W867" s="77"/>
      <c r="X867" s="77"/>
      <c r="Y867" s="83" t="s">
        <v>4222</v>
      </c>
      <c r="Z867" s="77"/>
    </row>
    <row r="868" spans="1:26" x14ac:dyDescent="0.3">
      <c r="A868" s="62" t="s">
        <v>948</v>
      </c>
      <c r="B868" s="62" t="s">
        <v>948</v>
      </c>
      <c r="C868" s="63"/>
      <c r="D868" s="64"/>
      <c r="E868" s="65"/>
      <c r="F868" s="66"/>
      <c r="G868" s="63"/>
      <c r="H868" s="67"/>
      <c r="I868" s="68"/>
      <c r="J868" s="68"/>
      <c r="K868" s="34" t="s">
        <v>65</v>
      </c>
      <c r="L868" s="75">
        <v>868</v>
      </c>
      <c r="M868" s="75"/>
      <c r="N868" s="70"/>
      <c r="O868" s="77" t="s">
        <v>179</v>
      </c>
      <c r="P868" s="79">
        <v>43804.876805555556</v>
      </c>
      <c r="Q868" s="77" t="s">
        <v>1947</v>
      </c>
      <c r="R868" s="77"/>
      <c r="S868" s="77"/>
      <c r="T868" s="77"/>
      <c r="U868" s="79">
        <v>43804.876805555556</v>
      </c>
      <c r="V868" s="80" t="s">
        <v>3223</v>
      </c>
      <c r="W868" s="77"/>
      <c r="X868" s="77"/>
      <c r="Y868" s="83" t="s">
        <v>4223</v>
      </c>
      <c r="Z868" s="77"/>
    </row>
    <row r="869" spans="1:26" x14ac:dyDescent="0.3">
      <c r="A869" s="62" t="s">
        <v>949</v>
      </c>
      <c r="B869" s="62" t="s">
        <v>1098</v>
      </c>
      <c r="C869" s="63"/>
      <c r="D869" s="64"/>
      <c r="E869" s="65"/>
      <c r="F869" s="66"/>
      <c r="G869" s="63"/>
      <c r="H869" s="67"/>
      <c r="I869" s="68"/>
      <c r="J869" s="68"/>
      <c r="K869" s="34" t="s">
        <v>65</v>
      </c>
      <c r="L869" s="75">
        <v>869</v>
      </c>
      <c r="M869" s="75"/>
      <c r="N869" s="70"/>
      <c r="O869" s="77" t="s">
        <v>1419</v>
      </c>
      <c r="P869" s="79">
        <v>43804.876805555556</v>
      </c>
      <c r="Q869" s="77" t="s">
        <v>1678</v>
      </c>
      <c r="R869" s="77"/>
      <c r="S869" s="77"/>
      <c r="T869" s="77"/>
      <c r="U869" s="79">
        <v>43804.876805555556</v>
      </c>
      <c r="V869" s="80" t="s">
        <v>3224</v>
      </c>
      <c r="W869" s="77"/>
      <c r="X869" s="77"/>
      <c r="Y869" s="83" t="s">
        <v>4224</v>
      </c>
      <c r="Z869" s="77"/>
    </row>
    <row r="870" spans="1:26" x14ac:dyDescent="0.3">
      <c r="A870" s="62" t="s">
        <v>950</v>
      </c>
      <c r="B870" s="62" t="s">
        <v>950</v>
      </c>
      <c r="C870" s="63"/>
      <c r="D870" s="64"/>
      <c r="E870" s="65"/>
      <c r="F870" s="66"/>
      <c r="G870" s="63"/>
      <c r="H870" s="67"/>
      <c r="I870" s="68"/>
      <c r="J870" s="68"/>
      <c r="K870" s="34" t="s">
        <v>65</v>
      </c>
      <c r="L870" s="75">
        <v>870</v>
      </c>
      <c r="M870" s="75"/>
      <c r="N870" s="70"/>
      <c r="O870" s="77" t="s">
        <v>179</v>
      </c>
      <c r="P870" s="79">
        <v>43804.876828703702</v>
      </c>
      <c r="Q870" s="77" t="s">
        <v>1948</v>
      </c>
      <c r="R870" s="77"/>
      <c r="S870" s="77"/>
      <c r="T870" s="77"/>
      <c r="U870" s="79">
        <v>43804.876828703702</v>
      </c>
      <c r="V870" s="80" t="s">
        <v>3225</v>
      </c>
      <c r="W870" s="77"/>
      <c r="X870" s="77"/>
      <c r="Y870" s="83" t="s">
        <v>4225</v>
      </c>
      <c r="Z870" s="77"/>
    </row>
    <row r="871" spans="1:26" x14ac:dyDescent="0.3">
      <c r="A871" s="62" t="s">
        <v>951</v>
      </c>
      <c r="B871" s="62" t="s">
        <v>951</v>
      </c>
      <c r="C871" s="63"/>
      <c r="D871" s="64"/>
      <c r="E871" s="65"/>
      <c r="F871" s="66"/>
      <c r="G871" s="63"/>
      <c r="H871" s="67"/>
      <c r="I871" s="68"/>
      <c r="J871" s="68"/>
      <c r="K871" s="34" t="s">
        <v>65</v>
      </c>
      <c r="L871" s="75">
        <v>871</v>
      </c>
      <c r="M871" s="75"/>
      <c r="N871" s="70"/>
      <c r="O871" s="77" t="s">
        <v>179</v>
      </c>
      <c r="P871" s="79">
        <v>43804.876932870371</v>
      </c>
      <c r="Q871" s="77" t="s">
        <v>1949</v>
      </c>
      <c r="R871" s="77"/>
      <c r="S871" s="77"/>
      <c r="T871" s="77"/>
      <c r="U871" s="79">
        <v>43804.876932870371</v>
      </c>
      <c r="V871" s="80" t="s">
        <v>3226</v>
      </c>
      <c r="W871" s="77"/>
      <c r="X871" s="77"/>
      <c r="Y871" s="83" t="s">
        <v>4226</v>
      </c>
      <c r="Z871" s="77"/>
    </row>
    <row r="872" spans="1:26" x14ac:dyDescent="0.3">
      <c r="A872" s="62" t="s">
        <v>952</v>
      </c>
      <c r="B872" s="62" t="s">
        <v>952</v>
      </c>
      <c r="C872" s="63"/>
      <c r="D872" s="64"/>
      <c r="E872" s="65"/>
      <c r="F872" s="66"/>
      <c r="G872" s="63"/>
      <c r="H872" s="67"/>
      <c r="I872" s="68"/>
      <c r="J872" s="68"/>
      <c r="K872" s="34" t="s">
        <v>65</v>
      </c>
      <c r="L872" s="75">
        <v>872</v>
      </c>
      <c r="M872" s="75"/>
      <c r="N872" s="70"/>
      <c r="O872" s="77" t="s">
        <v>179</v>
      </c>
      <c r="P872" s="79">
        <v>43804.877083333333</v>
      </c>
      <c r="Q872" s="77" t="s">
        <v>1950</v>
      </c>
      <c r="R872" s="77"/>
      <c r="S872" s="77"/>
      <c r="T872" s="77" t="s">
        <v>2435</v>
      </c>
      <c r="U872" s="79">
        <v>43804.877083333333</v>
      </c>
      <c r="V872" s="80" t="s">
        <v>3227</v>
      </c>
      <c r="W872" s="77"/>
      <c r="X872" s="77"/>
      <c r="Y872" s="83" t="s">
        <v>4227</v>
      </c>
      <c r="Z872" s="77"/>
    </row>
    <row r="873" spans="1:26" x14ac:dyDescent="0.3">
      <c r="A873" s="62" t="s">
        <v>953</v>
      </c>
      <c r="B873" s="62" t="s">
        <v>953</v>
      </c>
      <c r="C873" s="63"/>
      <c r="D873" s="64"/>
      <c r="E873" s="65"/>
      <c r="F873" s="66"/>
      <c r="G873" s="63"/>
      <c r="H873" s="67"/>
      <c r="I873" s="68"/>
      <c r="J873" s="68"/>
      <c r="K873" s="34" t="s">
        <v>65</v>
      </c>
      <c r="L873" s="75">
        <v>873</v>
      </c>
      <c r="M873" s="75"/>
      <c r="N873" s="70"/>
      <c r="O873" s="77" t="s">
        <v>179</v>
      </c>
      <c r="P873" s="79">
        <v>43804.877118055556</v>
      </c>
      <c r="Q873" s="77" t="s">
        <v>1951</v>
      </c>
      <c r="R873" s="77"/>
      <c r="S873" s="77"/>
      <c r="T873" s="77"/>
      <c r="U873" s="79">
        <v>43804.877118055556</v>
      </c>
      <c r="V873" s="80" t="s">
        <v>3228</v>
      </c>
      <c r="W873" s="77"/>
      <c r="X873" s="77"/>
      <c r="Y873" s="83" t="s">
        <v>4228</v>
      </c>
      <c r="Z873" s="77"/>
    </row>
    <row r="874" spans="1:26" x14ac:dyDescent="0.3">
      <c r="A874" s="62" t="s">
        <v>954</v>
      </c>
      <c r="B874" s="62" t="s">
        <v>1385</v>
      </c>
      <c r="C874" s="63"/>
      <c r="D874" s="64"/>
      <c r="E874" s="65"/>
      <c r="F874" s="66"/>
      <c r="G874" s="63"/>
      <c r="H874" s="67"/>
      <c r="I874" s="68"/>
      <c r="J874" s="68"/>
      <c r="K874" s="34" t="s">
        <v>65</v>
      </c>
      <c r="L874" s="75">
        <v>874</v>
      </c>
      <c r="M874" s="75"/>
      <c r="N874" s="70"/>
      <c r="O874" s="77" t="s">
        <v>1419</v>
      </c>
      <c r="P874" s="79">
        <v>43804.877175925925</v>
      </c>
      <c r="Q874" s="77" t="s">
        <v>1952</v>
      </c>
      <c r="R874" s="77"/>
      <c r="S874" s="77"/>
      <c r="T874" s="77"/>
      <c r="U874" s="79">
        <v>43804.877175925925</v>
      </c>
      <c r="V874" s="80" t="s">
        <v>3229</v>
      </c>
      <c r="W874" s="77"/>
      <c r="X874" s="77"/>
      <c r="Y874" s="83" t="s">
        <v>4229</v>
      </c>
      <c r="Z874" s="77"/>
    </row>
    <row r="875" spans="1:26" x14ac:dyDescent="0.3">
      <c r="A875" s="62" t="s">
        <v>955</v>
      </c>
      <c r="B875" s="62" t="s">
        <v>1181</v>
      </c>
      <c r="C875" s="63"/>
      <c r="D875" s="64"/>
      <c r="E875" s="65"/>
      <c r="F875" s="66"/>
      <c r="G875" s="63"/>
      <c r="H875" s="67"/>
      <c r="I875" s="68"/>
      <c r="J875" s="68"/>
      <c r="K875" s="34" t="s">
        <v>65</v>
      </c>
      <c r="L875" s="75">
        <v>875</v>
      </c>
      <c r="M875" s="75"/>
      <c r="N875" s="70"/>
      <c r="O875" s="77" t="s">
        <v>1419</v>
      </c>
      <c r="P875" s="79">
        <v>43804.877187500002</v>
      </c>
      <c r="Q875" s="77" t="s">
        <v>1448</v>
      </c>
      <c r="R875" s="80" t="s">
        <v>2126</v>
      </c>
      <c r="S875" s="77" t="s">
        <v>2350</v>
      </c>
      <c r="T875" s="77"/>
      <c r="U875" s="79">
        <v>43804.877187500002</v>
      </c>
      <c r="V875" s="80" t="s">
        <v>3230</v>
      </c>
      <c r="W875" s="77"/>
      <c r="X875" s="77"/>
      <c r="Y875" s="83" t="s">
        <v>4230</v>
      </c>
      <c r="Z875" s="77"/>
    </row>
    <row r="876" spans="1:26" x14ac:dyDescent="0.3">
      <c r="A876" s="62" t="s">
        <v>956</v>
      </c>
      <c r="B876" s="62" t="s">
        <v>1386</v>
      </c>
      <c r="C876" s="63"/>
      <c r="D876" s="64"/>
      <c r="E876" s="65"/>
      <c r="F876" s="66"/>
      <c r="G876" s="63"/>
      <c r="H876" s="67"/>
      <c r="I876" s="68"/>
      <c r="J876" s="68"/>
      <c r="K876" s="34" t="s">
        <v>65</v>
      </c>
      <c r="L876" s="75">
        <v>876</v>
      </c>
      <c r="M876" s="75"/>
      <c r="N876" s="70"/>
      <c r="O876" s="77" t="s">
        <v>1419</v>
      </c>
      <c r="P876" s="79">
        <v>43804.877233796295</v>
      </c>
      <c r="Q876" s="77" t="s">
        <v>1953</v>
      </c>
      <c r="R876" s="77"/>
      <c r="S876" s="77"/>
      <c r="T876" s="77" t="s">
        <v>2390</v>
      </c>
      <c r="U876" s="79">
        <v>43804.877233796295</v>
      </c>
      <c r="V876" s="80" t="s">
        <v>3231</v>
      </c>
      <c r="W876" s="77"/>
      <c r="X876" s="77"/>
      <c r="Y876" s="83" t="s">
        <v>4231</v>
      </c>
      <c r="Z876" s="77"/>
    </row>
    <row r="877" spans="1:26" x14ac:dyDescent="0.3">
      <c r="A877" s="62" t="s">
        <v>957</v>
      </c>
      <c r="B877" s="62" t="s">
        <v>1189</v>
      </c>
      <c r="C877" s="63"/>
      <c r="D877" s="64"/>
      <c r="E877" s="65"/>
      <c r="F877" s="66"/>
      <c r="G877" s="63"/>
      <c r="H877" s="67"/>
      <c r="I877" s="68"/>
      <c r="J877" s="68"/>
      <c r="K877" s="34" t="s">
        <v>65</v>
      </c>
      <c r="L877" s="75">
        <v>877</v>
      </c>
      <c r="M877" s="75"/>
      <c r="N877" s="70"/>
      <c r="O877" s="77" t="s">
        <v>1419</v>
      </c>
      <c r="P877" s="79">
        <v>43804.877268518518</v>
      </c>
      <c r="Q877" s="77" t="s">
        <v>1460</v>
      </c>
      <c r="R877" s="77"/>
      <c r="S877" s="77"/>
      <c r="T877" s="77"/>
      <c r="U877" s="79">
        <v>43804.877268518518</v>
      </c>
      <c r="V877" s="80" t="s">
        <v>3232</v>
      </c>
      <c r="W877" s="77"/>
      <c r="X877" s="77"/>
      <c r="Y877" s="83" t="s">
        <v>4232</v>
      </c>
      <c r="Z877" s="77"/>
    </row>
    <row r="878" spans="1:26" x14ac:dyDescent="0.3">
      <c r="A878" s="62" t="s">
        <v>958</v>
      </c>
      <c r="B878" s="62" t="s">
        <v>1387</v>
      </c>
      <c r="C878" s="63"/>
      <c r="D878" s="64"/>
      <c r="E878" s="65"/>
      <c r="F878" s="66"/>
      <c r="G878" s="63"/>
      <c r="H878" s="67"/>
      <c r="I878" s="68"/>
      <c r="J878" s="68"/>
      <c r="K878" s="34" t="s">
        <v>65</v>
      </c>
      <c r="L878" s="75">
        <v>878</v>
      </c>
      <c r="M878" s="75"/>
      <c r="N878" s="70"/>
      <c r="O878" s="77" t="s">
        <v>1419</v>
      </c>
      <c r="P878" s="79">
        <v>43804.877268518518</v>
      </c>
      <c r="Q878" s="77" t="s">
        <v>1954</v>
      </c>
      <c r="R878" s="77"/>
      <c r="S878" s="77"/>
      <c r="T878" s="77"/>
      <c r="U878" s="79">
        <v>43804.877268518518</v>
      </c>
      <c r="V878" s="80" t="s">
        <v>3233</v>
      </c>
      <c r="W878" s="77"/>
      <c r="X878" s="77"/>
      <c r="Y878" s="83" t="s">
        <v>4233</v>
      </c>
      <c r="Z878" s="77"/>
    </row>
    <row r="879" spans="1:26" x14ac:dyDescent="0.3">
      <c r="A879" s="62" t="s">
        <v>959</v>
      </c>
      <c r="B879" s="62" t="s">
        <v>997</v>
      </c>
      <c r="C879" s="63"/>
      <c r="D879" s="64"/>
      <c r="E879" s="65"/>
      <c r="F879" s="66"/>
      <c r="G879" s="63"/>
      <c r="H879" s="67"/>
      <c r="I879" s="68"/>
      <c r="J879" s="68"/>
      <c r="K879" s="34" t="s">
        <v>65</v>
      </c>
      <c r="L879" s="75">
        <v>879</v>
      </c>
      <c r="M879" s="75"/>
      <c r="N879" s="70"/>
      <c r="O879" s="77" t="s">
        <v>1419</v>
      </c>
      <c r="P879" s="79">
        <v>43804.877326388887</v>
      </c>
      <c r="Q879" s="77" t="s">
        <v>1955</v>
      </c>
      <c r="R879" s="77"/>
      <c r="S879" s="77"/>
      <c r="T879" s="77" t="s">
        <v>2436</v>
      </c>
      <c r="U879" s="79">
        <v>43804.877326388887</v>
      </c>
      <c r="V879" s="80" t="s">
        <v>3234</v>
      </c>
      <c r="W879" s="77"/>
      <c r="X879" s="77"/>
      <c r="Y879" s="83" t="s">
        <v>4234</v>
      </c>
      <c r="Z879" s="77"/>
    </row>
    <row r="880" spans="1:26" x14ac:dyDescent="0.3">
      <c r="A880" s="62" t="s">
        <v>960</v>
      </c>
      <c r="B880" s="62" t="s">
        <v>1109</v>
      </c>
      <c r="C880" s="63"/>
      <c r="D880" s="64"/>
      <c r="E880" s="65"/>
      <c r="F880" s="66"/>
      <c r="G880" s="63"/>
      <c r="H880" s="67"/>
      <c r="I880" s="68"/>
      <c r="J880" s="68"/>
      <c r="K880" s="34" t="s">
        <v>65</v>
      </c>
      <c r="L880" s="75">
        <v>880</v>
      </c>
      <c r="M880" s="75"/>
      <c r="N880" s="70"/>
      <c r="O880" s="77" t="s">
        <v>1419</v>
      </c>
      <c r="P880" s="79">
        <v>43804.877372685187</v>
      </c>
      <c r="Q880" s="77" t="s">
        <v>1956</v>
      </c>
      <c r="R880" s="77"/>
      <c r="S880" s="77"/>
      <c r="T880" s="77"/>
      <c r="U880" s="79">
        <v>43804.877372685187</v>
      </c>
      <c r="V880" s="80" t="s">
        <v>3235</v>
      </c>
      <c r="W880" s="77"/>
      <c r="X880" s="77"/>
      <c r="Y880" s="83" t="s">
        <v>4235</v>
      </c>
      <c r="Z880" s="77"/>
    </row>
    <row r="881" spans="1:26" x14ac:dyDescent="0.3">
      <c r="A881" s="62" t="s">
        <v>961</v>
      </c>
      <c r="B881" s="62" t="s">
        <v>961</v>
      </c>
      <c r="C881" s="63"/>
      <c r="D881" s="64"/>
      <c r="E881" s="65"/>
      <c r="F881" s="66"/>
      <c r="G881" s="63"/>
      <c r="H881" s="67"/>
      <c r="I881" s="68"/>
      <c r="J881" s="68"/>
      <c r="K881" s="34" t="s">
        <v>65</v>
      </c>
      <c r="L881" s="75">
        <v>881</v>
      </c>
      <c r="M881" s="75"/>
      <c r="N881" s="70"/>
      <c r="O881" s="77" t="s">
        <v>179</v>
      </c>
      <c r="P881" s="79">
        <v>43804.873518518521</v>
      </c>
      <c r="Q881" s="77" t="s">
        <v>1957</v>
      </c>
      <c r="R881" s="80" t="s">
        <v>2298</v>
      </c>
      <c r="S881" s="77" t="s">
        <v>2350</v>
      </c>
      <c r="T881" s="77"/>
      <c r="U881" s="79">
        <v>43804.873518518521</v>
      </c>
      <c r="V881" s="80" t="s">
        <v>3236</v>
      </c>
      <c r="W881" s="77"/>
      <c r="X881" s="77"/>
      <c r="Y881" s="83" t="s">
        <v>4236</v>
      </c>
      <c r="Z881" s="77"/>
    </row>
    <row r="882" spans="1:26" x14ac:dyDescent="0.3">
      <c r="A882" s="62" t="s">
        <v>962</v>
      </c>
      <c r="B882" s="62" t="s">
        <v>961</v>
      </c>
      <c r="C882" s="63"/>
      <c r="D882" s="64"/>
      <c r="E882" s="65"/>
      <c r="F882" s="66"/>
      <c r="G882" s="63"/>
      <c r="H882" s="67"/>
      <c r="I882" s="68"/>
      <c r="J882" s="68"/>
      <c r="K882" s="34" t="s">
        <v>65</v>
      </c>
      <c r="L882" s="75">
        <v>882</v>
      </c>
      <c r="M882" s="75"/>
      <c r="N882" s="70"/>
      <c r="O882" s="77" t="s">
        <v>1419</v>
      </c>
      <c r="P882" s="79">
        <v>43804.877384259256</v>
      </c>
      <c r="Q882" s="77" t="s">
        <v>1929</v>
      </c>
      <c r="R882" s="77"/>
      <c r="S882" s="77"/>
      <c r="T882" s="77"/>
      <c r="U882" s="79">
        <v>43804.877384259256</v>
      </c>
      <c r="V882" s="80" t="s">
        <v>3237</v>
      </c>
      <c r="W882" s="77"/>
      <c r="X882" s="77"/>
      <c r="Y882" s="83" t="s">
        <v>4237</v>
      </c>
      <c r="Z882" s="77"/>
    </row>
    <row r="883" spans="1:26" x14ac:dyDescent="0.3">
      <c r="A883" s="62" t="s">
        <v>963</v>
      </c>
      <c r="B883" s="62" t="s">
        <v>963</v>
      </c>
      <c r="C883" s="63"/>
      <c r="D883" s="64"/>
      <c r="E883" s="65"/>
      <c r="F883" s="66"/>
      <c r="G883" s="63"/>
      <c r="H883" s="67"/>
      <c r="I883" s="68"/>
      <c r="J883" s="68"/>
      <c r="K883" s="34" t="s">
        <v>65</v>
      </c>
      <c r="L883" s="75">
        <v>883</v>
      </c>
      <c r="M883" s="75"/>
      <c r="N883" s="70"/>
      <c r="O883" s="77" t="s">
        <v>179</v>
      </c>
      <c r="P883" s="79">
        <v>43804.877395833333</v>
      </c>
      <c r="Q883" s="77" t="s">
        <v>1958</v>
      </c>
      <c r="R883" s="77"/>
      <c r="S883" s="77"/>
      <c r="T883" s="77"/>
      <c r="U883" s="79">
        <v>43804.877395833333</v>
      </c>
      <c r="V883" s="80" t="s">
        <v>3238</v>
      </c>
      <c r="W883" s="77"/>
      <c r="X883" s="77"/>
      <c r="Y883" s="83" t="s">
        <v>4238</v>
      </c>
      <c r="Z883" s="77"/>
    </row>
    <row r="884" spans="1:26" x14ac:dyDescent="0.3">
      <c r="A884" s="62" t="s">
        <v>964</v>
      </c>
      <c r="B884" s="62" t="s">
        <v>1018</v>
      </c>
      <c r="C884" s="63"/>
      <c r="D884" s="64"/>
      <c r="E884" s="65"/>
      <c r="F884" s="66"/>
      <c r="G884" s="63"/>
      <c r="H884" s="67"/>
      <c r="I884" s="68"/>
      <c r="J884" s="68"/>
      <c r="K884" s="34" t="s">
        <v>65</v>
      </c>
      <c r="L884" s="75">
        <v>884</v>
      </c>
      <c r="M884" s="75"/>
      <c r="N884" s="70"/>
      <c r="O884" s="77" t="s">
        <v>1419</v>
      </c>
      <c r="P884" s="79">
        <v>43804.877430555556</v>
      </c>
      <c r="Q884" s="77" t="s">
        <v>1959</v>
      </c>
      <c r="R884" s="77"/>
      <c r="S884" s="77"/>
      <c r="T884" s="77"/>
      <c r="U884" s="79">
        <v>43804.877430555556</v>
      </c>
      <c r="V884" s="80" t="s">
        <v>3239</v>
      </c>
      <c r="W884" s="77"/>
      <c r="X884" s="77"/>
      <c r="Y884" s="83" t="s">
        <v>4239</v>
      </c>
      <c r="Z884" s="77"/>
    </row>
    <row r="885" spans="1:26" x14ac:dyDescent="0.3">
      <c r="A885" s="62" t="s">
        <v>965</v>
      </c>
      <c r="B885" s="62" t="s">
        <v>965</v>
      </c>
      <c r="C885" s="63"/>
      <c r="D885" s="64"/>
      <c r="E885" s="65"/>
      <c r="F885" s="66"/>
      <c r="G885" s="63"/>
      <c r="H885" s="67"/>
      <c r="I885" s="68"/>
      <c r="J885" s="68"/>
      <c r="K885" s="34" t="s">
        <v>65</v>
      </c>
      <c r="L885" s="75">
        <v>885</v>
      </c>
      <c r="M885" s="75"/>
      <c r="N885" s="70"/>
      <c r="O885" s="77" t="s">
        <v>179</v>
      </c>
      <c r="P885" s="79">
        <v>43804.877465277779</v>
      </c>
      <c r="Q885" s="77" t="s">
        <v>1960</v>
      </c>
      <c r="R885" s="77"/>
      <c r="S885" s="77"/>
      <c r="T885" s="77"/>
      <c r="U885" s="79">
        <v>43804.877465277779</v>
      </c>
      <c r="V885" s="80" t="s">
        <v>3240</v>
      </c>
      <c r="W885" s="77"/>
      <c r="X885" s="77"/>
      <c r="Y885" s="83" t="s">
        <v>4240</v>
      </c>
      <c r="Z885" s="77"/>
    </row>
    <row r="886" spans="1:26" x14ac:dyDescent="0.3">
      <c r="A886" s="62" t="s">
        <v>966</v>
      </c>
      <c r="B886" s="62" t="s">
        <v>1388</v>
      </c>
      <c r="C886" s="63"/>
      <c r="D886" s="64"/>
      <c r="E886" s="65"/>
      <c r="F886" s="66"/>
      <c r="G886" s="63"/>
      <c r="H886" s="67"/>
      <c r="I886" s="68"/>
      <c r="J886" s="68"/>
      <c r="K886" s="34" t="s">
        <v>65</v>
      </c>
      <c r="L886" s="75">
        <v>886</v>
      </c>
      <c r="M886" s="75"/>
      <c r="N886" s="70"/>
      <c r="O886" s="77" t="s">
        <v>1419</v>
      </c>
      <c r="P886" s="79">
        <v>43804.877476851849</v>
      </c>
      <c r="Q886" s="77" t="s">
        <v>1961</v>
      </c>
      <c r="R886" s="77"/>
      <c r="S886" s="77"/>
      <c r="T886" s="77"/>
      <c r="U886" s="79">
        <v>43804.877476851849</v>
      </c>
      <c r="V886" s="80" t="s">
        <v>3241</v>
      </c>
      <c r="W886" s="77"/>
      <c r="X886" s="77"/>
      <c r="Y886" s="83" t="s">
        <v>4241</v>
      </c>
      <c r="Z886" s="77"/>
    </row>
    <row r="887" spans="1:26" x14ac:dyDescent="0.3">
      <c r="A887" s="62" t="s">
        <v>967</v>
      </c>
      <c r="B887" s="62" t="s">
        <v>1389</v>
      </c>
      <c r="C887" s="63"/>
      <c r="D887" s="64"/>
      <c r="E887" s="65"/>
      <c r="F887" s="66"/>
      <c r="G887" s="63"/>
      <c r="H887" s="67"/>
      <c r="I887" s="68"/>
      <c r="J887" s="68"/>
      <c r="K887" s="34" t="s">
        <v>65</v>
      </c>
      <c r="L887" s="75">
        <v>887</v>
      </c>
      <c r="M887" s="75"/>
      <c r="N887" s="70"/>
      <c r="O887" s="77" t="s">
        <v>1419</v>
      </c>
      <c r="P887" s="79">
        <v>43804.877511574072</v>
      </c>
      <c r="Q887" s="77" t="s">
        <v>1962</v>
      </c>
      <c r="R887" s="77"/>
      <c r="S887" s="77"/>
      <c r="T887" s="77"/>
      <c r="U887" s="79">
        <v>43804.877511574072</v>
      </c>
      <c r="V887" s="80" t="s">
        <v>3242</v>
      </c>
      <c r="W887" s="77"/>
      <c r="X887" s="77"/>
      <c r="Y887" s="83" t="s">
        <v>4242</v>
      </c>
      <c r="Z887" s="77"/>
    </row>
    <row r="888" spans="1:26" x14ac:dyDescent="0.3">
      <c r="A888" s="62" t="s">
        <v>968</v>
      </c>
      <c r="B888" s="62" t="s">
        <v>968</v>
      </c>
      <c r="C888" s="63"/>
      <c r="D888" s="64"/>
      <c r="E888" s="65"/>
      <c r="F888" s="66"/>
      <c r="G888" s="63"/>
      <c r="H888" s="67"/>
      <c r="I888" s="68"/>
      <c r="J888" s="68"/>
      <c r="K888" s="34" t="s">
        <v>65</v>
      </c>
      <c r="L888" s="75">
        <v>888</v>
      </c>
      <c r="M888" s="75"/>
      <c r="N888" s="70"/>
      <c r="O888" s="77" t="s">
        <v>179</v>
      </c>
      <c r="P888" s="79">
        <v>43804.877546296295</v>
      </c>
      <c r="Q888" s="77" t="s">
        <v>1963</v>
      </c>
      <c r="R888" s="77"/>
      <c r="S888" s="77"/>
      <c r="T888" s="77"/>
      <c r="U888" s="79">
        <v>43804.877546296295</v>
      </c>
      <c r="V888" s="80" t="s">
        <v>3243</v>
      </c>
      <c r="W888" s="77"/>
      <c r="X888" s="77"/>
      <c r="Y888" s="83" t="s">
        <v>4243</v>
      </c>
      <c r="Z888" s="77"/>
    </row>
    <row r="889" spans="1:26" x14ac:dyDescent="0.3">
      <c r="A889" s="62" t="s">
        <v>969</v>
      </c>
      <c r="B889" s="62" t="s">
        <v>969</v>
      </c>
      <c r="C889" s="63"/>
      <c r="D889" s="64"/>
      <c r="E889" s="65"/>
      <c r="F889" s="66"/>
      <c r="G889" s="63"/>
      <c r="H889" s="67"/>
      <c r="I889" s="68"/>
      <c r="J889" s="68"/>
      <c r="K889" s="34" t="s">
        <v>65</v>
      </c>
      <c r="L889" s="75">
        <v>889</v>
      </c>
      <c r="M889" s="75"/>
      <c r="N889" s="70"/>
      <c r="O889" s="77" t="s">
        <v>179</v>
      </c>
      <c r="P889" s="79">
        <v>43804.877604166664</v>
      </c>
      <c r="Q889" s="77" t="s">
        <v>1964</v>
      </c>
      <c r="R889" s="77"/>
      <c r="S889" s="77"/>
      <c r="T889" s="77"/>
      <c r="U889" s="79">
        <v>43804.877604166664</v>
      </c>
      <c r="V889" s="80" t="s">
        <v>3244</v>
      </c>
      <c r="W889" s="77"/>
      <c r="X889" s="77"/>
      <c r="Y889" s="83" t="s">
        <v>4244</v>
      </c>
      <c r="Z889" s="77"/>
    </row>
    <row r="890" spans="1:26" x14ac:dyDescent="0.3">
      <c r="A890" s="62" t="s">
        <v>970</v>
      </c>
      <c r="B890" s="62" t="s">
        <v>970</v>
      </c>
      <c r="C890" s="63"/>
      <c r="D890" s="64"/>
      <c r="E890" s="65"/>
      <c r="F890" s="66"/>
      <c r="G890" s="63"/>
      <c r="H890" s="67"/>
      <c r="I890" s="68"/>
      <c r="J890" s="68"/>
      <c r="K890" s="34" t="s">
        <v>65</v>
      </c>
      <c r="L890" s="75">
        <v>890</v>
      </c>
      <c r="M890" s="75"/>
      <c r="N890" s="70"/>
      <c r="O890" s="77" t="s">
        <v>179</v>
      </c>
      <c r="P890" s="79">
        <v>43804.87767361111</v>
      </c>
      <c r="Q890" s="77" t="s">
        <v>1965</v>
      </c>
      <c r="R890" s="80" t="s">
        <v>2299</v>
      </c>
      <c r="S890" s="77" t="s">
        <v>2350</v>
      </c>
      <c r="T890" s="77" t="s">
        <v>2437</v>
      </c>
      <c r="U890" s="79">
        <v>43804.87767361111</v>
      </c>
      <c r="V890" s="80" t="s">
        <v>3245</v>
      </c>
      <c r="W890" s="77"/>
      <c r="X890" s="77"/>
      <c r="Y890" s="83" t="s">
        <v>4245</v>
      </c>
      <c r="Z890" s="77"/>
    </row>
    <row r="891" spans="1:26" x14ac:dyDescent="0.3">
      <c r="A891" s="62" t="s">
        <v>971</v>
      </c>
      <c r="B891" s="62" t="s">
        <v>1018</v>
      </c>
      <c r="C891" s="63"/>
      <c r="D891" s="64"/>
      <c r="E891" s="65"/>
      <c r="F891" s="66"/>
      <c r="G891" s="63"/>
      <c r="H891" s="67"/>
      <c r="I891" s="68"/>
      <c r="J891" s="68"/>
      <c r="K891" s="34" t="s">
        <v>65</v>
      </c>
      <c r="L891" s="75">
        <v>891</v>
      </c>
      <c r="M891" s="75"/>
      <c r="N891" s="70"/>
      <c r="O891" s="77" t="s">
        <v>1419</v>
      </c>
      <c r="P891" s="79">
        <v>43804.877708333333</v>
      </c>
      <c r="Q891" s="77" t="s">
        <v>1959</v>
      </c>
      <c r="R891" s="77"/>
      <c r="S891" s="77"/>
      <c r="T891" s="77"/>
      <c r="U891" s="79">
        <v>43804.877708333333</v>
      </c>
      <c r="V891" s="80" t="s">
        <v>3246</v>
      </c>
      <c r="W891" s="77"/>
      <c r="X891" s="77"/>
      <c r="Y891" s="83" t="s">
        <v>4246</v>
      </c>
      <c r="Z891" s="77"/>
    </row>
    <row r="892" spans="1:26" x14ac:dyDescent="0.3">
      <c r="A892" s="62" t="s">
        <v>972</v>
      </c>
      <c r="B892" s="62" t="s">
        <v>997</v>
      </c>
      <c r="C892" s="63"/>
      <c r="D892" s="64"/>
      <c r="E892" s="65"/>
      <c r="F892" s="66"/>
      <c r="G892" s="63"/>
      <c r="H892" s="67"/>
      <c r="I892" s="68"/>
      <c r="J892" s="68"/>
      <c r="K892" s="34" t="s">
        <v>65</v>
      </c>
      <c r="L892" s="75">
        <v>892</v>
      </c>
      <c r="M892" s="75"/>
      <c r="N892" s="70"/>
      <c r="O892" s="77" t="s">
        <v>1419</v>
      </c>
      <c r="P892" s="79">
        <v>43804.877754629626</v>
      </c>
      <c r="Q892" s="77" t="s">
        <v>1955</v>
      </c>
      <c r="R892" s="77"/>
      <c r="S892" s="77"/>
      <c r="T892" s="77" t="s">
        <v>2436</v>
      </c>
      <c r="U892" s="79">
        <v>43804.877754629626</v>
      </c>
      <c r="V892" s="80" t="s">
        <v>3247</v>
      </c>
      <c r="W892" s="77"/>
      <c r="X892" s="77"/>
      <c r="Y892" s="83" t="s">
        <v>4247</v>
      </c>
      <c r="Z892" s="77"/>
    </row>
    <row r="893" spans="1:26" x14ac:dyDescent="0.3">
      <c r="A893" s="62" t="s">
        <v>973</v>
      </c>
      <c r="B893" s="62" t="s">
        <v>973</v>
      </c>
      <c r="C893" s="63"/>
      <c r="D893" s="64"/>
      <c r="E893" s="65"/>
      <c r="F893" s="66"/>
      <c r="G893" s="63"/>
      <c r="H893" s="67"/>
      <c r="I893" s="68"/>
      <c r="J893" s="68"/>
      <c r="K893" s="34" t="s">
        <v>65</v>
      </c>
      <c r="L893" s="75">
        <v>893</v>
      </c>
      <c r="M893" s="75"/>
      <c r="N893" s="70"/>
      <c r="O893" s="77" t="s">
        <v>179</v>
      </c>
      <c r="P893" s="79">
        <v>43804.876770833333</v>
      </c>
      <c r="Q893" s="77" t="s">
        <v>1966</v>
      </c>
      <c r="R893" s="77"/>
      <c r="S893" s="77"/>
      <c r="T893" s="77"/>
      <c r="U893" s="79">
        <v>43804.876770833333</v>
      </c>
      <c r="V893" s="80" t="s">
        <v>3248</v>
      </c>
      <c r="W893" s="77"/>
      <c r="X893" s="77"/>
      <c r="Y893" s="83" t="s">
        <v>4248</v>
      </c>
      <c r="Z893" s="77"/>
    </row>
    <row r="894" spans="1:26" x14ac:dyDescent="0.3">
      <c r="A894" s="62" t="s">
        <v>974</v>
      </c>
      <c r="B894" s="62" t="s">
        <v>973</v>
      </c>
      <c r="C894" s="63"/>
      <c r="D894" s="64"/>
      <c r="E894" s="65"/>
      <c r="F894" s="66"/>
      <c r="G894" s="63"/>
      <c r="H894" s="67"/>
      <c r="I894" s="68"/>
      <c r="J894" s="68"/>
      <c r="K894" s="34" t="s">
        <v>65</v>
      </c>
      <c r="L894" s="75">
        <v>894</v>
      </c>
      <c r="M894" s="75"/>
      <c r="N894" s="70"/>
      <c r="O894" s="77" t="s">
        <v>1420</v>
      </c>
      <c r="P894" s="79">
        <v>43804.877881944441</v>
      </c>
      <c r="Q894" s="77" t="s">
        <v>1967</v>
      </c>
      <c r="R894" s="77"/>
      <c r="S894" s="77"/>
      <c r="T894" s="77"/>
      <c r="U894" s="79">
        <v>43804.877881944441</v>
      </c>
      <c r="V894" s="80" t="s">
        <v>3249</v>
      </c>
      <c r="W894" s="77"/>
      <c r="X894" s="77"/>
      <c r="Y894" s="83" t="s">
        <v>4249</v>
      </c>
      <c r="Z894" s="83" t="s">
        <v>4248</v>
      </c>
    </row>
    <row r="895" spans="1:26" x14ac:dyDescent="0.3">
      <c r="A895" s="62" t="s">
        <v>975</v>
      </c>
      <c r="B895" s="62" t="s">
        <v>975</v>
      </c>
      <c r="C895" s="63"/>
      <c r="D895" s="64"/>
      <c r="E895" s="65"/>
      <c r="F895" s="66"/>
      <c r="G895" s="63"/>
      <c r="H895" s="67"/>
      <c r="I895" s="68"/>
      <c r="J895" s="68"/>
      <c r="K895" s="34" t="s">
        <v>65</v>
      </c>
      <c r="L895" s="75">
        <v>895</v>
      </c>
      <c r="M895" s="75"/>
      <c r="N895" s="70"/>
      <c r="O895" s="77" t="s">
        <v>179</v>
      </c>
      <c r="P895" s="79">
        <v>43804.878009259257</v>
      </c>
      <c r="Q895" s="77" t="s">
        <v>1968</v>
      </c>
      <c r="R895" s="77"/>
      <c r="S895" s="77"/>
      <c r="T895" s="77" t="s">
        <v>2438</v>
      </c>
      <c r="U895" s="79">
        <v>43804.878009259257</v>
      </c>
      <c r="V895" s="80" t="s">
        <v>3250</v>
      </c>
      <c r="W895" s="77"/>
      <c r="X895" s="77"/>
      <c r="Y895" s="83" t="s">
        <v>4250</v>
      </c>
      <c r="Z895" s="77"/>
    </row>
    <row r="896" spans="1:26" x14ac:dyDescent="0.3">
      <c r="A896" s="62" t="s">
        <v>976</v>
      </c>
      <c r="B896" s="62" t="s">
        <v>976</v>
      </c>
      <c r="C896" s="63"/>
      <c r="D896" s="64"/>
      <c r="E896" s="65"/>
      <c r="F896" s="66"/>
      <c r="G896" s="63"/>
      <c r="H896" s="67"/>
      <c r="I896" s="68"/>
      <c r="J896" s="68"/>
      <c r="K896" s="34" t="s">
        <v>65</v>
      </c>
      <c r="L896" s="75">
        <v>896</v>
      </c>
      <c r="M896" s="75"/>
      <c r="N896" s="70"/>
      <c r="O896" s="77" t="s">
        <v>179</v>
      </c>
      <c r="P896" s="79">
        <v>43804.878032407411</v>
      </c>
      <c r="Q896" s="77" t="s">
        <v>1969</v>
      </c>
      <c r="R896" s="80" t="s">
        <v>2300</v>
      </c>
      <c r="S896" s="77" t="s">
        <v>2350</v>
      </c>
      <c r="T896" s="77"/>
      <c r="U896" s="79">
        <v>43804.878032407411</v>
      </c>
      <c r="V896" s="80" t="s">
        <v>3251</v>
      </c>
      <c r="W896" s="77"/>
      <c r="X896" s="77"/>
      <c r="Y896" s="83" t="s">
        <v>4251</v>
      </c>
      <c r="Z896" s="77"/>
    </row>
    <row r="897" spans="1:26" x14ac:dyDescent="0.3">
      <c r="A897" s="62" t="s">
        <v>977</v>
      </c>
      <c r="B897" s="62" t="s">
        <v>977</v>
      </c>
      <c r="C897" s="63"/>
      <c r="D897" s="64"/>
      <c r="E897" s="65"/>
      <c r="F897" s="66"/>
      <c r="G897" s="63"/>
      <c r="H897" s="67"/>
      <c r="I897" s="68"/>
      <c r="J897" s="68"/>
      <c r="K897" s="34" t="s">
        <v>65</v>
      </c>
      <c r="L897" s="75">
        <v>897</v>
      </c>
      <c r="M897" s="75"/>
      <c r="N897" s="70"/>
      <c r="O897" s="77" t="s">
        <v>179</v>
      </c>
      <c r="P897" s="79">
        <v>43804.878055555557</v>
      </c>
      <c r="Q897" s="77" t="s">
        <v>1970</v>
      </c>
      <c r="R897" s="77"/>
      <c r="S897" s="77"/>
      <c r="T897" s="77"/>
      <c r="U897" s="79">
        <v>43804.878055555557</v>
      </c>
      <c r="V897" s="80" t="s">
        <v>3252</v>
      </c>
      <c r="W897" s="77"/>
      <c r="X897" s="77"/>
      <c r="Y897" s="83" t="s">
        <v>4252</v>
      </c>
      <c r="Z897" s="77"/>
    </row>
    <row r="898" spans="1:26" x14ac:dyDescent="0.3">
      <c r="A898" s="62" t="s">
        <v>978</v>
      </c>
      <c r="B898" s="62" t="s">
        <v>978</v>
      </c>
      <c r="C898" s="63"/>
      <c r="D898" s="64"/>
      <c r="E898" s="65"/>
      <c r="F898" s="66"/>
      <c r="G898" s="63"/>
      <c r="H898" s="67"/>
      <c r="I898" s="68"/>
      <c r="J898" s="68"/>
      <c r="K898" s="34" t="s">
        <v>65</v>
      </c>
      <c r="L898" s="75">
        <v>898</v>
      </c>
      <c r="M898" s="75"/>
      <c r="N898" s="70"/>
      <c r="O898" s="77" t="s">
        <v>179</v>
      </c>
      <c r="P898" s="79">
        <v>43804.878067129626</v>
      </c>
      <c r="Q898" s="77" t="s">
        <v>1971</v>
      </c>
      <c r="R898" s="77"/>
      <c r="S898" s="77"/>
      <c r="T898" s="77"/>
      <c r="U898" s="79">
        <v>43804.878067129626</v>
      </c>
      <c r="V898" s="80" t="s">
        <v>3253</v>
      </c>
      <c r="W898" s="77"/>
      <c r="X898" s="77"/>
      <c r="Y898" s="83" t="s">
        <v>4253</v>
      </c>
      <c r="Z898" s="77"/>
    </row>
    <row r="899" spans="1:26" x14ac:dyDescent="0.3">
      <c r="A899" s="62" t="s">
        <v>979</v>
      </c>
      <c r="B899" s="62" t="s">
        <v>1390</v>
      </c>
      <c r="C899" s="63"/>
      <c r="D899" s="64"/>
      <c r="E899" s="65"/>
      <c r="F899" s="66"/>
      <c r="G899" s="63"/>
      <c r="H899" s="67"/>
      <c r="I899" s="68"/>
      <c r="J899" s="68"/>
      <c r="K899" s="34" t="s">
        <v>65</v>
      </c>
      <c r="L899" s="75">
        <v>899</v>
      </c>
      <c r="M899" s="75"/>
      <c r="N899" s="70"/>
      <c r="O899" s="77" t="s">
        <v>1420</v>
      </c>
      <c r="P899" s="79">
        <v>43804.878125000003</v>
      </c>
      <c r="Q899" s="77" t="s">
        <v>1972</v>
      </c>
      <c r="R899" s="77"/>
      <c r="S899" s="77"/>
      <c r="T899" s="77"/>
      <c r="U899" s="79">
        <v>43804.878125000003</v>
      </c>
      <c r="V899" s="80" t="s">
        <v>3254</v>
      </c>
      <c r="W899" s="77"/>
      <c r="X899" s="77"/>
      <c r="Y899" s="83" t="s">
        <v>4254</v>
      </c>
      <c r="Z899" s="83" t="s">
        <v>4542</v>
      </c>
    </row>
    <row r="900" spans="1:26" x14ac:dyDescent="0.3">
      <c r="A900" s="62" t="s">
        <v>980</v>
      </c>
      <c r="B900" s="62" t="s">
        <v>980</v>
      </c>
      <c r="C900" s="63"/>
      <c r="D900" s="64"/>
      <c r="E900" s="65"/>
      <c r="F900" s="66"/>
      <c r="G900" s="63"/>
      <c r="H900" s="67"/>
      <c r="I900" s="68"/>
      <c r="J900" s="68"/>
      <c r="K900" s="34" t="s">
        <v>65</v>
      </c>
      <c r="L900" s="75">
        <v>900</v>
      </c>
      <c r="M900" s="75"/>
      <c r="N900" s="70"/>
      <c r="O900" s="77" t="s">
        <v>179</v>
      </c>
      <c r="P900" s="79">
        <v>43804.878125000003</v>
      </c>
      <c r="Q900" s="77" t="s">
        <v>1973</v>
      </c>
      <c r="R900" s="80" t="s">
        <v>2301</v>
      </c>
      <c r="S900" s="77" t="s">
        <v>2350</v>
      </c>
      <c r="T900" s="77"/>
      <c r="U900" s="79">
        <v>43804.878125000003</v>
      </c>
      <c r="V900" s="80" t="s">
        <v>3255</v>
      </c>
      <c r="W900" s="77"/>
      <c r="X900" s="77"/>
      <c r="Y900" s="83" t="s">
        <v>4255</v>
      </c>
      <c r="Z900" s="77"/>
    </row>
    <row r="901" spans="1:26" x14ac:dyDescent="0.3">
      <c r="A901" s="62" t="s">
        <v>981</v>
      </c>
      <c r="B901" s="62" t="s">
        <v>1391</v>
      </c>
      <c r="C901" s="63"/>
      <c r="D901" s="64"/>
      <c r="E901" s="65"/>
      <c r="F901" s="66"/>
      <c r="G901" s="63"/>
      <c r="H901" s="67"/>
      <c r="I901" s="68"/>
      <c r="J901" s="68"/>
      <c r="K901" s="34" t="s">
        <v>65</v>
      </c>
      <c r="L901" s="75">
        <v>901</v>
      </c>
      <c r="M901" s="75"/>
      <c r="N901" s="70"/>
      <c r="O901" s="77" t="s">
        <v>1419</v>
      </c>
      <c r="P901" s="79">
        <v>43804.878159722219</v>
      </c>
      <c r="Q901" s="77" t="s">
        <v>1974</v>
      </c>
      <c r="R901" s="77"/>
      <c r="S901" s="77"/>
      <c r="T901" s="77"/>
      <c r="U901" s="79">
        <v>43804.878159722219</v>
      </c>
      <c r="V901" s="80" t="s">
        <v>3256</v>
      </c>
      <c r="W901" s="77"/>
      <c r="X901" s="77"/>
      <c r="Y901" s="83" t="s">
        <v>4256</v>
      </c>
      <c r="Z901" s="77"/>
    </row>
    <row r="902" spans="1:26" x14ac:dyDescent="0.3">
      <c r="A902" s="62" t="s">
        <v>982</v>
      </c>
      <c r="B902" s="62" t="s">
        <v>982</v>
      </c>
      <c r="C902" s="63"/>
      <c r="D902" s="64"/>
      <c r="E902" s="65"/>
      <c r="F902" s="66"/>
      <c r="G902" s="63"/>
      <c r="H902" s="67"/>
      <c r="I902" s="68"/>
      <c r="J902" s="68"/>
      <c r="K902" s="34" t="s">
        <v>65</v>
      </c>
      <c r="L902" s="75">
        <v>902</v>
      </c>
      <c r="M902" s="75"/>
      <c r="N902" s="70"/>
      <c r="O902" s="77" t="s">
        <v>179</v>
      </c>
      <c r="P902" s="79">
        <v>43804.878171296295</v>
      </c>
      <c r="Q902" s="77" t="s">
        <v>1975</v>
      </c>
      <c r="R902" s="77"/>
      <c r="S902" s="77"/>
      <c r="T902" s="77"/>
      <c r="U902" s="79">
        <v>43804.878171296295</v>
      </c>
      <c r="V902" s="80" t="s">
        <v>3257</v>
      </c>
      <c r="W902" s="77"/>
      <c r="X902" s="77"/>
      <c r="Y902" s="83" t="s">
        <v>4257</v>
      </c>
      <c r="Z902" s="77"/>
    </row>
    <row r="903" spans="1:26" x14ac:dyDescent="0.3">
      <c r="A903" s="62" t="s">
        <v>983</v>
      </c>
      <c r="B903" s="62" t="s">
        <v>983</v>
      </c>
      <c r="C903" s="63"/>
      <c r="D903" s="64"/>
      <c r="E903" s="65"/>
      <c r="F903" s="66"/>
      <c r="G903" s="63"/>
      <c r="H903" s="67"/>
      <c r="I903" s="68"/>
      <c r="J903" s="68"/>
      <c r="K903" s="34" t="s">
        <v>65</v>
      </c>
      <c r="L903" s="75">
        <v>903</v>
      </c>
      <c r="M903" s="75"/>
      <c r="N903" s="70"/>
      <c r="O903" s="77" t="s">
        <v>179</v>
      </c>
      <c r="P903" s="79">
        <v>43804.855162037034</v>
      </c>
      <c r="Q903" s="77" t="s">
        <v>1976</v>
      </c>
      <c r="R903" s="77"/>
      <c r="S903" s="77"/>
      <c r="T903" s="77"/>
      <c r="U903" s="79">
        <v>43804.855162037034</v>
      </c>
      <c r="V903" s="80" t="s">
        <v>3258</v>
      </c>
      <c r="W903" s="77"/>
      <c r="X903" s="77"/>
      <c r="Y903" s="83" t="s">
        <v>4258</v>
      </c>
      <c r="Z903" s="77"/>
    </row>
    <row r="904" spans="1:26" x14ac:dyDescent="0.3">
      <c r="A904" s="62" t="s">
        <v>984</v>
      </c>
      <c r="B904" s="62" t="s">
        <v>983</v>
      </c>
      <c r="C904" s="63"/>
      <c r="D904" s="64"/>
      <c r="E904" s="65"/>
      <c r="F904" s="66"/>
      <c r="G904" s="63"/>
      <c r="H904" s="67"/>
      <c r="I904" s="68"/>
      <c r="J904" s="68"/>
      <c r="K904" s="34" t="s">
        <v>65</v>
      </c>
      <c r="L904" s="75">
        <v>904</v>
      </c>
      <c r="M904" s="75"/>
      <c r="N904" s="70"/>
      <c r="O904" s="77" t="s">
        <v>1420</v>
      </c>
      <c r="P904" s="79">
        <v>43804.878252314818</v>
      </c>
      <c r="Q904" s="77" t="s">
        <v>1977</v>
      </c>
      <c r="R904" s="77"/>
      <c r="S904" s="77"/>
      <c r="T904" s="77"/>
      <c r="U904" s="79">
        <v>43804.878252314818</v>
      </c>
      <c r="V904" s="80" t="s">
        <v>3259</v>
      </c>
      <c r="W904" s="77"/>
      <c r="X904" s="77"/>
      <c r="Y904" s="83" t="s">
        <v>4259</v>
      </c>
      <c r="Z904" s="83" t="s">
        <v>4258</v>
      </c>
    </row>
    <row r="905" spans="1:26" x14ac:dyDescent="0.3">
      <c r="A905" s="62" t="s">
        <v>985</v>
      </c>
      <c r="B905" s="62" t="s">
        <v>985</v>
      </c>
      <c r="C905" s="63"/>
      <c r="D905" s="64"/>
      <c r="E905" s="65"/>
      <c r="F905" s="66"/>
      <c r="G905" s="63"/>
      <c r="H905" s="67"/>
      <c r="I905" s="68"/>
      <c r="J905" s="68"/>
      <c r="K905" s="34" t="s">
        <v>65</v>
      </c>
      <c r="L905" s="75">
        <v>905</v>
      </c>
      <c r="M905" s="75"/>
      <c r="N905" s="70"/>
      <c r="O905" s="77" t="s">
        <v>179</v>
      </c>
      <c r="P905" s="79">
        <v>43804.857835648145</v>
      </c>
      <c r="Q905" s="77" t="s">
        <v>1978</v>
      </c>
      <c r="R905" s="77"/>
      <c r="S905" s="77"/>
      <c r="T905" s="77"/>
      <c r="U905" s="79">
        <v>43804.857835648145</v>
      </c>
      <c r="V905" s="80" t="s">
        <v>3260</v>
      </c>
      <c r="W905" s="77"/>
      <c r="X905" s="77"/>
      <c r="Y905" s="83" t="s">
        <v>4260</v>
      </c>
      <c r="Z905" s="77"/>
    </row>
    <row r="906" spans="1:26" x14ac:dyDescent="0.3">
      <c r="A906" s="62" t="s">
        <v>986</v>
      </c>
      <c r="B906" s="62" t="s">
        <v>985</v>
      </c>
      <c r="C906" s="63"/>
      <c r="D906" s="64"/>
      <c r="E906" s="65"/>
      <c r="F906" s="66"/>
      <c r="G906" s="63"/>
      <c r="H906" s="67"/>
      <c r="I906" s="68"/>
      <c r="J906" s="68"/>
      <c r="K906" s="34" t="s">
        <v>65</v>
      </c>
      <c r="L906" s="75">
        <v>906</v>
      </c>
      <c r="M906" s="75"/>
      <c r="N906" s="70"/>
      <c r="O906" s="77" t="s">
        <v>1419</v>
      </c>
      <c r="P906" s="79">
        <v>43804.878275462965</v>
      </c>
      <c r="Q906" s="77" t="s">
        <v>1698</v>
      </c>
      <c r="R906" s="77"/>
      <c r="S906" s="77"/>
      <c r="T906" s="77"/>
      <c r="U906" s="79">
        <v>43804.878275462965</v>
      </c>
      <c r="V906" s="80" t="s">
        <v>3261</v>
      </c>
      <c r="W906" s="77"/>
      <c r="X906" s="77"/>
      <c r="Y906" s="83" t="s">
        <v>4261</v>
      </c>
      <c r="Z906" s="77"/>
    </row>
    <row r="907" spans="1:26" x14ac:dyDescent="0.3">
      <c r="A907" s="62" t="s">
        <v>987</v>
      </c>
      <c r="B907" s="62" t="s">
        <v>1392</v>
      </c>
      <c r="C907" s="63"/>
      <c r="D907" s="64"/>
      <c r="E907" s="65"/>
      <c r="F907" s="66"/>
      <c r="G907" s="63"/>
      <c r="H907" s="67"/>
      <c r="I907" s="68"/>
      <c r="J907" s="68"/>
      <c r="K907" s="34" t="s">
        <v>65</v>
      </c>
      <c r="L907" s="75">
        <v>907</v>
      </c>
      <c r="M907" s="75"/>
      <c r="N907" s="70"/>
      <c r="O907" s="77" t="s">
        <v>1419</v>
      </c>
      <c r="P907" s="79">
        <v>43804.878287037034</v>
      </c>
      <c r="Q907" s="77" t="s">
        <v>1979</v>
      </c>
      <c r="R907" s="77"/>
      <c r="S907" s="77"/>
      <c r="T907" s="77"/>
      <c r="U907" s="79">
        <v>43804.878287037034</v>
      </c>
      <c r="V907" s="80" t="s">
        <v>3262</v>
      </c>
      <c r="W907" s="77"/>
      <c r="X907" s="77"/>
      <c r="Y907" s="83" t="s">
        <v>4262</v>
      </c>
      <c r="Z907" s="77"/>
    </row>
    <row r="908" spans="1:26" x14ac:dyDescent="0.3">
      <c r="A908" s="62" t="s">
        <v>987</v>
      </c>
      <c r="B908" s="62" t="s">
        <v>1393</v>
      </c>
      <c r="C908" s="63"/>
      <c r="D908" s="64"/>
      <c r="E908" s="65"/>
      <c r="F908" s="66"/>
      <c r="G908" s="63"/>
      <c r="H908" s="67"/>
      <c r="I908" s="68"/>
      <c r="J908" s="68"/>
      <c r="K908" s="34" t="s">
        <v>65</v>
      </c>
      <c r="L908" s="75">
        <v>908</v>
      </c>
      <c r="M908" s="75"/>
      <c r="N908" s="70"/>
      <c r="O908" s="77" t="s">
        <v>1419</v>
      </c>
      <c r="P908" s="79">
        <v>43804.878287037034</v>
      </c>
      <c r="Q908" s="77" t="s">
        <v>1979</v>
      </c>
      <c r="R908" s="77"/>
      <c r="S908" s="77"/>
      <c r="T908" s="77"/>
      <c r="U908" s="79">
        <v>43804.878287037034</v>
      </c>
      <c r="V908" s="80" t="s">
        <v>3262</v>
      </c>
      <c r="W908" s="77"/>
      <c r="X908" s="77"/>
      <c r="Y908" s="83" t="s">
        <v>4262</v>
      </c>
      <c r="Z908" s="77"/>
    </row>
    <row r="909" spans="1:26" x14ac:dyDescent="0.3">
      <c r="A909" s="62" t="s">
        <v>988</v>
      </c>
      <c r="B909" s="62" t="s">
        <v>1394</v>
      </c>
      <c r="C909" s="63"/>
      <c r="D909" s="64"/>
      <c r="E909" s="65"/>
      <c r="F909" s="66"/>
      <c r="G909" s="63"/>
      <c r="H909" s="67"/>
      <c r="I909" s="68"/>
      <c r="J909" s="68"/>
      <c r="K909" s="34" t="s">
        <v>65</v>
      </c>
      <c r="L909" s="75">
        <v>909</v>
      </c>
      <c r="M909" s="75"/>
      <c r="N909" s="70"/>
      <c r="O909" s="77" t="s">
        <v>1420</v>
      </c>
      <c r="P909" s="79">
        <v>43804.878344907411</v>
      </c>
      <c r="Q909" s="77" t="s">
        <v>1980</v>
      </c>
      <c r="R909" s="77"/>
      <c r="S909" s="77"/>
      <c r="T909" s="77"/>
      <c r="U909" s="79">
        <v>43804.878344907411</v>
      </c>
      <c r="V909" s="80" t="s">
        <v>3263</v>
      </c>
      <c r="W909" s="77"/>
      <c r="X909" s="77"/>
      <c r="Y909" s="83" t="s">
        <v>4263</v>
      </c>
      <c r="Z909" s="83" t="s">
        <v>4543</v>
      </c>
    </row>
    <row r="910" spans="1:26" x14ac:dyDescent="0.3">
      <c r="A910" s="62" t="s">
        <v>989</v>
      </c>
      <c r="B910" s="62" t="s">
        <v>1144</v>
      </c>
      <c r="C910" s="63"/>
      <c r="D910" s="64"/>
      <c r="E910" s="65"/>
      <c r="F910" s="66"/>
      <c r="G910" s="63"/>
      <c r="H910" s="67"/>
      <c r="I910" s="68"/>
      <c r="J910" s="68"/>
      <c r="K910" s="34" t="s">
        <v>65</v>
      </c>
      <c r="L910" s="75">
        <v>910</v>
      </c>
      <c r="M910" s="75"/>
      <c r="N910" s="70"/>
      <c r="O910" s="77" t="s">
        <v>1419</v>
      </c>
      <c r="P910" s="79">
        <v>43804.878425925926</v>
      </c>
      <c r="Q910" s="77" t="s">
        <v>1730</v>
      </c>
      <c r="R910" s="77"/>
      <c r="S910" s="77"/>
      <c r="T910" s="77"/>
      <c r="U910" s="79">
        <v>43804.878425925926</v>
      </c>
      <c r="V910" s="80" t="s">
        <v>3264</v>
      </c>
      <c r="W910" s="77"/>
      <c r="X910" s="77"/>
      <c r="Y910" s="83" t="s">
        <v>4264</v>
      </c>
      <c r="Z910" s="77"/>
    </row>
    <row r="911" spans="1:26" x14ac:dyDescent="0.3">
      <c r="A911" s="62" t="s">
        <v>990</v>
      </c>
      <c r="B911" s="62" t="s">
        <v>990</v>
      </c>
      <c r="C911" s="63"/>
      <c r="D911" s="64"/>
      <c r="E911" s="65"/>
      <c r="F911" s="66"/>
      <c r="G911" s="63"/>
      <c r="H911" s="67"/>
      <c r="I911" s="68"/>
      <c r="J911" s="68"/>
      <c r="K911" s="34" t="s">
        <v>65</v>
      </c>
      <c r="L911" s="75">
        <v>911</v>
      </c>
      <c r="M911" s="75"/>
      <c r="N911" s="70"/>
      <c r="O911" s="77" t="s">
        <v>179</v>
      </c>
      <c r="P911" s="79">
        <v>43804.878483796296</v>
      </c>
      <c r="Q911" s="77" t="s">
        <v>1981</v>
      </c>
      <c r="R911" s="77"/>
      <c r="S911" s="77"/>
      <c r="T911" s="77"/>
      <c r="U911" s="79">
        <v>43804.878483796296</v>
      </c>
      <c r="V911" s="80" t="s">
        <v>3265</v>
      </c>
      <c r="W911" s="77"/>
      <c r="X911" s="77"/>
      <c r="Y911" s="83" t="s">
        <v>4265</v>
      </c>
      <c r="Z911" s="77"/>
    </row>
    <row r="912" spans="1:26" x14ac:dyDescent="0.3">
      <c r="A912" s="62" t="s">
        <v>991</v>
      </c>
      <c r="B912" s="62" t="s">
        <v>1173</v>
      </c>
      <c r="C912" s="63"/>
      <c r="D912" s="64"/>
      <c r="E912" s="65"/>
      <c r="F912" s="66"/>
      <c r="G912" s="63"/>
      <c r="H912" s="67"/>
      <c r="I912" s="68"/>
      <c r="J912" s="68"/>
      <c r="K912" s="34" t="s">
        <v>65</v>
      </c>
      <c r="L912" s="75">
        <v>912</v>
      </c>
      <c r="M912" s="75"/>
      <c r="N912" s="70"/>
      <c r="O912" s="77" t="s">
        <v>1419</v>
      </c>
      <c r="P912" s="79">
        <v>43804.878495370373</v>
      </c>
      <c r="Q912" s="77" t="s">
        <v>1432</v>
      </c>
      <c r="R912" s="80" t="s">
        <v>2118</v>
      </c>
      <c r="S912" s="77" t="s">
        <v>2351</v>
      </c>
      <c r="T912" s="77" t="s">
        <v>2390</v>
      </c>
      <c r="U912" s="79">
        <v>43804.878495370373</v>
      </c>
      <c r="V912" s="80" t="s">
        <v>3266</v>
      </c>
      <c r="W912" s="77"/>
      <c r="X912" s="77"/>
      <c r="Y912" s="83" t="s">
        <v>4266</v>
      </c>
      <c r="Z912" s="77"/>
    </row>
    <row r="913" spans="1:26" x14ac:dyDescent="0.3">
      <c r="A913" s="62" t="s">
        <v>992</v>
      </c>
      <c r="B913" s="62" t="s">
        <v>992</v>
      </c>
      <c r="C913" s="63"/>
      <c r="D913" s="64"/>
      <c r="E913" s="65"/>
      <c r="F913" s="66"/>
      <c r="G913" s="63"/>
      <c r="H913" s="67"/>
      <c r="I913" s="68"/>
      <c r="J913" s="68"/>
      <c r="K913" s="34" t="s">
        <v>65</v>
      </c>
      <c r="L913" s="75">
        <v>913</v>
      </c>
      <c r="M913" s="75"/>
      <c r="N913" s="70"/>
      <c r="O913" s="77" t="s">
        <v>179</v>
      </c>
      <c r="P913" s="79">
        <v>43804.878564814811</v>
      </c>
      <c r="Q913" s="77" t="s">
        <v>1982</v>
      </c>
      <c r="R913" s="77"/>
      <c r="S913" s="77"/>
      <c r="T913" s="77" t="s">
        <v>2439</v>
      </c>
      <c r="U913" s="79">
        <v>43804.878564814811</v>
      </c>
      <c r="V913" s="80" t="s">
        <v>3267</v>
      </c>
      <c r="W913" s="77"/>
      <c r="X913" s="77"/>
      <c r="Y913" s="83" t="s">
        <v>4267</v>
      </c>
      <c r="Z913" s="77"/>
    </row>
    <row r="914" spans="1:26" x14ac:dyDescent="0.3">
      <c r="A914" s="62" t="s">
        <v>993</v>
      </c>
      <c r="B914" s="62" t="s">
        <v>1189</v>
      </c>
      <c r="C914" s="63"/>
      <c r="D914" s="64"/>
      <c r="E914" s="65"/>
      <c r="F914" s="66"/>
      <c r="G914" s="63"/>
      <c r="H914" s="67"/>
      <c r="I914" s="68"/>
      <c r="J914" s="68"/>
      <c r="K914" s="34" t="s">
        <v>65</v>
      </c>
      <c r="L914" s="75">
        <v>914</v>
      </c>
      <c r="M914" s="75"/>
      <c r="N914" s="70"/>
      <c r="O914" s="77" t="s">
        <v>1419</v>
      </c>
      <c r="P914" s="79">
        <v>43804.878599537034</v>
      </c>
      <c r="Q914" s="77" t="s">
        <v>1460</v>
      </c>
      <c r="R914" s="77"/>
      <c r="S914" s="77"/>
      <c r="T914" s="77"/>
      <c r="U914" s="79">
        <v>43804.878599537034</v>
      </c>
      <c r="V914" s="80" t="s">
        <v>3268</v>
      </c>
      <c r="W914" s="77"/>
      <c r="X914" s="77"/>
      <c r="Y914" s="83" t="s">
        <v>4268</v>
      </c>
      <c r="Z914" s="77"/>
    </row>
    <row r="915" spans="1:26" x14ac:dyDescent="0.3">
      <c r="A915" s="62" t="s">
        <v>994</v>
      </c>
      <c r="B915" s="62" t="s">
        <v>994</v>
      </c>
      <c r="C915" s="63"/>
      <c r="D915" s="64"/>
      <c r="E915" s="65"/>
      <c r="F915" s="66"/>
      <c r="G915" s="63"/>
      <c r="H915" s="67"/>
      <c r="I915" s="68"/>
      <c r="J915" s="68"/>
      <c r="K915" s="34" t="s">
        <v>65</v>
      </c>
      <c r="L915" s="75">
        <v>915</v>
      </c>
      <c r="M915" s="75"/>
      <c r="N915" s="70"/>
      <c r="O915" s="77" t="s">
        <v>179</v>
      </c>
      <c r="P915" s="79">
        <v>43804.878599537034</v>
      </c>
      <c r="Q915" s="77" t="s">
        <v>1983</v>
      </c>
      <c r="R915" s="77"/>
      <c r="S915" s="77"/>
      <c r="T915" s="77"/>
      <c r="U915" s="79">
        <v>43804.878599537034</v>
      </c>
      <c r="V915" s="80" t="s">
        <v>3269</v>
      </c>
      <c r="W915" s="77"/>
      <c r="X915" s="77"/>
      <c r="Y915" s="83" t="s">
        <v>4269</v>
      </c>
      <c r="Z915" s="77"/>
    </row>
    <row r="916" spans="1:26" x14ac:dyDescent="0.3">
      <c r="A916" s="62" t="s">
        <v>995</v>
      </c>
      <c r="B916" s="62" t="s">
        <v>995</v>
      </c>
      <c r="C916" s="63"/>
      <c r="D916" s="64"/>
      <c r="E916" s="65"/>
      <c r="F916" s="66"/>
      <c r="G916" s="63"/>
      <c r="H916" s="67"/>
      <c r="I916" s="68"/>
      <c r="J916" s="68"/>
      <c r="K916" s="34" t="s">
        <v>65</v>
      </c>
      <c r="L916" s="75">
        <v>916</v>
      </c>
      <c r="M916" s="75"/>
      <c r="N916" s="70"/>
      <c r="O916" s="77" t="s">
        <v>179</v>
      </c>
      <c r="P916" s="79">
        <v>43804.878599537034</v>
      </c>
      <c r="Q916" s="77" t="s">
        <v>1984</v>
      </c>
      <c r="R916" s="77"/>
      <c r="S916" s="77"/>
      <c r="T916" s="77"/>
      <c r="U916" s="79">
        <v>43804.878599537034</v>
      </c>
      <c r="V916" s="80" t="s">
        <v>3270</v>
      </c>
      <c r="W916" s="77"/>
      <c r="X916" s="77"/>
      <c r="Y916" s="83" t="s">
        <v>4270</v>
      </c>
      <c r="Z916" s="77"/>
    </row>
    <row r="917" spans="1:26" x14ac:dyDescent="0.3">
      <c r="A917" s="62" t="s">
        <v>996</v>
      </c>
      <c r="B917" s="62" t="s">
        <v>1181</v>
      </c>
      <c r="C917" s="63"/>
      <c r="D917" s="64"/>
      <c r="E917" s="65"/>
      <c r="F917" s="66"/>
      <c r="G917" s="63"/>
      <c r="H917" s="67"/>
      <c r="I917" s="68"/>
      <c r="J917" s="68"/>
      <c r="K917" s="34" t="s">
        <v>65</v>
      </c>
      <c r="L917" s="75">
        <v>917</v>
      </c>
      <c r="M917" s="75"/>
      <c r="N917" s="70"/>
      <c r="O917" s="77" t="s">
        <v>1419</v>
      </c>
      <c r="P917" s="79">
        <v>43804.878611111111</v>
      </c>
      <c r="Q917" s="77" t="s">
        <v>1448</v>
      </c>
      <c r="R917" s="80" t="s">
        <v>2126</v>
      </c>
      <c r="S917" s="77" t="s">
        <v>2350</v>
      </c>
      <c r="T917" s="77"/>
      <c r="U917" s="79">
        <v>43804.878611111111</v>
      </c>
      <c r="V917" s="80" t="s">
        <v>3271</v>
      </c>
      <c r="W917" s="77"/>
      <c r="X917" s="77"/>
      <c r="Y917" s="83" t="s">
        <v>4271</v>
      </c>
      <c r="Z917" s="77"/>
    </row>
    <row r="918" spans="1:26" x14ac:dyDescent="0.3">
      <c r="A918" s="62" t="s">
        <v>997</v>
      </c>
      <c r="B918" s="62" t="s">
        <v>997</v>
      </c>
      <c r="C918" s="63"/>
      <c r="D918" s="64"/>
      <c r="E918" s="65"/>
      <c r="F918" s="66"/>
      <c r="G918" s="63"/>
      <c r="H918" s="67"/>
      <c r="I918" s="68"/>
      <c r="J918" s="68"/>
      <c r="K918" s="34" t="s">
        <v>65</v>
      </c>
      <c r="L918" s="75">
        <v>918</v>
      </c>
      <c r="M918" s="75"/>
      <c r="N918" s="70"/>
      <c r="O918" s="77" t="s">
        <v>179</v>
      </c>
      <c r="P918" s="79">
        <v>43804.875555555554</v>
      </c>
      <c r="Q918" s="77" t="s">
        <v>1985</v>
      </c>
      <c r="R918" s="77"/>
      <c r="S918" s="77"/>
      <c r="T918" s="77" t="s">
        <v>2436</v>
      </c>
      <c r="U918" s="79">
        <v>43804.875555555554</v>
      </c>
      <c r="V918" s="80" t="s">
        <v>3272</v>
      </c>
      <c r="W918" s="77"/>
      <c r="X918" s="77"/>
      <c r="Y918" s="83" t="s">
        <v>4272</v>
      </c>
      <c r="Z918" s="77"/>
    </row>
    <row r="919" spans="1:26" x14ac:dyDescent="0.3">
      <c r="A919" s="62" t="s">
        <v>998</v>
      </c>
      <c r="B919" s="62" t="s">
        <v>997</v>
      </c>
      <c r="C919" s="63"/>
      <c r="D919" s="64"/>
      <c r="E919" s="65"/>
      <c r="F919" s="66"/>
      <c r="G919" s="63"/>
      <c r="H919" s="67"/>
      <c r="I919" s="68"/>
      <c r="J919" s="68"/>
      <c r="K919" s="34" t="s">
        <v>65</v>
      </c>
      <c r="L919" s="75">
        <v>919</v>
      </c>
      <c r="M919" s="75"/>
      <c r="N919" s="70"/>
      <c r="O919" s="77" t="s">
        <v>1419</v>
      </c>
      <c r="P919" s="79">
        <v>43804.878657407404</v>
      </c>
      <c r="Q919" s="77" t="s">
        <v>1955</v>
      </c>
      <c r="R919" s="77"/>
      <c r="S919" s="77"/>
      <c r="T919" s="77" t="s">
        <v>2436</v>
      </c>
      <c r="U919" s="79">
        <v>43804.878657407404</v>
      </c>
      <c r="V919" s="80" t="s">
        <v>3273</v>
      </c>
      <c r="W919" s="77"/>
      <c r="X919" s="77"/>
      <c r="Y919" s="83" t="s">
        <v>4273</v>
      </c>
      <c r="Z919" s="77"/>
    </row>
    <row r="920" spans="1:26" x14ac:dyDescent="0.3">
      <c r="A920" s="62" t="s">
        <v>999</v>
      </c>
      <c r="B920" s="62" t="s">
        <v>1395</v>
      </c>
      <c r="C920" s="63"/>
      <c r="D920" s="64"/>
      <c r="E920" s="65"/>
      <c r="F920" s="66"/>
      <c r="G920" s="63"/>
      <c r="H920" s="67"/>
      <c r="I920" s="68"/>
      <c r="J920" s="68"/>
      <c r="K920" s="34" t="s">
        <v>65</v>
      </c>
      <c r="L920" s="75">
        <v>920</v>
      </c>
      <c r="M920" s="75"/>
      <c r="N920" s="70"/>
      <c r="O920" s="77" t="s">
        <v>1419</v>
      </c>
      <c r="P920" s="79">
        <v>43804.878680555557</v>
      </c>
      <c r="Q920" s="77" t="s">
        <v>1986</v>
      </c>
      <c r="R920" s="77"/>
      <c r="S920" s="77"/>
      <c r="T920" s="77"/>
      <c r="U920" s="79">
        <v>43804.878680555557</v>
      </c>
      <c r="V920" s="80" t="s">
        <v>3274</v>
      </c>
      <c r="W920" s="77"/>
      <c r="X920" s="77"/>
      <c r="Y920" s="83" t="s">
        <v>4274</v>
      </c>
      <c r="Z920" s="77"/>
    </row>
    <row r="921" spans="1:26" x14ac:dyDescent="0.3">
      <c r="A921" s="62" t="s">
        <v>1000</v>
      </c>
      <c r="B921" s="62" t="s">
        <v>1000</v>
      </c>
      <c r="C921" s="63"/>
      <c r="D921" s="64"/>
      <c r="E921" s="65"/>
      <c r="F921" s="66"/>
      <c r="G921" s="63"/>
      <c r="H921" s="67"/>
      <c r="I921" s="68"/>
      <c r="J921" s="68"/>
      <c r="K921" s="34" t="s">
        <v>65</v>
      </c>
      <c r="L921" s="75">
        <v>921</v>
      </c>
      <c r="M921" s="75"/>
      <c r="N921" s="70"/>
      <c r="O921" s="77" t="s">
        <v>179</v>
      </c>
      <c r="P921" s="79">
        <v>43804.878692129627</v>
      </c>
      <c r="Q921" s="77" t="s">
        <v>1987</v>
      </c>
      <c r="R921" s="77"/>
      <c r="S921" s="77"/>
      <c r="T921" s="77"/>
      <c r="U921" s="79">
        <v>43804.878692129627</v>
      </c>
      <c r="V921" s="80" t="s">
        <v>3275</v>
      </c>
      <c r="W921" s="77"/>
      <c r="X921" s="77"/>
      <c r="Y921" s="83" t="s">
        <v>4275</v>
      </c>
      <c r="Z921" s="77"/>
    </row>
    <row r="922" spans="1:26" x14ac:dyDescent="0.3">
      <c r="A922" s="62" t="s">
        <v>1001</v>
      </c>
      <c r="B922" s="62" t="s">
        <v>1364</v>
      </c>
      <c r="C922" s="63"/>
      <c r="D922" s="64"/>
      <c r="E922" s="65"/>
      <c r="F922" s="66"/>
      <c r="G922" s="63"/>
      <c r="H922" s="67"/>
      <c r="I922" s="68"/>
      <c r="J922" s="68"/>
      <c r="K922" s="34" t="s">
        <v>65</v>
      </c>
      <c r="L922" s="75">
        <v>922</v>
      </c>
      <c r="M922" s="75"/>
      <c r="N922" s="70"/>
      <c r="O922" s="77" t="s">
        <v>1419</v>
      </c>
      <c r="P922" s="79">
        <v>43804.87871527778</v>
      </c>
      <c r="Q922" s="77" t="s">
        <v>1873</v>
      </c>
      <c r="R922" s="77"/>
      <c r="S922" s="77"/>
      <c r="T922" s="77"/>
      <c r="U922" s="79">
        <v>43804.87871527778</v>
      </c>
      <c r="V922" s="80" t="s">
        <v>3276</v>
      </c>
      <c r="W922" s="77"/>
      <c r="X922" s="77"/>
      <c r="Y922" s="83" t="s">
        <v>4276</v>
      </c>
      <c r="Z922" s="77"/>
    </row>
    <row r="923" spans="1:26" x14ac:dyDescent="0.3">
      <c r="A923" s="62" t="s">
        <v>1002</v>
      </c>
      <c r="B923" s="62" t="s">
        <v>1336</v>
      </c>
      <c r="C923" s="63"/>
      <c r="D923" s="64"/>
      <c r="E923" s="65"/>
      <c r="F923" s="66"/>
      <c r="G923" s="63"/>
      <c r="H923" s="67"/>
      <c r="I923" s="68"/>
      <c r="J923" s="68"/>
      <c r="K923" s="34" t="s">
        <v>65</v>
      </c>
      <c r="L923" s="75">
        <v>923</v>
      </c>
      <c r="M923" s="75"/>
      <c r="N923" s="70"/>
      <c r="O923" s="77" t="s">
        <v>1419</v>
      </c>
      <c r="P923" s="79">
        <v>43804.878807870373</v>
      </c>
      <c r="Q923" s="77" t="s">
        <v>1821</v>
      </c>
      <c r="R923" s="77"/>
      <c r="S923" s="77"/>
      <c r="T923" s="77" t="s">
        <v>2423</v>
      </c>
      <c r="U923" s="79">
        <v>43804.878807870373</v>
      </c>
      <c r="V923" s="80" t="s">
        <v>3277</v>
      </c>
      <c r="W923" s="77"/>
      <c r="X923" s="77"/>
      <c r="Y923" s="83" t="s">
        <v>4277</v>
      </c>
      <c r="Z923" s="77"/>
    </row>
    <row r="924" spans="1:26" x14ac:dyDescent="0.3">
      <c r="A924" s="62" t="s">
        <v>1002</v>
      </c>
      <c r="B924" s="62" t="s">
        <v>1337</v>
      </c>
      <c r="C924" s="63"/>
      <c r="D924" s="64"/>
      <c r="E924" s="65"/>
      <c r="F924" s="66"/>
      <c r="G924" s="63"/>
      <c r="H924" s="67"/>
      <c r="I924" s="68"/>
      <c r="J924" s="68"/>
      <c r="K924" s="34" t="s">
        <v>65</v>
      </c>
      <c r="L924" s="75">
        <v>924</v>
      </c>
      <c r="M924" s="75"/>
      <c r="N924" s="70"/>
      <c r="O924" s="77" t="s">
        <v>1419</v>
      </c>
      <c r="P924" s="79">
        <v>43804.878807870373</v>
      </c>
      <c r="Q924" s="77" t="s">
        <v>1821</v>
      </c>
      <c r="R924" s="77"/>
      <c r="S924" s="77"/>
      <c r="T924" s="77" t="s">
        <v>2423</v>
      </c>
      <c r="U924" s="79">
        <v>43804.878807870373</v>
      </c>
      <c r="V924" s="80" t="s">
        <v>3277</v>
      </c>
      <c r="W924" s="77"/>
      <c r="X924" s="77"/>
      <c r="Y924" s="83" t="s">
        <v>4277</v>
      </c>
      <c r="Z924" s="77"/>
    </row>
    <row r="925" spans="1:26" x14ac:dyDescent="0.3">
      <c r="A925" s="62" t="s">
        <v>1002</v>
      </c>
      <c r="B925" s="62" t="s">
        <v>1338</v>
      </c>
      <c r="C925" s="63"/>
      <c r="D925" s="64"/>
      <c r="E925" s="65"/>
      <c r="F925" s="66"/>
      <c r="G925" s="63"/>
      <c r="H925" s="67"/>
      <c r="I925" s="68"/>
      <c r="J925" s="68"/>
      <c r="K925" s="34" t="s">
        <v>65</v>
      </c>
      <c r="L925" s="75">
        <v>925</v>
      </c>
      <c r="M925" s="75"/>
      <c r="N925" s="70"/>
      <c r="O925" s="77" t="s">
        <v>1419</v>
      </c>
      <c r="P925" s="79">
        <v>43804.878807870373</v>
      </c>
      <c r="Q925" s="77" t="s">
        <v>1821</v>
      </c>
      <c r="R925" s="77"/>
      <c r="S925" s="77"/>
      <c r="T925" s="77" t="s">
        <v>2423</v>
      </c>
      <c r="U925" s="79">
        <v>43804.878807870373</v>
      </c>
      <c r="V925" s="80" t="s">
        <v>3277</v>
      </c>
      <c r="W925" s="77"/>
      <c r="X925" s="77"/>
      <c r="Y925" s="83" t="s">
        <v>4277</v>
      </c>
      <c r="Z925" s="77"/>
    </row>
    <row r="926" spans="1:26" x14ac:dyDescent="0.3">
      <c r="A926" s="62" t="s">
        <v>1003</v>
      </c>
      <c r="B926" s="62" t="s">
        <v>1003</v>
      </c>
      <c r="C926" s="63"/>
      <c r="D926" s="64"/>
      <c r="E926" s="65"/>
      <c r="F926" s="66"/>
      <c r="G926" s="63"/>
      <c r="H926" s="67"/>
      <c r="I926" s="68"/>
      <c r="J926" s="68"/>
      <c r="K926" s="34" t="s">
        <v>65</v>
      </c>
      <c r="L926" s="75">
        <v>926</v>
      </c>
      <c r="M926" s="75"/>
      <c r="N926" s="70"/>
      <c r="O926" s="77" t="s">
        <v>179</v>
      </c>
      <c r="P926" s="79">
        <v>43804.878888888888</v>
      </c>
      <c r="Q926" s="77" t="s">
        <v>1988</v>
      </c>
      <c r="R926" s="77"/>
      <c r="S926" s="77"/>
      <c r="T926" s="77"/>
      <c r="U926" s="79">
        <v>43804.878888888888</v>
      </c>
      <c r="V926" s="80" t="s">
        <v>3278</v>
      </c>
      <c r="W926" s="77"/>
      <c r="X926" s="77"/>
      <c r="Y926" s="83" t="s">
        <v>4278</v>
      </c>
      <c r="Z926" s="77"/>
    </row>
    <row r="927" spans="1:26" x14ac:dyDescent="0.3">
      <c r="A927" s="62" t="s">
        <v>1004</v>
      </c>
      <c r="B927" s="62" t="s">
        <v>1396</v>
      </c>
      <c r="C927" s="63"/>
      <c r="D927" s="64"/>
      <c r="E927" s="65"/>
      <c r="F927" s="66"/>
      <c r="G927" s="63"/>
      <c r="H927" s="67"/>
      <c r="I927" s="68"/>
      <c r="J927" s="68"/>
      <c r="K927" s="34" t="s">
        <v>65</v>
      </c>
      <c r="L927" s="75">
        <v>927</v>
      </c>
      <c r="M927" s="75"/>
      <c r="N927" s="70"/>
      <c r="O927" s="77" t="s">
        <v>1420</v>
      </c>
      <c r="P927" s="79">
        <v>43804.878912037035</v>
      </c>
      <c r="Q927" s="77" t="s">
        <v>1989</v>
      </c>
      <c r="R927" s="80" t="s">
        <v>2302</v>
      </c>
      <c r="S927" s="77" t="s">
        <v>2350</v>
      </c>
      <c r="T927" s="77"/>
      <c r="U927" s="79">
        <v>43804.878912037035</v>
      </c>
      <c r="V927" s="80" t="s">
        <v>3279</v>
      </c>
      <c r="W927" s="77"/>
      <c r="X927" s="77"/>
      <c r="Y927" s="83" t="s">
        <v>4279</v>
      </c>
      <c r="Z927" s="77"/>
    </row>
    <row r="928" spans="1:26" x14ac:dyDescent="0.3">
      <c r="A928" s="62" t="s">
        <v>1005</v>
      </c>
      <c r="B928" s="62" t="s">
        <v>1323</v>
      </c>
      <c r="C928" s="63"/>
      <c r="D928" s="64"/>
      <c r="E928" s="65"/>
      <c r="F928" s="66"/>
      <c r="G928" s="63"/>
      <c r="H928" s="67"/>
      <c r="I928" s="68"/>
      <c r="J928" s="68"/>
      <c r="K928" s="34" t="s">
        <v>65</v>
      </c>
      <c r="L928" s="75">
        <v>928</v>
      </c>
      <c r="M928" s="75"/>
      <c r="N928" s="70"/>
      <c r="O928" s="77" t="s">
        <v>1420</v>
      </c>
      <c r="P928" s="79">
        <v>43804.878958333335</v>
      </c>
      <c r="Q928" s="77" t="s">
        <v>1990</v>
      </c>
      <c r="R928" s="77"/>
      <c r="S928" s="77"/>
      <c r="T928" s="77"/>
      <c r="U928" s="79">
        <v>43804.878958333335</v>
      </c>
      <c r="V928" s="80" t="s">
        <v>3280</v>
      </c>
      <c r="W928" s="77"/>
      <c r="X928" s="77"/>
      <c r="Y928" s="83" t="s">
        <v>4280</v>
      </c>
      <c r="Z928" s="83" t="s">
        <v>4513</v>
      </c>
    </row>
    <row r="929" spans="1:26" x14ac:dyDescent="0.3">
      <c r="A929" s="62" t="s">
        <v>1006</v>
      </c>
      <c r="B929" s="62" t="s">
        <v>1397</v>
      </c>
      <c r="C929" s="63"/>
      <c r="D929" s="64"/>
      <c r="E929" s="65"/>
      <c r="F929" s="66"/>
      <c r="G929" s="63"/>
      <c r="H929" s="67"/>
      <c r="I929" s="68"/>
      <c r="J929" s="68"/>
      <c r="K929" s="34" t="s">
        <v>65</v>
      </c>
      <c r="L929" s="75">
        <v>929</v>
      </c>
      <c r="M929" s="75"/>
      <c r="N929" s="70"/>
      <c r="O929" s="77" t="s">
        <v>1420</v>
      </c>
      <c r="P929" s="79">
        <v>43804.87903935185</v>
      </c>
      <c r="Q929" s="77" t="s">
        <v>1991</v>
      </c>
      <c r="R929" s="80" t="s">
        <v>2303</v>
      </c>
      <c r="S929" s="77" t="s">
        <v>2350</v>
      </c>
      <c r="T929" s="77"/>
      <c r="U929" s="79">
        <v>43804.87903935185</v>
      </c>
      <c r="V929" s="80" t="s">
        <v>3281</v>
      </c>
      <c r="W929" s="77"/>
      <c r="X929" s="77"/>
      <c r="Y929" s="83" t="s">
        <v>4281</v>
      </c>
      <c r="Z929" s="83" t="s">
        <v>4544</v>
      </c>
    </row>
    <row r="930" spans="1:26" x14ac:dyDescent="0.3">
      <c r="A930" s="62" t="s">
        <v>1007</v>
      </c>
      <c r="B930" s="62" t="s">
        <v>1007</v>
      </c>
      <c r="C930" s="63"/>
      <c r="D930" s="64"/>
      <c r="E930" s="65"/>
      <c r="F930" s="66"/>
      <c r="G930" s="63"/>
      <c r="H930" s="67"/>
      <c r="I930" s="68"/>
      <c r="J930" s="68"/>
      <c r="K930" s="34" t="s">
        <v>65</v>
      </c>
      <c r="L930" s="75">
        <v>930</v>
      </c>
      <c r="M930" s="75"/>
      <c r="N930" s="70"/>
      <c r="O930" s="77" t="s">
        <v>179</v>
      </c>
      <c r="P930" s="79">
        <v>43804.87909722222</v>
      </c>
      <c r="Q930" s="77" t="s">
        <v>1992</v>
      </c>
      <c r="R930" s="77"/>
      <c r="S930" s="77"/>
      <c r="T930" s="77"/>
      <c r="U930" s="79">
        <v>43804.87909722222</v>
      </c>
      <c r="V930" s="80" t="s">
        <v>3282</v>
      </c>
      <c r="W930" s="77"/>
      <c r="X930" s="77"/>
      <c r="Y930" s="83" t="s">
        <v>4282</v>
      </c>
      <c r="Z930" s="77"/>
    </row>
    <row r="931" spans="1:26" x14ac:dyDescent="0.3">
      <c r="A931" s="62" t="s">
        <v>1008</v>
      </c>
      <c r="B931" s="62" t="s">
        <v>1008</v>
      </c>
      <c r="C931" s="63"/>
      <c r="D931" s="64"/>
      <c r="E931" s="65"/>
      <c r="F931" s="66"/>
      <c r="G931" s="63"/>
      <c r="H931" s="67"/>
      <c r="I931" s="68"/>
      <c r="J931" s="68"/>
      <c r="K931" s="34" t="s">
        <v>65</v>
      </c>
      <c r="L931" s="75">
        <v>931</v>
      </c>
      <c r="M931" s="75"/>
      <c r="N931" s="70"/>
      <c r="O931" s="77" t="s">
        <v>179</v>
      </c>
      <c r="P931" s="79">
        <v>43804.877916666665</v>
      </c>
      <c r="Q931" s="77" t="s">
        <v>1993</v>
      </c>
      <c r="R931" s="77"/>
      <c r="S931" s="77"/>
      <c r="T931" s="77"/>
      <c r="U931" s="79">
        <v>43804.877916666665</v>
      </c>
      <c r="V931" s="80" t="s">
        <v>3283</v>
      </c>
      <c r="W931" s="77"/>
      <c r="X931" s="77"/>
      <c r="Y931" s="83" t="s">
        <v>4283</v>
      </c>
      <c r="Z931" s="77"/>
    </row>
    <row r="932" spans="1:26" x14ac:dyDescent="0.3">
      <c r="A932" s="62" t="s">
        <v>1009</v>
      </c>
      <c r="B932" s="62" t="s">
        <v>1008</v>
      </c>
      <c r="C932" s="63"/>
      <c r="D932" s="64"/>
      <c r="E932" s="65"/>
      <c r="F932" s="66"/>
      <c r="G932" s="63"/>
      <c r="H932" s="67"/>
      <c r="I932" s="68"/>
      <c r="J932" s="68"/>
      <c r="K932" s="34" t="s">
        <v>65</v>
      </c>
      <c r="L932" s="75">
        <v>932</v>
      </c>
      <c r="M932" s="75"/>
      <c r="N932" s="70"/>
      <c r="O932" s="77" t="s">
        <v>1420</v>
      </c>
      <c r="P932" s="79">
        <v>43804.879201388889</v>
      </c>
      <c r="Q932" s="77" t="s">
        <v>1994</v>
      </c>
      <c r="R932" s="77"/>
      <c r="S932" s="77"/>
      <c r="T932" s="77"/>
      <c r="U932" s="79">
        <v>43804.879201388889</v>
      </c>
      <c r="V932" s="80" t="s">
        <v>3284</v>
      </c>
      <c r="W932" s="77"/>
      <c r="X932" s="77"/>
      <c r="Y932" s="83" t="s">
        <v>4284</v>
      </c>
      <c r="Z932" s="83" t="s">
        <v>4545</v>
      </c>
    </row>
    <row r="933" spans="1:26" x14ac:dyDescent="0.3">
      <c r="A933" s="62" t="s">
        <v>1010</v>
      </c>
      <c r="B933" s="62" t="s">
        <v>1010</v>
      </c>
      <c r="C933" s="63"/>
      <c r="D933" s="64"/>
      <c r="E933" s="65"/>
      <c r="F933" s="66"/>
      <c r="G933" s="63"/>
      <c r="H933" s="67"/>
      <c r="I933" s="68"/>
      <c r="J933" s="68"/>
      <c r="K933" s="34" t="s">
        <v>65</v>
      </c>
      <c r="L933" s="75">
        <v>933</v>
      </c>
      <c r="M933" s="75"/>
      <c r="N933" s="70"/>
      <c r="O933" s="77" t="s">
        <v>179</v>
      </c>
      <c r="P933" s="79">
        <v>43804.879201388889</v>
      </c>
      <c r="Q933" s="77" t="s">
        <v>1995</v>
      </c>
      <c r="R933" s="77"/>
      <c r="S933" s="77"/>
      <c r="T933" s="77"/>
      <c r="U933" s="79">
        <v>43804.879201388889</v>
      </c>
      <c r="V933" s="80" t="s">
        <v>3285</v>
      </c>
      <c r="W933" s="77"/>
      <c r="X933" s="77"/>
      <c r="Y933" s="83" t="s">
        <v>4285</v>
      </c>
      <c r="Z933" s="77"/>
    </row>
    <row r="934" spans="1:26" x14ac:dyDescent="0.3">
      <c r="A934" s="62" t="s">
        <v>1011</v>
      </c>
      <c r="B934" s="62" t="s">
        <v>1011</v>
      </c>
      <c r="C934" s="63"/>
      <c r="D934" s="64"/>
      <c r="E934" s="65"/>
      <c r="F934" s="66"/>
      <c r="G934" s="63"/>
      <c r="H934" s="67"/>
      <c r="I934" s="68"/>
      <c r="J934" s="68"/>
      <c r="K934" s="34" t="s">
        <v>65</v>
      </c>
      <c r="L934" s="75">
        <v>934</v>
      </c>
      <c r="M934" s="75"/>
      <c r="N934" s="70"/>
      <c r="O934" s="77" t="s">
        <v>179</v>
      </c>
      <c r="P934" s="79">
        <v>43804.879317129627</v>
      </c>
      <c r="Q934" s="77" t="s">
        <v>1996</v>
      </c>
      <c r="R934" s="77"/>
      <c r="S934" s="77"/>
      <c r="T934" s="77"/>
      <c r="U934" s="79">
        <v>43804.879317129627</v>
      </c>
      <c r="V934" s="80" t="s">
        <v>3286</v>
      </c>
      <c r="W934" s="77"/>
      <c r="X934" s="77"/>
      <c r="Y934" s="83" t="s">
        <v>4286</v>
      </c>
      <c r="Z934" s="77"/>
    </row>
    <row r="935" spans="1:26" x14ac:dyDescent="0.3">
      <c r="A935" s="62" t="s">
        <v>1012</v>
      </c>
      <c r="B935" s="62" t="s">
        <v>1012</v>
      </c>
      <c r="C935" s="63"/>
      <c r="D935" s="64"/>
      <c r="E935" s="65"/>
      <c r="F935" s="66"/>
      <c r="G935" s="63"/>
      <c r="H935" s="67"/>
      <c r="I935" s="68"/>
      <c r="J935" s="68"/>
      <c r="K935" s="34" t="s">
        <v>65</v>
      </c>
      <c r="L935" s="75">
        <v>935</v>
      </c>
      <c r="M935" s="75"/>
      <c r="N935" s="70"/>
      <c r="O935" s="77" t="s">
        <v>179</v>
      </c>
      <c r="P935" s="79">
        <v>43804.879351851851</v>
      </c>
      <c r="Q935" s="77" t="s">
        <v>1997</v>
      </c>
      <c r="R935" s="77"/>
      <c r="S935" s="77"/>
      <c r="T935" s="77" t="s">
        <v>2440</v>
      </c>
      <c r="U935" s="79">
        <v>43804.879351851851</v>
      </c>
      <c r="V935" s="80" t="s">
        <v>3287</v>
      </c>
      <c r="W935" s="77"/>
      <c r="X935" s="77"/>
      <c r="Y935" s="83" t="s">
        <v>4287</v>
      </c>
      <c r="Z935" s="77"/>
    </row>
    <row r="936" spans="1:26" x14ac:dyDescent="0.3">
      <c r="A936" s="62" t="s">
        <v>1013</v>
      </c>
      <c r="B936" s="62" t="s">
        <v>1013</v>
      </c>
      <c r="C936" s="63"/>
      <c r="D936" s="64"/>
      <c r="E936" s="65"/>
      <c r="F936" s="66"/>
      <c r="G936" s="63"/>
      <c r="H936" s="67"/>
      <c r="I936" s="68"/>
      <c r="J936" s="68"/>
      <c r="K936" s="34" t="s">
        <v>65</v>
      </c>
      <c r="L936" s="75">
        <v>936</v>
      </c>
      <c r="M936" s="75"/>
      <c r="N936" s="70"/>
      <c r="O936" s="77" t="s">
        <v>179</v>
      </c>
      <c r="P936" s="79">
        <v>43804.879421296297</v>
      </c>
      <c r="Q936" s="77" t="s">
        <v>1998</v>
      </c>
      <c r="R936" s="77"/>
      <c r="S936" s="77"/>
      <c r="T936" s="77"/>
      <c r="U936" s="79">
        <v>43804.879421296297</v>
      </c>
      <c r="V936" s="80" t="s">
        <v>3288</v>
      </c>
      <c r="W936" s="77"/>
      <c r="X936" s="77"/>
      <c r="Y936" s="83" t="s">
        <v>4288</v>
      </c>
      <c r="Z936" s="77"/>
    </row>
    <row r="937" spans="1:26" x14ac:dyDescent="0.3">
      <c r="A937" s="62" t="s">
        <v>1014</v>
      </c>
      <c r="B937" s="62" t="s">
        <v>1014</v>
      </c>
      <c r="C937" s="63"/>
      <c r="D937" s="64"/>
      <c r="E937" s="65"/>
      <c r="F937" s="66"/>
      <c r="G937" s="63"/>
      <c r="H937" s="67"/>
      <c r="I937" s="68"/>
      <c r="J937" s="68"/>
      <c r="K937" s="34" t="s">
        <v>65</v>
      </c>
      <c r="L937" s="75">
        <v>937</v>
      </c>
      <c r="M937" s="75"/>
      <c r="N937" s="70"/>
      <c r="O937" s="77" t="s">
        <v>179</v>
      </c>
      <c r="P937" s="79">
        <v>43804.879444444443</v>
      </c>
      <c r="Q937" s="77" t="s">
        <v>1999</v>
      </c>
      <c r="R937" s="80" t="s">
        <v>2268</v>
      </c>
      <c r="S937" s="77" t="s">
        <v>2350</v>
      </c>
      <c r="T937" s="77"/>
      <c r="U937" s="79">
        <v>43804.879444444443</v>
      </c>
      <c r="V937" s="80" t="s">
        <v>3289</v>
      </c>
      <c r="W937" s="77"/>
      <c r="X937" s="77"/>
      <c r="Y937" s="83" t="s">
        <v>4289</v>
      </c>
      <c r="Z937" s="77"/>
    </row>
    <row r="938" spans="1:26" x14ac:dyDescent="0.3">
      <c r="A938" s="62" t="s">
        <v>1015</v>
      </c>
      <c r="B938" s="62" t="s">
        <v>1015</v>
      </c>
      <c r="C938" s="63"/>
      <c r="D938" s="64"/>
      <c r="E938" s="65"/>
      <c r="F938" s="66"/>
      <c r="G938" s="63"/>
      <c r="H938" s="67"/>
      <c r="I938" s="68"/>
      <c r="J938" s="68"/>
      <c r="K938" s="34" t="s">
        <v>65</v>
      </c>
      <c r="L938" s="75">
        <v>938</v>
      </c>
      <c r="M938" s="75"/>
      <c r="N938" s="70"/>
      <c r="O938" s="77" t="s">
        <v>179</v>
      </c>
      <c r="P938" s="79">
        <v>43804.879479166666</v>
      </c>
      <c r="Q938" s="77" t="s">
        <v>2000</v>
      </c>
      <c r="R938" s="80" t="s">
        <v>2304</v>
      </c>
      <c r="S938" s="77" t="s">
        <v>2383</v>
      </c>
      <c r="T938" s="77" t="s">
        <v>2433</v>
      </c>
      <c r="U938" s="79">
        <v>43804.879479166666</v>
      </c>
      <c r="V938" s="80" t="s">
        <v>3290</v>
      </c>
      <c r="W938" s="77"/>
      <c r="X938" s="77"/>
      <c r="Y938" s="83" t="s">
        <v>4290</v>
      </c>
      <c r="Z938" s="77"/>
    </row>
    <row r="939" spans="1:26" x14ac:dyDescent="0.3">
      <c r="A939" s="62" t="s">
        <v>1016</v>
      </c>
      <c r="B939" s="62" t="s">
        <v>1189</v>
      </c>
      <c r="C939" s="63"/>
      <c r="D939" s="64"/>
      <c r="E939" s="65"/>
      <c r="F939" s="66"/>
      <c r="G939" s="63"/>
      <c r="H939" s="67"/>
      <c r="I939" s="68"/>
      <c r="J939" s="68"/>
      <c r="K939" s="34" t="s">
        <v>65</v>
      </c>
      <c r="L939" s="75">
        <v>939</v>
      </c>
      <c r="M939" s="75"/>
      <c r="N939" s="70"/>
      <c r="O939" s="77" t="s">
        <v>1419</v>
      </c>
      <c r="P939" s="79">
        <v>43804.879502314812</v>
      </c>
      <c r="Q939" s="77" t="s">
        <v>1460</v>
      </c>
      <c r="R939" s="77"/>
      <c r="S939" s="77"/>
      <c r="T939" s="77"/>
      <c r="U939" s="79">
        <v>43804.879502314812</v>
      </c>
      <c r="V939" s="80" t="s">
        <v>3291</v>
      </c>
      <c r="W939" s="77"/>
      <c r="X939" s="77"/>
      <c r="Y939" s="83" t="s">
        <v>4291</v>
      </c>
      <c r="Z939" s="77"/>
    </row>
    <row r="940" spans="1:26" x14ac:dyDescent="0.3">
      <c r="A940" s="62" t="s">
        <v>1017</v>
      </c>
      <c r="B940" s="62" t="s">
        <v>1189</v>
      </c>
      <c r="C940" s="63"/>
      <c r="D940" s="64"/>
      <c r="E940" s="65"/>
      <c r="F940" s="66"/>
      <c r="G940" s="63"/>
      <c r="H940" s="67"/>
      <c r="I940" s="68"/>
      <c r="J940" s="68"/>
      <c r="K940" s="34" t="s">
        <v>65</v>
      </c>
      <c r="L940" s="75">
        <v>940</v>
      </c>
      <c r="M940" s="75"/>
      <c r="N940" s="70"/>
      <c r="O940" s="77" t="s">
        <v>1419</v>
      </c>
      <c r="P940" s="79">
        <v>43804.879548611112</v>
      </c>
      <c r="Q940" s="77" t="s">
        <v>1460</v>
      </c>
      <c r="R940" s="77"/>
      <c r="S940" s="77"/>
      <c r="T940" s="77"/>
      <c r="U940" s="79">
        <v>43804.879548611112</v>
      </c>
      <c r="V940" s="80" t="s">
        <v>3292</v>
      </c>
      <c r="W940" s="77"/>
      <c r="X940" s="77"/>
      <c r="Y940" s="83" t="s">
        <v>4292</v>
      </c>
      <c r="Z940" s="77"/>
    </row>
    <row r="941" spans="1:26" x14ac:dyDescent="0.3">
      <c r="A941" s="62" t="s">
        <v>1018</v>
      </c>
      <c r="B941" s="62" t="s">
        <v>1018</v>
      </c>
      <c r="C941" s="63"/>
      <c r="D941" s="64"/>
      <c r="E941" s="65"/>
      <c r="F941" s="66"/>
      <c r="G941" s="63"/>
      <c r="H941" s="67"/>
      <c r="I941" s="68"/>
      <c r="J941" s="68"/>
      <c r="K941" s="34" t="s">
        <v>65</v>
      </c>
      <c r="L941" s="75">
        <v>941</v>
      </c>
      <c r="M941" s="75"/>
      <c r="N941" s="70"/>
      <c r="O941" s="77" t="s">
        <v>179</v>
      </c>
      <c r="P941" s="79">
        <v>43804.868449074071</v>
      </c>
      <c r="Q941" s="77" t="s">
        <v>2001</v>
      </c>
      <c r="R941" s="77"/>
      <c r="S941" s="77"/>
      <c r="T941" s="77"/>
      <c r="U941" s="79">
        <v>43804.868449074071</v>
      </c>
      <c r="V941" s="80" t="s">
        <v>3293</v>
      </c>
      <c r="W941" s="77"/>
      <c r="X941" s="77"/>
      <c r="Y941" s="83" t="s">
        <v>4293</v>
      </c>
      <c r="Z941" s="77"/>
    </row>
    <row r="942" spans="1:26" x14ac:dyDescent="0.3">
      <c r="A942" s="62" t="s">
        <v>1019</v>
      </c>
      <c r="B942" s="62" t="s">
        <v>1018</v>
      </c>
      <c r="C942" s="63"/>
      <c r="D942" s="64"/>
      <c r="E942" s="65"/>
      <c r="F942" s="66"/>
      <c r="G942" s="63"/>
      <c r="H942" s="67"/>
      <c r="I942" s="68"/>
      <c r="J942" s="68"/>
      <c r="K942" s="34" t="s">
        <v>65</v>
      </c>
      <c r="L942" s="75">
        <v>942</v>
      </c>
      <c r="M942" s="75"/>
      <c r="N942" s="70"/>
      <c r="O942" s="77" t="s">
        <v>1419</v>
      </c>
      <c r="P942" s="79">
        <v>43804.879560185182</v>
      </c>
      <c r="Q942" s="77" t="s">
        <v>1959</v>
      </c>
      <c r="R942" s="77"/>
      <c r="S942" s="77"/>
      <c r="T942" s="77"/>
      <c r="U942" s="79">
        <v>43804.879560185182</v>
      </c>
      <c r="V942" s="80" t="s">
        <v>3294</v>
      </c>
      <c r="W942" s="77"/>
      <c r="X942" s="77"/>
      <c r="Y942" s="83" t="s">
        <v>4294</v>
      </c>
      <c r="Z942" s="77"/>
    </row>
    <row r="943" spans="1:26" x14ac:dyDescent="0.3">
      <c r="A943" s="62" t="s">
        <v>1020</v>
      </c>
      <c r="B943" s="62" t="s">
        <v>1284</v>
      </c>
      <c r="C943" s="63"/>
      <c r="D943" s="64"/>
      <c r="E943" s="65"/>
      <c r="F943" s="66"/>
      <c r="G943" s="63"/>
      <c r="H943" s="67"/>
      <c r="I943" s="68"/>
      <c r="J943" s="68"/>
      <c r="K943" s="34" t="s">
        <v>65</v>
      </c>
      <c r="L943" s="75">
        <v>943</v>
      </c>
      <c r="M943" s="75"/>
      <c r="N943" s="70"/>
      <c r="O943" s="77" t="s">
        <v>1420</v>
      </c>
      <c r="P943" s="79">
        <v>43804.879618055558</v>
      </c>
      <c r="Q943" s="77" t="s">
        <v>2002</v>
      </c>
      <c r="R943" s="77"/>
      <c r="S943" s="77"/>
      <c r="T943" s="77"/>
      <c r="U943" s="79">
        <v>43804.879618055558</v>
      </c>
      <c r="V943" s="80" t="s">
        <v>3295</v>
      </c>
      <c r="W943" s="77"/>
      <c r="X943" s="77"/>
      <c r="Y943" s="83" t="s">
        <v>4295</v>
      </c>
      <c r="Z943" s="83" t="s">
        <v>4546</v>
      </c>
    </row>
    <row r="944" spans="1:26" x14ac:dyDescent="0.3">
      <c r="A944" s="62" t="s">
        <v>1021</v>
      </c>
      <c r="B944" s="62" t="s">
        <v>1398</v>
      </c>
      <c r="C944" s="63"/>
      <c r="D944" s="64"/>
      <c r="E944" s="65"/>
      <c r="F944" s="66"/>
      <c r="G944" s="63"/>
      <c r="H944" s="67"/>
      <c r="I944" s="68"/>
      <c r="J944" s="68"/>
      <c r="K944" s="34" t="s">
        <v>65</v>
      </c>
      <c r="L944" s="75">
        <v>944</v>
      </c>
      <c r="M944" s="75"/>
      <c r="N944" s="70"/>
      <c r="O944" s="77" t="s">
        <v>1420</v>
      </c>
      <c r="P944" s="79">
        <v>43804.879629629628</v>
      </c>
      <c r="Q944" s="77" t="s">
        <v>2003</v>
      </c>
      <c r="R944" s="80" t="s">
        <v>2305</v>
      </c>
      <c r="S944" s="77" t="s">
        <v>2350</v>
      </c>
      <c r="T944" s="77"/>
      <c r="U944" s="79">
        <v>43804.879629629628</v>
      </c>
      <c r="V944" s="80" t="s">
        <v>3296</v>
      </c>
      <c r="W944" s="77"/>
      <c r="X944" s="77"/>
      <c r="Y944" s="83" t="s">
        <v>4296</v>
      </c>
      <c r="Z944" s="83" t="s">
        <v>4547</v>
      </c>
    </row>
    <row r="945" spans="1:26" x14ac:dyDescent="0.3">
      <c r="A945" s="62" t="s">
        <v>1022</v>
      </c>
      <c r="B945" s="62" t="s">
        <v>1287</v>
      </c>
      <c r="C945" s="63"/>
      <c r="D945" s="64"/>
      <c r="E945" s="65"/>
      <c r="F945" s="66"/>
      <c r="G945" s="63"/>
      <c r="H945" s="67"/>
      <c r="I945" s="68"/>
      <c r="J945" s="68"/>
      <c r="K945" s="34" t="s">
        <v>65</v>
      </c>
      <c r="L945" s="75">
        <v>945</v>
      </c>
      <c r="M945" s="75"/>
      <c r="N945" s="70"/>
      <c r="O945" s="77" t="s">
        <v>1419</v>
      </c>
      <c r="P945" s="79">
        <v>43804.879629629628</v>
      </c>
      <c r="Q945" s="77" t="s">
        <v>1709</v>
      </c>
      <c r="R945" s="77"/>
      <c r="S945" s="77"/>
      <c r="T945" s="77"/>
      <c r="U945" s="79">
        <v>43804.879629629628</v>
      </c>
      <c r="V945" s="80" t="s">
        <v>3297</v>
      </c>
      <c r="W945" s="77"/>
      <c r="X945" s="77"/>
      <c r="Y945" s="83" t="s">
        <v>4297</v>
      </c>
      <c r="Z945" s="77"/>
    </row>
    <row r="946" spans="1:26" x14ac:dyDescent="0.3">
      <c r="A946" s="62" t="s">
        <v>1022</v>
      </c>
      <c r="B946" s="62" t="s">
        <v>1069</v>
      </c>
      <c r="C946" s="63"/>
      <c r="D946" s="64"/>
      <c r="E946" s="65"/>
      <c r="F946" s="66"/>
      <c r="G946" s="63"/>
      <c r="H946" s="67"/>
      <c r="I946" s="68"/>
      <c r="J946" s="68"/>
      <c r="K946" s="34" t="s">
        <v>65</v>
      </c>
      <c r="L946" s="75">
        <v>946</v>
      </c>
      <c r="M946" s="75"/>
      <c r="N946" s="70"/>
      <c r="O946" s="77" t="s">
        <v>1419</v>
      </c>
      <c r="P946" s="79">
        <v>43804.879629629628</v>
      </c>
      <c r="Q946" s="77" t="s">
        <v>1709</v>
      </c>
      <c r="R946" s="77"/>
      <c r="S946" s="77"/>
      <c r="T946" s="77"/>
      <c r="U946" s="79">
        <v>43804.879629629628</v>
      </c>
      <c r="V946" s="80" t="s">
        <v>3297</v>
      </c>
      <c r="W946" s="77"/>
      <c r="X946" s="77"/>
      <c r="Y946" s="83" t="s">
        <v>4297</v>
      </c>
      <c r="Z946" s="77"/>
    </row>
    <row r="947" spans="1:26" x14ac:dyDescent="0.3">
      <c r="A947" s="62" t="s">
        <v>1023</v>
      </c>
      <c r="B947" s="62" t="s">
        <v>1023</v>
      </c>
      <c r="C947" s="63"/>
      <c r="D947" s="64"/>
      <c r="E947" s="65"/>
      <c r="F947" s="66"/>
      <c r="G947" s="63"/>
      <c r="H947" s="67"/>
      <c r="I947" s="68"/>
      <c r="J947" s="68"/>
      <c r="K947" s="34" t="s">
        <v>65</v>
      </c>
      <c r="L947" s="75">
        <v>947</v>
      </c>
      <c r="M947" s="75"/>
      <c r="N947" s="70"/>
      <c r="O947" s="77" t="s">
        <v>179</v>
      </c>
      <c r="P947" s="79">
        <v>43804.879710648151</v>
      </c>
      <c r="Q947" s="77" t="s">
        <v>2004</v>
      </c>
      <c r="R947" s="80" t="s">
        <v>2306</v>
      </c>
      <c r="S947" s="77" t="s">
        <v>2350</v>
      </c>
      <c r="T947" s="77"/>
      <c r="U947" s="79">
        <v>43804.879710648151</v>
      </c>
      <c r="V947" s="80" t="s">
        <v>3298</v>
      </c>
      <c r="W947" s="77"/>
      <c r="X947" s="77"/>
      <c r="Y947" s="83" t="s">
        <v>4298</v>
      </c>
      <c r="Z947" s="77"/>
    </row>
    <row r="948" spans="1:26" x14ac:dyDescent="0.3">
      <c r="A948" s="62" t="s">
        <v>1024</v>
      </c>
      <c r="B948" s="62" t="s">
        <v>1024</v>
      </c>
      <c r="C948" s="63"/>
      <c r="D948" s="64"/>
      <c r="E948" s="65"/>
      <c r="F948" s="66"/>
      <c r="G948" s="63"/>
      <c r="H948" s="67"/>
      <c r="I948" s="68"/>
      <c r="J948" s="68"/>
      <c r="K948" s="34" t="s">
        <v>65</v>
      </c>
      <c r="L948" s="75">
        <v>948</v>
      </c>
      <c r="M948" s="75"/>
      <c r="N948" s="70"/>
      <c r="O948" s="77" t="s">
        <v>179</v>
      </c>
      <c r="P948" s="79">
        <v>43804.879745370374</v>
      </c>
      <c r="Q948" s="77" t="s">
        <v>2005</v>
      </c>
      <c r="R948" s="80" t="s">
        <v>2307</v>
      </c>
      <c r="S948" s="77" t="s">
        <v>2350</v>
      </c>
      <c r="T948" s="77"/>
      <c r="U948" s="79">
        <v>43804.879745370374</v>
      </c>
      <c r="V948" s="80" t="s">
        <v>3299</v>
      </c>
      <c r="W948" s="77"/>
      <c r="X948" s="77"/>
      <c r="Y948" s="83" t="s">
        <v>4299</v>
      </c>
      <c r="Z948" s="77"/>
    </row>
    <row r="949" spans="1:26" x14ac:dyDescent="0.3">
      <c r="A949" s="62" t="s">
        <v>1025</v>
      </c>
      <c r="B949" s="62" t="s">
        <v>1399</v>
      </c>
      <c r="C949" s="63"/>
      <c r="D949" s="64"/>
      <c r="E949" s="65"/>
      <c r="F949" s="66"/>
      <c r="G949" s="63"/>
      <c r="H949" s="67"/>
      <c r="I949" s="68"/>
      <c r="J949" s="68"/>
      <c r="K949" s="34" t="s">
        <v>65</v>
      </c>
      <c r="L949" s="75">
        <v>949</v>
      </c>
      <c r="M949" s="75"/>
      <c r="N949" s="70"/>
      <c r="O949" s="77" t="s">
        <v>1419</v>
      </c>
      <c r="P949" s="79">
        <v>43804.879756944443</v>
      </c>
      <c r="Q949" s="77" t="s">
        <v>2006</v>
      </c>
      <c r="R949" s="77"/>
      <c r="S949" s="77"/>
      <c r="T949" s="77"/>
      <c r="U949" s="79">
        <v>43804.879756944443</v>
      </c>
      <c r="V949" s="80" t="s">
        <v>3300</v>
      </c>
      <c r="W949" s="77"/>
      <c r="X949" s="77"/>
      <c r="Y949" s="83" t="s">
        <v>4300</v>
      </c>
      <c r="Z949" s="77"/>
    </row>
    <row r="950" spans="1:26" x14ac:dyDescent="0.3">
      <c r="A950" s="62" t="s">
        <v>1026</v>
      </c>
      <c r="B950" s="62" t="s">
        <v>1189</v>
      </c>
      <c r="C950" s="63"/>
      <c r="D950" s="64"/>
      <c r="E950" s="65"/>
      <c r="F950" s="66"/>
      <c r="G950" s="63"/>
      <c r="H950" s="67"/>
      <c r="I950" s="68"/>
      <c r="J950" s="68"/>
      <c r="K950" s="34" t="s">
        <v>65</v>
      </c>
      <c r="L950" s="75">
        <v>950</v>
      </c>
      <c r="M950" s="75"/>
      <c r="N950" s="70"/>
      <c r="O950" s="77" t="s">
        <v>1419</v>
      </c>
      <c r="P950" s="79">
        <v>43804.879884259259</v>
      </c>
      <c r="Q950" s="77" t="s">
        <v>1460</v>
      </c>
      <c r="R950" s="77"/>
      <c r="S950" s="77"/>
      <c r="T950" s="77"/>
      <c r="U950" s="79">
        <v>43804.879884259259</v>
      </c>
      <c r="V950" s="80" t="s">
        <v>3301</v>
      </c>
      <c r="W950" s="77"/>
      <c r="X950" s="77"/>
      <c r="Y950" s="83" t="s">
        <v>4301</v>
      </c>
      <c r="Z950" s="77"/>
    </row>
    <row r="951" spans="1:26" x14ac:dyDescent="0.3">
      <c r="A951" s="62" t="s">
        <v>1027</v>
      </c>
      <c r="B951" s="62" t="s">
        <v>1027</v>
      </c>
      <c r="C951" s="63"/>
      <c r="D951" s="64"/>
      <c r="E951" s="65"/>
      <c r="F951" s="66"/>
      <c r="G951" s="63"/>
      <c r="H951" s="67"/>
      <c r="I951" s="68"/>
      <c r="J951" s="68"/>
      <c r="K951" s="34" t="s">
        <v>65</v>
      </c>
      <c r="L951" s="75">
        <v>951</v>
      </c>
      <c r="M951" s="75"/>
      <c r="N951" s="70"/>
      <c r="O951" s="77" t="s">
        <v>179</v>
      </c>
      <c r="P951" s="79">
        <v>43804.879895833335</v>
      </c>
      <c r="Q951" s="77" t="s">
        <v>2007</v>
      </c>
      <c r="R951" s="80" t="s">
        <v>2308</v>
      </c>
      <c r="S951" s="77" t="s">
        <v>2352</v>
      </c>
      <c r="T951" s="77"/>
      <c r="U951" s="79">
        <v>43804.879895833335</v>
      </c>
      <c r="V951" s="80" t="s">
        <v>3302</v>
      </c>
      <c r="W951" s="77"/>
      <c r="X951" s="77"/>
      <c r="Y951" s="83" t="s">
        <v>4302</v>
      </c>
      <c r="Z951" s="77"/>
    </row>
    <row r="952" spans="1:26" x14ac:dyDescent="0.3">
      <c r="A952" s="62" t="s">
        <v>1028</v>
      </c>
      <c r="B952" s="62" t="s">
        <v>1187</v>
      </c>
      <c r="C952" s="63"/>
      <c r="D952" s="64"/>
      <c r="E952" s="65"/>
      <c r="F952" s="66"/>
      <c r="G952" s="63"/>
      <c r="H952" s="67"/>
      <c r="I952" s="68"/>
      <c r="J952" s="68"/>
      <c r="K952" s="34" t="s">
        <v>65</v>
      </c>
      <c r="L952" s="75">
        <v>952</v>
      </c>
      <c r="M952" s="75"/>
      <c r="N952" s="70"/>
      <c r="O952" s="77" t="s">
        <v>1419</v>
      </c>
      <c r="P952" s="79">
        <v>43804.879918981482</v>
      </c>
      <c r="Q952" s="77" t="s">
        <v>1457</v>
      </c>
      <c r="R952" s="77"/>
      <c r="S952" s="77"/>
      <c r="T952" s="77"/>
      <c r="U952" s="79">
        <v>43804.879918981482</v>
      </c>
      <c r="V952" s="80" t="s">
        <v>3303</v>
      </c>
      <c r="W952" s="77"/>
      <c r="X952" s="77"/>
      <c r="Y952" s="83" t="s">
        <v>4303</v>
      </c>
      <c r="Z952" s="77"/>
    </row>
    <row r="953" spans="1:26" x14ac:dyDescent="0.3">
      <c r="A953" s="62" t="s">
        <v>1029</v>
      </c>
      <c r="B953" s="62" t="s">
        <v>1400</v>
      </c>
      <c r="C953" s="63"/>
      <c r="D953" s="64"/>
      <c r="E953" s="65"/>
      <c r="F953" s="66"/>
      <c r="G953" s="63"/>
      <c r="H953" s="67"/>
      <c r="I953" s="68"/>
      <c r="J953" s="68"/>
      <c r="K953" s="34" t="s">
        <v>65</v>
      </c>
      <c r="L953" s="75">
        <v>953</v>
      </c>
      <c r="M953" s="75"/>
      <c r="N953" s="70"/>
      <c r="O953" s="77" t="s">
        <v>1419</v>
      </c>
      <c r="P953" s="79">
        <v>43804.879988425928</v>
      </c>
      <c r="Q953" s="77" t="s">
        <v>2008</v>
      </c>
      <c r="R953" s="77"/>
      <c r="S953" s="77"/>
      <c r="T953" s="77"/>
      <c r="U953" s="79">
        <v>43804.879988425928</v>
      </c>
      <c r="V953" s="80" t="s">
        <v>3304</v>
      </c>
      <c r="W953" s="77"/>
      <c r="X953" s="77"/>
      <c r="Y953" s="83" t="s">
        <v>4304</v>
      </c>
      <c r="Z953" s="77"/>
    </row>
    <row r="954" spans="1:26" x14ac:dyDescent="0.3">
      <c r="A954" s="62" t="s">
        <v>1029</v>
      </c>
      <c r="B954" s="62" t="s">
        <v>1401</v>
      </c>
      <c r="C954" s="63"/>
      <c r="D954" s="64"/>
      <c r="E954" s="65"/>
      <c r="F954" s="66"/>
      <c r="G954" s="63"/>
      <c r="H954" s="67"/>
      <c r="I954" s="68"/>
      <c r="J954" s="68"/>
      <c r="K954" s="34" t="s">
        <v>65</v>
      </c>
      <c r="L954" s="75">
        <v>954</v>
      </c>
      <c r="M954" s="75"/>
      <c r="N954" s="70"/>
      <c r="O954" s="77" t="s">
        <v>1419</v>
      </c>
      <c r="P954" s="79">
        <v>43804.879988425928</v>
      </c>
      <c r="Q954" s="77" t="s">
        <v>2008</v>
      </c>
      <c r="R954" s="77"/>
      <c r="S954" s="77"/>
      <c r="T954" s="77"/>
      <c r="U954" s="79">
        <v>43804.879988425928</v>
      </c>
      <c r="V954" s="80" t="s">
        <v>3304</v>
      </c>
      <c r="W954" s="77"/>
      <c r="X954" s="77"/>
      <c r="Y954" s="83" t="s">
        <v>4304</v>
      </c>
      <c r="Z954" s="77"/>
    </row>
    <row r="955" spans="1:26" x14ac:dyDescent="0.3">
      <c r="A955" s="62" t="s">
        <v>1030</v>
      </c>
      <c r="B955" s="62" t="s">
        <v>1402</v>
      </c>
      <c r="C955" s="63"/>
      <c r="D955" s="64"/>
      <c r="E955" s="65"/>
      <c r="F955" s="66"/>
      <c r="G955" s="63"/>
      <c r="H955" s="67"/>
      <c r="I955" s="68"/>
      <c r="J955" s="68"/>
      <c r="K955" s="34" t="s">
        <v>65</v>
      </c>
      <c r="L955" s="75">
        <v>955</v>
      </c>
      <c r="M955" s="75"/>
      <c r="N955" s="70"/>
      <c r="O955" s="77" t="s">
        <v>1420</v>
      </c>
      <c r="P955" s="79">
        <v>43804.880243055559</v>
      </c>
      <c r="Q955" s="77" t="s">
        <v>2009</v>
      </c>
      <c r="R955" s="80" t="s">
        <v>2309</v>
      </c>
      <c r="S955" s="77" t="s">
        <v>2350</v>
      </c>
      <c r="T955" s="77"/>
      <c r="U955" s="79">
        <v>43804.880243055559</v>
      </c>
      <c r="V955" s="80" t="s">
        <v>3305</v>
      </c>
      <c r="W955" s="77"/>
      <c r="X955" s="77"/>
      <c r="Y955" s="83" t="s">
        <v>4305</v>
      </c>
      <c r="Z955" s="77"/>
    </row>
    <row r="956" spans="1:26" x14ac:dyDescent="0.3">
      <c r="A956" s="62" t="s">
        <v>1031</v>
      </c>
      <c r="B956" s="62" t="s">
        <v>1031</v>
      </c>
      <c r="C956" s="63"/>
      <c r="D956" s="64"/>
      <c r="E956" s="65"/>
      <c r="F956" s="66"/>
      <c r="G956" s="63"/>
      <c r="H956" s="67"/>
      <c r="I956" s="68"/>
      <c r="J956" s="68"/>
      <c r="K956" s="34" t="s">
        <v>65</v>
      </c>
      <c r="L956" s="75">
        <v>956</v>
      </c>
      <c r="M956" s="75"/>
      <c r="N956" s="70"/>
      <c r="O956" s="77" t="s">
        <v>179</v>
      </c>
      <c r="P956" s="79">
        <v>43804.880266203705</v>
      </c>
      <c r="Q956" s="77" t="s">
        <v>2010</v>
      </c>
      <c r="R956" s="77"/>
      <c r="S956" s="77"/>
      <c r="T956" s="77"/>
      <c r="U956" s="79">
        <v>43804.880266203705</v>
      </c>
      <c r="V956" s="80" t="s">
        <v>3306</v>
      </c>
      <c r="W956" s="77"/>
      <c r="X956" s="77"/>
      <c r="Y956" s="83" t="s">
        <v>4306</v>
      </c>
      <c r="Z956" s="77"/>
    </row>
    <row r="957" spans="1:26" x14ac:dyDescent="0.3">
      <c r="A957" s="62" t="s">
        <v>1032</v>
      </c>
      <c r="B957" s="62" t="s">
        <v>1221</v>
      </c>
      <c r="C957" s="63"/>
      <c r="D957" s="64"/>
      <c r="E957" s="65"/>
      <c r="F957" s="66"/>
      <c r="G957" s="63"/>
      <c r="H957" s="67"/>
      <c r="I957" s="68"/>
      <c r="J957" s="68"/>
      <c r="K957" s="34" t="s">
        <v>65</v>
      </c>
      <c r="L957" s="75">
        <v>957</v>
      </c>
      <c r="M957" s="75"/>
      <c r="N957" s="70"/>
      <c r="O957" s="77" t="s">
        <v>1419</v>
      </c>
      <c r="P957" s="79">
        <v>43804.880277777775</v>
      </c>
      <c r="Q957" s="77" t="s">
        <v>2011</v>
      </c>
      <c r="R957" s="77"/>
      <c r="S957" s="77"/>
      <c r="T957" s="77"/>
      <c r="U957" s="79">
        <v>43804.880277777775</v>
      </c>
      <c r="V957" s="80" t="s">
        <v>3307</v>
      </c>
      <c r="W957" s="77"/>
      <c r="X957" s="77"/>
      <c r="Y957" s="83" t="s">
        <v>4307</v>
      </c>
      <c r="Z957" s="77"/>
    </row>
    <row r="958" spans="1:26" x14ac:dyDescent="0.3">
      <c r="A958" s="62" t="s">
        <v>1033</v>
      </c>
      <c r="B958" s="62" t="s">
        <v>1033</v>
      </c>
      <c r="C958" s="63"/>
      <c r="D958" s="64"/>
      <c r="E958" s="65"/>
      <c r="F958" s="66"/>
      <c r="G958" s="63"/>
      <c r="H958" s="67"/>
      <c r="I958" s="68"/>
      <c r="J958" s="68"/>
      <c r="K958" s="34" t="s">
        <v>65</v>
      </c>
      <c r="L958" s="75">
        <v>958</v>
      </c>
      <c r="M958" s="75"/>
      <c r="N958" s="70"/>
      <c r="O958" s="77" t="s">
        <v>179</v>
      </c>
      <c r="P958" s="79">
        <v>43804.880300925928</v>
      </c>
      <c r="Q958" s="77" t="s">
        <v>2012</v>
      </c>
      <c r="R958" s="77"/>
      <c r="S958" s="77"/>
      <c r="T958" s="77"/>
      <c r="U958" s="79">
        <v>43804.880300925928</v>
      </c>
      <c r="V958" s="80" t="s">
        <v>3308</v>
      </c>
      <c r="W958" s="77"/>
      <c r="X958" s="77"/>
      <c r="Y958" s="83" t="s">
        <v>4308</v>
      </c>
      <c r="Z958" s="77"/>
    </row>
    <row r="959" spans="1:26" x14ac:dyDescent="0.3">
      <c r="A959" s="62" t="s">
        <v>1034</v>
      </c>
      <c r="B959" s="62" t="s">
        <v>1034</v>
      </c>
      <c r="C959" s="63"/>
      <c r="D959" s="64"/>
      <c r="E959" s="65"/>
      <c r="F959" s="66"/>
      <c r="G959" s="63"/>
      <c r="H959" s="67"/>
      <c r="I959" s="68"/>
      <c r="J959" s="68"/>
      <c r="K959" s="34" t="s">
        <v>65</v>
      </c>
      <c r="L959" s="75">
        <v>959</v>
      </c>
      <c r="M959" s="75"/>
      <c r="N959" s="70"/>
      <c r="O959" s="77" t="s">
        <v>179</v>
      </c>
      <c r="P959" s="79">
        <v>43804.880428240744</v>
      </c>
      <c r="Q959" s="77" t="s">
        <v>2013</v>
      </c>
      <c r="R959" s="80" t="s">
        <v>2310</v>
      </c>
      <c r="S959" s="77" t="s">
        <v>2350</v>
      </c>
      <c r="T959" s="77"/>
      <c r="U959" s="79">
        <v>43804.880428240744</v>
      </c>
      <c r="V959" s="80" t="s">
        <v>3309</v>
      </c>
      <c r="W959" s="77"/>
      <c r="X959" s="77"/>
      <c r="Y959" s="83" t="s">
        <v>4309</v>
      </c>
      <c r="Z959" s="77"/>
    </row>
    <row r="960" spans="1:26" x14ac:dyDescent="0.3">
      <c r="A960" s="62" t="s">
        <v>1035</v>
      </c>
      <c r="B960" s="62" t="s">
        <v>1403</v>
      </c>
      <c r="C960" s="63"/>
      <c r="D960" s="64"/>
      <c r="E960" s="65"/>
      <c r="F960" s="66"/>
      <c r="G960" s="63"/>
      <c r="H960" s="67"/>
      <c r="I960" s="68"/>
      <c r="J960" s="68"/>
      <c r="K960" s="34" t="s">
        <v>65</v>
      </c>
      <c r="L960" s="75">
        <v>960</v>
      </c>
      <c r="M960" s="75"/>
      <c r="N960" s="70"/>
      <c r="O960" s="77" t="s">
        <v>1420</v>
      </c>
      <c r="P960" s="79">
        <v>43804.880497685182</v>
      </c>
      <c r="Q960" s="77" t="s">
        <v>2014</v>
      </c>
      <c r="R960" s="77"/>
      <c r="S960" s="77"/>
      <c r="T960" s="77"/>
      <c r="U960" s="79">
        <v>43804.880497685182</v>
      </c>
      <c r="V960" s="80" t="s">
        <v>3310</v>
      </c>
      <c r="W960" s="77"/>
      <c r="X960" s="77"/>
      <c r="Y960" s="83" t="s">
        <v>4310</v>
      </c>
      <c r="Z960" s="83" t="s">
        <v>4548</v>
      </c>
    </row>
    <row r="961" spans="1:26" x14ac:dyDescent="0.3">
      <c r="A961" s="62" t="s">
        <v>1036</v>
      </c>
      <c r="B961" s="62" t="s">
        <v>1036</v>
      </c>
      <c r="C961" s="63"/>
      <c r="D961" s="64"/>
      <c r="E961" s="65"/>
      <c r="F961" s="66"/>
      <c r="G961" s="63"/>
      <c r="H961" s="67"/>
      <c r="I961" s="68"/>
      <c r="J961" s="68"/>
      <c r="K961" s="34" t="s">
        <v>65</v>
      </c>
      <c r="L961" s="75">
        <v>961</v>
      </c>
      <c r="M961" s="75"/>
      <c r="N961" s="70"/>
      <c r="O961" s="77" t="s">
        <v>179</v>
      </c>
      <c r="P961" s="79">
        <v>43804.880590277775</v>
      </c>
      <c r="Q961" s="77" t="s">
        <v>2015</v>
      </c>
      <c r="R961" s="77"/>
      <c r="S961" s="77"/>
      <c r="T961" s="77"/>
      <c r="U961" s="79">
        <v>43804.880590277775</v>
      </c>
      <c r="V961" s="80" t="s">
        <v>3311</v>
      </c>
      <c r="W961" s="77"/>
      <c r="X961" s="77"/>
      <c r="Y961" s="83" t="s">
        <v>4311</v>
      </c>
      <c r="Z961" s="77"/>
    </row>
    <row r="962" spans="1:26" x14ac:dyDescent="0.3">
      <c r="A962" s="62" t="s">
        <v>1037</v>
      </c>
      <c r="B962" s="62" t="s">
        <v>1323</v>
      </c>
      <c r="C962" s="63"/>
      <c r="D962" s="64"/>
      <c r="E962" s="65"/>
      <c r="F962" s="66"/>
      <c r="G962" s="63"/>
      <c r="H962" s="67"/>
      <c r="I962" s="68"/>
      <c r="J962" s="68"/>
      <c r="K962" s="34" t="s">
        <v>65</v>
      </c>
      <c r="L962" s="75">
        <v>962</v>
      </c>
      <c r="M962" s="75"/>
      <c r="N962" s="70"/>
      <c r="O962" s="77" t="s">
        <v>1420</v>
      </c>
      <c r="P962" s="79">
        <v>43804.880613425928</v>
      </c>
      <c r="Q962" s="77" t="s">
        <v>2016</v>
      </c>
      <c r="R962" s="77"/>
      <c r="S962" s="77"/>
      <c r="T962" s="77"/>
      <c r="U962" s="79">
        <v>43804.880613425928</v>
      </c>
      <c r="V962" s="80" t="s">
        <v>3312</v>
      </c>
      <c r="W962" s="77"/>
      <c r="X962" s="77"/>
      <c r="Y962" s="83" t="s">
        <v>4312</v>
      </c>
      <c r="Z962" s="83" t="s">
        <v>4513</v>
      </c>
    </row>
    <row r="963" spans="1:26" x14ac:dyDescent="0.3">
      <c r="A963" s="62" t="s">
        <v>1038</v>
      </c>
      <c r="B963" s="62" t="s">
        <v>1181</v>
      </c>
      <c r="C963" s="63"/>
      <c r="D963" s="64"/>
      <c r="E963" s="65"/>
      <c r="F963" s="66"/>
      <c r="G963" s="63"/>
      <c r="H963" s="67"/>
      <c r="I963" s="68"/>
      <c r="J963" s="68"/>
      <c r="K963" s="34" t="s">
        <v>65</v>
      </c>
      <c r="L963" s="75">
        <v>963</v>
      </c>
      <c r="M963" s="75"/>
      <c r="N963" s="70"/>
      <c r="O963" s="77" t="s">
        <v>1419</v>
      </c>
      <c r="P963" s="79">
        <v>43804.880613425928</v>
      </c>
      <c r="Q963" s="77" t="s">
        <v>1448</v>
      </c>
      <c r="R963" s="80" t="s">
        <v>2126</v>
      </c>
      <c r="S963" s="77" t="s">
        <v>2350</v>
      </c>
      <c r="T963" s="77"/>
      <c r="U963" s="79">
        <v>43804.880613425928</v>
      </c>
      <c r="V963" s="80" t="s">
        <v>3313</v>
      </c>
      <c r="W963" s="77"/>
      <c r="X963" s="77"/>
      <c r="Y963" s="83" t="s">
        <v>4313</v>
      </c>
      <c r="Z963" s="77"/>
    </row>
    <row r="964" spans="1:26" x14ac:dyDescent="0.3">
      <c r="A964" s="62" t="s">
        <v>1039</v>
      </c>
      <c r="B964" s="62" t="s">
        <v>1144</v>
      </c>
      <c r="C964" s="63"/>
      <c r="D964" s="64"/>
      <c r="E964" s="65"/>
      <c r="F964" s="66"/>
      <c r="G964" s="63"/>
      <c r="H964" s="67"/>
      <c r="I964" s="68"/>
      <c r="J964" s="68"/>
      <c r="K964" s="34" t="s">
        <v>65</v>
      </c>
      <c r="L964" s="75">
        <v>964</v>
      </c>
      <c r="M964" s="75"/>
      <c r="N964" s="70"/>
      <c r="O964" s="77" t="s">
        <v>1419</v>
      </c>
      <c r="P964" s="79">
        <v>43804.880624999998</v>
      </c>
      <c r="Q964" s="77" t="s">
        <v>1730</v>
      </c>
      <c r="R964" s="77"/>
      <c r="S964" s="77"/>
      <c r="T964" s="77"/>
      <c r="U964" s="79">
        <v>43804.880624999998</v>
      </c>
      <c r="V964" s="80" t="s">
        <v>3314</v>
      </c>
      <c r="W964" s="77"/>
      <c r="X964" s="77"/>
      <c r="Y964" s="83" t="s">
        <v>4314</v>
      </c>
      <c r="Z964" s="77"/>
    </row>
    <row r="965" spans="1:26" x14ac:dyDescent="0.3">
      <c r="A965" s="62" t="s">
        <v>1040</v>
      </c>
      <c r="B965" s="62" t="s">
        <v>1404</v>
      </c>
      <c r="C965" s="63"/>
      <c r="D965" s="64"/>
      <c r="E965" s="65"/>
      <c r="F965" s="66"/>
      <c r="G965" s="63"/>
      <c r="H965" s="67"/>
      <c r="I965" s="68"/>
      <c r="J965" s="68"/>
      <c r="K965" s="34" t="s">
        <v>65</v>
      </c>
      <c r="L965" s="75">
        <v>965</v>
      </c>
      <c r="M965" s="75"/>
      <c r="N965" s="70"/>
      <c r="O965" s="77" t="s">
        <v>1419</v>
      </c>
      <c r="P965" s="79">
        <v>43804.880671296298</v>
      </c>
      <c r="Q965" s="77" t="s">
        <v>2017</v>
      </c>
      <c r="R965" s="80" t="s">
        <v>2311</v>
      </c>
      <c r="S965" s="77" t="s">
        <v>2384</v>
      </c>
      <c r="T965" s="77"/>
      <c r="U965" s="79">
        <v>43804.880671296298</v>
      </c>
      <c r="V965" s="80" t="s">
        <v>3315</v>
      </c>
      <c r="W965" s="77"/>
      <c r="X965" s="77"/>
      <c r="Y965" s="83" t="s">
        <v>4315</v>
      </c>
      <c r="Z965" s="77"/>
    </row>
    <row r="966" spans="1:26" x14ac:dyDescent="0.3">
      <c r="A966" s="62" t="s">
        <v>1041</v>
      </c>
      <c r="B966" s="62" t="s">
        <v>1041</v>
      </c>
      <c r="C966" s="63"/>
      <c r="D966" s="64"/>
      <c r="E966" s="65"/>
      <c r="F966" s="66"/>
      <c r="G966" s="63"/>
      <c r="H966" s="67"/>
      <c r="I966" s="68"/>
      <c r="J966" s="68"/>
      <c r="K966" s="34" t="s">
        <v>65</v>
      </c>
      <c r="L966" s="75">
        <v>966</v>
      </c>
      <c r="M966" s="75"/>
      <c r="N966" s="70"/>
      <c r="O966" s="77" t="s">
        <v>179</v>
      </c>
      <c r="P966" s="79">
        <v>43804.88076388889</v>
      </c>
      <c r="Q966" s="77" t="s">
        <v>2018</v>
      </c>
      <c r="R966" s="80" t="s">
        <v>2312</v>
      </c>
      <c r="S966" s="77" t="s">
        <v>2350</v>
      </c>
      <c r="T966" s="77"/>
      <c r="U966" s="79">
        <v>43804.88076388889</v>
      </c>
      <c r="V966" s="80" t="s">
        <v>3316</v>
      </c>
      <c r="W966" s="77"/>
      <c r="X966" s="77"/>
      <c r="Y966" s="83" t="s">
        <v>4316</v>
      </c>
      <c r="Z966" s="77"/>
    </row>
    <row r="967" spans="1:26" x14ac:dyDescent="0.3">
      <c r="A967" s="62" t="s">
        <v>1042</v>
      </c>
      <c r="B967" s="62" t="s">
        <v>1042</v>
      </c>
      <c r="C967" s="63"/>
      <c r="D967" s="64"/>
      <c r="E967" s="65"/>
      <c r="F967" s="66"/>
      <c r="G967" s="63"/>
      <c r="H967" s="67"/>
      <c r="I967" s="68"/>
      <c r="J967" s="68"/>
      <c r="K967" s="34" t="s">
        <v>65</v>
      </c>
      <c r="L967" s="75">
        <v>967</v>
      </c>
      <c r="M967" s="75"/>
      <c r="N967" s="70"/>
      <c r="O967" s="77" t="s">
        <v>179</v>
      </c>
      <c r="P967" s="79">
        <v>43804.880833333336</v>
      </c>
      <c r="Q967" s="77" t="s">
        <v>2019</v>
      </c>
      <c r="R967" s="77"/>
      <c r="S967" s="77"/>
      <c r="T967" s="77"/>
      <c r="U967" s="79">
        <v>43804.880833333336</v>
      </c>
      <c r="V967" s="80" t="s">
        <v>3317</v>
      </c>
      <c r="W967" s="77"/>
      <c r="X967" s="77"/>
      <c r="Y967" s="83" t="s">
        <v>4317</v>
      </c>
      <c r="Z967" s="77"/>
    </row>
    <row r="968" spans="1:26" x14ac:dyDescent="0.3">
      <c r="A968" s="62" t="s">
        <v>1043</v>
      </c>
      <c r="B968" s="62" t="s">
        <v>1109</v>
      </c>
      <c r="C968" s="63"/>
      <c r="D968" s="64"/>
      <c r="E968" s="65"/>
      <c r="F968" s="66"/>
      <c r="G968" s="63"/>
      <c r="H968" s="67"/>
      <c r="I968" s="68"/>
      <c r="J968" s="68"/>
      <c r="K968" s="34" t="s">
        <v>65</v>
      </c>
      <c r="L968" s="75">
        <v>968</v>
      </c>
      <c r="M968" s="75"/>
      <c r="N968" s="70"/>
      <c r="O968" s="77" t="s">
        <v>1419</v>
      </c>
      <c r="P968" s="79">
        <v>43804.880833333336</v>
      </c>
      <c r="Q968" s="77" t="s">
        <v>1956</v>
      </c>
      <c r="R968" s="77"/>
      <c r="S968" s="77"/>
      <c r="T968" s="77"/>
      <c r="U968" s="79">
        <v>43804.880833333336</v>
      </c>
      <c r="V968" s="80" t="s">
        <v>3318</v>
      </c>
      <c r="W968" s="77"/>
      <c r="X968" s="77"/>
      <c r="Y968" s="83" t="s">
        <v>4318</v>
      </c>
      <c r="Z968" s="77"/>
    </row>
    <row r="969" spans="1:26" x14ac:dyDescent="0.3">
      <c r="A969" s="62" t="s">
        <v>1044</v>
      </c>
      <c r="B969" s="62" t="s">
        <v>1323</v>
      </c>
      <c r="C969" s="63"/>
      <c r="D969" s="64"/>
      <c r="E969" s="65"/>
      <c r="F969" s="66"/>
      <c r="G969" s="63"/>
      <c r="H969" s="67"/>
      <c r="I969" s="68"/>
      <c r="J969" s="68"/>
      <c r="K969" s="34" t="s">
        <v>65</v>
      </c>
      <c r="L969" s="75">
        <v>969</v>
      </c>
      <c r="M969" s="75"/>
      <c r="N969" s="70"/>
      <c r="O969" s="77" t="s">
        <v>1420</v>
      </c>
      <c r="P969" s="79">
        <v>43804.880856481483</v>
      </c>
      <c r="Q969" s="77" t="s">
        <v>2020</v>
      </c>
      <c r="R969" s="77"/>
      <c r="S969" s="77"/>
      <c r="T969" s="77"/>
      <c r="U969" s="79">
        <v>43804.880856481483</v>
      </c>
      <c r="V969" s="80" t="s">
        <v>3319</v>
      </c>
      <c r="W969" s="77"/>
      <c r="X969" s="77"/>
      <c r="Y969" s="83" t="s">
        <v>4319</v>
      </c>
      <c r="Z969" s="83" t="s">
        <v>4513</v>
      </c>
    </row>
    <row r="970" spans="1:26" x14ac:dyDescent="0.3">
      <c r="A970" s="62" t="s">
        <v>1045</v>
      </c>
      <c r="B970" s="62" t="s">
        <v>1405</v>
      </c>
      <c r="C970" s="63"/>
      <c r="D970" s="64"/>
      <c r="E970" s="65"/>
      <c r="F970" s="66"/>
      <c r="G970" s="63"/>
      <c r="H970" s="67"/>
      <c r="I970" s="68"/>
      <c r="J970" s="68"/>
      <c r="K970" s="34" t="s">
        <v>65</v>
      </c>
      <c r="L970" s="75">
        <v>970</v>
      </c>
      <c r="M970" s="75"/>
      <c r="N970" s="70"/>
      <c r="O970" s="77" t="s">
        <v>1420</v>
      </c>
      <c r="P970" s="79">
        <v>43804.880856481483</v>
      </c>
      <c r="Q970" s="77" t="s">
        <v>2021</v>
      </c>
      <c r="R970" s="77"/>
      <c r="S970" s="77"/>
      <c r="T970" s="77"/>
      <c r="U970" s="79">
        <v>43804.880856481483</v>
      </c>
      <c r="V970" s="80" t="s">
        <v>3320</v>
      </c>
      <c r="W970" s="77"/>
      <c r="X970" s="77"/>
      <c r="Y970" s="83" t="s">
        <v>4320</v>
      </c>
      <c r="Z970" s="83" t="s">
        <v>4549</v>
      </c>
    </row>
    <row r="971" spans="1:26" x14ac:dyDescent="0.3">
      <c r="A971" s="62" t="s">
        <v>1046</v>
      </c>
      <c r="B971" s="62" t="s">
        <v>1046</v>
      </c>
      <c r="C971" s="63"/>
      <c r="D971" s="64"/>
      <c r="E971" s="65"/>
      <c r="F971" s="66"/>
      <c r="G971" s="63"/>
      <c r="H971" s="67"/>
      <c r="I971" s="68"/>
      <c r="J971" s="68"/>
      <c r="K971" s="34" t="s">
        <v>65</v>
      </c>
      <c r="L971" s="75">
        <v>971</v>
      </c>
      <c r="M971" s="75"/>
      <c r="N971" s="70"/>
      <c r="O971" s="77" t="s">
        <v>179</v>
      </c>
      <c r="P971" s="79">
        <v>43804.880868055552</v>
      </c>
      <c r="Q971" s="77" t="s">
        <v>2022</v>
      </c>
      <c r="R971" s="77"/>
      <c r="S971" s="77"/>
      <c r="T971" s="77"/>
      <c r="U971" s="79">
        <v>43804.880868055552</v>
      </c>
      <c r="V971" s="80" t="s">
        <v>3321</v>
      </c>
      <c r="W971" s="77"/>
      <c r="X971" s="77"/>
      <c r="Y971" s="83" t="s">
        <v>4321</v>
      </c>
      <c r="Z971" s="77"/>
    </row>
    <row r="972" spans="1:26" x14ac:dyDescent="0.3">
      <c r="A972" s="62" t="s">
        <v>1047</v>
      </c>
      <c r="B972" s="62" t="s">
        <v>1047</v>
      </c>
      <c r="C972" s="63"/>
      <c r="D972" s="64"/>
      <c r="E972" s="65"/>
      <c r="F972" s="66"/>
      <c r="G972" s="63"/>
      <c r="H972" s="67"/>
      <c r="I972" s="68"/>
      <c r="J972" s="68"/>
      <c r="K972" s="34" t="s">
        <v>65</v>
      </c>
      <c r="L972" s="75">
        <v>972</v>
      </c>
      <c r="M972" s="75"/>
      <c r="N972" s="70"/>
      <c r="O972" s="77" t="s">
        <v>179</v>
      </c>
      <c r="P972" s="79">
        <v>43804.881041666667</v>
      </c>
      <c r="Q972" s="77" t="s">
        <v>2023</v>
      </c>
      <c r="R972" s="77"/>
      <c r="S972" s="77"/>
      <c r="T972" s="77"/>
      <c r="U972" s="79">
        <v>43804.881041666667</v>
      </c>
      <c r="V972" s="80" t="s">
        <v>3322</v>
      </c>
      <c r="W972" s="77"/>
      <c r="X972" s="77"/>
      <c r="Y972" s="83" t="s">
        <v>4322</v>
      </c>
      <c r="Z972" s="77"/>
    </row>
    <row r="973" spans="1:26" x14ac:dyDescent="0.3">
      <c r="A973" s="62" t="s">
        <v>1048</v>
      </c>
      <c r="B973" s="62" t="s">
        <v>1048</v>
      </c>
      <c r="C973" s="63"/>
      <c r="D973" s="64"/>
      <c r="E973" s="65"/>
      <c r="F973" s="66"/>
      <c r="G973" s="63"/>
      <c r="H973" s="67"/>
      <c r="I973" s="68"/>
      <c r="J973" s="68"/>
      <c r="K973" s="34" t="s">
        <v>65</v>
      </c>
      <c r="L973" s="75">
        <v>973</v>
      </c>
      <c r="M973" s="75"/>
      <c r="N973" s="70"/>
      <c r="O973" s="77" t="s">
        <v>179</v>
      </c>
      <c r="P973" s="79">
        <v>43804.881064814814</v>
      </c>
      <c r="Q973" s="77" t="s">
        <v>2024</v>
      </c>
      <c r="R973" s="77"/>
      <c r="S973" s="77"/>
      <c r="T973" s="77"/>
      <c r="U973" s="79">
        <v>43804.881064814814</v>
      </c>
      <c r="V973" s="80" t="s">
        <v>3323</v>
      </c>
      <c r="W973" s="77"/>
      <c r="X973" s="77"/>
      <c r="Y973" s="83" t="s">
        <v>4323</v>
      </c>
      <c r="Z973" s="77"/>
    </row>
    <row r="974" spans="1:26" x14ac:dyDescent="0.3">
      <c r="A974" s="62" t="s">
        <v>1049</v>
      </c>
      <c r="B974" s="62" t="s">
        <v>1049</v>
      </c>
      <c r="C974" s="63"/>
      <c r="D974" s="64"/>
      <c r="E974" s="65"/>
      <c r="F974" s="66"/>
      <c r="G974" s="63"/>
      <c r="H974" s="67"/>
      <c r="I974" s="68"/>
      <c r="J974" s="68"/>
      <c r="K974" s="34" t="s">
        <v>65</v>
      </c>
      <c r="L974" s="75">
        <v>974</v>
      </c>
      <c r="M974" s="75"/>
      <c r="N974" s="70"/>
      <c r="O974" s="77" t="s">
        <v>179</v>
      </c>
      <c r="P974" s="79">
        <v>43804.881076388891</v>
      </c>
      <c r="Q974" s="77" t="s">
        <v>2025</v>
      </c>
      <c r="R974" s="77"/>
      <c r="S974" s="77"/>
      <c r="T974" s="77"/>
      <c r="U974" s="79">
        <v>43804.881076388891</v>
      </c>
      <c r="V974" s="80" t="s">
        <v>3324</v>
      </c>
      <c r="W974" s="77"/>
      <c r="X974" s="77"/>
      <c r="Y974" s="83" t="s">
        <v>4324</v>
      </c>
      <c r="Z974" s="77"/>
    </row>
    <row r="975" spans="1:26" x14ac:dyDescent="0.3">
      <c r="A975" s="62" t="s">
        <v>1050</v>
      </c>
      <c r="B975" s="62" t="s">
        <v>1050</v>
      </c>
      <c r="C975" s="63"/>
      <c r="D975" s="64"/>
      <c r="E975" s="65"/>
      <c r="F975" s="66"/>
      <c r="G975" s="63"/>
      <c r="H975" s="67"/>
      <c r="I975" s="68"/>
      <c r="J975" s="68"/>
      <c r="K975" s="34" t="s">
        <v>65</v>
      </c>
      <c r="L975" s="75">
        <v>975</v>
      </c>
      <c r="M975" s="75"/>
      <c r="N975" s="70"/>
      <c r="O975" s="77" t="s">
        <v>179</v>
      </c>
      <c r="P975" s="79">
        <v>43804.88113425926</v>
      </c>
      <c r="Q975" s="77" t="s">
        <v>2026</v>
      </c>
      <c r="R975" s="77"/>
      <c r="S975" s="77"/>
      <c r="T975" s="77"/>
      <c r="U975" s="79">
        <v>43804.88113425926</v>
      </c>
      <c r="V975" s="80" t="s">
        <v>3325</v>
      </c>
      <c r="W975" s="77"/>
      <c r="X975" s="77"/>
      <c r="Y975" s="83" t="s">
        <v>4325</v>
      </c>
      <c r="Z975" s="77"/>
    </row>
    <row r="976" spans="1:26" x14ac:dyDescent="0.3">
      <c r="A976" s="62" t="s">
        <v>1051</v>
      </c>
      <c r="B976" s="62" t="s">
        <v>1189</v>
      </c>
      <c r="C976" s="63"/>
      <c r="D976" s="64"/>
      <c r="E976" s="65"/>
      <c r="F976" s="66"/>
      <c r="G976" s="63"/>
      <c r="H976" s="67"/>
      <c r="I976" s="68"/>
      <c r="J976" s="68"/>
      <c r="K976" s="34" t="s">
        <v>65</v>
      </c>
      <c r="L976" s="75">
        <v>976</v>
      </c>
      <c r="M976" s="75"/>
      <c r="N976" s="70"/>
      <c r="O976" s="77" t="s">
        <v>1419</v>
      </c>
      <c r="P976" s="79">
        <v>43804.881203703706</v>
      </c>
      <c r="Q976" s="77" t="s">
        <v>1460</v>
      </c>
      <c r="R976" s="77"/>
      <c r="S976" s="77"/>
      <c r="T976" s="77"/>
      <c r="U976" s="79">
        <v>43804.881203703706</v>
      </c>
      <c r="V976" s="80" t="s">
        <v>3326</v>
      </c>
      <c r="W976" s="77"/>
      <c r="X976" s="77"/>
      <c r="Y976" s="83" t="s">
        <v>4326</v>
      </c>
      <c r="Z976" s="77"/>
    </row>
    <row r="977" spans="1:26" x14ac:dyDescent="0.3">
      <c r="A977" s="62" t="s">
        <v>1052</v>
      </c>
      <c r="B977" s="62" t="s">
        <v>1052</v>
      </c>
      <c r="C977" s="63"/>
      <c r="D977" s="64"/>
      <c r="E977" s="65"/>
      <c r="F977" s="66"/>
      <c r="G977" s="63"/>
      <c r="H977" s="67"/>
      <c r="I977" s="68"/>
      <c r="J977" s="68"/>
      <c r="K977" s="34" t="s">
        <v>65</v>
      </c>
      <c r="L977" s="75">
        <v>977</v>
      </c>
      <c r="M977" s="75"/>
      <c r="N977" s="70"/>
      <c r="O977" s="77" t="s">
        <v>179</v>
      </c>
      <c r="P977" s="79">
        <v>43804.881215277775</v>
      </c>
      <c r="Q977" s="77" t="s">
        <v>2027</v>
      </c>
      <c r="R977" s="77"/>
      <c r="S977" s="77"/>
      <c r="T977" s="77" t="s">
        <v>2441</v>
      </c>
      <c r="U977" s="79">
        <v>43804.881215277775</v>
      </c>
      <c r="V977" s="80" t="s">
        <v>3327</v>
      </c>
      <c r="W977" s="77"/>
      <c r="X977" s="77"/>
      <c r="Y977" s="83" t="s">
        <v>4327</v>
      </c>
      <c r="Z977" s="77"/>
    </row>
    <row r="978" spans="1:26" x14ac:dyDescent="0.3">
      <c r="A978" s="62" t="s">
        <v>1053</v>
      </c>
      <c r="B978" s="62" t="s">
        <v>1172</v>
      </c>
      <c r="C978" s="63"/>
      <c r="D978" s="64"/>
      <c r="E978" s="65"/>
      <c r="F978" s="66"/>
      <c r="G978" s="63"/>
      <c r="H978" s="67"/>
      <c r="I978" s="68"/>
      <c r="J978" s="68"/>
      <c r="K978" s="34" t="s">
        <v>65</v>
      </c>
      <c r="L978" s="75">
        <v>978</v>
      </c>
      <c r="M978" s="75"/>
      <c r="N978" s="70"/>
      <c r="O978" s="77" t="s">
        <v>1419</v>
      </c>
      <c r="P978" s="79">
        <v>43804.881261574075</v>
      </c>
      <c r="Q978" s="77" t="s">
        <v>1431</v>
      </c>
      <c r="R978" s="77"/>
      <c r="S978" s="77"/>
      <c r="T978" s="77" t="s">
        <v>2389</v>
      </c>
      <c r="U978" s="79">
        <v>43804.881261574075</v>
      </c>
      <c r="V978" s="80" t="s">
        <v>3328</v>
      </c>
      <c r="W978" s="77"/>
      <c r="X978" s="77"/>
      <c r="Y978" s="83" t="s">
        <v>4328</v>
      </c>
      <c r="Z978" s="77"/>
    </row>
    <row r="979" spans="1:26" x14ac:dyDescent="0.3">
      <c r="A979" s="62" t="s">
        <v>1054</v>
      </c>
      <c r="B979" s="62" t="s">
        <v>1054</v>
      </c>
      <c r="C979" s="63"/>
      <c r="D979" s="64"/>
      <c r="E979" s="65"/>
      <c r="F979" s="66"/>
      <c r="G979" s="63"/>
      <c r="H979" s="67"/>
      <c r="I979" s="68"/>
      <c r="J979" s="68"/>
      <c r="K979" s="34" t="s">
        <v>65</v>
      </c>
      <c r="L979" s="75">
        <v>979</v>
      </c>
      <c r="M979" s="75"/>
      <c r="N979" s="70"/>
      <c r="O979" s="77" t="s">
        <v>179</v>
      </c>
      <c r="P979" s="79">
        <v>43804.881377314814</v>
      </c>
      <c r="Q979" s="77" t="s">
        <v>2028</v>
      </c>
      <c r="R979" s="77"/>
      <c r="S979" s="77"/>
      <c r="T979" s="77"/>
      <c r="U979" s="79">
        <v>43804.881377314814</v>
      </c>
      <c r="V979" s="80" t="s">
        <v>3329</v>
      </c>
      <c r="W979" s="77"/>
      <c r="X979" s="77"/>
      <c r="Y979" s="83" t="s">
        <v>4329</v>
      </c>
      <c r="Z979" s="77"/>
    </row>
    <row r="980" spans="1:26" x14ac:dyDescent="0.3">
      <c r="A980" s="62" t="s">
        <v>1055</v>
      </c>
      <c r="B980" s="62" t="s">
        <v>1055</v>
      </c>
      <c r="C980" s="63"/>
      <c r="D980" s="64"/>
      <c r="E980" s="65"/>
      <c r="F980" s="66"/>
      <c r="G980" s="63"/>
      <c r="H980" s="67"/>
      <c r="I980" s="68"/>
      <c r="J980" s="68"/>
      <c r="K980" s="34" t="s">
        <v>65</v>
      </c>
      <c r="L980" s="75">
        <v>980</v>
      </c>
      <c r="M980" s="75"/>
      <c r="N980" s="70"/>
      <c r="O980" s="77" t="s">
        <v>179</v>
      </c>
      <c r="P980" s="79">
        <v>43804.881516203706</v>
      </c>
      <c r="Q980" s="77" t="s">
        <v>2029</v>
      </c>
      <c r="R980" s="77"/>
      <c r="S980" s="77"/>
      <c r="T980" s="77" t="s">
        <v>2442</v>
      </c>
      <c r="U980" s="79">
        <v>43804.881516203706</v>
      </c>
      <c r="V980" s="80" t="s">
        <v>3330</v>
      </c>
      <c r="W980" s="77"/>
      <c r="X980" s="77"/>
      <c r="Y980" s="83" t="s">
        <v>4330</v>
      </c>
      <c r="Z980" s="77"/>
    </row>
    <row r="981" spans="1:26" x14ac:dyDescent="0.3">
      <c r="A981" s="62" t="s">
        <v>1056</v>
      </c>
      <c r="B981" s="62" t="s">
        <v>1056</v>
      </c>
      <c r="C981" s="63"/>
      <c r="D981" s="64"/>
      <c r="E981" s="65"/>
      <c r="F981" s="66"/>
      <c r="G981" s="63"/>
      <c r="H981" s="67"/>
      <c r="I981" s="68"/>
      <c r="J981" s="68"/>
      <c r="K981" s="34" t="s">
        <v>65</v>
      </c>
      <c r="L981" s="75">
        <v>981</v>
      </c>
      <c r="M981" s="75"/>
      <c r="N981" s="70"/>
      <c r="O981" s="77" t="s">
        <v>179</v>
      </c>
      <c r="P981" s="79">
        <v>43804.881689814814</v>
      </c>
      <c r="Q981" s="77" t="s">
        <v>2030</v>
      </c>
      <c r="R981" s="77"/>
      <c r="S981" s="77"/>
      <c r="T981" s="77" t="s">
        <v>2443</v>
      </c>
      <c r="U981" s="79">
        <v>43804.881689814814</v>
      </c>
      <c r="V981" s="80" t="s">
        <v>3331</v>
      </c>
      <c r="W981" s="77"/>
      <c r="X981" s="77"/>
      <c r="Y981" s="83" t="s">
        <v>4331</v>
      </c>
      <c r="Z981" s="77"/>
    </row>
    <row r="982" spans="1:26" x14ac:dyDescent="0.3">
      <c r="A982" s="62" t="s">
        <v>1057</v>
      </c>
      <c r="B982" s="62" t="s">
        <v>1057</v>
      </c>
      <c r="C982" s="63"/>
      <c r="D982" s="64"/>
      <c r="E982" s="65"/>
      <c r="F982" s="66"/>
      <c r="G982" s="63"/>
      <c r="H982" s="67"/>
      <c r="I982" s="68"/>
      <c r="J982" s="68"/>
      <c r="K982" s="34" t="s">
        <v>65</v>
      </c>
      <c r="L982" s="75">
        <v>982</v>
      </c>
      <c r="M982" s="75"/>
      <c r="N982" s="70"/>
      <c r="O982" s="77" t="s">
        <v>179</v>
      </c>
      <c r="P982" s="79">
        <v>43804.881712962961</v>
      </c>
      <c r="Q982" s="77" t="s">
        <v>2031</v>
      </c>
      <c r="R982" s="80" t="s">
        <v>2313</v>
      </c>
      <c r="S982" s="77" t="s">
        <v>2350</v>
      </c>
      <c r="T982" s="77" t="s">
        <v>2392</v>
      </c>
      <c r="U982" s="79">
        <v>43804.881712962961</v>
      </c>
      <c r="V982" s="80" t="s">
        <v>3332</v>
      </c>
      <c r="W982" s="77"/>
      <c r="X982" s="77"/>
      <c r="Y982" s="83" t="s">
        <v>4332</v>
      </c>
      <c r="Z982" s="77"/>
    </row>
    <row r="983" spans="1:26" x14ac:dyDescent="0.3">
      <c r="A983" s="62" t="s">
        <v>1058</v>
      </c>
      <c r="B983" s="62" t="s">
        <v>1058</v>
      </c>
      <c r="C983" s="63"/>
      <c r="D983" s="64"/>
      <c r="E983" s="65"/>
      <c r="F983" s="66"/>
      <c r="G983" s="63"/>
      <c r="H983" s="67"/>
      <c r="I983" s="68"/>
      <c r="J983" s="68"/>
      <c r="K983" s="34" t="s">
        <v>65</v>
      </c>
      <c r="L983" s="75">
        <v>983</v>
      </c>
      <c r="M983" s="75"/>
      <c r="N983" s="70"/>
      <c r="O983" s="77" t="s">
        <v>179</v>
      </c>
      <c r="P983" s="79">
        <v>43804.881782407407</v>
      </c>
      <c r="Q983" s="77" t="s">
        <v>2032</v>
      </c>
      <c r="R983" s="77"/>
      <c r="S983" s="77"/>
      <c r="T983" s="77"/>
      <c r="U983" s="79">
        <v>43804.881782407407</v>
      </c>
      <c r="V983" s="80" t="s">
        <v>3333</v>
      </c>
      <c r="W983" s="77"/>
      <c r="X983" s="77"/>
      <c r="Y983" s="83" t="s">
        <v>4333</v>
      </c>
      <c r="Z983" s="77"/>
    </row>
    <row r="984" spans="1:26" x14ac:dyDescent="0.3">
      <c r="A984" s="62" t="s">
        <v>1059</v>
      </c>
      <c r="B984" s="62" t="s">
        <v>1059</v>
      </c>
      <c r="C984" s="63"/>
      <c r="D984" s="64"/>
      <c r="E984" s="65"/>
      <c r="F984" s="66"/>
      <c r="G984" s="63"/>
      <c r="H984" s="67"/>
      <c r="I984" s="68"/>
      <c r="J984" s="68"/>
      <c r="K984" s="34" t="s">
        <v>65</v>
      </c>
      <c r="L984" s="75">
        <v>984</v>
      </c>
      <c r="M984" s="75"/>
      <c r="N984" s="70"/>
      <c r="O984" s="77" t="s">
        <v>179</v>
      </c>
      <c r="P984" s="79">
        <v>43804.881782407407</v>
      </c>
      <c r="Q984" s="77" t="s">
        <v>2033</v>
      </c>
      <c r="R984" s="80" t="s">
        <v>2314</v>
      </c>
      <c r="S984" s="77" t="s">
        <v>2350</v>
      </c>
      <c r="T984" s="77"/>
      <c r="U984" s="79">
        <v>43804.881782407407</v>
      </c>
      <c r="V984" s="80" t="s">
        <v>3334</v>
      </c>
      <c r="W984" s="77"/>
      <c r="X984" s="77"/>
      <c r="Y984" s="83" t="s">
        <v>4334</v>
      </c>
      <c r="Z984" s="77"/>
    </row>
    <row r="985" spans="1:26" x14ac:dyDescent="0.3">
      <c r="A985" s="62" t="s">
        <v>1060</v>
      </c>
      <c r="B985" s="62" t="s">
        <v>1189</v>
      </c>
      <c r="C985" s="63"/>
      <c r="D985" s="64"/>
      <c r="E985" s="65"/>
      <c r="F985" s="66"/>
      <c r="G985" s="63"/>
      <c r="H985" s="67"/>
      <c r="I985" s="68"/>
      <c r="J985" s="68"/>
      <c r="K985" s="34" t="s">
        <v>65</v>
      </c>
      <c r="L985" s="75">
        <v>985</v>
      </c>
      <c r="M985" s="75"/>
      <c r="N985" s="70"/>
      <c r="O985" s="77" t="s">
        <v>1419</v>
      </c>
      <c r="P985" s="79">
        <v>43804.881782407407</v>
      </c>
      <c r="Q985" s="77" t="s">
        <v>1460</v>
      </c>
      <c r="R985" s="77"/>
      <c r="S985" s="77"/>
      <c r="T985" s="77"/>
      <c r="U985" s="79">
        <v>43804.881782407407</v>
      </c>
      <c r="V985" s="80" t="s">
        <v>3335</v>
      </c>
      <c r="W985" s="77"/>
      <c r="X985" s="77"/>
      <c r="Y985" s="83" t="s">
        <v>4335</v>
      </c>
      <c r="Z985" s="77"/>
    </row>
    <row r="986" spans="1:26" x14ac:dyDescent="0.3">
      <c r="A986" s="62" t="s">
        <v>1061</v>
      </c>
      <c r="B986" s="62" t="s">
        <v>1061</v>
      </c>
      <c r="C986" s="63"/>
      <c r="D986" s="64"/>
      <c r="E986" s="65"/>
      <c r="F986" s="66"/>
      <c r="G986" s="63"/>
      <c r="H986" s="67"/>
      <c r="I986" s="68"/>
      <c r="J986" s="68"/>
      <c r="K986" s="34" t="s">
        <v>65</v>
      </c>
      <c r="L986" s="75">
        <v>986</v>
      </c>
      <c r="M986" s="75"/>
      <c r="N986" s="70"/>
      <c r="O986" s="77" t="s">
        <v>179</v>
      </c>
      <c r="P986" s="79">
        <v>43804.88181712963</v>
      </c>
      <c r="Q986" s="77" t="s">
        <v>2034</v>
      </c>
      <c r="R986" s="77"/>
      <c r="S986" s="77"/>
      <c r="T986" s="77"/>
      <c r="U986" s="79">
        <v>43804.88181712963</v>
      </c>
      <c r="V986" s="80" t="s">
        <v>3336</v>
      </c>
      <c r="W986" s="77"/>
      <c r="X986" s="77"/>
      <c r="Y986" s="83" t="s">
        <v>4336</v>
      </c>
      <c r="Z986" s="77"/>
    </row>
    <row r="987" spans="1:26" x14ac:dyDescent="0.3">
      <c r="A987" s="62" t="s">
        <v>1062</v>
      </c>
      <c r="B987" s="62" t="s">
        <v>1406</v>
      </c>
      <c r="C987" s="63"/>
      <c r="D987" s="64"/>
      <c r="E987" s="65"/>
      <c r="F987" s="66"/>
      <c r="G987" s="63"/>
      <c r="H987" s="67"/>
      <c r="I987" s="68"/>
      <c r="J987" s="68"/>
      <c r="K987" s="34" t="s">
        <v>65</v>
      </c>
      <c r="L987" s="75">
        <v>987</v>
      </c>
      <c r="M987" s="75"/>
      <c r="N987" s="70"/>
      <c r="O987" s="77" t="s">
        <v>1420</v>
      </c>
      <c r="P987" s="79">
        <v>43804.881863425922</v>
      </c>
      <c r="Q987" s="77" t="s">
        <v>2035</v>
      </c>
      <c r="R987" s="77"/>
      <c r="S987" s="77"/>
      <c r="T987" s="77"/>
      <c r="U987" s="79">
        <v>43804.881863425922</v>
      </c>
      <c r="V987" s="80" t="s">
        <v>3337</v>
      </c>
      <c r="W987" s="77"/>
      <c r="X987" s="77"/>
      <c r="Y987" s="83" t="s">
        <v>4337</v>
      </c>
      <c r="Z987" s="83" t="s">
        <v>4550</v>
      </c>
    </row>
    <row r="988" spans="1:26" x14ac:dyDescent="0.3">
      <c r="A988" s="62" t="s">
        <v>1063</v>
      </c>
      <c r="B988" s="62" t="s">
        <v>1407</v>
      </c>
      <c r="C988" s="63"/>
      <c r="D988" s="64"/>
      <c r="E988" s="65"/>
      <c r="F988" s="66"/>
      <c r="G988" s="63"/>
      <c r="H988" s="67"/>
      <c r="I988" s="68"/>
      <c r="J988" s="68"/>
      <c r="K988" s="34" t="s">
        <v>65</v>
      </c>
      <c r="L988" s="75">
        <v>988</v>
      </c>
      <c r="M988" s="75"/>
      <c r="N988" s="70"/>
      <c r="O988" s="77" t="s">
        <v>1420</v>
      </c>
      <c r="P988" s="79">
        <v>43804.881874999999</v>
      </c>
      <c r="Q988" s="77" t="s">
        <v>2036</v>
      </c>
      <c r="R988" s="77"/>
      <c r="S988" s="77"/>
      <c r="T988" s="77"/>
      <c r="U988" s="79">
        <v>43804.881874999999</v>
      </c>
      <c r="V988" s="80" t="s">
        <v>3338</v>
      </c>
      <c r="W988" s="77"/>
      <c r="X988" s="77"/>
      <c r="Y988" s="83" t="s">
        <v>4338</v>
      </c>
      <c r="Z988" s="83" t="s">
        <v>4551</v>
      </c>
    </row>
    <row r="989" spans="1:26" x14ac:dyDescent="0.3">
      <c r="A989" s="62" t="s">
        <v>1064</v>
      </c>
      <c r="B989" s="62" t="s">
        <v>1408</v>
      </c>
      <c r="C989" s="63"/>
      <c r="D989" s="64"/>
      <c r="E989" s="65"/>
      <c r="F989" s="66"/>
      <c r="G989" s="63"/>
      <c r="H989" s="67"/>
      <c r="I989" s="68"/>
      <c r="J989" s="68"/>
      <c r="K989" s="34" t="s">
        <v>65</v>
      </c>
      <c r="L989" s="75">
        <v>989</v>
      </c>
      <c r="M989" s="75"/>
      <c r="N989" s="70"/>
      <c r="O989" s="77" t="s">
        <v>1419</v>
      </c>
      <c r="P989" s="79">
        <v>43804.881898148145</v>
      </c>
      <c r="Q989" s="77" t="s">
        <v>2037</v>
      </c>
      <c r="R989" s="80" t="s">
        <v>2315</v>
      </c>
      <c r="S989" s="77" t="s">
        <v>2350</v>
      </c>
      <c r="T989" s="77"/>
      <c r="U989" s="79">
        <v>43804.881898148145</v>
      </c>
      <c r="V989" s="80" t="s">
        <v>3339</v>
      </c>
      <c r="W989" s="77"/>
      <c r="X989" s="77"/>
      <c r="Y989" s="83" t="s">
        <v>4339</v>
      </c>
      <c r="Z989" s="83" t="s">
        <v>4552</v>
      </c>
    </row>
    <row r="990" spans="1:26" x14ac:dyDescent="0.3">
      <c r="A990" s="62" t="s">
        <v>1064</v>
      </c>
      <c r="B990" s="62" t="s">
        <v>1409</v>
      </c>
      <c r="C990" s="63"/>
      <c r="D990" s="64"/>
      <c r="E990" s="65"/>
      <c r="F990" s="66"/>
      <c r="G990" s="63"/>
      <c r="H990" s="67"/>
      <c r="I990" s="68"/>
      <c r="J990" s="68"/>
      <c r="K990" s="34" t="s">
        <v>65</v>
      </c>
      <c r="L990" s="75">
        <v>990</v>
      </c>
      <c r="M990" s="75"/>
      <c r="N990" s="70"/>
      <c r="O990" s="77" t="s">
        <v>1420</v>
      </c>
      <c r="P990" s="79">
        <v>43804.881898148145</v>
      </c>
      <c r="Q990" s="77" t="s">
        <v>2037</v>
      </c>
      <c r="R990" s="80" t="s">
        <v>2315</v>
      </c>
      <c r="S990" s="77" t="s">
        <v>2350</v>
      </c>
      <c r="T990" s="77"/>
      <c r="U990" s="79">
        <v>43804.881898148145</v>
      </c>
      <c r="V990" s="80" t="s">
        <v>3339</v>
      </c>
      <c r="W990" s="77"/>
      <c r="X990" s="77"/>
      <c r="Y990" s="83" t="s">
        <v>4339</v>
      </c>
      <c r="Z990" s="83" t="s">
        <v>4552</v>
      </c>
    </row>
    <row r="991" spans="1:26" x14ac:dyDescent="0.3">
      <c r="A991" s="62" t="s">
        <v>1065</v>
      </c>
      <c r="B991" s="62" t="s">
        <v>1065</v>
      </c>
      <c r="C991" s="63"/>
      <c r="D991" s="64"/>
      <c r="E991" s="65"/>
      <c r="F991" s="66"/>
      <c r="G991" s="63"/>
      <c r="H991" s="67"/>
      <c r="I991" s="68"/>
      <c r="J991" s="68"/>
      <c r="K991" s="34" t="s">
        <v>65</v>
      </c>
      <c r="L991" s="75">
        <v>991</v>
      </c>
      <c r="M991" s="75"/>
      <c r="N991" s="70"/>
      <c r="O991" s="77" t="s">
        <v>179</v>
      </c>
      <c r="P991" s="79">
        <v>43804.882199074076</v>
      </c>
      <c r="Q991" s="77" t="s">
        <v>2038</v>
      </c>
      <c r="R991" s="80" t="s">
        <v>2316</v>
      </c>
      <c r="S991" s="77" t="s">
        <v>2350</v>
      </c>
      <c r="T991" s="77"/>
      <c r="U991" s="79">
        <v>43804.882199074076</v>
      </c>
      <c r="V991" s="80" t="s">
        <v>3340</v>
      </c>
      <c r="W991" s="77"/>
      <c r="X991" s="77"/>
      <c r="Y991" s="83" t="s">
        <v>4340</v>
      </c>
      <c r="Z991" s="77"/>
    </row>
    <row r="992" spans="1:26" x14ac:dyDescent="0.3">
      <c r="A992" s="62" t="s">
        <v>1066</v>
      </c>
      <c r="B992" s="62" t="s">
        <v>1066</v>
      </c>
      <c r="C992" s="63"/>
      <c r="D992" s="64"/>
      <c r="E992" s="65"/>
      <c r="F992" s="66"/>
      <c r="G992" s="63"/>
      <c r="H992" s="67"/>
      <c r="I992" s="68"/>
      <c r="J992" s="68"/>
      <c r="K992" s="34" t="s">
        <v>65</v>
      </c>
      <c r="L992" s="75">
        <v>992</v>
      </c>
      <c r="M992" s="75"/>
      <c r="N992" s="70"/>
      <c r="O992" s="77" t="s">
        <v>179</v>
      </c>
      <c r="P992" s="79">
        <v>43804.882222222222</v>
      </c>
      <c r="Q992" s="77" t="s">
        <v>2039</v>
      </c>
      <c r="R992" s="77"/>
      <c r="S992" s="77"/>
      <c r="T992" s="77"/>
      <c r="U992" s="79">
        <v>43804.882222222222</v>
      </c>
      <c r="V992" s="80" t="s">
        <v>3341</v>
      </c>
      <c r="W992" s="77"/>
      <c r="X992" s="77"/>
      <c r="Y992" s="83" t="s">
        <v>4341</v>
      </c>
      <c r="Z992" s="77"/>
    </row>
    <row r="993" spans="1:26" x14ac:dyDescent="0.3">
      <c r="A993" s="62" t="s">
        <v>1067</v>
      </c>
      <c r="B993" s="62" t="s">
        <v>1067</v>
      </c>
      <c r="C993" s="63"/>
      <c r="D993" s="64"/>
      <c r="E993" s="65"/>
      <c r="F993" s="66"/>
      <c r="G993" s="63"/>
      <c r="H993" s="67"/>
      <c r="I993" s="68"/>
      <c r="J993" s="68"/>
      <c r="K993" s="34" t="s">
        <v>65</v>
      </c>
      <c r="L993" s="75">
        <v>993</v>
      </c>
      <c r="M993" s="75"/>
      <c r="N993" s="70"/>
      <c r="O993" s="77" t="s">
        <v>179</v>
      </c>
      <c r="P993" s="79">
        <v>43804.882222222222</v>
      </c>
      <c r="Q993" s="77" t="s">
        <v>2040</v>
      </c>
      <c r="R993" s="77"/>
      <c r="S993" s="77"/>
      <c r="T993" s="77"/>
      <c r="U993" s="79">
        <v>43804.882222222222</v>
      </c>
      <c r="V993" s="80" t="s">
        <v>3342</v>
      </c>
      <c r="W993" s="77"/>
      <c r="X993" s="77"/>
      <c r="Y993" s="83" t="s">
        <v>4342</v>
      </c>
      <c r="Z993" s="77"/>
    </row>
    <row r="994" spans="1:26" x14ac:dyDescent="0.3">
      <c r="A994" s="62" t="s">
        <v>1068</v>
      </c>
      <c r="B994" s="62" t="s">
        <v>1189</v>
      </c>
      <c r="C994" s="63"/>
      <c r="D994" s="64"/>
      <c r="E994" s="65"/>
      <c r="F994" s="66"/>
      <c r="G994" s="63"/>
      <c r="H994" s="67"/>
      <c r="I994" s="68"/>
      <c r="J994" s="68"/>
      <c r="K994" s="34" t="s">
        <v>65</v>
      </c>
      <c r="L994" s="75">
        <v>994</v>
      </c>
      <c r="M994" s="75"/>
      <c r="N994" s="70"/>
      <c r="O994" s="77" t="s">
        <v>1419</v>
      </c>
      <c r="P994" s="79">
        <v>43804.882233796299</v>
      </c>
      <c r="Q994" s="77" t="s">
        <v>1460</v>
      </c>
      <c r="R994" s="77"/>
      <c r="S994" s="77"/>
      <c r="T994" s="77"/>
      <c r="U994" s="79">
        <v>43804.882233796299</v>
      </c>
      <c r="V994" s="80" t="s">
        <v>3343</v>
      </c>
      <c r="W994" s="77"/>
      <c r="X994" s="77"/>
      <c r="Y994" s="83" t="s">
        <v>4343</v>
      </c>
      <c r="Z994" s="77"/>
    </row>
    <row r="995" spans="1:26" x14ac:dyDescent="0.3">
      <c r="A995" s="62" t="s">
        <v>1069</v>
      </c>
      <c r="B995" s="62" t="s">
        <v>1287</v>
      </c>
      <c r="C995" s="63"/>
      <c r="D995" s="64"/>
      <c r="E995" s="65"/>
      <c r="F995" s="66"/>
      <c r="G995" s="63"/>
      <c r="H995" s="67"/>
      <c r="I995" s="68"/>
      <c r="J995" s="68"/>
      <c r="K995" s="34" t="s">
        <v>65</v>
      </c>
      <c r="L995" s="75">
        <v>995</v>
      </c>
      <c r="M995" s="75"/>
      <c r="N995" s="70"/>
      <c r="O995" s="77" t="s">
        <v>1419</v>
      </c>
      <c r="P995" s="79">
        <v>43804.858101851853</v>
      </c>
      <c r="Q995" s="77" t="s">
        <v>2041</v>
      </c>
      <c r="R995" s="80" t="s">
        <v>2317</v>
      </c>
      <c r="S995" s="77" t="s">
        <v>2350</v>
      </c>
      <c r="T995" s="77"/>
      <c r="U995" s="79">
        <v>43804.858101851853</v>
      </c>
      <c r="V995" s="80" t="s">
        <v>3344</v>
      </c>
      <c r="W995" s="77"/>
      <c r="X995" s="77"/>
      <c r="Y995" s="83" t="s">
        <v>4344</v>
      </c>
      <c r="Z995" s="77"/>
    </row>
    <row r="996" spans="1:26" x14ac:dyDescent="0.3">
      <c r="A996" s="62" t="s">
        <v>1070</v>
      </c>
      <c r="B996" s="62" t="s">
        <v>1287</v>
      </c>
      <c r="C996" s="63"/>
      <c r="D996" s="64"/>
      <c r="E996" s="65"/>
      <c r="F996" s="66"/>
      <c r="G996" s="63"/>
      <c r="H996" s="67"/>
      <c r="I996" s="68"/>
      <c r="J996" s="68"/>
      <c r="K996" s="34" t="s">
        <v>65</v>
      </c>
      <c r="L996" s="75">
        <v>996</v>
      </c>
      <c r="M996" s="75"/>
      <c r="N996" s="70"/>
      <c r="O996" s="77" t="s">
        <v>1419</v>
      </c>
      <c r="P996" s="79">
        <v>43804.882245370369</v>
      </c>
      <c r="Q996" s="77" t="s">
        <v>1709</v>
      </c>
      <c r="R996" s="77"/>
      <c r="S996" s="77"/>
      <c r="T996" s="77"/>
      <c r="U996" s="79">
        <v>43804.882245370369</v>
      </c>
      <c r="V996" s="80" t="s">
        <v>3345</v>
      </c>
      <c r="W996" s="77"/>
      <c r="X996" s="77"/>
      <c r="Y996" s="83" t="s">
        <v>4345</v>
      </c>
      <c r="Z996" s="77"/>
    </row>
    <row r="997" spans="1:26" x14ac:dyDescent="0.3">
      <c r="A997" s="62" t="s">
        <v>1070</v>
      </c>
      <c r="B997" s="62" t="s">
        <v>1069</v>
      </c>
      <c r="C997" s="63"/>
      <c r="D997" s="64"/>
      <c r="E997" s="65"/>
      <c r="F997" s="66"/>
      <c r="G997" s="63"/>
      <c r="H997" s="67"/>
      <c r="I997" s="68"/>
      <c r="J997" s="68"/>
      <c r="K997" s="34" t="s">
        <v>65</v>
      </c>
      <c r="L997" s="75">
        <v>997</v>
      </c>
      <c r="M997" s="75"/>
      <c r="N997" s="70"/>
      <c r="O997" s="77" t="s">
        <v>1419</v>
      </c>
      <c r="P997" s="79">
        <v>43804.882245370369</v>
      </c>
      <c r="Q997" s="77" t="s">
        <v>1709</v>
      </c>
      <c r="R997" s="77"/>
      <c r="S997" s="77"/>
      <c r="T997" s="77"/>
      <c r="U997" s="79">
        <v>43804.882245370369</v>
      </c>
      <c r="V997" s="80" t="s">
        <v>3345</v>
      </c>
      <c r="W997" s="77"/>
      <c r="X997" s="77"/>
      <c r="Y997" s="83" t="s">
        <v>4345</v>
      </c>
      <c r="Z997" s="77"/>
    </row>
    <row r="998" spans="1:26" x14ac:dyDescent="0.3">
      <c r="A998" s="62" t="s">
        <v>1071</v>
      </c>
      <c r="B998" s="62" t="s">
        <v>1071</v>
      </c>
      <c r="C998" s="63"/>
      <c r="D998" s="64"/>
      <c r="E998" s="65"/>
      <c r="F998" s="66"/>
      <c r="G998" s="63"/>
      <c r="H998" s="67"/>
      <c r="I998" s="68"/>
      <c r="J998" s="68"/>
      <c r="K998" s="34" t="s">
        <v>65</v>
      </c>
      <c r="L998" s="75">
        <v>998</v>
      </c>
      <c r="M998" s="75"/>
      <c r="N998" s="70"/>
      <c r="O998" s="77" t="s">
        <v>179</v>
      </c>
      <c r="P998" s="79">
        <v>43804.882256944446</v>
      </c>
      <c r="Q998" s="77" t="s">
        <v>2042</v>
      </c>
      <c r="R998" s="80" t="s">
        <v>2318</v>
      </c>
      <c r="S998" s="77" t="s">
        <v>2350</v>
      </c>
      <c r="T998" s="77"/>
      <c r="U998" s="79">
        <v>43804.882256944446</v>
      </c>
      <c r="V998" s="80" t="s">
        <v>3346</v>
      </c>
      <c r="W998" s="77"/>
      <c r="X998" s="77"/>
      <c r="Y998" s="83" t="s">
        <v>4346</v>
      </c>
      <c r="Z998" s="77"/>
    </row>
    <row r="999" spans="1:26" x14ac:dyDescent="0.3">
      <c r="A999" s="62" t="s">
        <v>1072</v>
      </c>
      <c r="B999" s="62" t="s">
        <v>1072</v>
      </c>
      <c r="C999" s="63"/>
      <c r="D999" s="64"/>
      <c r="E999" s="65"/>
      <c r="F999" s="66"/>
      <c r="G999" s="63"/>
      <c r="H999" s="67"/>
      <c r="I999" s="68"/>
      <c r="J999" s="68"/>
      <c r="K999" s="34" t="s">
        <v>65</v>
      </c>
      <c r="L999" s="75">
        <v>999</v>
      </c>
      <c r="M999" s="75"/>
      <c r="N999" s="70"/>
      <c r="O999" s="77" t="s">
        <v>179</v>
      </c>
      <c r="P999" s="79">
        <v>43804.882361111115</v>
      </c>
      <c r="Q999" s="77" t="s">
        <v>2043</v>
      </c>
      <c r="R999" s="77"/>
      <c r="S999" s="77"/>
      <c r="T999" s="77"/>
      <c r="U999" s="79">
        <v>43804.882361111115</v>
      </c>
      <c r="V999" s="80" t="s">
        <v>3347</v>
      </c>
      <c r="W999" s="77"/>
      <c r="X999" s="77"/>
      <c r="Y999" s="83" t="s">
        <v>4347</v>
      </c>
      <c r="Z999" s="77"/>
    </row>
    <row r="1000" spans="1:26" x14ac:dyDescent="0.3">
      <c r="A1000" s="62" t="s">
        <v>1073</v>
      </c>
      <c r="B1000" s="62" t="s">
        <v>1410</v>
      </c>
      <c r="C1000" s="63"/>
      <c r="D1000" s="64"/>
      <c r="E1000" s="65"/>
      <c r="F1000" s="66"/>
      <c r="G1000" s="63"/>
      <c r="H1000" s="67"/>
      <c r="I1000" s="68"/>
      <c r="J1000" s="68"/>
      <c r="K1000" s="34" t="s">
        <v>65</v>
      </c>
      <c r="L1000" s="75">
        <v>1000</v>
      </c>
      <c r="M1000" s="75"/>
      <c r="N1000" s="70"/>
      <c r="O1000" s="77" t="s">
        <v>1419</v>
      </c>
      <c r="P1000" s="79">
        <v>43804.882407407407</v>
      </c>
      <c r="Q1000" s="77" t="s">
        <v>2044</v>
      </c>
      <c r="R1000" s="77"/>
      <c r="S1000" s="77"/>
      <c r="T1000" s="77"/>
      <c r="U1000" s="79">
        <v>43804.882407407407</v>
      </c>
      <c r="V1000" s="80" t="s">
        <v>3348</v>
      </c>
      <c r="W1000" s="77"/>
      <c r="X1000" s="77"/>
      <c r="Y1000" s="83" t="s">
        <v>4348</v>
      </c>
      <c r="Z1000" s="77"/>
    </row>
    <row r="1001" spans="1:26" x14ac:dyDescent="0.3">
      <c r="A1001" s="62" t="s">
        <v>1074</v>
      </c>
      <c r="B1001" s="62" t="s">
        <v>1074</v>
      </c>
      <c r="C1001" s="63"/>
      <c r="D1001" s="64"/>
      <c r="E1001" s="65"/>
      <c r="F1001" s="66"/>
      <c r="G1001" s="63"/>
      <c r="H1001" s="67"/>
      <c r="I1001" s="68"/>
      <c r="J1001" s="68"/>
      <c r="K1001" s="34" t="s">
        <v>65</v>
      </c>
      <c r="L1001" s="75">
        <v>1001</v>
      </c>
      <c r="M1001" s="75"/>
      <c r="N1001" s="70"/>
      <c r="O1001" s="77" t="s">
        <v>179</v>
      </c>
      <c r="P1001" s="79">
        <v>43804.882418981484</v>
      </c>
      <c r="Q1001" s="77" t="s">
        <v>2045</v>
      </c>
      <c r="R1001" s="77"/>
      <c r="S1001" s="77"/>
      <c r="T1001" s="77"/>
      <c r="U1001" s="79">
        <v>43804.882418981484</v>
      </c>
      <c r="V1001" s="80" t="s">
        <v>3349</v>
      </c>
      <c r="W1001" s="77"/>
      <c r="X1001" s="77"/>
      <c r="Y1001" s="83" t="s">
        <v>4349</v>
      </c>
      <c r="Z1001" s="77"/>
    </row>
    <row r="1002" spans="1:26" x14ac:dyDescent="0.3">
      <c r="A1002" s="62" t="s">
        <v>1075</v>
      </c>
      <c r="B1002" s="62" t="s">
        <v>1247</v>
      </c>
      <c r="C1002" s="63"/>
      <c r="D1002" s="64"/>
      <c r="E1002" s="65"/>
      <c r="F1002" s="66"/>
      <c r="G1002" s="63"/>
      <c r="H1002" s="67"/>
      <c r="I1002" s="68"/>
      <c r="J1002" s="68"/>
      <c r="K1002" s="34" t="s">
        <v>65</v>
      </c>
      <c r="L1002" s="75">
        <v>1002</v>
      </c>
      <c r="M1002" s="75"/>
      <c r="N1002" s="70"/>
      <c r="O1002" s="77" t="s">
        <v>1419</v>
      </c>
      <c r="P1002" s="79">
        <v>43804.882465277777</v>
      </c>
      <c r="Q1002" s="77" t="s">
        <v>1604</v>
      </c>
      <c r="R1002" s="77"/>
      <c r="S1002" s="77"/>
      <c r="T1002" s="77" t="s">
        <v>2390</v>
      </c>
      <c r="U1002" s="79">
        <v>43804.882465277777</v>
      </c>
      <c r="V1002" s="80" t="s">
        <v>3350</v>
      </c>
      <c r="W1002" s="77"/>
      <c r="X1002" s="77"/>
      <c r="Y1002" s="83" t="s">
        <v>4350</v>
      </c>
      <c r="Z1002" s="77"/>
    </row>
    <row r="1003" spans="1:26" x14ac:dyDescent="0.3">
      <c r="A1003" s="62" t="s">
        <v>1076</v>
      </c>
      <c r="B1003" s="62" t="s">
        <v>1109</v>
      </c>
      <c r="C1003" s="63"/>
      <c r="D1003" s="64"/>
      <c r="E1003" s="65"/>
      <c r="F1003" s="66"/>
      <c r="G1003" s="63"/>
      <c r="H1003" s="67"/>
      <c r="I1003" s="68"/>
      <c r="J1003" s="68"/>
      <c r="K1003" s="34" t="s">
        <v>65</v>
      </c>
      <c r="L1003" s="75">
        <v>1003</v>
      </c>
      <c r="M1003" s="75"/>
      <c r="N1003" s="70"/>
      <c r="O1003" s="77" t="s">
        <v>1419</v>
      </c>
      <c r="P1003" s="79">
        <v>43804.882557870369</v>
      </c>
      <c r="Q1003" s="77" t="s">
        <v>1956</v>
      </c>
      <c r="R1003" s="77"/>
      <c r="S1003" s="77"/>
      <c r="T1003" s="77"/>
      <c r="U1003" s="79">
        <v>43804.882557870369</v>
      </c>
      <c r="V1003" s="80" t="s">
        <v>3351</v>
      </c>
      <c r="W1003" s="77"/>
      <c r="X1003" s="77"/>
      <c r="Y1003" s="83" t="s">
        <v>4351</v>
      </c>
      <c r="Z1003" s="77"/>
    </row>
    <row r="1004" spans="1:26" x14ac:dyDescent="0.3">
      <c r="A1004" s="62" t="s">
        <v>1077</v>
      </c>
      <c r="B1004" s="62" t="s">
        <v>1077</v>
      </c>
      <c r="C1004" s="63"/>
      <c r="D1004" s="64"/>
      <c r="E1004" s="65"/>
      <c r="F1004" s="66"/>
      <c r="G1004" s="63"/>
      <c r="H1004" s="67"/>
      <c r="I1004" s="68"/>
      <c r="J1004" s="68"/>
      <c r="K1004" s="34" t="s">
        <v>65</v>
      </c>
      <c r="L1004" s="75">
        <v>1004</v>
      </c>
      <c r="M1004" s="75"/>
      <c r="N1004" s="70"/>
      <c r="O1004" s="77" t="s">
        <v>179</v>
      </c>
      <c r="P1004" s="79">
        <v>43804.882638888892</v>
      </c>
      <c r="Q1004" s="77" t="s">
        <v>2046</v>
      </c>
      <c r="R1004" s="77"/>
      <c r="S1004" s="77"/>
      <c r="T1004" s="77"/>
      <c r="U1004" s="79">
        <v>43804.882638888892</v>
      </c>
      <c r="V1004" s="80" t="s">
        <v>3352</v>
      </c>
      <c r="W1004" s="77"/>
      <c r="X1004" s="77"/>
      <c r="Y1004" s="83" t="s">
        <v>4352</v>
      </c>
      <c r="Z1004" s="77"/>
    </row>
    <row r="1005" spans="1:26" x14ac:dyDescent="0.3">
      <c r="A1005" s="62" t="s">
        <v>1078</v>
      </c>
      <c r="B1005" s="62" t="s">
        <v>1078</v>
      </c>
      <c r="C1005" s="63"/>
      <c r="D1005" s="64"/>
      <c r="E1005" s="65"/>
      <c r="F1005" s="66"/>
      <c r="G1005" s="63"/>
      <c r="H1005" s="67"/>
      <c r="I1005" s="68"/>
      <c r="J1005" s="68"/>
      <c r="K1005" s="34" t="s">
        <v>65</v>
      </c>
      <c r="L1005" s="75">
        <v>1005</v>
      </c>
      <c r="M1005" s="75"/>
      <c r="N1005" s="70"/>
      <c r="O1005" s="77" t="s">
        <v>179</v>
      </c>
      <c r="P1005" s="79">
        <v>43804.882650462961</v>
      </c>
      <c r="Q1005" s="77" t="s">
        <v>2047</v>
      </c>
      <c r="R1005" s="77"/>
      <c r="S1005" s="77"/>
      <c r="T1005" s="77"/>
      <c r="U1005" s="79">
        <v>43804.882650462961</v>
      </c>
      <c r="V1005" s="80" t="s">
        <v>3353</v>
      </c>
      <c r="W1005" s="77"/>
      <c r="X1005" s="77"/>
      <c r="Y1005" s="83" t="s">
        <v>4353</v>
      </c>
      <c r="Z1005" s="77"/>
    </row>
    <row r="1006" spans="1:26" x14ac:dyDescent="0.3">
      <c r="A1006" s="62" t="s">
        <v>1079</v>
      </c>
      <c r="B1006" s="62" t="s">
        <v>1189</v>
      </c>
      <c r="C1006" s="63"/>
      <c r="D1006" s="64"/>
      <c r="E1006" s="65"/>
      <c r="F1006" s="66"/>
      <c r="G1006" s="63"/>
      <c r="H1006" s="67"/>
      <c r="I1006" s="68"/>
      <c r="J1006" s="68"/>
      <c r="K1006" s="34" t="s">
        <v>65</v>
      </c>
      <c r="L1006" s="75">
        <v>1006</v>
      </c>
      <c r="M1006" s="75"/>
      <c r="N1006" s="70"/>
      <c r="O1006" s="77" t="s">
        <v>1419</v>
      </c>
      <c r="P1006" s="79">
        <v>43804.882662037038</v>
      </c>
      <c r="Q1006" s="77" t="s">
        <v>1460</v>
      </c>
      <c r="R1006" s="77"/>
      <c r="S1006" s="77"/>
      <c r="T1006" s="77"/>
      <c r="U1006" s="79">
        <v>43804.882662037038</v>
      </c>
      <c r="V1006" s="80" t="s">
        <v>3354</v>
      </c>
      <c r="W1006" s="77"/>
      <c r="X1006" s="77"/>
      <c r="Y1006" s="83" t="s">
        <v>4354</v>
      </c>
      <c r="Z1006" s="77"/>
    </row>
    <row r="1007" spans="1:26" x14ac:dyDescent="0.3">
      <c r="A1007" s="62" t="s">
        <v>1080</v>
      </c>
      <c r="B1007" s="62" t="s">
        <v>1080</v>
      </c>
      <c r="C1007" s="63"/>
      <c r="D1007" s="64"/>
      <c r="E1007" s="65"/>
      <c r="F1007" s="66"/>
      <c r="G1007" s="63"/>
      <c r="H1007" s="67"/>
      <c r="I1007" s="68"/>
      <c r="J1007" s="68"/>
      <c r="K1007" s="34" t="s">
        <v>65</v>
      </c>
      <c r="L1007" s="75">
        <v>1007</v>
      </c>
      <c r="M1007" s="75"/>
      <c r="N1007" s="70"/>
      <c r="O1007" s="77" t="s">
        <v>179</v>
      </c>
      <c r="P1007" s="79">
        <v>43804.882685185185</v>
      </c>
      <c r="Q1007" s="77" t="s">
        <v>2048</v>
      </c>
      <c r="R1007" s="77"/>
      <c r="S1007" s="77"/>
      <c r="T1007" s="77"/>
      <c r="U1007" s="79">
        <v>43804.882685185185</v>
      </c>
      <c r="V1007" s="80" t="s">
        <v>3355</v>
      </c>
      <c r="W1007" s="77"/>
      <c r="X1007" s="77"/>
      <c r="Y1007" s="83" t="s">
        <v>4355</v>
      </c>
      <c r="Z1007" s="77"/>
    </row>
    <row r="1008" spans="1:26" x14ac:dyDescent="0.3">
      <c r="A1008" s="62" t="s">
        <v>1081</v>
      </c>
      <c r="B1008" s="62" t="s">
        <v>1081</v>
      </c>
      <c r="C1008" s="63"/>
      <c r="D1008" s="64"/>
      <c r="E1008" s="65"/>
      <c r="F1008" s="66"/>
      <c r="G1008" s="63"/>
      <c r="H1008" s="67"/>
      <c r="I1008" s="68"/>
      <c r="J1008" s="68"/>
      <c r="K1008" s="34" t="s">
        <v>65</v>
      </c>
      <c r="L1008" s="75">
        <v>1008</v>
      </c>
      <c r="M1008" s="75"/>
      <c r="N1008" s="70"/>
      <c r="O1008" s="77" t="s">
        <v>179</v>
      </c>
      <c r="P1008" s="79">
        <v>43804.882708333331</v>
      </c>
      <c r="Q1008" s="77" t="s">
        <v>2049</v>
      </c>
      <c r="R1008" s="80" t="s">
        <v>2319</v>
      </c>
      <c r="S1008" s="77" t="s">
        <v>2385</v>
      </c>
      <c r="T1008" s="77"/>
      <c r="U1008" s="79">
        <v>43804.882708333331</v>
      </c>
      <c r="V1008" s="80" t="s">
        <v>3356</v>
      </c>
      <c r="W1008" s="77"/>
      <c r="X1008" s="77"/>
      <c r="Y1008" s="83" t="s">
        <v>4356</v>
      </c>
      <c r="Z1008" s="77"/>
    </row>
    <row r="1009" spans="1:26" x14ac:dyDescent="0.3">
      <c r="A1009" s="62" t="s">
        <v>1082</v>
      </c>
      <c r="B1009" s="62" t="s">
        <v>1189</v>
      </c>
      <c r="C1009" s="63"/>
      <c r="D1009" s="64"/>
      <c r="E1009" s="65"/>
      <c r="F1009" s="66"/>
      <c r="G1009" s="63"/>
      <c r="H1009" s="67"/>
      <c r="I1009" s="68"/>
      <c r="J1009" s="68"/>
      <c r="K1009" s="34" t="s">
        <v>65</v>
      </c>
      <c r="L1009" s="75">
        <v>1009</v>
      </c>
      <c r="M1009" s="75"/>
      <c r="N1009" s="70"/>
      <c r="O1009" s="77" t="s">
        <v>1419</v>
      </c>
      <c r="P1009" s="79">
        <v>43804.882824074077</v>
      </c>
      <c r="Q1009" s="77" t="s">
        <v>1460</v>
      </c>
      <c r="R1009" s="77"/>
      <c r="S1009" s="77"/>
      <c r="T1009" s="77"/>
      <c r="U1009" s="79">
        <v>43804.882824074077</v>
      </c>
      <c r="V1009" s="80" t="s">
        <v>3357</v>
      </c>
      <c r="W1009" s="77"/>
      <c r="X1009" s="77"/>
      <c r="Y1009" s="83" t="s">
        <v>4357</v>
      </c>
      <c r="Z1009" s="77"/>
    </row>
    <row r="1010" spans="1:26" x14ac:dyDescent="0.3">
      <c r="A1010" s="62" t="s">
        <v>1083</v>
      </c>
      <c r="B1010" s="62" t="s">
        <v>1083</v>
      </c>
      <c r="C1010" s="63"/>
      <c r="D1010" s="64"/>
      <c r="E1010" s="65"/>
      <c r="F1010" s="66"/>
      <c r="G1010" s="63"/>
      <c r="H1010" s="67"/>
      <c r="I1010" s="68"/>
      <c r="J1010" s="68"/>
      <c r="K1010" s="34" t="s">
        <v>65</v>
      </c>
      <c r="L1010" s="75">
        <v>1010</v>
      </c>
      <c r="M1010" s="75"/>
      <c r="N1010" s="70"/>
      <c r="O1010" s="77" t="s">
        <v>179</v>
      </c>
      <c r="P1010" s="79">
        <v>43804.882835648146</v>
      </c>
      <c r="Q1010" s="77" t="s">
        <v>2050</v>
      </c>
      <c r="R1010" s="80" t="s">
        <v>2320</v>
      </c>
      <c r="S1010" s="77" t="s">
        <v>2350</v>
      </c>
      <c r="T1010" s="77"/>
      <c r="U1010" s="79">
        <v>43804.882835648146</v>
      </c>
      <c r="V1010" s="80" t="s">
        <v>3358</v>
      </c>
      <c r="W1010" s="77"/>
      <c r="X1010" s="77"/>
      <c r="Y1010" s="83" t="s">
        <v>4358</v>
      </c>
      <c r="Z1010" s="77"/>
    </row>
    <row r="1011" spans="1:26" x14ac:dyDescent="0.3">
      <c r="A1011" s="62" t="s">
        <v>1084</v>
      </c>
      <c r="B1011" s="62" t="s">
        <v>1084</v>
      </c>
      <c r="C1011" s="63"/>
      <c r="D1011" s="64"/>
      <c r="E1011" s="65"/>
      <c r="F1011" s="66"/>
      <c r="G1011" s="63"/>
      <c r="H1011" s="67"/>
      <c r="I1011" s="68"/>
      <c r="J1011" s="68"/>
      <c r="K1011" s="34" t="s">
        <v>65</v>
      </c>
      <c r="L1011" s="75">
        <v>1011</v>
      </c>
      <c r="M1011" s="75"/>
      <c r="N1011" s="70"/>
      <c r="O1011" s="77" t="s">
        <v>179</v>
      </c>
      <c r="P1011" s="79">
        <v>43804.867789351854</v>
      </c>
      <c r="Q1011" s="77" t="s">
        <v>2051</v>
      </c>
      <c r="R1011" s="80" t="s">
        <v>2321</v>
      </c>
      <c r="S1011" s="77" t="s">
        <v>2350</v>
      </c>
      <c r="T1011" s="77"/>
      <c r="U1011" s="79">
        <v>43804.867789351854</v>
      </c>
      <c r="V1011" s="80" t="s">
        <v>3359</v>
      </c>
      <c r="W1011" s="77"/>
      <c r="X1011" s="77"/>
      <c r="Y1011" s="83" t="s">
        <v>4359</v>
      </c>
      <c r="Z1011" s="77"/>
    </row>
    <row r="1012" spans="1:26" x14ac:dyDescent="0.3">
      <c r="A1012" s="62" t="s">
        <v>1085</v>
      </c>
      <c r="B1012" s="62" t="s">
        <v>1084</v>
      </c>
      <c r="C1012" s="63"/>
      <c r="D1012" s="64"/>
      <c r="E1012" s="65"/>
      <c r="F1012" s="66"/>
      <c r="G1012" s="63"/>
      <c r="H1012" s="67"/>
      <c r="I1012" s="68"/>
      <c r="J1012" s="68"/>
      <c r="K1012" s="34" t="s">
        <v>65</v>
      </c>
      <c r="L1012" s="75">
        <v>1012</v>
      </c>
      <c r="M1012" s="75"/>
      <c r="N1012" s="70"/>
      <c r="O1012" s="77" t="s">
        <v>1420</v>
      </c>
      <c r="P1012" s="79">
        <v>43804.883009259262</v>
      </c>
      <c r="Q1012" s="77" t="s">
        <v>2052</v>
      </c>
      <c r="R1012" s="80" t="s">
        <v>2322</v>
      </c>
      <c r="S1012" s="77" t="s">
        <v>2350</v>
      </c>
      <c r="T1012" s="77"/>
      <c r="U1012" s="79">
        <v>43804.883009259262</v>
      </c>
      <c r="V1012" s="80" t="s">
        <v>3360</v>
      </c>
      <c r="W1012" s="77"/>
      <c r="X1012" s="77"/>
      <c r="Y1012" s="83" t="s">
        <v>4360</v>
      </c>
      <c r="Z1012" s="83" t="s">
        <v>4553</v>
      </c>
    </row>
    <row r="1013" spans="1:26" x14ac:dyDescent="0.3">
      <c r="A1013" s="62" t="s">
        <v>1085</v>
      </c>
      <c r="B1013" s="62" t="s">
        <v>930</v>
      </c>
      <c r="C1013" s="63"/>
      <c r="D1013" s="64"/>
      <c r="E1013" s="65"/>
      <c r="F1013" s="66"/>
      <c r="G1013" s="63"/>
      <c r="H1013" s="67"/>
      <c r="I1013" s="68"/>
      <c r="J1013" s="68"/>
      <c r="K1013" s="34" t="s">
        <v>65</v>
      </c>
      <c r="L1013" s="75">
        <v>1013</v>
      </c>
      <c r="M1013" s="75"/>
      <c r="N1013" s="70"/>
      <c r="O1013" s="77" t="s">
        <v>1419</v>
      </c>
      <c r="P1013" s="79">
        <v>43804.883009259262</v>
      </c>
      <c r="Q1013" s="77" t="s">
        <v>2052</v>
      </c>
      <c r="R1013" s="80" t="s">
        <v>2322</v>
      </c>
      <c r="S1013" s="77" t="s">
        <v>2350</v>
      </c>
      <c r="T1013" s="77"/>
      <c r="U1013" s="79">
        <v>43804.883009259262</v>
      </c>
      <c r="V1013" s="80" t="s">
        <v>3360</v>
      </c>
      <c r="W1013" s="77"/>
      <c r="X1013" s="77"/>
      <c r="Y1013" s="83" t="s">
        <v>4360</v>
      </c>
      <c r="Z1013" s="83" t="s">
        <v>4553</v>
      </c>
    </row>
    <row r="1014" spans="1:26" x14ac:dyDescent="0.3">
      <c r="A1014" s="62" t="s">
        <v>1086</v>
      </c>
      <c r="B1014" s="62" t="s">
        <v>1411</v>
      </c>
      <c r="C1014" s="63"/>
      <c r="D1014" s="64"/>
      <c r="E1014" s="65"/>
      <c r="F1014" s="66"/>
      <c r="G1014" s="63"/>
      <c r="H1014" s="67"/>
      <c r="I1014" s="68"/>
      <c r="J1014" s="68"/>
      <c r="K1014" s="34" t="s">
        <v>65</v>
      </c>
      <c r="L1014" s="75">
        <v>1014</v>
      </c>
      <c r="M1014" s="75"/>
      <c r="N1014" s="70"/>
      <c r="O1014" s="77" t="s">
        <v>1420</v>
      </c>
      <c r="P1014" s="79">
        <v>43804.8830787037</v>
      </c>
      <c r="Q1014" s="77" t="s">
        <v>2053</v>
      </c>
      <c r="R1014" s="77"/>
      <c r="S1014" s="77"/>
      <c r="T1014" s="77"/>
      <c r="U1014" s="79">
        <v>43804.8830787037</v>
      </c>
      <c r="V1014" s="80" t="s">
        <v>3361</v>
      </c>
      <c r="W1014" s="77"/>
      <c r="X1014" s="77"/>
      <c r="Y1014" s="83" t="s">
        <v>4361</v>
      </c>
      <c r="Z1014" s="83" t="s">
        <v>4554</v>
      </c>
    </row>
    <row r="1015" spans="1:26" x14ac:dyDescent="0.3">
      <c r="A1015" s="62" t="s">
        <v>1087</v>
      </c>
      <c r="B1015" s="62" t="s">
        <v>1087</v>
      </c>
      <c r="C1015" s="63"/>
      <c r="D1015" s="64"/>
      <c r="E1015" s="65"/>
      <c r="F1015" s="66"/>
      <c r="G1015" s="63"/>
      <c r="H1015" s="67"/>
      <c r="I1015" s="68"/>
      <c r="J1015" s="68"/>
      <c r="K1015" s="34" t="s">
        <v>65</v>
      </c>
      <c r="L1015" s="75">
        <v>1015</v>
      </c>
      <c r="M1015" s="75"/>
      <c r="N1015" s="70"/>
      <c r="O1015" s="77" t="s">
        <v>179</v>
      </c>
      <c r="P1015" s="79">
        <v>43804.8830787037</v>
      </c>
      <c r="Q1015" s="77" t="s">
        <v>2054</v>
      </c>
      <c r="R1015" s="77"/>
      <c r="S1015" s="77"/>
      <c r="T1015" s="77"/>
      <c r="U1015" s="79">
        <v>43804.8830787037</v>
      </c>
      <c r="V1015" s="80" t="s">
        <v>3362</v>
      </c>
      <c r="W1015" s="77"/>
      <c r="X1015" s="77"/>
      <c r="Y1015" s="83" t="s">
        <v>4362</v>
      </c>
      <c r="Z1015" s="77"/>
    </row>
    <row r="1016" spans="1:26" x14ac:dyDescent="0.3">
      <c r="A1016" s="62" t="s">
        <v>1088</v>
      </c>
      <c r="B1016" s="62" t="s">
        <v>1412</v>
      </c>
      <c r="C1016" s="63"/>
      <c r="D1016" s="64"/>
      <c r="E1016" s="65"/>
      <c r="F1016" s="66"/>
      <c r="G1016" s="63"/>
      <c r="H1016" s="67"/>
      <c r="I1016" s="68"/>
      <c r="J1016" s="68"/>
      <c r="K1016" s="34" t="s">
        <v>65</v>
      </c>
      <c r="L1016" s="75">
        <v>1016</v>
      </c>
      <c r="M1016" s="75"/>
      <c r="N1016" s="70"/>
      <c r="O1016" s="77" t="s">
        <v>1419</v>
      </c>
      <c r="P1016" s="79">
        <v>43804.883101851854</v>
      </c>
      <c r="Q1016" s="77" t="s">
        <v>2055</v>
      </c>
      <c r="R1016" s="80" t="s">
        <v>2323</v>
      </c>
      <c r="S1016" s="77" t="s">
        <v>2372</v>
      </c>
      <c r="T1016" s="77"/>
      <c r="U1016" s="79">
        <v>43804.883101851854</v>
      </c>
      <c r="V1016" s="80" t="s">
        <v>3363</v>
      </c>
      <c r="W1016" s="77"/>
      <c r="X1016" s="77"/>
      <c r="Y1016" s="83" t="s">
        <v>4363</v>
      </c>
      <c r="Z1016" s="77"/>
    </row>
    <row r="1017" spans="1:26" x14ac:dyDescent="0.3">
      <c r="A1017" s="62" t="s">
        <v>1089</v>
      </c>
      <c r="B1017" s="62" t="s">
        <v>1089</v>
      </c>
      <c r="C1017" s="63"/>
      <c r="D1017" s="64"/>
      <c r="E1017" s="65"/>
      <c r="F1017" s="66"/>
      <c r="G1017" s="63"/>
      <c r="H1017" s="67"/>
      <c r="I1017" s="68"/>
      <c r="J1017" s="68"/>
      <c r="K1017" s="34" t="s">
        <v>65</v>
      </c>
      <c r="L1017" s="75">
        <v>1017</v>
      </c>
      <c r="M1017" s="75"/>
      <c r="N1017" s="70"/>
      <c r="O1017" s="77" t="s">
        <v>179</v>
      </c>
      <c r="P1017" s="79">
        <v>43804.883113425924</v>
      </c>
      <c r="Q1017" s="77" t="s">
        <v>2056</v>
      </c>
      <c r="R1017" s="77"/>
      <c r="S1017" s="77"/>
      <c r="T1017" s="77"/>
      <c r="U1017" s="79">
        <v>43804.883113425924</v>
      </c>
      <c r="V1017" s="80" t="s">
        <v>3364</v>
      </c>
      <c r="W1017" s="77"/>
      <c r="X1017" s="77"/>
      <c r="Y1017" s="83" t="s">
        <v>4364</v>
      </c>
      <c r="Z1017" s="77"/>
    </row>
    <row r="1018" spans="1:26" x14ac:dyDescent="0.3">
      <c r="A1018" s="62" t="s">
        <v>1090</v>
      </c>
      <c r="B1018" s="62" t="s">
        <v>1090</v>
      </c>
      <c r="C1018" s="63"/>
      <c r="D1018" s="64"/>
      <c r="E1018" s="65"/>
      <c r="F1018" s="66"/>
      <c r="G1018" s="63"/>
      <c r="H1018" s="67"/>
      <c r="I1018" s="68"/>
      <c r="J1018" s="68"/>
      <c r="K1018" s="34" t="s">
        <v>65</v>
      </c>
      <c r="L1018" s="75">
        <v>1018</v>
      </c>
      <c r="M1018" s="75"/>
      <c r="N1018" s="70"/>
      <c r="O1018" s="77" t="s">
        <v>179</v>
      </c>
      <c r="P1018" s="79">
        <v>43804.883229166669</v>
      </c>
      <c r="Q1018" s="77" t="s">
        <v>2057</v>
      </c>
      <c r="R1018" s="77"/>
      <c r="S1018" s="77"/>
      <c r="T1018" s="77"/>
      <c r="U1018" s="79">
        <v>43804.883229166669</v>
      </c>
      <c r="V1018" s="80" t="s">
        <v>3365</v>
      </c>
      <c r="W1018" s="77"/>
      <c r="X1018" s="77"/>
      <c r="Y1018" s="83" t="s">
        <v>4365</v>
      </c>
      <c r="Z1018" s="77"/>
    </row>
    <row r="1019" spans="1:26" x14ac:dyDescent="0.3">
      <c r="A1019" s="62" t="s">
        <v>1091</v>
      </c>
      <c r="B1019" s="62" t="s">
        <v>1092</v>
      </c>
      <c r="C1019" s="63"/>
      <c r="D1019" s="64"/>
      <c r="E1019" s="65"/>
      <c r="F1019" s="66"/>
      <c r="G1019" s="63"/>
      <c r="H1019" s="67"/>
      <c r="I1019" s="68"/>
      <c r="J1019" s="68"/>
      <c r="K1019" s="34" t="s">
        <v>66</v>
      </c>
      <c r="L1019" s="75">
        <v>1019</v>
      </c>
      <c r="M1019" s="75"/>
      <c r="N1019" s="70"/>
      <c r="O1019" s="77" t="s">
        <v>1420</v>
      </c>
      <c r="P1019" s="79">
        <v>43804.841886574075</v>
      </c>
      <c r="Q1019" s="77" t="s">
        <v>2058</v>
      </c>
      <c r="R1019" s="77"/>
      <c r="S1019" s="77"/>
      <c r="T1019" s="77"/>
      <c r="U1019" s="79">
        <v>43804.841886574075</v>
      </c>
      <c r="V1019" s="80" t="s">
        <v>3366</v>
      </c>
      <c r="W1019" s="77"/>
      <c r="X1019" s="77"/>
      <c r="Y1019" s="83" t="s">
        <v>4366</v>
      </c>
      <c r="Z1019" s="77"/>
    </row>
    <row r="1020" spans="1:26" x14ac:dyDescent="0.3">
      <c r="A1020" s="62" t="s">
        <v>1091</v>
      </c>
      <c r="B1020" s="62" t="s">
        <v>1092</v>
      </c>
      <c r="C1020" s="63"/>
      <c r="D1020" s="64"/>
      <c r="E1020" s="65"/>
      <c r="F1020" s="66"/>
      <c r="G1020" s="63"/>
      <c r="H1020" s="67"/>
      <c r="I1020" s="68"/>
      <c r="J1020" s="68"/>
      <c r="K1020" s="34" t="s">
        <v>66</v>
      </c>
      <c r="L1020" s="75">
        <v>1020</v>
      </c>
      <c r="M1020" s="75"/>
      <c r="N1020" s="70"/>
      <c r="O1020" s="77" t="s">
        <v>1420</v>
      </c>
      <c r="P1020" s="79">
        <v>43804.868796296294</v>
      </c>
      <c r="Q1020" s="77" t="s">
        <v>2059</v>
      </c>
      <c r="R1020" s="80" t="s">
        <v>2324</v>
      </c>
      <c r="S1020" s="77" t="s">
        <v>2350</v>
      </c>
      <c r="T1020" s="77"/>
      <c r="U1020" s="79">
        <v>43804.868796296294</v>
      </c>
      <c r="V1020" s="80" t="s">
        <v>3367</v>
      </c>
      <c r="W1020" s="77"/>
      <c r="X1020" s="77"/>
      <c r="Y1020" s="83" t="s">
        <v>4367</v>
      </c>
      <c r="Z1020" s="83" t="s">
        <v>4368</v>
      </c>
    </row>
    <row r="1021" spans="1:26" x14ac:dyDescent="0.3">
      <c r="A1021" s="62" t="s">
        <v>1092</v>
      </c>
      <c r="B1021" s="62" t="s">
        <v>1091</v>
      </c>
      <c r="C1021" s="63"/>
      <c r="D1021" s="64"/>
      <c r="E1021" s="65"/>
      <c r="F1021" s="66"/>
      <c r="G1021" s="63"/>
      <c r="H1021" s="67"/>
      <c r="I1021" s="68"/>
      <c r="J1021" s="68"/>
      <c r="K1021" s="34" t="s">
        <v>66</v>
      </c>
      <c r="L1021" s="75">
        <v>1021</v>
      </c>
      <c r="M1021" s="75"/>
      <c r="N1021" s="70"/>
      <c r="O1021" s="77" t="s">
        <v>1420</v>
      </c>
      <c r="P1021" s="79">
        <v>43804.866446759261</v>
      </c>
      <c r="Q1021" s="77" t="s">
        <v>2060</v>
      </c>
      <c r="R1021" s="80" t="s">
        <v>2325</v>
      </c>
      <c r="S1021" s="77" t="s">
        <v>2350</v>
      </c>
      <c r="T1021" s="77"/>
      <c r="U1021" s="79">
        <v>43804.866446759261</v>
      </c>
      <c r="V1021" s="80" t="s">
        <v>3368</v>
      </c>
      <c r="W1021" s="77"/>
      <c r="X1021" s="77"/>
      <c r="Y1021" s="83" t="s">
        <v>4368</v>
      </c>
      <c r="Z1021" s="83" t="s">
        <v>4366</v>
      </c>
    </row>
    <row r="1022" spans="1:26" x14ac:dyDescent="0.3">
      <c r="A1022" s="62" t="s">
        <v>1092</v>
      </c>
      <c r="B1022" s="62" t="s">
        <v>1091</v>
      </c>
      <c r="C1022" s="63"/>
      <c r="D1022" s="64"/>
      <c r="E1022" s="65"/>
      <c r="F1022" s="66"/>
      <c r="G1022" s="63"/>
      <c r="H1022" s="67"/>
      <c r="I1022" s="68"/>
      <c r="J1022" s="68"/>
      <c r="K1022" s="34" t="s">
        <v>66</v>
      </c>
      <c r="L1022" s="75">
        <v>1022</v>
      </c>
      <c r="M1022" s="75"/>
      <c r="N1022" s="70"/>
      <c r="O1022" s="77" t="s">
        <v>1420</v>
      </c>
      <c r="P1022" s="79">
        <v>43804.883275462962</v>
      </c>
      <c r="Q1022" s="77" t="s">
        <v>2061</v>
      </c>
      <c r="R1022" s="77"/>
      <c r="S1022" s="77"/>
      <c r="T1022" s="77"/>
      <c r="U1022" s="79">
        <v>43804.883275462962</v>
      </c>
      <c r="V1022" s="80" t="s">
        <v>3369</v>
      </c>
      <c r="W1022" s="77"/>
      <c r="X1022" s="77"/>
      <c r="Y1022" s="83" t="s">
        <v>4369</v>
      </c>
      <c r="Z1022" s="83" t="s">
        <v>4367</v>
      </c>
    </row>
    <row r="1023" spans="1:26" x14ac:dyDescent="0.3">
      <c r="A1023" s="62" t="s">
        <v>1093</v>
      </c>
      <c r="B1023" s="62" t="s">
        <v>1100</v>
      </c>
      <c r="C1023" s="63"/>
      <c r="D1023" s="64"/>
      <c r="E1023" s="65"/>
      <c r="F1023" s="66"/>
      <c r="G1023" s="63"/>
      <c r="H1023" s="67"/>
      <c r="I1023" s="68"/>
      <c r="J1023" s="68"/>
      <c r="K1023" s="34" t="s">
        <v>65</v>
      </c>
      <c r="L1023" s="75">
        <v>1023</v>
      </c>
      <c r="M1023" s="75"/>
      <c r="N1023" s="70"/>
      <c r="O1023" s="77" t="s">
        <v>1419</v>
      </c>
      <c r="P1023" s="79">
        <v>43804.883310185185</v>
      </c>
      <c r="Q1023" s="77" t="s">
        <v>1762</v>
      </c>
      <c r="R1023" s="77"/>
      <c r="S1023" s="77"/>
      <c r="T1023" s="77"/>
      <c r="U1023" s="79">
        <v>43804.883310185185</v>
      </c>
      <c r="V1023" s="80" t="s">
        <v>3370</v>
      </c>
      <c r="W1023" s="77"/>
      <c r="X1023" s="77"/>
      <c r="Y1023" s="83" t="s">
        <v>4370</v>
      </c>
      <c r="Z1023" s="77"/>
    </row>
    <row r="1024" spans="1:26" x14ac:dyDescent="0.3">
      <c r="A1024" s="62" t="s">
        <v>1094</v>
      </c>
      <c r="B1024" s="62" t="s">
        <v>1095</v>
      </c>
      <c r="C1024" s="63"/>
      <c r="D1024" s="64"/>
      <c r="E1024" s="65"/>
      <c r="F1024" s="66"/>
      <c r="G1024" s="63"/>
      <c r="H1024" s="67"/>
      <c r="I1024" s="68"/>
      <c r="J1024" s="68"/>
      <c r="K1024" s="34" t="s">
        <v>66</v>
      </c>
      <c r="L1024" s="75">
        <v>1024</v>
      </c>
      <c r="M1024" s="75"/>
      <c r="N1024" s="70"/>
      <c r="O1024" s="77" t="s">
        <v>1420</v>
      </c>
      <c r="P1024" s="79">
        <v>43804.841168981482</v>
      </c>
      <c r="Q1024" s="77" t="s">
        <v>2062</v>
      </c>
      <c r="R1024" s="77"/>
      <c r="S1024" s="77"/>
      <c r="T1024" s="77"/>
      <c r="U1024" s="79">
        <v>43804.841168981482</v>
      </c>
      <c r="V1024" s="80" t="s">
        <v>3371</v>
      </c>
      <c r="W1024" s="77"/>
      <c r="X1024" s="77"/>
      <c r="Y1024" s="83" t="s">
        <v>4371</v>
      </c>
      <c r="Z1024" s="83" t="s">
        <v>4555</v>
      </c>
    </row>
    <row r="1025" spans="1:26" x14ac:dyDescent="0.3">
      <c r="A1025" s="62" t="s">
        <v>1095</v>
      </c>
      <c r="B1025" s="62" t="s">
        <v>1094</v>
      </c>
      <c r="C1025" s="63"/>
      <c r="D1025" s="64"/>
      <c r="E1025" s="65"/>
      <c r="F1025" s="66"/>
      <c r="G1025" s="63"/>
      <c r="H1025" s="67"/>
      <c r="I1025" s="68"/>
      <c r="J1025" s="68"/>
      <c r="K1025" s="34" t="s">
        <v>66</v>
      </c>
      <c r="L1025" s="75">
        <v>1025</v>
      </c>
      <c r="M1025" s="75"/>
      <c r="N1025" s="70"/>
      <c r="O1025" s="77" t="s">
        <v>1420</v>
      </c>
      <c r="P1025" s="79">
        <v>43804.859849537039</v>
      </c>
      <c r="Q1025" s="77" t="s">
        <v>2063</v>
      </c>
      <c r="R1025" s="77"/>
      <c r="S1025" s="77"/>
      <c r="T1025" s="77"/>
      <c r="U1025" s="79">
        <v>43804.859849537039</v>
      </c>
      <c r="V1025" s="80" t="s">
        <v>3372</v>
      </c>
      <c r="W1025" s="77"/>
      <c r="X1025" s="77"/>
      <c r="Y1025" s="83" t="s">
        <v>4372</v>
      </c>
      <c r="Z1025" s="83" t="s">
        <v>4371</v>
      </c>
    </row>
    <row r="1026" spans="1:26" x14ac:dyDescent="0.3">
      <c r="A1026" s="62" t="s">
        <v>1096</v>
      </c>
      <c r="B1026" s="62" t="s">
        <v>1094</v>
      </c>
      <c r="C1026" s="63"/>
      <c r="D1026" s="64"/>
      <c r="E1026" s="65"/>
      <c r="F1026" s="66"/>
      <c r="G1026" s="63"/>
      <c r="H1026" s="67"/>
      <c r="I1026" s="68"/>
      <c r="J1026" s="68"/>
      <c r="K1026" s="34" t="s">
        <v>65</v>
      </c>
      <c r="L1026" s="75">
        <v>1026</v>
      </c>
      <c r="M1026" s="75"/>
      <c r="N1026" s="70"/>
      <c r="O1026" s="77" t="s">
        <v>1419</v>
      </c>
      <c r="P1026" s="79">
        <v>43804.883368055554</v>
      </c>
      <c r="Q1026" s="77" t="s">
        <v>2064</v>
      </c>
      <c r="R1026" s="77"/>
      <c r="S1026" s="77"/>
      <c r="T1026" s="77"/>
      <c r="U1026" s="79">
        <v>43804.883368055554</v>
      </c>
      <c r="V1026" s="80" t="s">
        <v>3373</v>
      </c>
      <c r="W1026" s="77"/>
      <c r="X1026" s="77"/>
      <c r="Y1026" s="83" t="s">
        <v>4373</v>
      </c>
      <c r="Z1026" s="83" t="s">
        <v>4372</v>
      </c>
    </row>
    <row r="1027" spans="1:26" x14ac:dyDescent="0.3">
      <c r="A1027" s="62" t="s">
        <v>1096</v>
      </c>
      <c r="B1027" s="62" t="s">
        <v>1095</v>
      </c>
      <c r="C1027" s="63"/>
      <c r="D1027" s="64"/>
      <c r="E1027" s="65"/>
      <c r="F1027" s="66"/>
      <c r="G1027" s="63"/>
      <c r="H1027" s="67"/>
      <c r="I1027" s="68"/>
      <c r="J1027" s="68"/>
      <c r="K1027" s="34" t="s">
        <v>65</v>
      </c>
      <c r="L1027" s="75">
        <v>1027</v>
      </c>
      <c r="M1027" s="75"/>
      <c r="N1027" s="70"/>
      <c r="O1027" s="77" t="s">
        <v>1420</v>
      </c>
      <c r="P1027" s="79">
        <v>43804.883368055554</v>
      </c>
      <c r="Q1027" s="77" t="s">
        <v>2064</v>
      </c>
      <c r="R1027" s="77"/>
      <c r="S1027" s="77"/>
      <c r="T1027" s="77"/>
      <c r="U1027" s="79">
        <v>43804.883368055554</v>
      </c>
      <c r="V1027" s="80" t="s">
        <v>3373</v>
      </c>
      <c r="W1027" s="77"/>
      <c r="X1027" s="77"/>
      <c r="Y1027" s="83" t="s">
        <v>4373</v>
      </c>
      <c r="Z1027" s="83" t="s">
        <v>4372</v>
      </c>
    </row>
    <row r="1028" spans="1:26" x14ac:dyDescent="0.3">
      <c r="A1028" s="62" t="s">
        <v>1097</v>
      </c>
      <c r="B1028" s="62" t="s">
        <v>1190</v>
      </c>
      <c r="C1028" s="63"/>
      <c r="D1028" s="64"/>
      <c r="E1028" s="65"/>
      <c r="F1028" s="66"/>
      <c r="G1028" s="63"/>
      <c r="H1028" s="67"/>
      <c r="I1028" s="68"/>
      <c r="J1028" s="68"/>
      <c r="K1028" s="34" t="s">
        <v>65</v>
      </c>
      <c r="L1028" s="75">
        <v>1028</v>
      </c>
      <c r="M1028" s="75"/>
      <c r="N1028" s="70"/>
      <c r="O1028" s="77" t="s">
        <v>1419</v>
      </c>
      <c r="P1028" s="79">
        <v>43804.883402777778</v>
      </c>
      <c r="Q1028" s="77" t="s">
        <v>1461</v>
      </c>
      <c r="R1028" s="77"/>
      <c r="S1028" s="77"/>
      <c r="T1028" s="77"/>
      <c r="U1028" s="79">
        <v>43804.883402777778</v>
      </c>
      <c r="V1028" s="80" t="s">
        <v>3374</v>
      </c>
      <c r="W1028" s="77"/>
      <c r="X1028" s="77"/>
      <c r="Y1028" s="83" t="s">
        <v>4374</v>
      </c>
      <c r="Z1028" s="77"/>
    </row>
    <row r="1029" spans="1:26" x14ac:dyDescent="0.3">
      <c r="A1029" s="62" t="s">
        <v>1098</v>
      </c>
      <c r="B1029" s="62" t="s">
        <v>1098</v>
      </c>
      <c r="C1029" s="63"/>
      <c r="D1029" s="64"/>
      <c r="E1029" s="65"/>
      <c r="F1029" s="66"/>
      <c r="G1029" s="63"/>
      <c r="H1029" s="67"/>
      <c r="I1029" s="68"/>
      <c r="J1029" s="68"/>
      <c r="K1029" s="34" t="s">
        <v>65</v>
      </c>
      <c r="L1029" s="75">
        <v>1029</v>
      </c>
      <c r="M1029" s="75"/>
      <c r="N1029" s="70"/>
      <c r="O1029" s="77" t="s">
        <v>179</v>
      </c>
      <c r="P1029" s="79">
        <v>43804.847361111111</v>
      </c>
      <c r="Q1029" s="77" t="s">
        <v>2065</v>
      </c>
      <c r="R1029" s="80" t="s">
        <v>2326</v>
      </c>
      <c r="S1029" s="77" t="s">
        <v>2350</v>
      </c>
      <c r="T1029" s="77"/>
      <c r="U1029" s="79">
        <v>43804.847361111111</v>
      </c>
      <c r="V1029" s="80" t="s">
        <v>3375</v>
      </c>
      <c r="W1029" s="77"/>
      <c r="X1029" s="77"/>
      <c r="Y1029" s="83" t="s">
        <v>4375</v>
      </c>
      <c r="Z1029" s="77"/>
    </row>
    <row r="1030" spans="1:26" x14ac:dyDescent="0.3">
      <c r="A1030" s="62" t="s">
        <v>1099</v>
      </c>
      <c r="B1030" s="62" t="s">
        <v>1098</v>
      </c>
      <c r="C1030" s="63"/>
      <c r="D1030" s="64"/>
      <c r="E1030" s="65"/>
      <c r="F1030" s="66"/>
      <c r="G1030" s="63"/>
      <c r="H1030" s="67"/>
      <c r="I1030" s="68"/>
      <c r="J1030" s="68"/>
      <c r="K1030" s="34" t="s">
        <v>65</v>
      </c>
      <c r="L1030" s="75">
        <v>1030</v>
      </c>
      <c r="M1030" s="75"/>
      <c r="N1030" s="70"/>
      <c r="O1030" s="77" t="s">
        <v>1420</v>
      </c>
      <c r="P1030" s="79">
        <v>43804.883472222224</v>
      </c>
      <c r="Q1030" s="77" t="s">
        <v>2066</v>
      </c>
      <c r="R1030" s="80" t="s">
        <v>2327</v>
      </c>
      <c r="S1030" s="77" t="s">
        <v>2350</v>
      </c>
      <c r="T1030" s="77"/>
      <c r="U1030" s="79">
        <v>43804.883472222224</v>
      </c>
      <c r="V1030" s="80" t="s">
        <v>3376</v>
      </c>
      <c r="W1030" s="77"/>
      <c r="X1030" s="77"/>
      <c r="Y1030" s="83" t="s">
        <v>4376</v>
      </c>
      <c r="Z1030" s="83" t="s">
        <v>4556</v>
      </c>
    </row>
    <row r="1031" spans="1:26" x14ac:dyDescent="0.3">
      <c r="A1031" s="62" t="s">
        <v>1100</v>
      </c>
      <c r="B1031" s="62" t="s">
        <v>1100</v>
      </c>
      <c r="C1031" s="63"/>
      <c r="D1031" s="64"/>
      <c r="E1031" s="65"/>
      <c r="F1031" s="66"/>
      <c r="G1031" s="63"/>
      <c r="H1031" s="67"/>
      <c r="I1031" s="68"/>
      <c r="J1031" s="68"/>
      <c r="K1031" s="34" t="s">
        <v>65</v>
      </c>
      <c r="L1031" s="75">
        <v>1031</v>
      </c>
      <c r="M1031" s="75"/>
      <c r="N1031" s="70"/>
      <c r="O1031" s="77" t="s">
        <v>179</v>
      </c>
      <c r="P1031" s="79">
        <v>43804.862685185188</v>
      </c>
      <c r="Q1031" s="77" t="s">
        <v>2067</v>
      </c>
      <c r="R1031" s="80" t="s">
        <v>2328</v>
      </c>
      <c r="S1031" s="77" t="s">
        <v>2350</v>
      </c>
      <c r="T1031" s="77"/>
      <c r="U1031" s="79">
        <v>43804.862685185188</v>
      </c>
      <c r="V1031" s="80" t="s">
        <v>3377</v>
      </c>
      <c r="W1031" s="77"/>
      <c r="X1031" s="77"/>
      <c r="Y1031" s="83" t="s">
        <v>4377</v>
      </c>
      <c r="Z1031" s="77"/>
    </row>
    <row r="1032" spans="1:26" x14ac:dyDescent="0.3">
      <c r="A1032" s="62" t="s">
        <v>1101</v>
      </c>
      <c r="B1032" s="62" t="s">
        <v>1100</v>
      </c>
      <c r="C1032" s="63"/>
      <c r="D1032" s="64"/>
      <c r="E1032" s="65"/>
      <c r="F1032" s="66"/>
      <c r="G1032" s="63"/>
      <c r="H1032" s="67"/>
      <c r="I1032" s="68"/>
      <c r="J1032" s="68"/>
      <c r="K1032" s="34" t="s">
        <v>65</v>
      </c>
      <c r="L1032" s="75">
        <v>1032</v>
      </c>
      <c r="M1032" s="75"/>
      <c r="N1032" s="70"/>
      <c r="O1032" s="77" t="s">
        <v>1419</v>
      </c>
      <c r="P1032" s="79">
        <v>43804.88349537037</v>
      </c>
      <c r="Q1032" s="77" t="s">
        <v>1762</v>
      </c>
      <c r="R1032" s="77"/>
      <c r="S1032" s="77"/>
      <c r="T1032" s="77"/>
      <c r="U1032" s="79">
        <v>43804.88349537037</v>
      </c>
      <c r="V1032" s="80" t="s">
        <v>3378</v>
      </c>
      <c r="W1032" s="77"/>
      <c r="X1032" s="77"/>
      <c r="Y1032" s="83" t="s">
        <v>4378</v>
      </c>
      <c r="Z1032" s="77"/>
    </row>
    <row r="1033" spans="1:26" x14ac:dyDescent="0.3">
      <c r="A1033" s="62" t="s">
        <v>1102</v>
      </c>
      <c r="B1033" s="62" t="s">
        <v>1194</v>
      </c>
      <c r="C1033" s="63"/>
      <c r="D1033" s="64"/>
      <c r="E1033" s="65"/>
      <c r="F1033" s="66"/>
      <c r="G1033" s="63"/>
      <c r="H1033" s="67"/>
      <c r="I1033" s="68"/>
      <c r="J1033" s="68"/>
      <c r="K1033" s="34" t="s">
        <v>65</v>
      </c>
      <c r="L1033" s="75">
        <v>1033</v>
      </c>
      <c r="M1033" s="75"/>
      <c r="N1033" s="70"/>
      <c r="O1033" s="77" t="s">
        <v>1419</v>
      </c>
      <c r="P1033" s="79">
        <v>43804.883634259262</v>
      </c>
      <c r="Q1033" s="77" t="s">
        <v>1469</v>
      </c>
      <c r="R1033" s="77"/>
      <c r="S1033" s="77"/>
      <c r="T1033" s="77"/>
      <c r="U1033" s="79">
        <v>43804.883634259262</v>
      </c>
      <c r="V1033" s="80" t="s">
        <v>3379</v>
      </c>
      <c r="W1033" s="77"/>
      <c r="X1033" s="77"/>
      <c r="Y1033" s="83" t="s">
        <v>4379</v>
      </c>
      <c r="Z1033" s="77"/>
    </row>
    <row r="1034" spans="1:26" x14ac:dyDescent="0.3">
      <c r="A1034" s="62" t="s">
        <v>1103</v>
      </c>
      <c r="B1034" s="62" t="s">
        <v>1103</v>
      </c>
      <c r="C1034" s="63"/>
      <c r="D1034" s="64"/>
      <c r="E1034" s="65"/>
      <c r="F1034" s="66"/>
      <c r="G1034" s="63"/>
      <c r="H1034" s="67"/>
      <c r="I1034" s="68"/>
      <c r="J1034" s="68"/>
      <c r="K1034" s="34" t="s">
        <v>65</v>
      </c>
      <c r="L1034" s="75">
        <v>1034</v>
      </c>
      <c r="M1034" s="75"/>
      <c r="N1034" s="70"/>
      <c r="O1034" s="77" t="s">
        <v>179</v>
      </c>
      <c r="P1034" s="79">
        <v>43804.883715277778</v>
      </c>
      <c r="Q1034" s="77" t="s">
        <v>2068</v>
      </c>
      <c r="R1034" s="77"/>
      <c r="S1034" s="77"/>
      <c r="T1034" s="77"/>
      <c r="U1034" s="79">
        <v>43804.883715277778</v>
      </c>
      <c r="V1034" s="80" t="s">
        <v>3380</v>
      </c>
      <c r="W1034" s="77"/>
      <c r="X1034" s="77"/>
      <c r="Y1034" s="83" t="s">
        <v>4380</v>
      </c>
      <c r="Z1034" s="77"/>
    </row>
    <row r="1035" spans="1:26" x14ac:dyDescent="0.3">
      <c r="A1035" s="62" t="s">
        <v>1104</v>
      </c>
      <c r="B1035" s="62" t="s">
        <v>1109</v>
      </c>
      <c r="C1035" s="63"/>
      <c r="D1035" s="64"/>
      <c r="E1035" s="65"/>
      <c r="F1035" s="66"/>
      <c r="G1035" s="63"/>
      <c r="H1035" s="67"/>
      <c r="I1035" s="68"/>
      <c r="J1035" s="68"/>
      <c r="K1035" s="34" t="s">
        <v>65</v>
      </c>
      <c r="L1035" s="75">
        <v>1035</v>
      </c>
      <c r="M1035" s="75"/>
      <c r="N1035" s="70"/>
      <c r="O1035" s="77" t="s">
        <v>1419</v>
      </c>
      <c r="P1035" s="79">
        <v>43804.883784722224</v>
      </c>
      <c r="Q1035" s="77" t="s">
        <v>1956</v>
      </c>
      <c r="R1035" s="77"/>
      <c r="S1035" s="77"/>
      <c r="T1035" s="77"/>
      <c r="U1035" s="79">
        <v>43804.883784722224</v>
      </c>
      <c r="V1035" s="80" t="s">
        <v>3381</v>
      </c>
      <c r="W1035" s="77"/>
      <c r="X1035" s="77"/>
      <c r="Y1035" s="83" t="s">
        <v>4381</v>
      </c>
      <c r="Z1035" s="77"/>
    </row>
    <row r="1036" spans="1:26" x14ac:dyDescent="0.3">
      <c r="A1036" s="62" t="s">
        <v>1105</v>
      </c>
      <c r="B1036" s="62" t="s">
        <v>1133</v>
      </c>
      <c r="C1036" s="63"/>
      <c r="D1036" s="64"/>
      <c r="E1036" s="65"/>
      <c r="F1036" s="66"/>
      <c r="G1036" s="63"/>
      <c r="H1036" s="67"/>
      <c r="I1036" s="68"/>
      <c r="J1036" s="68"/>
      <c r="K1036" s="34" t="s">
        <v>65</v>
      </c>
      <c r="L1036" s="75">
        <v>1036</v>
      </c>
      <c r="M1036" s="75"/>
      <c r="N1036" s="70"/>
      <c r="O1036" s="77" t="s">
        <v>1419</v>
      </c>
      <c r="P1036" s="79">
        <v>43804.88380787037</v>
      </c>
      <c r="Q1036" s="77" t="s">
        <v>2069</v>
      </c>
      <c r="R1036" s="77"/>
      <c r="S1036" s="77"/>
      <c r="T1036" s="77"/>
      <c r="U1036" s="79">
        <v>43804.88380787037</v>
      </c>
      <c r="V1036" s="80" t="s">
        <v>3382</v>
      </c>
      <c r="W1036" s="77"/>
      <c r="X1036" s="77"/>
      <c r="Y1036" s="83" t="s">
        <v>4382</v>
      </c>
      <c r="Z1036" s="77"/>
    </row>
    <row r="1037" spans="1:26" x14ac:dyDescent="0.3">
      <c r="A1037" s="62" t="s">
        <v>1106</v>
      </c>
      <c r="B1037" s="62" t="s">
        <v>1106</v>
      </c>
      <c r="C1037" s="63"/>
      <c r="D1037" s="64"/>
      <c r="E1037" s="65"/>
      <c r="F1037" s="66"/>
      <c r="G1037" s="63"/>
      <c r="H1037" s="67"/>
      <c r="I1037" s="68"/>
      <c r="J1037" s="68"/>
      <c r="K1037" s="34" t="s">
        <v>65</v>
      </c>
      <c r="L1037" s="75">
        <v>1037</v>
      </c>
      <c r="M1037" s="75"/>
      <c r="N1037" s="70"/>
      <c r="O1037" s="77" t="s">
        <v>179</v>
      </c>
      <c r="P1037" s="79">
        <v>43804.88380787037</v>
      </c>
      <c r="Q1037" s="77" t="s">
        <v>2070</v>
      </c>
      <c r="R1037" s="80" t="s">
        <v>2329</v>
      </c>
      <c r="S1037" s="77" t="s">
        <v>2350</v>
      </c>
      <c r="T1037" s="77"/>
      <c r="U1037" s="79">
        <v>43804.88380787037</v>
      </c>
      <c r="V1037" s="80" t="s">
        <v>3383</v>
      </c>
      <c r="W1037" s="77"/>
      <c r="X1037" s="77"/>
      <c r="Y1037" s="83" t="s">
        <v>4383</v>
      </c>
      <c r="Z1037" s="77"/>
    </row>
    <row r="1038" spans="1:26" x14ac:dyDescent="0.3">
      <c r="A1038" s="62" t="s">
        <v>1107</v>
      </c>
      <c r="B1038" s="62" t="s">
        <v>1107</v>
      </c>
      <c r="C1038" s="63"/>
      <c r="D1038" s="64"/>
      <c r="E1038" s="65"/>
      <c r="F1038" s="66"/>
      <c r="G1038" s="63"/>
      <c r="H1038" s="67"/>
      <c r="I1038" s="68"/>
      <c r="J1038" s="68"/>
      <c r="K1038" s="34" t="s">
        <v>65</v>
      </c>
      <c r="L1038" s="75">
        <v>1038</v>
      </c>
      <c r="M1038" s="75"/>
      <c r="N1038" s="70"/>
      <c r="O1038" s="77" t="s">
        <v>179</v>
      </c>
      <c r="P1038" s="79">
        <v>43804.851064814815</v>
      </c>
      <c r="Q1038" s="77" t="s">
        <v>2071</v>
      </c>
      <c r="R1038" s="80" t="s">
        <v>2217</v>
      </c>
      <c r="S1038" s="77" t="s">
        <v>2370</v>
      </c>
      <c r="T1038" s="77"/>
      <c r="U1038" s="79">
        <v>43804.851064814815</v>
      </c>
      <c r="V1038" s="80" t="s">
        <v>3384</v>
      </c>
      <c r="W1038" s="77"/>
      <c r="X1038" s="77"/>
      <c r="Y1038" s="83" t="s">
        <v>4384</v>
      </c>
      <c r="Z1038" s="77"/>
    </row>
    <row r="1039" spans="1:26" x14ac:dyDescent="0.3">
      <c r="A1039" s="62" t="s">
        <v>1108</v>
      </c>
      <c r="B1039" s="62" t="s">
        <v>1107</v>
      </c>
      <c r="C1039" s="63"/>
      <c r="D1039" s="64"/>
      <c r="E1039" s="65"/>
      <c r="F1039" s="66"/>
      <c r="G1039" s="63"/>
      <c r="H1039" s="67"/>
      <c r="I1039" s="68"/>
      <c r="J1039" s="68"/>
      <c r="K1039" s="34" t="s">
        <v>65</v>
      </c>
      <c r="L1039" s="75">
        <v>1039</v>
      </c>
      <c r="M1039" s="75"/>
      <c r="N1039" s="70"/>
      <c r="O1039" s="77" t="s">
        <v>1419</v>
      </c>
      <c r="P1039" s="79">
        <v>43804.883888888886</v>
      </c>
      <c r="Q1039" s="77" t="s">
        <v>1719</v>
      </c>
      <c r="R1039" s="80" t="s">
        <v>2217</v>
      </c>
      <c r="S1039" s="77" t="s">
        <v>2370</v>
      </c>
      <c r="T1039" s="77"/>
      <c r="U1039" s="79">
        <v>43804.883888888886</v>
      </c>
      <c r="V1039" s="80" t="s">
        <v>3385</v>
      </c>
      <c r="W1039" s="77"/>
      <c r="X1039" s="77"/>
      <c r="Y1039" s="83" t="s">
        <v>4385</v>
      </c>
      <c r="Z1039" s="77"/>
    </row>
    <row r="1040" spans="1:26" x14ac:dyDescent="0.3">
      <c r="A1040" s="62" t="s">
        <v>1109</v>
      </c>
      <c r="B1040" s="62" t="s">
        <v>1109</v>
      </c>
      <c r="C1040" s="63"/>
      <c r="D1040" s="64"/>
      <c r="E1040" s="65"/>
      <c r="F1040" s="66"/>
      <c r="G1040" s="63"/>
      <c r="H1040" s="67"/>
      <c r="I1040" s="68"/>
      <c r="J1040" s="68"/>
      <c r="K1040" s="34" t="s">
        <v>65</v>
      </c>
      <c r="L1040" s="75">
        <v>1040</v>
      </c>
      <c r="M1040" s="75"/>
      <c r="N1040" s="70"/>
      <c r="O1040" s="77" t="s">
        <v>179</v>
      </c>
      <c r="P1040" s="79">
        <v>43804.876458333332</v>
      </c>
      <c r="Q1040" s="77" t="s">
        <v>2072</v>
      </c>
      <c r="R1040" s="80" t="s">
        <v>2330</v>
      </c>
      <c r="S1040" s="77" t="s">
        <v>2350</v>
      </c>
      <c r="T1040" s="77"/>
      <c r="U1040" s="79">
        <v>43804.876458333332</v>
      </c>
      <c r="V1040" s="80" t="s">
        <v>3386</v>
      </c>
      <c r="W1040" s="77"/>
      <c r="X1040" s="77"/>
      <c r="Y1040" s="83" t="s">
        <v>4386</v>
      </c>
      <c r="Z1040" s="77"/>
    </row>
    <row r="1041" spans="1:26" x14ac:dyDescent="0.3">
      <c r="A1041" s="62" t="s">
        <v>1110</v>
      </c>
      <c r="B1041" s="62" t="s">
        <v>1109</v>
      </c>
      <c r="C1041" s="63"/>
      <c r="D1041" s="64"/>
      <c r="E1041" s="65"/>
      <c r="F1041" s="66"/>
      <c r="G1041" s="63"/>
      <c r="H1041" s="67"/>
      <c r="I1041" s="68"/>
      <c r="J1041" s="68"/>
      <c r="K1041" s="34" t="s">
        <v>65</v>
      </c>
      <c r="L1041" s="75">
        <v>1041</v>
      </c>
      <c r="M1041" s="75"/>
      <c r="N1041" s="70"/>
      <c r="O1041" s="77" t="s">
        <v>1419</v>
      </c>
      <c r="P1041" s="79">
        <v>43804.883923611109</v>
      </c>
      <c r="Q1041" s="77" t="s">
        <v>1956</v>
      </c>
      <c r="R1041" s="77"/>
      <c r="S1041" s="77"/>
      <c r="T1041" s="77"/>
      <c r="U1041" s="79">
        <v>43804.883923611109</v>
      </c>
      <c r="V1041" s="80" t="s">
        <v>3387</v>
      </c>
      <c r="W1041" s="77"/>
      <c r="X1041" s="77"/>
      <c r="Y1041" s="83" t="s">
        <v>4387</v>
      </c>
      <c r="Z1041" s="77"/>
    </row>
    <row r="1042" spans="1:26" x14ac:dyDescent="0.3">
      <c r="A1042" s="62" t="s">
        <v>1111</v>
      </c>
      <c r="B1042" s="62" t="s">
        <v>1111</v>
      </c>
      <c r="C1042" s="63"/>
      <c r="D1042" s="64"/>
      <c r="E1042" s="65"/>
      <c r="F1042" s="66"/>
      <c r="G1042" s="63"/>
      <c r="H1042" s="67"/>
      <c r="I1042" s="68"/>
      <c r="J1042" s="68"/>
      <c r="K1042" s="34" t="s">
        <v>65</v>
      </c>
      <c r="L1042" s="75">
        <v>1042</v>
      </c>
      <c r="M1042" s="75"/>
      <c r="N1042" s="70"/>
      <c r="O1042" s="77" t="s">
        <v>179</v>
      </c>
      <c r="P1042" s="79">
        <v>43804.882349537038</v>
      </c>
      <c r="Q1042" s="77" t="s">
        <v>2073</v>
      </c>
      <c r="R1042" s="80" t="s">
        <v>2331</v>
      </c>
      <c r="S1042" s="77" t="s">
        <v>2350</v>
      </c>
      <c r="T1042" s="77"/>
      <c r="U1042" s="79">
        <v>43804.882349537038</v>
      </c>
      <c r="V1042" s="80" t="s">
        <v>3388</v>
      </c>
      <c r="W1042" s="77"/>
      <c r="X1042" s="77"/>
      <c r="Y1042" s="83" t="s">
        <v>4388</v>
      </c>
      <c r="Z1042" s="77"/>
    </row>
    <row r="1043" spans="1:26" x14ac:dyDescent="0.3">
      <c r="A1043" s="62" t="s">
        <v>1112</v>
      </c>
      <c r="B1043" s="62" t="s">
        <v>1111</v>
      </c>
      <c r="C1043" s="63"/>
      <c r="D1043" s="64"/>
      <c r="E1043" s="65"/>
      <c r="F1043" s="66"/>
      <c r="G1043" s="63"/>
      <c r="H1043" s="67"/>
      <c r="I1043" s="68"/>
      <c r="J1043" s="68"/>
      <c r="K1043" s="34" t="s">
        <v>65</v>
      </c>
      <c r="L1043" s="75">
        <v>1043</v>
      </c>
      <c r="M1043" s="75"/>
      <c r="N1043" s="70"/>
      <c r="O1043" s="77" t="s">
        <v>1419</v>
      </c>
      <c r="P1043" s="79">
        <v>43804.884050925924</v>
      </c>
      <c r="Q1043" s="77" t="s">
        <v>2074</v>
      </c>
      <c r="R1043" s="77"/>
      <c r="S1043" s="77"/>
      <c r="T1043" s="77"/>
      <c r="U1043" s="79">
        <v>43804.884050925924</v>
      </c>
      <c r="V1043" s="80" t="s">
        <v>3389</v>
      </c>
      <c r="W1043" s="77"/>
      <c r="X1043" s="77"/>
      <c r="Y1043" s="83" t="s">
        <v>4389</v>
      </c>
      <c r="Z1043" s="77"/>
    </row>
    <row r="1044" spans="1:26" x14ac:dyDescent="0.3">
      <c r="A1044" s="62" t="s">
        <v>1113</v>
      </c>
      <c r="B1044" s="62" t="s">
        <v>1200</v>
      </c>
      <c r="C1044" s="63"/>
      <c r="D1044" s="64"/>
      <c r="E1044" s="65"/>
      <c r="F1044" s="66"/>
      <c r="G1044" s="63"/>
      <c r="H1044" s="67"/>
      <c r="I1044" s="68"/>
      <c r="J1044" s="68"/>
      <c r="K1044" s="34" t="s">
        <v>65</v>
      </c>
      <c r="L1044" s="75">
        <v>1044</v>
      </c>
      <c r="M1044" s="75"/>
      <c r="N1044" s="70"/>
      <c r="O1044" s="77" t="s">
        <v>1419</v>
      </c>
      <c r="P1044" s="79">
        <v>43804.884201388886</v>
      </c>
      <c r="Q1044" s="77" t="s">
        <v>2075</v>
      </c>
      <c r="R1044" s="77"/>
      <c r="S1044" s="77"/>
      <c r="T1044" s="77"/>
      <c r="U1044" s="79">
        <v>43804.884201388886</v>
      </c>
      <c r="V1044" s="80" t="s">
        <v>3390</v>
      </c>
      <c r="W1044" s="77"/>
      <c r="X1044" s="77"/>
      <c r="Y1044" s="83" t="s">
        <v>4390</v>
      </c>
      <c r="Z1044" s="77"/>
    </row>
    <row r="1045" spans="1:26" x14ac:dyDescent="0.3">
      <c r="A1045" s="62" t="s">
        <v>1114</v>
      </c>
      <c r="B1045" s="62" t="s">
        <v>1114</v>
      </c>
      <c r="C1045" s="63"/>
      <c r="D1045" s="64"/>
      <c r="E1045" s="65"/>
      <c r="F1045" s="66"/>
      <c r="G1045" s="63"/>
      <c r="H1045" s="67"/>
      <c r="I1045" s="68"/>
      <c r="J1045" s="68"/>
      <c r="K1045" s="34" t="s">
        <v>65</v>
      </c>
      <c r="L1045" s="75">
        <v>1045</v>
      </c>
      <c r="M1045" s="75"/>
      <c r="N1045" s="70"/>
      <c r="O1045" s="77" t="s">
        <v>179</v>
      </c>
      <c r="P1045" s="79">
        <v>43804.884259259263</v>
      </c>
      <c r="Q1045" s="77" t="s">
        <v>2076</v>
      </c>
      <c r="R1045" s="80" t="s">
        <v>2332</v>
      </c>
      <c r="S1045" s="77" t="s">
        <v>2350</v>
      </c>
      <c r="T1045" s="77"/>
      <c r="U1045" s="79">
        <v>43804.884259259263</v>
      </c>
      <c r="V1045" s="80" t="s">
        <v>3391</v>
      </c>
      <c r="W1045" s="77"/>
      <c r="X1045" s="77"/>
      <c r="Y1045" s="83" t="s">
        <v>4391</v>
      </c>
      <c r="Z1045" s="77"/>
    </row>
    <row r="1046" spans="1:26" x14ac:dyDescent="0.3">
      <c r="A1046" s="62" t="s">
        <v>1115</v>
      </c>
      <c r="B1046" s="62" t="s">
        <v>1196</v>
      </c>
      <c r="C1046" s="63"/>
      <c r="D1046" s="64"/>
      <c r="E1046" s="65"/>
      <c r="F1046" s="66"/>
      <c r="G1046" s="63"/>
      <c r="H1046" s="67"/>
      <c r="I1046" s="68"/>
      <c r="J1046" s="68"/>
      <c r="K1046" s="34" t="s">
        <v>65</v>
      </c>
      <c r="L1046" s="75">
        <v>1046</v>
      </c>
      <c r="M1046" s="75"/>
      <c r="N1046" s="70"/>
      <c r="O1046" s="77" t="s">
        <v>1419</v>
      </c>
      <c r="P1046" s="79">
        <v>43804.884259259263</v>
      </c>
      <c r="Q1046" s="77" t="s">
        <v>1471</v>
      </c>
      <c r="R1046" s="77" t="s">
        <v>2132</v>
      </c>
      <c r="S1046" s="77" t="s">
        <v>2355</v>
      </c>
      <c r="T1046" s="77"/>
      <c r="U1046" s="79">
        <v>43804.884259259263</v>
      </c>
      <c r="V1046" s="80" t="s">
        <v>3392</v>
      </c>
      <c r="W1046" s="77"/>
      <c r="X1046" s="77"/>
      <c r="Y1046" s="83" t="s">
        <v>4392</v>
      </c>
      <c r="Z1046" s="77"/>
    </row>
    <row r="1047" spans="1:26" x14ac:dyDescent="0.3">
      <c r="A1047" s="62" t="s">
        <v>1116</v>
      </c>
      <c r="B1047" s="62" t="s">
        <v>1116</v>
      </c>
      <c r="C1047" s="63"/>
      <c r="D1047" s="64"/>
      <c r="E1047" s="65"/>
      <c r="F1047" s="66"/>
      <c r="G1047" s="63"/>
      <c r="H1047" s="67"/>
      <c r="I1047" s="68"/>
      <c r="J1047" s="68"/>
      <c r="K1047" s="34" t="s">
        <v>65</v>
      </c>
      <c r="L1047" s="75">
        <v>1047</v>
      </c>
      <c r="M1047" s="75"/>
      <c r="N1047" s="70"/>
      <c r="O1047" s="77" t="s">
        <v>179</v>
      </c>
      <c r="P1047" s="79">
        <v>43804.884259259263</v>
      </c>
      <c r="Q1047" s="77" t="s">
        <v>2077</v>
      </c>
      <c r="R1047" s="77"/>
      <c r="S1047" s="77"/>
      <c r="T1047" s="77"/>
      <c r="U1047" s="79">
        <v>43804.884259259263</v>
      </c>
      <c r="V1047" s="80" t="s">
        <v>3393</v>
      </c>
      <c r="W1047" s="77"/>
      <c r="X1047" s="77"/>
      <c r="Y1047" s="83" t="s">
        <v>4393</v>
      </c>
      <c r="Z1047" s="77"/>
    </row>
    <row r="1048" spans="1:26" x14ac:dyDescent="0.3">
      <c r="A1048" s="62" t="s">
        <v>1117</v>
      </c>
      <c r="B1048" s="62" t="s">
        <v>1177</v>
      </c>
      <c r="C1048" s="63"/>
      <c r="D1048" s="64"/>
      <c r="E1048" s="65"/>
      <c r="F1048" s="66"/>
      <c r="G1048" s="63"/>
      <c r="H1048" s="67"/>
      <c r="I1048" s="68"/>
      <c r="J1048" s="68"/>
      <c r="K1048" s="34" t="s">
        <v>65</v>
      </c>
      <c r="L1048" s="75">
        <v>1048</v>
      </c>
      <c r="M1048" s="75"/>
      <c r="N1048" s="70"/>
      <c r="O1048" s="77" t="s">
        <v>1419</v>
      </c>
      <c r="P1048" s="79">
        <v>43804.884305555555</v>
      </c>
      <c r="Q1048" s="77" t="s">
        <v>2078</v>
      </c>
      <c r="R1048" s="80" t="s">
        <v>2333</v>
      </c>
      <c r="S1048" s="77" t="s">
        <v>2359</v>
      </c>
      <c r="T1048" s="77" t="s">
        <v>2444</v>
      </c>
      <c r="U1048" s="79">
        <v>43804.884305555555</v>
      </c>
      <c r="V1048" s="80" t="s">
        <v>3394</v>
      </c>
      <c r="W1048" s="77"/>
      <c r="X1048" s="77"/>
      <c r="Y1048" s="83" t="s">
        <v>4394</v>
      </c>
      <c r="Z1048" s="77"/>
    </row>
    <row r="1049" spans="1:26" x14ac:dyDescent="0.3">
      <c r="A1049" s="62" t="s">
        <v>1118</v>
      </c>
      <c r="B1049" s="62" t="s">
        <v>1196</v>
      </c>
      <c r="C1049" s="63"/>
      <c r="D1049" s="64"/>
      <c r="E1049" s="65"/>
      <c r="F1049" s="66"/>
      <c r="G1049" s="63"/>
      <c r="H1049" s="67"/>
      <c r="I1049" s="68"/>
      <c r="J1049" s="68"/>
      <c r="K1049" s="34" t="s">
        <v>65</v>
      </c>
      <c r="L1049" s="75">
        <v>1049</v>
      </c>
      <c r="M1049" s="75"/>
      <c r="N1049" s="70"/>
      <c r="O1049" s="77" t="s">
        <v>1419</v>
      </c>
      <c r="P1049" s="79">
        <v>43804.884363425925</v>
      </c>
      <c r="Q1049" s="77" t="s">
        <v>1471</v>
      </c>
      <c r="R1049" s="77" t="s">
        <v>2132</v>
      </c>
      <c r="S1049" s="77" t="s">
        <v>2355</v>
      </c>
      <c r="T1049" s="77"/>
      <c r="U1049" s="79">
        <v>43804.884363425925</v>
      </c>
      <c r="V1049" s="80" t="s">
        <v>3395</v>
      </c>
      <c r="W1049" s="77"/>
      <c r="X1049" s="77"/>
      <c r="Y1049" s="83" t="s">
        <v>4395</v>
      </c>
      <c r="Z1049" s="77"/>
    </row>
    <row r="1050" spans="1:26" x14ac:dyDescent="0.3">
      <c r="A1050" s="62" t="s">
        <v>1119</v>
      </c>
      <c r="B1050" s="62" t="s">
        <v>1119</v>
      </c>
      <c r="C1050" s="63"/>
      <c r="D1050" s="64"/>
      <c r="E1050" s="65"/>
      <c r="F1050" s="66"/>
      <c r="G1050" s="63"/>
      <c r="H1050" s="67"/>
      <c r="I1050" s="68"/>
      <c r="J1050" s="68"/>
      <c r="K1050" s="34" t="s">
        <v>65</v>
      </c>
      <c r="L1050" s="75">
        <v>1050</v>
      </c>
      <c r="M1050" s="75"/>
      <c r="N1050" s="70"/>
      <c r="O1050" s="77" t="s">
        <v>179</v>
      </c>
      <c r="P1050" s="79">
        <v>43804.884444444448</v>
      </c>
      <c r="Q1050" s="77" t="s">
        <v>2079</v>
      </c>
      <c r="R1050" s="77"/>
      <c r="S1050" s="77"/>
      <c r="T1050" s="77"/>
      <c r="U1050" s="79">
        <v>43804.884444444448</v>
      </c>
      <c r="V1050" s="80" t="s">
        <v>3396</v>
      </c>
      <c r="W1050" s="77"/>
      <c r="X1050" s="77"/>
      <c r="Y1050" s="83" t="s">
        <v>4396</v>
      </c>
      <c r="Z1050" s="77"/>
    </row>
    <row r="1051" spans="1:26" x14ac:dyDescent="0.3">
      <c r="A1051" s="62" t="s">
        <v>1120</v>
      </c>
      <c r="B1051" s="62" t="s">
        <v>1120</v>
      </c>
      <c r="C1051" s="63"/>
      <c r="D1051" s="64"/>
      <c r="E1051" s="65"/>
      <c r="F1051" s="66"/>
      <c r="G1051" s="63"/>
      <c r="H1051" s="67"/>
      <c r="I1051" s="68"/>
      <c r="J1051" s="68"/>
      <c r="K1051" s="34" t="s">
        <v>65</v>
      </c>
      <c r="L1051" s="75">
        <v>1051</v>
      </c>
      <c r="M1051" s="75"/>
      <c r="N1051" s="70"/>
      <c r="O1051" s="77" t="s">
        <v>179</v>
      </c>
      <c r="P1051" s="79">
        <v>43804.884780092594</v>
      </c>
      <c r="Q1051" s="77" t="s">
        <v>2080</v>
      </c>
      <c r="R1051" s="80" t="s">
        <v>2334</v>
      </c>
      <c r="S1051" s="77" t="s">
        <v>2350</v>
      </c>
      <c r="T1051" s="77"/>
      <c r="U1051" s="79">
        <v>43804.884780092594</v>
      </c>
      <c r="V1051" s="80" t="s">
        <v>3397</v>
      </c>
      <c r="W1051" s="77"/>
      <c r="X1051" s="77"/>
      <c r="Y1051" s="83" t="s">
        <v>4397</v>
      </c>
      <c r="Z1051" s="77"/>
    </row>
    <row r="1052" spans="1:26" x14ac:dyDescent="0.3">
      <c r="A1052" s="62" t="s">
        <v>1121</v>
      </c>
      <c r="B1052" s="62" t="s">
        <v>930</v>
      </c>
      <c r="C1052" s="63"/>
      <c r="D1052" s="64"/>
      <c r="E1052" s="65"/>
      <c r="F1052" s="66"/>
      <c r="G1052" s="63"/>
      <c r="H1052" s="67"/>
      <c r="I1052" s="68"/>
      <c r="J1052" s="68"/>
      <c r="K1052" s="34" t="s">
        <v>65</v>
      </c>
      <c r="L1052" s="75">
        <v>1052</v>
      </c>
      <c r="M1052" s="75"/>
      <c r="N1052" s="70"/>
      <c r="O1052" s="77" t="s">
        <v>1420</v>
      </c>
      <c r="P1052" s="79">
        <v>43804.884780092594</v>
      </c>
      <c r="Q1052" s="77" t="s">
        <v>2081</v>
      </c>
      <c r="R1052" s="80" t="s">
        <v>2335</v>
      </c>
      <c r="S1052" s="77" t="s">
        <v>2350</v>
      </c>
      <c r="T1052" s="77"/>
      <c r="U1052" s="79">
        <v>43804.884780092594</v>
      </c>
      <c r="V1052" s="80" t="s">
        <v>3398</v>
      </c>
      <c r="W1052" s="77"/>
      <c r="X1052" s="77"/>
      <c r="Y1052" s="83" t="s">
        <v>4398</v>
      </c>
      <c r="Z1052" s="83" t="s">
        <v>4557</v>
      </c>
    </row>
    <row r="1053" spans="1:26" x14ac:dyDescent="0.3">
      <c r="A1053" s="62" t="s">
        <v>1122</v>
      </c>
      <c r="B1053" s="62" t="s">
        <v>1413</v>
      </c>
      <c r="C1053" s="63"/>
      <c r="D1053" s="64"/>
      <c r="E1053" s="65"/>
      <c r="F1053" s="66"/>
      <c r="G1053" s="63"/>
      <c r="H1053" s="67"/>
      <c r="I1053" s="68"/>
      <c r="J1053" s="68"/>
      <c r="K1053" s="34" t="s">
        <v>65</v>
      </c>
      <c r="L1053" s="75">
        <v>1053</v>
      </c>
      <c r="M1053" s="75"/>
      <c r="N1053" s="70"/>
      <c r="O1053" s="77" t="s">
        <v>1419</v>
      </c>
      <c r="P1053" s="79">
        <v>43804.884872685187</v>
      </c>
      <c r="Q1053" s="77" t="s">
        <v>2082</v>
      </c>
      <c r="R1053" s="77"/>
      <c r="S1053" s="77"/>
      <c r="T1053" s="77"/>
      <c r="U1053" s="79">
        <v>43804.884872685187</v>
      </c>
      <c r="V1053" s="80" t="s">
        <v>3399</v>
      </c>
      <c r="W1053" s="77"/>
      <c r="X1053" s="77"/>
      <c r="Y1053" s="83" t="s">
        <v>4399</v>
      </c>
      <c r="Z1053" s="77"/>
    </row>
    <row r="1054" spans="1:26" x14ac:dyDescent="0.3">
      <c r="A1054" s="62" t="s">
        <v>1122</v>
      </c>
      <c r="B1054" s="62" t="s">
        <v>1239</v>
      </c>
      <c r="C1054" s="63"/>
      <c r="D1054" s="64"/>
      <c r="E1054" s="65"/>
      <c r="F1054" s="66"/>
      <c r="G1054" s="63"/>
      <c r="H1054" s="67"/>
      <c r="I1054" s="68"/>
      <c r="J1054" s="68"/>
      <c r="K1054" s="34" t="s">
        <v>65</v>
      </c>
      <c r="L1054" s="75">
        <v>1054</v>
      </c>
      <c r="M1054" s="75"/>
      <c r="N1054" s="70"/>
      <c r="O1054" s="77" t="s">
        <v>1419</v>
      </c>
      <c r="P1054" s="79">
        <v>43804.884872685187</v>
      </c>
      <c r="Q1054" s="77" t="s">
        <v>2082</v>
      </c>
      <c r="R1054" s="77"/>
      <c r="S1054" s="77"/>
      <c r="T1054" s="77"/>
      <c r="U1054" s="79">
        <v>43804.884872685187</v>
      </c>
      <c r="V1054" s="80" t="s">
        <v>3399</v>
      </c>
      <c r="W1054" s="77"/>
      <c r="X1054" s="77"/>
      <c r="Y1054" s="83" t="s">
        <v>4399</v>
      </c>
      <c r="Z1054" s="77"/>
    </row>
    <row r="1055" spans="1:26" x14ac:dyDescent="0.3">
      <c r="A1055" s="62" t="s">
        <v>1123</v>
      </c>
      <c r="B1055" s="62" t="s">
        <v>1123</v>
      </c>
      <c r="C1055" s="63"/>
      <c r="D1055" s="64"/>
      <c r="E1055" s="65"/>
      <c r="F1055" s="66"/>
      <c r="G1055" s="63"/>
      <c r="H1055" s="67"/>
      <c r="I1055" s="68"/>
      <c r="J1055" s="68"/>
      <c r="K1055" s="34" t="s">
        <v>65</v>
      </c>
      <c r="L1055" s="75">
        <v>1055</v>
      </c>
      <c r="M1055" s="75"/>
      <c r="N1055" s="70"/>
      <c r="O1055" s="77" t="s">
        <v>179</v>
      </c>
      <c r="P1055" s="79">
        <v>43804.884884259256</v>
      </c>
      <c r="Q1055" s="77" t="s">
        <v>2083</v>
      </c>
      <c r="R1055" s="80" t="s">
        <v>2336</v>
      </c>
      <c r="S1055" s="77" t="s">
        <v>2350</v>
      </c>
      <c r="T1055" s="77"/>
      <c r="U1055" s="79">
        <v>43804.884884259256</v>
      </c>
      <c r="V1055" s="80" t="s">
        <v>3400</v>
      </c>
      <c r="W1055" s="77"/>
      <c r="X1055" s="77"/>
      <c r="Y1055" s="83" t="s">
        <v>4400</v>
      </c>
      <c r="Z1055" s="77"/>
    </row>
    <row r="1056" spans="1:26" x14ac:dyDescent="0.3">
      <c r="A1056" s="62" t="s">
        <v>1124</v>
      </c>
      <c r="B1056" s="62" t="s">
        <v>1124</v>
      </c>
      <c r="C1056" s="63"/>
      <c r="D1056" s="64"/>
      <c r="E1056" s="65"/>
      <c r="F1056" s="66"/>
      <c r="G1056" s="63"/>
      <c r="H1056" s="67"/>
      <c r="I1056" s="68"/>
      <c r="J1056" s="68"/>
      <c r="K1056" s="34" t="s">
        <v>65</v>
      </c>
      <c r="L1056" s="75">
        <v>1056</v>
      </c>
      <c r="M1056" s="75"/>
      <c r="N1056" s="70"/>
      <c r="O1056" s="77" t="s">
        <v>179</v>
      </c>
      <c r="P1056" s="79">
        <v>43804.884930555556</v>
      </c>
      <c r="Q1056" s="77" t="s">
        <v>2084</v>
      </c>
      <c r="R1056" s="80" t="s">
        <v>2337</v>
      </c>
      <c r="S1056" s="77" t="s">
        <v>2350</v>
      </c>
      <c r="T1056" s="77"/>
      <c r="U1056" s="79">
        <v>43804.884930555556</v>
      </c>
      <c r="V1056" s="80" t="s">
        <v>3401</v>
      </c>
      <c r="W1056" s="77"/>
      <c r="X1056" s="77"/>
      <c r="Y1056" s="83" t="s">
        <v>4401</v>
      </c>
      <c r="Z1056" s="77"/>
    </row>
    <row r="1057" spans="1:26" x14ac:dyDescent="0.3">
      <c r="A1057" s="62" t="s">
        <v>1125</v>
      </c>
      <c r="B1057" s="62" t="s">
        <v>1414</v>
      </c>
      <c r="C1057" s="63"/>
      <c r="D1057" s="64"/>
      <c r="E1057" s="65"/>
      <c r="F1057" s="66"/>
      <c r="G1057" s="63"/>
      <c r="H1057" s="67"/>
      <c r="I1057" s="68"/>
      <c r="J1057" s="68"/>
      <c r="K1057" s="34" t="s">
        <v>65</v>
      </c>
      <c r="L1057" s="75">
        <v>1057</v>
      </c>
      <c r="M1057" s="75"/>
      <c r="N1057" s="70"/>
      <c r="O1057" s="77" t="s">
        <v>1420</v>
      </c>
      <c r="P1057" s="79">
        <v>43804.885000000002</v>
      </c>
      <c r="Q1057" s="77" t="s">
        <v>2085</v>
      </c>
      <c r="R1057" s="77"/>
      <c r="S1057" s="77"/>
      <c r="T1057" s="77"/>
      <c r="U1057" s="79">
        <v>43804.885000000002</v>
      </c>
      <c r="V1057" s="80" t="s">
        <v>3402</v>
      </c>
      <c r="W1057" s="77"/>
      <c r="X1057" s="77"/>
      <c r="Y1057" s="83" t="s">
        <v>4402</v>
      </c>
      <c r="Z1057" s="83" t="s">
        <v>4558</v>
      </c>
    </row>
    <row r="1058" spans="1:26" x14ac:dyDescent="0.3">
      <c r="A1058" s="62" t="s">
        <v>1126</v>
      </c>
      <c r="B1058" s="62" t="s">
        <v>1126</v>
      </c>
      <c r="C1058" s="63"/>
      <c r="D1058" s="64"/>
      <c r="E1058" s="65"/>
      <c r="F1058" s="66"/>
      <c r="G1058" s="63"/>
      <c r="H1058" s="67"/>
      <c r="I1058" s="68"/>
      <c r="J1058" s="68"/>
      <c r="K1058" s="34" t="s">
        <v>65</v>
      </c>
      <c r="L1058" s="75">
        <v>1058</v>
      </c>
      <c r="M1058" s="75"/>
      <c r="N1058" s="70"/>
      <c r="O1058" s="77" t="s">
        <v>179</v>
      </c>
      <c r="P1058" s="79">
        <v>43804.885092592594</v>
      </c>
      <c r="Q1058" s="77" t="s">
        <v>2086</v>
      </c>
      <c r="R1058" s="80" t="s">
        <v>2338</v>
      </c>
      <c r="S1058" s="77" t="s">
        <v>2365</v>
      </c>
      <c r="T1058" s="77"/>
      <c r="U1058" s="79">
        <v>43804.885092592594</v>
      </c>
      <c r="V1058" s="80" t="s">
        <v>3403</v>
      </c>
      <c r="W1058" s="77"/>
      <c r="X1058" s="77"/>
      <c r="Y1058" s="83" t="s">
        <v>4403</v>
      </c>
      <c r="Z1058" s="77"/>
    </row>
    <row r="1059" spans="1:26" x14ac:dyDescent="0.3">
      <c r="A1059" s="62" t="s">
        <v>1127</v>
      </c>
      <c r="B1059" s="62" t="s">
        <v>1127</v>
      </c>
      <c r="C1059" s="63"/>
      <c r="D1059" s="64"/>
      <c r="E1059" s="65"/>
      <c r="F1059" s="66"/>
      <c r="G1059" s="63"/>
      <c r="H1059" s="67"/>
      <c r="I1059" s="68"/>
      <c r="J1059" s="68"/>
      <c r="K1059" s="34" t="s">
        <v>65</v>
      </c>
      <c r="L1059" s="75">
        <v>1059</v>
      </c>
      <c r="M1059" s="75"/>
      <c r="N1059" s="70"/>
      <c r="O1059" s="77" t="s">
        <v>179</v>
      </c>
      <c r="P1059" s="79">
        <v>43804.885185185187</v>
      </c>
      <c r="Q1059" s="77" t="s">
        <v>2087</v>
      </c>
      <c r="R1059" s="80" t="s">
        <v>2339</v>
      </c>
      <c r="S1059" s="77" t="s">
        <v>2350</v>
      </c>
      <c r="T1059" s="77" t="s">
        <v>2445</v>
      </c>
      <c r="U1059" s="79">
        <v>43804.885185185187</v>
      </c>
      <c r="V1059" s="80" t="s">
        <v>3404</v>
      </c>
      <c r="W1059" s="77">
        <v>46.4983</v>
      </c>
      <c r="X1059" s="77">
        <v>11.354799999999999</v>
      </c>
      <c r="Y1059" s="83" t="s">
        <v>4404</v>
      </c>
      <c r="Z1059" s="77"/>
    </row>
    <row r="1060" spans="1:26" x14ac:dyDescent="0.3">
      <c r="A1060" s="62" t="s">
        <v>1128</v>
      </c>
      <c r="B1060" s="62" t="s">
        <v>1144</v>
      </c>
      <c r="C1060" s="63"/>
      <c r="D1060" s="64"/>
      <c r="E1060" s="65"/>
      <c r="F1060" s="66"/>
      <c r="G1060" s="63"/>
      <c r="H1060" s="67"/>
      <c r="I1060" s="68"/>
      <c r="J1060" s="68"/>
      <c r="K1060" s="34" t="s">
        <v>65</v>
      </c>
      <c r="L1060" s="75">
        <v>1060</v>
      </c>
      <c r="M1060" s="75"/>
      <c r="N1060" s="70"/>
      <c r="O1060" s="77" t="s">
        <v>1419</v>
      </c>
      <c r="P1060" s="79">
        <v>43804.88521990741</v>
      </c>
      <c r="Q1060" s="77" t="s">
        <v>1730</v>
      </c>
      <c r="R1060" s="77"/>
      <c r="S1060" s="77"/>
      <c r="T1060" s="77"/>
      <c r="U1060" s="79">
        <v>43804.88521990741</v>
      </c>
      <c r="V1060" s="80" t="s">
        <v>3405</v>
      </c>
      <c r="W1060" s="77"/>
      <c r="X1060" s="77"/>
      <c r="Y1060" s="83" t="s">
        <v>4405</v>
      </c>
      <c r="Z1060" s="77"/>
    </row>
    <row r="1061" spans="1:26" x14ac:dyDescent="0.3">
      <c r="A1061" s="62" t="s">
        <v>1129</v>
      </c>
      <c r="B1061" s="62" t="s">
        <v>1271</v>
      </c>
      <c r="C1061" s="63"/>
      <c r="D1061" s="64"/>
      <c r="E1061" s="65"/>
      <c r="F1061" s="66"/>
      <c r="G1061" s="63"/>
      <c r="H1061" s="67"/>
      <c r="I1061" s="68"/>
      <c r="J1061" s="68"/>
      <c r="K1061" s="34" t="s">
        <v>65</v>
      </c>
      <c r="L1061" s="75">
        <v>1061</v>
      </c>
      <c r="M1061" s="75"/>
      <c r="N1061" s="70"/>
      <c r="O1061" s="77" t="s">
        <v>1419</v>
      </c>
      <c r="P1061" s="79">
        <v>43804.885231481479</v>
      </c>
      <c r="Q1061" s="77" t="s">
        <v>1675</v>
      </c>
      <c r="R1061" s="77"/>
      <c r="S1061" s="77"/>
      <c r="T1061" s="77"/>
      <c r="U1061" s="79">
        <v>43804.885231481479</v>
      </c>
      <c r="V1061" s="80" t="s">
        <v>3406</v>
      </c>
      <c r="W1061" s="77"/>
      <c r="X1061" s="77"/>
      <c r="Y1061" s="83" t="s">
        <v>4406</v>
      </c>
      <c r="Z1061" s="77"/>
    </row>
    <row r="1062" spans="1:26" x14ac:dyDescent="0.3">
      <c r="A1062" s="62" t="s">
        <v>1130</v>
      </c>
      <c r="B1062" s="62" t="s">
        <v>1415</v>
      </c>
      <c r="C1062" s="63"/>
      <c r="D1062" s="64"/>
      <c r="E1062" s="65"/>
      <c r="F1062" s="66"/>
      <c r="G1062" s="63"/>
      <c r="H1062" s="67"/>
      <c r="I1062" s="68"/>
      <c r="J1062" s="68"/>
      <c r="K1062" s="34" t="s">
        <v>65</v>
      </c>
      <c r="L1062" s="75">
        <v>1062</v>
      </c>
      <c r="M1062" s="75"/>
      <c r="N1062" s="70"/>
      <c r="O1062" s="77" t="s">
        <v>1419</v>
      </c>
      <c r="P1062" s="79">
        <v>43804.885254629633</v>
      </c>
      <c r="Q1062" s="77" t="s">
        <v>2088</v>
      </c>
      <c r="R1062" s="80" t="s">
        <v>2340</v>
      </c>
      <c r="S1062" s="77" t="s">
        <v>2350</v>
      </c>
      <c r="T1062" s="77"/>
      <c r="U1062" s="79">
        <v>43804.885254629633</v>
      </c>
      <c r="V1062" s="80" t="s">
        <v>3407</v>
      </c>
      <c r="W1062" s="77"/>
      <c r="X1062" s="77"/>
      <c r="Y1062" s="83" t="s">
        <v>4407</v>
      </c>
      <c r="Z1062" s="77"/>
    </row>
    <row r="1063" spans="1:26" x14ac:dyDescent="0.3">
      <c r="A1063" s="62" t="s">
        <v>1131</v>
      </c>
      <c r="B1063" s="62" t="s">
        <v>1131</v>
      </c>
      <c r="C1063" s="63"/>
      <c r="D1063" s="64"/>
      <c r="E1063" s="65"/>
      <c r="F1063" s="66"/>
      <c r="G1063" s="63"/>
      <c r="H1063" s="67"/>
      <c r="I1063" s="68"/>
      <c r="J1063" s="68"/>
      <c r="K1063" s="34" t="s">
        <v>65</v>
      </c>
      <c r="L1063" s="75">
        <v>1063</v>
      </c>
      <c r="M1063" s="75"/>
      <c r="N1063" s="70"/>
      <c r="O1063" s="77" t="s">
        <v>179</v>
      </c>
      <c r="P1063" s="79">
        <v>43804.858148148145</v>
      </c>
      <c r="Q1063" s="77" t="s">
        <v>2089</v>
      </c>
      <c r="R1063" s="80" t="s">
        <v>2341</v>
      </c>
      <c r="S1063" s="77" t="s">
        <v>2350</v>
      </c>
      <c r="T1063" s="77"/>
      <c r="U1063" s="79">
        <v>43804.858148148145</v>
      </c>
      <c r="V1063" s="80" t="s">
        <v>3408</v>
      </c>
      <c r="W1063" s="77"/>
      <c r="X1063" s="77"/>
      <c r="Y1063" s="83" t="s">
        <v>4408</v>
      </c>
      <c r="Z1063" s="77"/>
    </row>
    <row r="1064" spans="1:26" x14ac:dyDescent="0.3">
      <c r="A1064" s="62" t="s">
        <v>1132</v>
      </c>
      <c r="B1064" s="62" t="s">
        <v>1131</v>
      </c>
      <c r="C1064" s="63"/>
      <c r="D1064" s="64"/>
      <c r="E1064" s="65"/>
      <c r="F1064" s="66"/>
      <c r="G1064" s="63"/>
      <c r="H1064" s="67"/>
      <c r="I1064" s="68"/>
      <c r="J1064" s="68"/>
      <c r="K1064" s="34" t="s">
        <v>65</v>
      </c>
      <c r="L1064" s="75">
        <v>1064</v>
      </c>
      <c r="M1064" s="75"/>
      <c r="N1064" s="70"/>
      <c r="O1064" s="77" t="s">
        <v>1419</v>
      </c>
      <c r="P1064" s="79">
        <v>43804.885289351849</v>
      </c>
      <c r="Q1064" s="77" t="s">
        <v>1712</v>
      </c>
      <c r="R1064" s="77"/>
      <c r="S1064" s="77"/>
      <c r="T1064" s="77"/>
      <c r="U1064" s="79">
        <v>43804.885289351849</v>
      </c>
      <c r="V1064" s="80" t="s">
        <v>3409</v>
      </c>
      <c r="W1064" s="77"/>
      <c r="X1064" s="77"/>
      <c r="Y1064" s="83" t="s">
        <v>4409</v>
      </c>
      <c r="Z1064" s="77"/>
    </row>
    <row r="1065" spans="1:26" x14ac:dyDescent="0.3">
      <c r="A1065" s="62" t="s">
        <v>1133</v>
      </c>
      <c r="B1065" s="62" t="s">
        <v>1133</v>
      </c>
      <c r="C1065" s="63"/>
      <c r="D1065" s="64"/>
      <c r="E1065" s="65"/>
      <c r="F1065" s="66"/>
      <c r="G1065" s="63"/>
      <c r="H1065" s="67"/>
      <c r="I1065" s="68"/>
      <c r="J1065" s="68"/>
      <c r="K1065" s="34" t="s">
        <v>65</v>
      </c>
      <c r="L1065" s="75">
        <v>1065</v>
      </c>
      <c r="M1065" s="75"/>
      <c r="N1065" s="70"/>
      <c r="O1065" s="77" t="s">
        <v>179</v>
      </c>
      <c r="P1065" s="79">
        <v>43804.841400462959</v>
      </c>
      <c r="Q1065" s="77" t="s">
        <v>2090</v>
      </c>
      <c r="R1065" s="80" t="s">
        <v>2342</v>
      </c>
      <c r="S1065" s="77" t="s">
        <v>2350</v>
      </c>
      <c r="T1065" s="77"/>
      <c r="U1065" s="79">
        <v>43804.841400462959</v>
      </c>
      <c r="V1065" s="80" t="s">
        <v>3410</v>
      </c>
      <c r="W1065" s="77"/>
      <c r="X1065" s="77"/>
      <c r="Y1065" s="83" t="s">
        <v>4410</v>
      </c>
      <c r="Z1065" s="77"/>
    </row>
    <row r="1066" spans="1:26" x14ac:dyDescent="0.3">
      <c r="A1066" s="62" t="s">
        <v>1134</v>
      </c>
      <c r="B1066" s="62" t="s">
        <v>1133</v>
      </c>
      <c r="C1066" s="63"/>
      <c r="D1066" s="64"/>
      <c r="E1066" s="65"/>
      <c r="F1066" s="66"/>
      <c r="G1066" s="63"/>
      <c r="H1066" s="67"/>
      <c r="I1066" s="68"/>
      <c r="J1066" s="68"/>
      <c r="K1066" s="34" t="s">
        <v>65</v>
      </c>
      <c r="L1066" s="75">
        <v>1066</v>
      </c>
      <c r="M1066" s="75"/>
      <c r="N1066" s="70"/>
      <c r="O1066" s="77" t="s">
        <v>1419</v>
      </c>
      <c r="P1066" s="79">
        <v>43804.885381944441</v>
      </c>
      <c r="Q1066" s="77" t="s">
        <v>1422</v>
      </c>
      <c r="R1066" s="77"/>
      <c r="S1066" s="77"/>
      <c r="T1066" s="77" t="s">
        <v>2388</v>
      </c>
      <c r="U1066" s="79">
        <v>43804.885381944441</v>
      </c>
      <c r="V1066" s="80" t="s">
        <v>3411</v>
      </c>
      <c r="W1066" s="77"/>
      <c r="X1066" s="77"/>
      <c r="Y1066" s="83" t="s">
        <v>4411</v>
      </c>
      <c r="Z1066" s="77"/>
    </row>
    <row r="1067" spans="1:26" x14ac:dyDescent="0.3">
      <c r="A1067" s="62" t="s">
        <v>1135</v>
      </c>
      <c r="B1067" s="62" t="s">
        <v>1135</v>
      </c>
      <c r="C1067" s="63"/>
      <c r="D1067" s="64"/>
      <c r="E1067" s="65"/>
      <c r="F1067" s="66"/>
      <c r="G1067" s="63"/>
      <c r="H1067" s="67"/>
      <c r="I1067" s="68"/>
      <c r="J1067" s="68"/>
      <c r="K1067" s="34" t="s">
        <v>65</v>
      </c>
      <c r="L1067" s="75">
        <v>1067</v>
      </c>
      <c r="M1067" s="75"/>
      <c r="N1067" s="70"/>
      <c r="O1067" s="77" t="s">
        <v>179</v>
      </c>
      <c r="P1067" s="79">
        <v>43804.885428240741</v>
      </c>
      <c r="Q1067" s="77" t="s">
        <v>2091</v>
      </c>
      <c r="R1067" s="80" t="s">
        <v>2343</v>
      </c>
      <c r="S1067" s="77" t="s">
        <v>2350</v>
      </c>
      <c r="T1067" s="77"/>
      <c r="U1067" s="79">
        <v>43804.885428240741</v>
      </c>
      <c r="V1067" s="80" t="s">
        <v>3412</v>
      </c>
      <c r="W1067" s="77"/>
      <c r="X1067" s="77"/>
      <c r="Y1067" s="83" t="s">
        <v>4412</v>
      </c>
      <c r="Z1067" s="77"/>
    </row>
    <row r="1068" spans="1:26" x14ac:dyDescent="0.3">
      <c r="A1068" s="62" t="s">
        <v>1136</v>
      </c>
      <c r="B1068" s="62" t="s">
        <v>1136</v>
      </c>
      <c r="C1068" s="63"/>
      <c r="D1068" s="64"/>
      <c r="E1068" s="65"/>
      <c r="F1068" s="66"/>
      <c r="G1068" s="63"/>
      <c r="H1068" s="67"/>
      <c r="I1068" s="68"/>
      <c r="J1068" s="68"/>
      <c r="K1068" s="34" t="s">
        <v>65</v>
      </c>
      <c r="L1068" s="75">
        <v>1068</v>
      </c>
      <c r="M1068" s="75"/>
      <c r="N1068" s="70"/>
      <c r="O1068" s="77" t="s">
        <v>179</v>
      </c>
      <c r="P1068" s="79">
        <v>43804.879166666666</v>
      </c>
      <c r="Q1068" s="77" t="s">
        <v>2092</v>
      </c>
      <c r="R1068" s="77"/>
      <c r="S1068" s="77"/>
      <c r="T1068" s="77" t="s">
        <v>2400</v>
      </c>
      <c r="U1068" s="79">
        <v>43804.879166666666</v>
      </c>
      <c r="V1068" s="80" t="s">
        <v>3413</v>
      </c>
      <c r="W1068" s="77"/>
      <c r="X1068" s="77"/>
      <c r="Y1068" s="83" t="s">
        <v>4413</v>
      </c>
      <c r="Z1068" s="77"/>
    </row>
    <row r="1069" spans="1:26" x14ac:dyDescent="0.3">
      <c r="A1069" s="62" t="s">
        <v>1136</v>
      </c>
      <c r="B1069" s="62" t="s">
        <v>1136</v>
      </c>
      <c r="C1069" s="63"/>
      <c r="D1069" s="64"/>
      <c r="E1069" s="65"/>
      <c r="F1069" s="66"/>
      <c r="G1069" s="63"/>
      <c r="H1069" s="67"/>
      <c r="I1069" s="68"/>
      <c r="J1069" s="68"/>
      <c r="K1069" s="34" t="s">
        <v>65</v>
      </c>
      <c r="L1069" s="75">
        <v>1069</v>
      </c>
      <c r="M1069" s="75"/>
      <c r="N1069" s="70"/>
      <c r="O1069" s="77" t="s">
        <v>179</v>
      </c>
      <c r="P1069" s="79">
        <v>43804.885439814818</v>
      </c>
      <c r="Q1069" s="77" t="s">
        <v>2093</v>
      </c>
      <c r="R1069" s="77"/>
      <c r="S1069" s="77"/>
      <c r="T1069" s="77"/>
      <c r="U1069" s="79">
        <v>43804.885439814818</v>
      </c>
      <c r="V1069" s="80" t="s">
        <v>3414</v>
      </c>
      <c r="W1069" s="77"/>
      <c r="X1069" s="77"/>
      <c r="Y1069" s="83" t="s">
        <v>4414</v>
      </c>
      <c r="Z1069" s="77"/>
    </row>
    <row r="1070" spans="1:26" x14ac:dyDescent="0.3">
      <c r="A1070" s="62" t="s">
        <v>1137</v>
      </c>
      <c r="B1070" s="62" t="s">
        <v>1241</v>
      </c>
      <c r="C1070" s="63"/>
      <c r="D1070" s="64"/>
      <c r="E1070" s="65"/>
      <c r="F1070" s="66"/>
      <c r="G1070" s="63"/>
      <c r="H1070" s="67"/>
      <c r="I1070" s="68"/>
      <c r="J1070" s="68"/>
      <c r="K1070" s="34" t="s">
        <v>65</v>
      </c>
      <c r="L1070" s="75">
        <v>1070</v>
      </c>
      <c r="M1070" s="75"/>
      <c r="N1070" s="70"/>
      <c r="O1070" s="77" t="s">
        <v>1420</v>
      </c>
      <c r="P1070" s="79">
        <v>43804.885451388887</v>
      </c>
      <c r="Q1070" s="77" t="s">
        <v>2094</v>
      </c>
      <c r="R1070" s="77"/>
      <c r="S1070" s="77"/>
      <c r="T1070" s="77"/>
      <c r="U1070" s="79">
        <v>43804.885451388887</v>
      </c>
      <c r="V1070" s="80" t="s">
        <v>3415</v>
      </c>
      <c r="W1070" s="77"/>
      <c r="X1070" s="77"/>
      <c r="Y1070" s="83" t="s">
        <v>4415</v>
      </c>
      <c r="Z1070" s="77"/>
    </row>
    <row r="1071" spans="1:26" x14ac:dyDescent="0.3">
      <c r="A1071" s="62" t="s">
        <v>1138</v>
      </c>
      <c r="B1071" s="62" t="s">
        <v>1189</v>
      </c>
      <c r="C1071" s="63"/>
      <c r="D1071" s="64"/>
      <c r="E1071" s="65"/>
      <c r="F1071" s="66"/>
      <c r="G1071" s="63"/>
      <c r="H1071" s="67"/>
      <c r="I1071" s="68"/>
      <c r="J1071" s="68"/>
      <c r="K1071" s="34" t="s">
        <v>65</v>
      </c>
      <c r="L1071" s="75">
        <v>1071</v>
      </c>
      <c r="M1071" s="75"/>
      <c r="N1071" s="70"/>
      <c r="O1071" s="77" t="s">
        <v>1419</v>
      </c>
      <c r="P1071" s="79">
        <v>43804.885462962964</v>
      </c>
      <c r="Q1071" s="77" t="s">
        <v>1460</v>
      </c>
      <c r="R1071" s="77"/>
      <c r="S1071" s="77"/>
      <c r="T1071" s="77"/>
      <c r="U1071" s="79">
        <v>43804.885462962964</v>
      </c>
      <c r="V1071" s="80" t="s">
        <v>3416</v>
      </c>
      <c r="W1071" s="77"/>
      <c r="X1071" s="77"/>
      <c r="Y1071" s="83" t="s">
        <v>4416</v>
      </c>
      <c r="Z1071" s="77"/>
    </row>
    <row r="1072" spans="1:26" x14ac:dyDescent="0.3">
      <c r="A1072" s="62" t="s">
        <v>1139</v>
      </c>
      <c r="B1072" s="62" t="s">
        <v>1139</v>
      </c>
      <c r="C1072" s="63"/>
      <c r="D1072" s="64"/>
      <c r="E1072" s="65"/>
      <c r="F1072" s="66"/>
      <c r="G1072" s="63"/>
      <c r="H1072" s="67"/>
      <c r="I1072" s="68"/>
      <c r="J1072" s="68"/>
      <c r="K1072" s="34" t="s">
        <v>65</v>
      </c>
      <c r="L1072" s="75">
        <v>1072</v>
      </c>
      <c r="M1072" s="75"/>
      <c r="N1072" s="70"/>
      <c r="O1072" s="77" t="s">
        <v>179</v>
      </c>
      <c r="P1072" s="79">
        <v>43804.885497685187</v>
      </c>
      <c r="Q1072" s="77" t="s">
        <v>2095</v>
      </c>
      <c r="R1072" s="77"/>
      <c r="S1072" s="77"/>
      <c r="T1072" s="77"/>
      <c r="U1072" s="79">
        <v>43804.885497685187</v>
      </c>
      <c r="V1072" s="80" t="s">
        <v>3417</v>
      </c>
      <c r="W1072" s="77"/>
      <c r="X1072" s="77"/>
      <c r="Y1072" s="83" t="s">
        <v>4417</v>
      </c>
      <c r="Z1072" s="77"/>
    </row>
    <row r="1073" spans="1:26" x14ac:dyDescent="0.3">
      <c r="A1073" s="62" t="s">
        <v>1140</v>
      </c>
      <c r="B1073" s="62" t="s">
        <v>1140</v>
      </c>
      <c r="C1073" s="63"/>
      <c r="D1073" s="64"/>
      <c r="E1073" s="65"/>
      <c r="F1073" s="66"/>
      <c r="G1073" s="63"/>
      <c r="H1073" s="67"/>
      <c r="I1073" s="68"/>
      <c r="J1073" s="68"/>
      <c r="K1073" s="34" t="s">
        <v>65</v>
      </c>
      <c r="L1073" s="75">
        <v>1073</v>
      </c>
      <c r="M1073" s="75"/>
      <c r="N1073" s="70"/>
      <c r="O1073" s="77" t="s">
        <v>179</v>
      </c>
      <c r="P1073" s="79">
        <v>43804.88554398148</v>
      </c>
      <c r="Q1073" s="77" t="s">
        <v>2096</v>
      </c>
      <c r="R1073" s="77"/>
      <c r="S1073" s="77"/>
      <c r="T1073" s="77"/>
      <c r="U1073" s="79">
        <v>43804.88554398148</v>
      </c>
      <c r="V1073" s="80" t="s">
        <v>3418</v>
      </c>
      <c r="W1073" s="77"/>
      <c r="X1073" s="77"/>
      <c r="Y1073" s="83" t="s">
        <v>4418</v>
      </c>
      <c r="Z1073" s="77"/>
    </row>
    <row r="1074" spans="1:26" x14ac:dyDescent="0.3">
      <c r="A1074" s="62" t="s">
        <v>1141</v>
      </c>
      <c r="B1074" s="62" t="s">
        <v>1277</v>
      </c>
      <c r="C1074" s="63"/>
      <c r="D1074" s="64"/>
      <c r="E1074" s="65"/>
      <c r="F1074" s="66"/>
      <c r="G1074" s="63"/>
      <c r="H1074" s="67"/>
      <c r="I1074" s="68"/>
      <c r="J1074" s="68"/>
      <c r="K1074" s="34" t="s">
        <v>65</v>
      </c>
      <c r="L1074" s="75">
        <v>1074</v>
      </c>
      <c r="M1074" s="75"/>
      <c r="N1074" s="70"/>
      <c r="O1074" s="77" t="s">
        <v>1419</v>
      </c>
      <c r="P1074" s="79">
        <v>43804.88559027778</v>
      </c>
      <c r="Q1074" s="77" t="s">
        <v>1690</v>
      </c>
      <c r="R1074" s="80" t="s">
        <v>2209</v>
      </c>
      <c r="S1074" s="77" t="s">
        <v>2369</v>
      </c>
      <c r="T1074" s="77" t="s">
        <v>2390</v>
      </c>
      <c r="U1074" s="79">
        <v>43804.88559027778</v>
      </c>
      <c r="V1074" s="80" t="s">
        <v>3419</v>
      </c>
      <c r="W1074" s="77"/>
      <c r="X1074" s="77"/>
      <c r="Y1074" s="83" t="s">
        <v>4419</v>
      </c>
      <c r="Z1074" s="77"/>
    </row>
    <row r="1075" spans="1:26" x14ac:dyDescent="0.3">
      <c r="A1075" s="62" t="s">
        <v>1142</v>
      </c>
      <c r="B1075" s="62" t="s">
        <v>1142</v>
      </c>
      <c r="C1075" s="63"/>
      <c r="D1075" s="64"/>
      <c r="E1075" s="65"/>
      <c r="F1075" s="66"/>
      <c r="G1075" s="63"/>
      <c r="H1075" s="67"/>
      <c r="I1075" s="68"/>
      <c r="J1075" s="68"/>
      <c r="K1075" s="34" t="s">
        <v>65</v>
      </c>
      <c r="L1075" s="75">
        <v>1075</v>
      </c>
      <c r="M1075" s="75"/>
      <c r="N1075" s="70"/>
      <c r="O1075" s="77" t="s">
        <v>179</v>
      </c>
      <c r="P1075" s="79">
        <v>43804.885659722226</v>
      </c>
      <c r="Q1075" s="77" t="s">
        <v>2097</v>
      </c>
      <c r="R1075" s="77" t="s">
        <v>2344</v>
      </c>
      <c r="S1075" s="77" t="s">
        <v>2386</v>
      </c>
      <c r="T1075" s="77"/>
      <c r="U1075" s="79">
        <v>43804.885659722226</v>
      </c>
      <c r="V1075" s="80" t="s">
        <v>3420</v>
      </c>
      <c r="W1075" s="77"/>
      <c r="X1075" s="77"/>
      <c r="Y1075" s="83" t="s">
        <v>4420</v>
      </c>
      <c r="Z1075" s="77"/>
    </row>
    <row r="1076" spans="1:26" x14ac:dyDescent="0.3">
      <c r="A1076" s="62" t="s">
        <v>1143</v>
      </c>
      <c r="B1076" s="62" t="s">
        <v>1143</v>
      </c>
      <c r="C1076" s="63"/>
      <c r="D1076" s="64"/>
      <c r="E1076" s="65"/>
      <c r="F1076" s="66"/>
      <c r="G1076" s="63"/>
      <c r="H1076" s="67"/>
      <c r="I1076" s="68"/>
      <c r="J1076" s="68"/>
      <c r="K1076" s="34" t="s">
        <v>65</v>
      </c>
      <c r="L1076" s="75">
        <v>1076</v>
      </c>
      <c r="M1076" s="75"/>
      <c r="N1076" s="70"/>
      <c r="O1076" s="77" t="s">
        <v>179</v>
      </c>
      <c r="P1076" s="79">
        <v>43804.885752314818</v>
      </c>
      <c r="Q1076" s="77" t="s">
        <v>2098</v>
      </c>
      <c r="R1076" s="77"/>
      <c r="S1076" s="77"/>
      <c r="T1076" s="77"/>
      <c r="U1076" s="79">
        <v>43804.885752314818</v>
      </c>
      <c r="V1076" s="80" t="s">
        <v>3421</v>
      </c>
      <c r="W1076" s="77"/>
      <c r="X1076" s="77"/>
      <c r="Y1076" s="83" t="s">
        <v>4421</v>
      </c>
      <c r="Z1076" s="77"/>
    </row>
    <row r="1077" spans="1:26" x14ac:dyDescent="0.3">
      <c r="A1077" s="62" t="s">
        <v>1144</v>
      </c>
      <c r="B1077" s="62" t="s">
        <v>1144</v>
      </c>
      <c r="C1077" s="63"/>
      <c r="D1077" s="64"/>
      <c r="E1077" s="65"/>
      <c r="F1077" s="66"/>
      <c r="G1077" s="63"/>
      <c r="H1077" s="67"/>
      <c r="I1077" s="68"/>
      <c r="J1077" s="68"/>
      <c r="K1077" s="34" t="s">
        <v>65</v>
      </c>
      <c r="L1077" s="75">
        <v>1077</v>
      </c>
      <c r="M1077" s="75"/>
      <c r="N1077" s="70"/>
      <c r="O1077" s="77" t="s">
        <v>179</v>
      </c>
      <c r="P1077" s="79">
        <v>43804.858900462961</v>
      </c>
      <c r="Q1077" s="77" t="s">
        <v>2099</v>
      </c>
      <c r="R1077" s="80" t="s">
        <v>2345</v>
      </c>
      <c r="S1077" s="77" t="s">
        <v>2350</v>
      </c>
      <c r="T1077" s="77"/>
      <c r="U1077" s="79">
        <v>43804.858900462961</v>
      </c>
      <c r="V1077" s="80" t="s">
        <v>3422</v>
      </c>
      <c r="W1077" s="77"/>
      <c r="X1077" s="77"/>
      <c r="Y1077" s="83" t="s">
        <v>4422</v>
      </c>
      <c r="Z1077" s="77"/>
    </row>
    <row r="1078" spans="1:26" x14ac:dyDescent="0.3">
      <c r="A1078" s="62" t="s">
        <v>1145</v>
      </c>
      <c r="B1078" s="62" t="s">
        <v>1144</v>
      </c>
      <c r="C1078" s="63"/>
      <c r="D1078" s="64"/>
      <c r="E1078" s="65"/>
      <c r="F1078" s="66"/>
      <c r="G1078" s="63"/>
      <c r="H1078" s="67"/>
      <c r="I1078" s="68"/>
      <c r="J1078" s="68"/>
      <c r="K1078" s="34" t="s">
        <v>65</v>
      </c>
      <c r="L1078" s="75">
        <v>1078</v>
      </c>
      <c r="M1078" s="75"/>
      <c r="N1078" s="70"/>
      <c r="O1078" s="77" t="s">
        <v>1419</v>
      </c>
      <c r="P1078" s="79">
        <v>43804.885763888888</v>
      </c>
      <c r="Q1078" s="77" t="s">
        <v>1730</v>
      </c>
      <c r="R1078" s="77"/>
      <c r="S1078" s="77"/>
      <c r="T1078" s="77"/>
      <c r="U1078" s="79">
        <v>43804.885763888888</v>
      </c>
      <c r="V1078" s="80" t="s">
        <v>3423</v>
      </c>
      <c r="W1078" s="77"/>
      <c r="X1078" s="77"/>
      <c r="Y1078" s="83" t="s">
        <v>4423</v>
      </c>
      <c r="Z1078" s="77"/>
    </row>
    <row r="1079" spans="1:26" x14ac:dyDescent="0.3">
      <c r="A1079" s="62" t="s">
        <v>1146</v>
      </c>
      <c r="B1079" s="62" t="s">
        <v>1146</v>
      </c>
      <c r="C1079" s="63"/>
      <c r="D1079" s="64"/>
      <c r="E1079" s="65"/>
      <c r="F1079" s="66"/>
      <c r="G1079" s="63"/>
      <c r="H1079" s="67"/>
      <c r="I1079" s="68"/>
      <c r="J1079" s="68"/>
      <c r="K1079" s="34" t="s">
        <v>65</v>
      </c>
      <c r="L1079" s="75">
        <v>1079</v>
      </c>
      <c r="M1079" s="75"/>
      <c r="N1079" s="70"/>
      <c r="O1079" s="77" t="s">
        <v>179</v>
      </c>
      <c r="P1079" s="79">
        <v>43804.885833333334</v>
      </c>
      <c r="Q1079" s="77" t="s">
        <v>2100</v>
      </c>
      <c r="R1079" s="77"/>
      <c r="S1079" s="77"/>
      <c r="T1079" s="77"/>
      <c r="U1079" s="79">
        <v>43804.885833333334</v>
      </c>
      <c r="V1079" s="80" t="s">
        <v>3424</v>
      </c>
      <c r="W1079" s="77"/>
      <c r="X1079" s="77"/>
      <c r="Y1079" s="83" t="s">
        <v>4424</v>
      </c>
      <c r="Z1079" s="77"/>
    </row>
    <row r="1080" spans="1:26" x14ac:dyDescent="0.3">
      <c r="A1080" s="62" t="s">
        <v>1147</v>
      </c>
      <c r="B1080" s="62" t="s">
        <v>1147</v>
      </c>
      <c r="C1080" s="63"/>
      <c r="D1080" s="64"/>
      <c r="E1080" s="65"/>
      <c r="F1080" s="66"/>
      <c r="G1080" s="63"/>
      <c r="H1080" s="67"/>
      <c r="I1080" s="68"/>
      <c r="J1080" s="68"/>
      <c r="K1080" s="34" t="s">
        <v>65</v>
      </c>
      <c r="L1080" s="75">
        <v>1080</v>
      </c>
      <c r="M1080" s="75"/>
      <c r="N1080" s="70"/>
      <c r="O1080" s="77" t="s">
        <v>179</v>
      </c>
      <c r="P1080" s="79">
        <v>43804.885949074072</v>
      </c>
      <c r="Q1080" s="77" t="s">
        <v>2101</v>
      </c>
      <c r="R1080" s="77"/>
      <c r="S1080" s="77"/>
      <c r="T1080" s="77"/>
      <c r="U1080" s="79">
        <v>43804.885949074072</v>
      </c>
      <c r="V1080" s="80" t="s">
        <v>3425</v>
      </c>
      <c r="W1080" s="77"/>
      <c r="X1080" s="77"/>
      <c r="Y1080" s="83" t="s">
        <v>4425</v>
      </c>
      <c r="Z1080" s="77"/>
    </row>
    <row r="1081" spans="1:26" x14ac:dyDescent="0.3">
      <c r="A1081" s="62" t="s">
        <v>1148</v>
      </c>
      <c r="B1081" s="62" t="s">
        <v>1189</v>
      </c>
      <c r="C1081" s="63"/>
      <c r="D1081" s="64"/>
      <c r="E1081" s="65"/>
      <c r="F1081" s="66"/>
      <c r="G1081" s="63"/>
      <c r="H1081" s="67"/>
      <c r="I1081" s="68"/>
      <c r="J1081" s="68"/>
      <c r="K1081" s="34" t="s">
        <v>65</v>
      </c>
      <c r="L1081" s="75">
        <v>1081</v>
      </c>
      <c r="M1081" s="75"/>
      <c r="N1081" s="70"/>
      <c r="O1081" s="77" t="s">
        <v>1419</v>
      </c>
      <c r="P1081" s="79">
        <v>43804.886087962965</v>
      </c>
      <c r="Q1081" s="77" t="s">
        <v>1460</v>
      </c>
      <c r="R1081" s="77"/>
      <c r="S1081" s="77"/>
      <c r="T1081" s="77"/>
      <c r="U1081" s="79">
        <v>43804.886087962965</v>
      </c>
      <c r="V1081" s="80" t="s">
        <v>3426</v>
      </c>
      <c r="W1081" s="77"/>
      <c r="X1081" s="77"/>
      <c r="Y1081" s="83" t="s">
        <v>4426</v>
      </c>
      <c r="Z1081" s="77"/>
    </row>
    <row r="1082" spans="1:26" x14ac:dyDescent="0.3">
      <c r="A1082" s="62" t="s">
        <v>1149</v>
      </c>
      <c r="B1082" s="62" t="s">
        <v>1149</v>
      </c>
      <c r="C1082" s="63"/>
      <c r="D1082" s="64"/>
      <c r="E1082" s="65"/>
      <c r="F1082" s="66"/>
      <c r="G1082" s="63"/>
      <c r="H1082" s="67"/>
      <c r="I1082" s="68"/>
      <c r="J1082" s="68"/>
      <c r="K1082" s="34" t="s">
        <v>65</v>
      </c>
      <c r="L1082" s="75">
        <v>1082</v>
      </c>
      <c r="M1082" s="75"/>
      <c r="N1082" s="70"/>
      <c r="O1082" s="77" t="s">
        <v>179</v>
      </c>
      <c r="P1082" s="79">
        <v>43804.886099537034</v>
      </c>
      <c r="Q1082" s="77" t="s">
        <v>2102</v>
      </c>
      <c r="R1082" s="77"/>
      <c r="S1082" s="77"/>
      <c r="T1082" s="77"/>
      <c r="U1082" s="79">
        <v>43804.886099537034</v>
      </c>
      <c r="V1082" s="80" t="s">
        <v>3427</v>
      </c>
      <c r="W1082" s="77"/>
      <c r="X1082" s="77"/>
      <c r="Y1082" s="83" t="s">
        <v>4427</v>
      </c>
      <c r="Z1082" s="77"/>
    </row>
    <row r="1083" spans="1:26" x14ac:dyDescent="0.3">
      <c r="A1083" s="62" t="s">
        <v>1150</v>
      </c>
      <c r="B1083" s="62" t="s">
        <v>1150</v>
      </c>
      <c r="C1083" s="63"/>
      <c r="D1083" s="64"/>
      <c r="E1083" s="65"/>
      <c r="F1083" s="66"/>
      <c r="G1083" s="63"/>
      <c r="H1083" s="67"/>
      <c r="I1083" s="68"/>
      <c r="J1083" s="68"/>
      <c r="K1083" s="34" t="s">
        <v>65</v>
      </c>
      <c r="L1083" s="75">
        <v>1083</v>
      </c>
      <c r="M1083" s="75"/>
      <c r="N1083" s="70"/>
      <c r="O1083" s="77" t="s">
        <v>179</v>
      </c>
      <c r="P1083" s="79">
        <v>43804.886134259257</v>
      </c>
      <c r="Q1083" s="77" t="s">
        <v>2103</v>
      </c>
      <c r="R1083" s="77"/>
      <c r="S1083" s="77"/>
      <c r="T1083" s="77" t="s">
        <v>2446</v>
      </c>
      <c r="U1083" s="79">
        <v>43804.886134259257</v>
      </c>
      <c r="V1083" s="80" t="s">
        <v>3428</v>
      </c>
      <c r="W1083" s="77"/>
      <c r="X1083" s="77"/>
      <c r="Y1083" s="83" t="s">
        <v>4428</v>
      </c>
      <c r="Z1083" s="77"/>
    </row>
    <row r="1084" spans="1:26" x14ac:dyDescent="0.3">
      <c r="A1084" s="62" t="s">
        <v>1151</v>
      </c>
      <c r="B1084" s="62" t="s">
        <v>578</v>
      </c>
      <c r="C1084" s="63"/>
      <c r="D1084" s="64"/>
      <c r="E1084" s="65"/>
      <c r="F1084" s="66"/>
      <c r="G1084" s="63"/>
      <c r="H1084" s="67"/>
      <c r="I1084" s="68"/>
      <c r="J1084" s="68"/>
      <c r="K1084" s="34" t="s">
        <v>65</v>
      </c>
      <c r="L1084" s="75">
        <v>1084</v>
      </c>
      <c r="M1084" s="75"/>
      <c r="N1084" s="70"/>
      <c r="O1084" s="77" t="s">
        <v>1420</v>
      </c>
      <c r="P1084" s="79">
        <v>43804.886157407411</v>
      </c>
      <c r="Q1084" s="77" t="s">
        <v>2104</v>
      </c>
      <c r="R1084" s="77"/>
      <c r="S1084" s="77"/>
      <c r="T1084" s="77"/>
      <c r="U1084" s="79">
        <v>43804.886157407411</v>
      </c>
      <c r="V1084" s="80" t="s">
        <v>3429</v>
      </c>
      <c r="W1084" s="77"/>
      <c r="X1084" s="77"/>
      <c r="Y1084" s="83" t="s">
        <v>4429</v>
      </c>
      <c r="Z1084" s="83" t="s">
        <v>4559</v>
      </c>
    </row>
    <row r="1085" spans="1:26" x14ac:dyDescent="0.3">
      <c r="A1085" s="62" t="s">
        <v>1152</v>
      </c>
      <c r="B1085" s="62" t="s">
        <v>1177</v>
      </c>
      <c r="C1085" s="63"/>
      <c r="D1085" s="64"/>
      <c r="E1085" s="65"/>
      <c r="F1085" s="66"/>
      <c r="G1085" s="63"/>
      <c r="H1085" s="67"/>
      <c r="I1085" s="68"/>
      <c r="J1085" s="68"/>
      <c r="K1085" s="34" t="s">
        <v>65</v>
      </c>
      <c r="L1085" s="75">
        <v>1085</v>
      </c>
      <c r="M1085" s="75"/>
      <c r="N1085" s="70"/>
      <c r="O1085" s="77" t="s">
        <v>1419</v>
      </c>
      <c r="P1085" s="79">
        <v>43804.886157407411</v>
      </c>
      <c r="Q1085" s="77" t="s">
        <v>2105</v>
      </c>
      <c r="R1085" s="80" t="s">
        <v>2346</v>
      </c>
      <c r="S1085" s="77" t="s">
        <v>2350</v>
      </c>
      <c r="T1085" s="77"/>
      <c r="U1085" s="79">
        <v>43804.886157407411</v>
      </c>
      <c r="V1085" s="80" t="s">
        <v>3430</v>
      </c>
      <c r="W1085" s="77"/>
      <c r="X1085" s="77"/>
      <c r="Y1085" s="83" t="s">
        <v>4430</v>
      </c>
      <c r="Z1085" s="77"/>
    </row>
    <row r="1086" spans="1:26" x14ac:dyDescent="0.3">
      <c r="A1086" s="62" t="s">
        <v>1153</v>
      </c>
      <c r="B1086" s="62" t="s">
        <v>1166</v>
      </c>
      <c r="C1086" s="63"/>
      <c r="D1086" s="64"/>
      <c r="E1086" s="65"/>
      <c r="F1086" s="66"/>
      <c r="G1086" s="63"/>
      <c r="H1086" s="67"/>
      <c r="I1086" s="68"/>
      <c r="J1086" s="68"/>
      <c r="K1086" s="34" t="s">
        <v>65</v>
      </c>
      <c r="L1086" s="75">
        <v>1086</v>
      </c>
      <c r="M1086" s="75"/>
      <c r="N1086" s="70"/>
      <c r="O1086" s="77" t="s">
        <v>1419</v>
      </c>
      <c r="P1086" s="79">
        <v>43804.886192129627</v>
      </c>
      <c r="Q1086" s="77" t="s">
        <v>2106</v>
      </c>
      <c r="R1086" s="77"/>
      <c r="S1086" s="77"/>
      <c r="T1086" s="77" t="s">
        <v>1239</v>
      </c>
      <c r="U1086" s="79">
        <v>43804.886192129627</v>
      </c>
      <c r="V1086" s="80" t="s">
        <v>3431</v>
      </c>
      <c r="W1086" s="77"/>
      <c r="X1086" s="77"/>
      <c r="Y1086" s="83" t="s">
        <v>4431</v>
      </c>
      <c r="Z1086" s="77"/>
    </row>
    <row r="1087" spans="1:26" x14ac:dyDescent="0.3">
      <c r="A1087" s="62" t="s">
        <v>1154</v>
      </c>
      <c r="B1087" s="62" t="s">
        <v>1154</v>
      </c>
      <c r="C1087" s="63"/>
      <c r="D1087" s="64"/>
      <c r="E1087" s="65"/>
      <c r="F1087" s="66"/>
      <c r="G1087" s="63"/>
      <c r="H1087" s="67"/>
      <c r="I1087" s="68"/>
      <c r="J1087" s="68"/>
      <c r="K1087" s="34" t="s">
        <v>65</v>
      </c>
      <c r="L1087" s="75">
        <v>1087</v>
      </c>
      <c r="M1087" s="75"/>
      <c r="N1087" s="70"/>
      <c r="O1087" s="77" t="s">
        <v>179</v>
      </c>
      <c r="P1087" s="79">
        <v>43804.886250000003</v>
      </c>
      <c r="Q1087" s="77" t="s">
        <v>2107</v>
      </c>
      <c r="R1087" s="80" t="s">
        <v>2347</v>
      </c>
      <c r="S1087" s="77" t="s">
        <v>2359</v>
      </c>
      <c r="T1087" s="77"/>
      <c r="U1087" s="79">
        <v>43804.886250000003</v>
      </c>
      <c r="V1087" s="80" t="s">
        <v>3432</v>
      </c>
      <c r="W1087" s="77"/>
      <c r="X1087" s="77"/>
      <c r="Y1087" s="83" t="s">
        <v>4432</v>
      </c>
      <c r="Z1087" s="77"/>
    </row>
    <row r="1088" spans="1:26" x14ac:dyDescent="0.3">
      <c r="A1088" s="62" t="s">
        <v>1155</v>
      </c>
      <c r="B1088" s="62" t="s">
        <v>1155</v>
      </c>
      <c r="C1088" s="63"/>
      <c r="D1088" s="64"/>
      <c r="E1088" s="65"/>
      <c r="F1088" s="66"/>
      <c r="G1088" s="63"/>
      <c r="H1088" s="67"/>
      <c r="I1088" s="68"/>
      <c r="J1088" s="68"/>
      <c r="K1088" s="34" t="s">
        <v>65</v>
      </c>
      <c r="L1088" s="75">
        <v>1088</v>
      </c>
      <c r="M1088" s="75"/>
      <c r="N1088" s="70"/>
      <c r="O1088" s="77" t="s">
        <v>179</v>
      </c>
      <c r="P1088" s="79">
        <v>43804.886284722219</v>
      </c>
      <c r="Q1088" s="77" t="s">
        <v>2108</v>
      </c>
      <c r="R1088" s="77"/>
      <c r="S1088" s="77"/>
      <c r="T1088" s="77"/>
      <c r="U1088" s="79">
        <v>43804.886284722219</v>
      </c>
      <c r="V1088" s="80" t="s">
        <v>3433</v>
      </c>
      <c r="W1088" s="77"/>
      <c r="X1088" s="77"/>
      <c r="Y1088" s="83" t="s">
        <v>4433</v>
      </c>
      <c r="Z1088" s="77"/>
    </row>
    <row r="1089" spans="1:26" x14ac:dyDescent="0.3">
      <c r="A1089" s="62" t="s">
        <v>1156</v>
      </c>
      <c r="B1089" s="62" t="s">
        <v>1156</v>
      </c>
      <c r="C1089" s="63"/>
      <c r="D1089" s="64"/>
      <c r="E1089" s="65"/>
      <c r="F1089" s="66"/>
      <c r="G1089" s="63"/>
      <c r="H1089" s="67"/>
      <c r="I1089" s="68"/>
      <c r="J1089" s="68"/>
      <c r="K1089" s="34" t="s">
        <v>65</v>
      </c>
      <c r="L1089" s="75">
        <v>1089</v>
      </c>
      <c r="M1089" s="75"/>
      <c r="N1089" s="70"/>
      <c r="O1089" s="77" t="s">
        <v>179</v>
      </c>
      <c r="P1089" s="79">
        <v>43804.886319444442</v>
      </c>
      <c r="Q1089" s="77" t="s">
        <v>2109</v>
      </c>
      <c r="R1089" s="80" t="s">
        <v>2348</v>
      </c>
      <c r="S1089" s="77" t="s">
        <v>2387</v>
      </c>
      <c r="T1089" s="77"/>
      <c r="U1089" s="79">
        <v>43804.886319444442</v>
      </c>
      <c r="V1089" s="80" t="s">
        <v>3434</v>
      </c>
      <c r="W1089" s="77"/>
      <c r="X1089" s="77"/>
      <c r="Y1089" s="83" t="s">
        <v>4434</v>
      </c>
      <c r="Z1089" s="77"/>
    </row>
    <row r="1090" spans="1:26" x14ac:dyDescent="0.3">
      <c r="A1090" s="62" t="s">
        <v>1157</v>
      </c>
      <c r="B1090" s="62" t="s">
        <v>1416</v>
      </c>
      <c r="C1090" s="63"/>
      <c r="D1090" s="64"/>
      <c r="E1090" s="65"/>
      <c r="F1090" s="66"/>
      <c r="G1090" s="63"/>
      <c r="H1090" s="67"/>
      <c r="I1090" s="68"/>
      <c r="J1090" s="68"/>
      <c r="K1090" s="34" t="s">
        <v>65</v>
      </c>
      <c r="L1090" s="75">
        <v>1090</v>
      </c>
      <c r="M1090" s="75"/>
      <c r="N1090" s="70"/>
      <c r="O1090" s="77" t="s">
        <v>1419</v>
      </c>
      <c r="P1090" s="79">
        <v>43804.886446759258</v>
      </c>
      <c r="Q1090" s="77" t="s">
        <v>2110</v>
      </c>
      <c r="R1090" s="77"/>
      <c r="S1090" s="77"/>
      <c r="T1090" s="77"/>
      <c r="U1090" s="79">
        <v>43804.886446759258</v>
      </c>
      <c r="V1090" s="80" t="s">
        <v>3435</v>
      </c>
      <c r="W1090" s="77"/>
      <c r="X1090" s="77"/>
      <c r="Y1090" s="83" t="s">
        <v>4435</v>
      </c>
      <c r="Z1090" s="77"/>
    </row>
    <row r="1091" spans="1:26" x14ac:dyDescent="0.3">
      <c r="A1091" s="62" t="s">
        <v>1158</v>
      </c>
      <c r="B1091" s="62" t="s">
        <v>1200</v>
      </c>
      <c r="C1091" s="63"/>
      <c r="D1091" s="64"/>
      <c r="E1091" s="65"/>
      <c r="F1091" s="66"/>
      <c r="G1091" s="63"/>
      <c r="H1091" s="67"/>
      <c r="I1091" s="68"/>
      <c r="J1091" s="68"/>
      <c r="K1091" s="34" t="s">
        <v>65</v>
      </c>
      <c r="L1091" s="75">
        <v>1091</v>
      </c>
      <c r="M1091" s="75"/>
      <c r="N1091" s="70"/>
      <c r="O1091" s="77" t="s">
        <v>1419</v>
      </c>
      <c r="P1091" s="79">
        <v>43804.885937500003</v>
      </c>
      <c r="Q1091" s="77" t="s">
        <v>2111</v>
      </c>
      <c r="R1091" s="77"/>
      <c r="S1091" s="77"/>
      <c r="T1091" s="77"/>
      <c r="U1091" s="79">
        <v>43804.885937500003</v>
      </c>
      <c r="V1091" s="80" t="s">
        <v>3436</v>
      </c>
      <c r="W1091" s="77"/>
      <c r="X1091" s="77"/>
      <c r="Y1091" s="83" t="s">
        <v>4436</v>
      </c>
      <c r="Z1091" s="77"/>
    </row>
    <row r="1092" spans="1:26" x14ac:dyDescent="0.3">
      <c r="A1092" s="62" t="s">
        <v>1159</v>
      </c>
      <c r="B1092" s="62" t="s">
        <v>1200</v>
      </c>
      <c r="C1092" s="63"/>
      <c r="D1092" s="64"/>
      <c r="E1092" s="65"/>
      <c r="F1092" s="66"/>
      <c r="G1092" s="63"/>
      <c r="H1092" s="67"/>
      <c r="I1092" s="68"/>
      <c r="J1092" s="68"/>
      <c r="K1092" s="34" t="s">
        <v>65</v>
      </c>
      <c r="L1092" s="75">
        <v>1092</v>
      </c>
      <c r="M1092" s="75"/>
      <c r="N1092" s="70"/>
      <c r="O1092" s="77" t="s">
        <v>1419</v>
      </c>
      <c r="P1092" s="79">
        <v>43804.886504629627</v>
      </c>
      <c r="Q1092" s="77" t="s">
        <v>2112</v>
      </c>
      <c r="R1092" s="77"/>
      <c r="S1092" s="77"/>
      <c r="T1092" s="77"/>
      <c r="U1092" s="79">
        <v>43804.886504629627</v>
      </c>
      <c r="V1092" s="80" t="s">
        <v>3437</v>
      </c>
      <c r="W1092" s="77"/>
      <c r="X1092" s="77"/>
      <c r="Y1092" s="83" t="s">
        <v>4437</v>
      </c>
      <c r="Z1092" s="77"/>
    </row>
    <row r="1093" spans="1:26" x14ac:dyDescent="0.3">
      <c r="A1093" s="62" t="s">
        <v>1159</v>
      </c>
      <c r="B1093" s="62" t="s">
        <v>1158</v>
      </c>
      <c r="C1093" s="63"/>
      <c r="D1093" s="64"/>
      <c r="E1093" s="65"/>
      <c r="F1093" s="66"/>
      <c r="G1093" s="63"/>
      <c r="H1093" s="67"/>
      <c r="I1093" s="68"/>
      <c r="J1093" s="68"/>
      <c r="K1093" s="34" t="s">
        <v>65</v>
      </c>
      <c r="L1093" s="75">
        <v>1093</v>
      </c>
      <c r="M1093" s="75"/>
      <c r="N1093" s="70"/>
      <c r="O1093" s="77" t="s">
        <v>1419</v>
      </c>
      <c r="P1093" s="79">
        <v>43804.886504629627</v>
      </c>
      <c r="Q1093" s="77" t="s">
        <v>2112</v>
      </c>
      <c r="R1093" s="77"/>
      <c r="S1093" s="77"/>
      <c r="T1093" s="77"/>
      <c r="U1093" s="79">
        <v>43804.886504629627</v>
      </c>
      <c r="V1093" s="80" t="s">
        <v>3437</v>
      </c>
      <c r="W1093" s="77"/>
      <c r="X1093" s="77"/>
      <c r="Y1093" s="83" t="s">
        <v>4437</v>
      </c>
      <c r="Z1093" s="77"/>
    </row>
    <row r="1094" spans="1:26" x14ac:dyDescent="0.3">
      <c r="A1094" s="62" t="s">
        <v>1160</v>
      </c>
      <c r="B1094" s="62" t="s">
        <v>1247</v>
      </c>
      <c r="C1094" s="63"/>
      <c r="D1094" s="64"/>
      <c r="E1094" s="65"/>
      <c r="F1094" s="66"/>
      <c r="G1094" s="63"/>
      <c r="H1094" s="67"/>
      <c r="I1094" s="68"/>
      <c r="J1094" s="68"/>
      <c r="K1094" s="34" t="s">
        <v>65</v>
      </c>
      <c r="L1094" s="75">
        <v>1094</v>
      </c>
      <c r="M1094" s="75"/>
      <c r="N1094" s="70"/>
      <c r="O1094" s="77" t="s">
        <v>1419</v>
      </c>
      <c r="P1094" s="79">
        <v>43804.884143518517</v>
      </c>
      <c r="Q1094" s="77" t="s">
        <v>1604</v>
      </c>
      <c r="R1094" s="77"/>
      <c r="S1094" s="77"/>
      <c r="T1094" s="77" t="s">
        <v>2390</v>
      </c>
      <c r="U1094" s="79">
        <v>43804.884143518517</v>
      </c>
      <c r="V1094" s="80" t="s">
        <v>3438</v>
      </c>
      <c r="W1094" s="77"/>
      <c r="X1094" s="77"/>
      <c r="Y1094" s="83" t="s">
        <v>4438</v>
      </c>
      <c r="Z1094" s="77"/>
    </row>
    <row r="1095" spans="1:26" x14ac:dyDescent="0.3">
      <c r="A1095" s="62" t="s">
        <v>1160</v>
      </c>
      <c r="B1095" s="62" t="s">
        <v>1241</v>
      </c>
      <c r="C1095" s="63"/>
      <c r="D1095" s="64"/>
      <c r="E1095" s="65"/>
      <c r="F1095" s="66"/>
      <c r="G1095" s="63"/>
      <c r="H1095" s="67"/>
      <c r="I1095" s="68"/>
      <c r="J1095" s="68"/>
      <c r="K1095" s="34" t="s">
        <v>65</v>
      </c>
      <c r="L1095" s="75">
        <v>1095</v>
      </c>
      <c r="M1095" s="75"/>
      <c r="N1095" s="70"/>
      <c r="O1095" s="77" t="s">
        <v>1419</v>
      </c>
      <c r="P1095" s="79">
        <v>43804.886504629627</v>
      </c>
      <c r="Q1095" s="77" t="s">
        <v>2113</v>
      </c>
      <c r="R1095" s="77"/>
      <c r="S1095" s="77"/>
      <c r="T1095" s="77" t="s">
        <v>2447</v>
      </c>
      <c r="U1095" s="79">
        <v>43804.886504629627</v>
      </c>
      <c r="V1095" s="80" t="s">
        <v>3439</v>
      </c>
      <c r="W1095" s="77"/>
      <c r="X1095" s="77"/>
      <c r="Y1095" s="83" t="s">
        <v>4439</v>
      </c>
      <c r="Z1095" s="77"/>
    </row>
    <row r="1096" spans="1:26" x14ac:dyDescent="0.3">
      <c r="A1096" s="62" t="s">
        <v>1160</v>
      </c>
      <c r="B1096" s="62" t="s">
        <v>1173</v>
      </c>
      <c r="C1096" s="63"/>
      <c r="D1096" s="64"/>
      <c r="E1096" s="65"/>
      <c r="F1096" s="66"/>
      <c r="G1096" s="63"/>
      <c r="H1096" s="67"/>
      <c r="I1096" s="68"/>
      <c r="J1096" s="68"/>
      <c r="K1096" s="34" t="s">
        <v>65</v>
      </c>
      <c r="L1096" s="75">
        <v>1096</v>
      </c>
      <c r="M1096" s="75"/>
      <c r="N1096" s="70"/>
      <c r="O1096" s="77" t="s">
        <v>1419</v>
      </c>
      <c r="P1096" s="79">
        <v>43804.886504629627</v>
      </c>
      <c r="Q1096" s="77" t="s">
        <v>2113</v>
      </c>
      <c r="R1096" s="77"/>
      <c r="S1096" s="77"/>
      <c r="T1096" s="77" t="s">
        <v>2447</v>
      </c>
      <c r="U1096" s="79">
        <v>43804.886504629627</v>
      </c>
      <c r="V1096" s="80" t="s">
        <v>3439</v>
      </c>
      <c r="W1096" s="77"/>
      <c r="X1096" s="77"/>
      <c r="Y1096" s="83" t="s">
        <v>4439</v>
      </c>
      <c r="Z1096" s="77"/>
    </row>
    <row r="1097" spans="1:26" x14ac:dyDescent="0.3">
      <c r="A1097" s="62" t="s">
        <v>1161</v>
      </c>
      <c r="B1097" s="62" t="s">
        <v>1166</v>
      </c>
      <c r="C1097" s="63"/>
      <c r="D1097" s="64"/>
      <c r="E1097" s="65"/>
      <c r="F1097" s="66"/>
      <c r="G1097" s="63"/>
      <c r="H1097" s="67"/>
      <c r="I1097" s="68"/>
      <c r="J1097" s="68"/>
      <c r="K1097" s="34" t="s">
        <v>65</v>
      </c>
      <c r="L1097" s="75">
        <v>1097</v>
      </c>
      <c r="M1097" s="75"/>
      <c r="N1097" s="70"/>
      <c r="O1097" s="77" t="s">
        <v>1419</v>
      </c>
      <c r="P1097" s="79">
        <v>43804.886620370373</v>
      </c>
      <c r="Q1097" s="77" t="s">
        <v>2106</v>
      </c>
      <c r="R1097" s="77"/>
      <c r="S1097" s="77"/>
      <c r="T1097" s="77" t="s">
        <v>1239</v>
      </c>
      <c r="U1097" s="79">
        <v>43804.886620370373</v>
      </c>
      <c r="V1097" s="80" t="s">
        <v>3440</v>
      </c>
      <c r="W1097" s="77"/>
      <c r="X1097" s="77"/>
      <c r="Y1097" s="83" t="s">
        <v>4440</v>
      </c>
      <c r="Z1097" s="77"/>
    </row>
    <row r="1098" spans="1:26" x14ac:dyDescent="0.3">
      <c r="A1098" s="62" t="s">
        <v>1162</v>
      </c>
      <c r="B1098" s="62" t="s">
        <v>1166</v>
      </c>
      <c r="C1098" s="63"/>
      <c r="D1098" s="64"/>
      <c r="E1098" s="65"/>
      <c r="F1098" s="66"/>
      <c r="G1098" s="63"/>
      <c r="H1098" s="67"/>
      <c r="I1098" s="68"/>
      <c r="J1098" s="68"/>
      <c r="K1098" s="34" t="s">
        <v>65</v>
      </c>
      <c r="L1098" s="75">
        <v>1098</v>
      </c>
      <c r="M1098" s="75"/>
      <c r="N1098" s="70"/>
      <c r="O1098" s="77" t="s">
        <v>1419</v>
      </c>
      <c r="P1098" s="79">
        <v>43804.886655092596</v>
      </c>
      <c r="Q1098" s="77" t="s">
        <v>2106</v>
      </c>
      <c r="R1098" s="77"/>
      <c r="S1098" s="77"/>
      <c r="T1098" s="77" t="s">
        <v>1239</v>
      </c>
      <c r="U1098" s="79">
        <v>43804.886655092596</v>
      </c>
      <c r="V1098" s="80" t="s">
        <v>3441</v>
      </c>
      <c r="W1098" s="77"/>
      <c r="X1098" s="77"/>
      <c r="Y1098" s="83" t="s">
        <v>4441</v>
      </c>
      <c r="Z1098" s="77"/>
    </row>
    <row r="1099" spans="1:26" x14ac:dyDescent="0.3">
      <c r="A1099" s="62" t="s">
        <v>1163</v>
      </c>
      <c r="B1099" s="62" t="s">
        <v>1166</v>
      </c>
      <c r="C1099" s="63"/>
      <c r="D1099" s="64"/>
      <c r="E1099" s="65"/>
      <c r="F1099" s="66"/>
      <c r="G1099" s="63"/>
      <c r="H1099" s="67"/>
      <c r="I1099" s="68"/>
      <c r="J1099" s="68"/>
      <c r="K1099" s="34" t="s">
        <v>65</v>
      </c>
      <c r="L1099" s="75">
        <v>1099</v>
      </c>
      <c r="M1099" s="75"/>
      <c r="N1099" s="70"/>
      <c r="O1099" s="77" t="s">
        <v>1419</v>
      </c>
      <c r="P1099" s="79">
        <v>43804.886678240742</v>
      </c>
      <c r="Q1099" s="77" t="s">
        <v>2106</v>
      </c>
      <c r="R1099" s="77"/>
      <c r="S1099" s="77"/>
      <c r="T1099" s="77" t="s">
        <v>1239</v>
      </c>
      <c r="U1099" s="79">
        <v>43804.886678240742</v>
      </c>
      <c r="V1099" s="80" t="s">
        <v>3442</v>
      </c>
      <c r="W1099" s="77"/>
      <c r="X1099" s="77"/>
      <c r="Y1099" s="83" t="s">
        <v>4442</v>
      </c>
      <c r="Z1099" s="77"/>
    </row>
    <row r="1100" spans="1:26" x14ac:dyDescent="0.3">
      <c r="A1100" s="62" t="s">
        <v>1164</v>
      </c>
      <c r="B1100" s="62" t="s">
        <v>1336</v>
      </c>
      <c r="C1100" s="63"/>
      <c r="D1100" s="64"/>
      <c r="E1100" s="65"/>
      <c r="F1100" s="66"/>
      <c r="G1100" s="63"/>
      <c r="H1100" s="67"/>
      <c r="I1100" s="68"/>
      <c r="J1100" s="68"/>
      <c r="K1100" s="34" t="s">
        <v>65</v>
      </c>
      <c r="L1100" s="75">
        <v>1100</v>
      </c>
      <c r="M1100" s="75"/>
      <c r="N1100" s="70"/>
      <c r="O1100" s="77" t="s">
        <v>1419</v>
      </c>
      <c r="P1100" s="79">
        <v>43804.886770833335</v>
      </c>
      <c r="Q1100" s="77" t="s">
        <v>1821</v>
      </c>
      <c r="R1100" s="77"/>
      <c r="S1100" s="77"/>
      <c r="T1100" s="77" t="s">
        <v>2423</v>
      </c>
      <c r="U1100" s="79">
        <v>43804.886770833335</v>
      </c>
      <c r="V1100" s="80" t="s">
        <v>3443</v>
      </c>
      <c r="W1100" s="77"/>
      <c r="X1100" s="77"/>
      <c r="Y1100" s="83" t="s">
        <v>4443</v>
      </c>
      <c r="Z1100" s="77"/>
    </row>
    <row r="1101" spans="1:26" x14ac:dyDescent="0.3">
      <c r="A1101" s="62" t="s">
        <v>1164</v>
      </c>
      <c r="B1101" s="62" t="s">
        <v>1337</v>
      </c>
      <c r="C1101" s="63"/>
      <c r="D1101" s="64"/>
      <c r="E1101" s="65"/>
      <c r="F1101" s="66"/>
      <c r="G1101" s="63"/>
      <c r="H1101" s="67"/>
      <c r="I1101" s="68"/>
      <c r="J1101" s="68"/>
      <c r="K1101" s="34" t="s">
        <v>65</v>
      </c>
      <c r="L1101" s="75">
        <v>1101</v>
      </c>
      <c r="M1101" s="75"/>
      <c r="N1101" s="70"/>
      <c r="O1101" s="77" t="s">
        <v>1419</v>
      </c>
      <c r="P1101" s="79">
        <v>43804.886770833335</v>
      </c>
      <c r="Q1101" s="77" t="s">
        <v>1821</v>
      </c>
      <c r="R1101" s="77"/>
      <c r="S1101" s="77"/>
      <c r="T1101" s="77" t="s">
        <v>2423</v>
      </c>
      <c r="U1101" s="79">
        <v>43804.886770833335</v>
      </c>
      <c r="V1101" s="80" t="s">
        <v>3443</v>
      </c>
      <c r="W1101" s="77"/>
      <c r="X1101" s="77"/>
      <c r="Y1101" s="83" t="s">
        <v>4443</v>
      </c>
      <c r="Z1101" s="77"/>
    </row>
    <row r="1102" spans="1:26" x14ac:dyDescent="0.3">
      <c r="A1102" s="62" t="s">
        <v>1164</v>
      </c>
      <c r="B1102" s="62" t="s">
        <v>1338</v>
      </c>
      <c r="C1102" s="63"/>
      <c r="D1102" s="64"/>
      <c r="E1102" s="65"/>
      <c r="F1102" s="66"/>
      <c r="G1102" s="63"/>
      <c r="H1102" s="67"/>
      <c r="I1102" s="68"/>
      <c r="J1102" s="68"/>
      <c r="K1102" s="34" t="s">
        <v>65</v>
      </c>
      <c r="L1102" s="75">
        <v>1102</v>
      </c>
      <c r="M1102" s="75"/>
      <c r="N1102" s="70"/>
      <c r="O1102" s="77" t="s">
        <v>1419</v>
      </c>
      <c r="P1102" s="79">
        <v>43804.886770833335</v>
      </c>
      <c r="Q1102" s="77" t="s">
        <v>1821</v>
      </c>
      <c r="R1102" s="77"/>
      <c r="S1102" s="77"/>
      <c r="T1102" s="77" t="s">
        <v>2423</v>
      </c>
      <c r="U1102" s="79">
        <v>43804.886770833335</v>
      </c>
      <c r="V1102" s="80" t="s">
        <v>3443</v>
      </c>
      <c r="W1102" s="77"/>
      <c r="X1102" s="77"/>
      <c r="Y1102" s="83" t="s">
        <v>4443</v>
      </c>
      <c r="Z1102" s="77"/>
    </row>
    <row r="1103" spans="1:26" x14ac:dyDescent="0.3">
      <c r="A1103" s="62" t="s">
        <v>1165</v>
      </c>
      <c r="B1103" s="62" t="s">
        <v>1417</v>
      </c>
      <c r="C1103" s="63"/>
      <c r="D1103" s="64"/>
      <c r="E1103" s="65"/>
      <c r="F1103" s="66"/>
      <c r="G1103" s="63"/>
      <c r="H1103" s="67"/>
      <c r="I1103" s="68"/>
      <c r="J1103" s="68"/>
      <c r="K1103" s="34" t="s">
        <v>65</v>
      </c>
      <c r="L1103" s="75">
        <v>1103</v>
      </c>
      <c r="M1103" s="75"/>
      <c r="N1103" s="70"/>
      <c r="O1103" s="77" t="s">
        <v>1419</v>
      </c>
      <c r="P1103" s="79">
        <v>43804.886828703704</v>
      </c>
      <c r="Q1103" s="77" t="s">
        <v>2114</v>
      </c>
      <c r="R1103" s="77"/>
      <c r="S1103" s="77"/>
      <c r="T1103" s="77"/>
      <c r="U1103" s="79">
        <v>43804.886828703704</v>
      </c>
      <c r="V1103" s="80" t="s">
        <v>3444</v>
      </c>
      <c r="W1103" s="77"/>
      <c r="X1103" s="77"/>
      <c r="Y1103" s="83" t="s">
        <v>4444</v>
      </c>
      <c r="Z1103" s="77"/>
    </row>
    <row r="1104" spans="1:26" x14ac:dyDescent="0.3">
      <c r="A1104" s="62" t="s">
        <v>1165</v>
      </c>
      <c r="B1104" s="62" t="s">
        <v>1418</v>
      </c>
      <c r="C1104" s="63"/>
      <c r="D1104" s="64"/>
      <c r="E1104" s="65"/>
      <c r="F1104" s="66"/>
      <c r="G1104" s="63"/>
      <c r="H1104" s="67"/>
      <c r="I1104" s="68"/>
      <c r="J1104" s="68"/>
      <c r="K1104" s="34" t="s">
        <v>65</v>
      </c>
      <c r="L1104" s="75">
        <v>1104</v>
      </c>
      <c r="M1104" s="75"/>
      <c r="N1104" s="70"/>
      <c r="O1104" s="77" t="s">
        <v>1419</v>
      </c>
      <c r="P1104" s="79">
        <v>43804.886828703704</v>
      </c>
      <c r="Q1104" s="77" t="s">
        <v>2114</v>
      </c>
      <c r="R1104" s="77"/>
      <c r="S1104" s="77"/>
      <c r="T1104" s="77"/>
      <c r="U1104" s="79">
        <v>43804.886828703704</v>
      </c>
      <c r="V1104" s="80" t="s">
        <v>3444</v>
      </c>
      <c r="W1104" s="77"/>
      <c r="X1104" s="77"/>
      <c r="Y1104" s="83" t="s">
        <v>4444</v>
      </c>
      <c r="Z1104" s="77"/>
    </row>
    <row r="1105" spans="1:26" x14ac:dyDescent="0.3">
      <c r="A1105" s="62" t="s">
        <v>1166</v>
      </c>
      <c r="B1105" s="62" t="s">
        <v>1166</v>
      </c>
      <c r="C1105" s="63"/>
      <c r="D1105" s="64"/>
      <c r="E1105" s="65"/>
      <c r="F1105" s="66"/>
      <c r="G1105" s="63"/>
      <c r="H1105" s="67"/>
      <c r="I1105" s="68"/>
      <c r="J1105" s="68"/>
      <c r="K1105" s="34" t="s">
        <v>65</v>
      </c>
      <c r="L1105" s="75">
        <v>1105</v>
      </c>
      <c r="M1105" s="75"/>
      <c r="N1105" s="70"/>
      <c r="O1105" s="77" t="s">
        <v>179</v>
      </c>
      <c r="P1105" s="79">
        <v>43804.885960648149</v>
      </c>
      <c r="Q1105" s="77" t="s">
        <v>2115</v>
      </c>
      <c r="R1105" s="80" t="s">
        <v>2349</v>
      </c>
      <c r="S1105" s="77" t="s">
        <v>2350</v>
      </c>
      <c r="T1105" s="77"/>
      <c r="U1105" s="79">
        <v>43804.885960648149</v>
      </c>
      <c r="V1105" s="80" t="s">
        <v>3445</v>
      </c>
      <c r="W1105" s="77"/>
      <c r="X1105" s="77"/>
      <c r="Y1105" s="83" t="s">
        <v>4445</v>
      </c>
      <c r="Z1105" s="77"/>
    </row>
    <row r="1106" spans="1:26" x14ac:dyDescent="0.3">
      <c r="A1106" s="62" t="s">
        <v>1167</v>
      </c>
      <c r="B1106" s="62" t="s">
        <v>1166</v>
      </c>
      <c r="C1106" s="63"/>
      <c r="D1106" s="64"/>
      <c r="E1106" s="65"/>
      <c r="F1106" s="66"/>
      <c r="G1106" s="63"/>
      <c r="H1106" s="67"/>
      <c r="I1106" s="68"/>
      <c r="J1106" s="68"/>
      <c r="K1106" s="34" t="s">
        <v>65</v>
      </c>
      <c r="L1106" s="75">
        <v>1106</v>
      </c>
      <c r="M1106" s="75"/>
      <c r="N1106" s="70"/>
      <c r="O1106" s="77" t="s">
        <v>1419</v>
      </c>
      <c r="P1106" s="79">
        <v>43804.88685185185</v>
      </c>
      <c r="Q1106" s="77" t="s">
        <v>2106</v>
      </c>
      <c r="R1106" s="77"/>
      <c r="S1106" s="77"/>
      <c r="T1106" s="77" t="s">
        <v>1239</v>
      </c>
      <c r="U1106" s="79">
        <v>43804.88685185185</v>
      </c>
      <c r="V1106" s="80" t="s">
        <v>3446</v>
      </c>
      <c r="W1106" s="77"/>
      <c r="X1106" s="77"/>
      <c r="Y1106" s="83" t="s">
        <v>4446</v>
      </c>
      <c r="Z1106" s="77"/>
    </row>
    <row r="1107" spans="1:26" x14ac:dyDescent="0.3">
      <c r="A1107" s="62" t="s">
        <v>1168</v>
      </c>
      <c r="B1107" s="62" t="s">
        <v>1168</v>
      </c>
      <c r="C1107" s="63"/>
      <c r="D1107" s="64"/>
      <c r="E1107" s="65"/>
      <c r="F1107" s="66"/>
      <c r="G1107" s="63"/>
      <c r="H1107" s="67"/>
      <c r="I1107" s="68"/>
      <c r="J1107" s="68"/>
      <c r="K1107" s="34" t="s">
        <v>65</v>
      </c>
      <c r="L1107" s="75">
        <v>1107</v>
      </c>
      <c r="M1107" s="75"/>
      <c r="N1107" s="70"/>
      <c r="O1107" s="77" t="s">
        <v>179</v>
      </c>
      <c r="P1107" s="79">
        <v>43804.88690972222</v>
      </c>
      <c r="Q1107" s="77" t="s">
        <v>2116</v>
      </c>
      <c r="R1107" s="77"/>
      <c r="S1107" s="77"/>
      <c r="T1107" s="77"/>
      <c r="U1107" s="79">
        <v>43804.88690972222</v>
      </c>
      <c r="V1107" s="80" t="s">
        <v>3447</v>
      </c>
      <c r="W1107" s="77"/>
      <c r="X1107" s="77"/>
      <c r="Y1107" s="83" t="s">
        <v>4447</v>
      </c>
      <c r="Z1107" s="77"/>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107"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107" xr:uid="{00000000-0002-0000-0000-000001000000}"/>
    <dataValidation allowBlank="1" showErrorMessage="1" sqref="N2:N1107"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107"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107" xr:uid="{00000000-0002-0000-0000-000004000000}"/>
    <dataValidation allowBlank="1" showInputMessage="1" promptTitle="Edge Color" prompt="To select an optional edge color, right-click and select Select Color on the right-click menu." sqref="C3:C1107" xr:uid="{00000000-0002-0000-0000-000005000000}"/>
    <dataValidation allowBlank="1" showInputMessage="1" errorTitle="Invalid Edge Width" error="The optional edge width must be a whole number between 1 and 10." promptTitle="Edge Width" prompt="Enter an optional edge width between 1 and 10." sqref="D3:D1107"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107"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107" xr:uid="{00000000-0002-0000-0000-000008000000}">
      <formula1>ValidEdgeVisibilities</formula1>
    </dataValidation>
    <dataValidation allowBlank="1" showInputMessage="1" showErrorMessage="1" promptTitle="Vertex 1 Name" prompt="Enter the name of the edge's first vertex." sqref="A3:A1107" xr:uid="{00000000-0002-0000-0000-000009000000}"/>
    <dataValidation allowBlank="1" showInputMessage="1" showErrorMessage="1" promptTitle="Vertex 2 Name" prompt="Enter the name of the edge's second vertex." sqref="B3:B1107"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107"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107"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107" xr:uid="{00000000-0002-0000-0000-00000D000000}"/>
  </dataValidations>
  <hyperlinks>
    <hyperlink ref="R11" r:id="rId1" xr:uid="{06C41569-0CEC-46AA-8978-892334915FD0}"/>
    <hyperlink ref="R14" r:id="rId2" xr:uid="{F2E3A8C8-048B-404D-9A03-3EDD6D859F2F}"/>
    <hyperlink ref="R23" r:id="rId3" xr:uid="{43EEBEFA-0748-4B38-B13F-09CCD77883F3}"/>
    <hyperlink ref="R24" r:id="rId4" xr:uid="{B3F59A7F-C4CB-4502-8809-D273B85D9E5A}"/>
    <hyperlink ref="R25" r:id="rId5" xr:uid="{A957AD95-35C2-42C4-A0BB-F70CCAE7AF3D}"/>
    <hyperlink ref="R27" r:id="rId6" xr:uid="{DA4C5165-7E97-4898-A9BC-B290936138D1}"/>
    <hyperlink ref="R28" r:id="rId7" xr:uid="{22086A2B-CA67-4424-9119-9EAFE8563072}"/>
    <hyperlink ref="R29" r:id="rId8" xr:uid="{824B341C-4497-49C7-B3BA-97EA90947316}"/>
    <hyperlink ref="R31" r:id="rId9" xr:uid="{FBAC269F-A445-4BAB-AA17-81C845A4C2B8}"/>
    <hyperlink ref="R32" r:id="rId10" xr:uid="{0C276E17-A506-4E41-A5A3-5E012FCD57AC}"/>
    <hyperlink ref="R36" r:id="rId11" xr:uid="{7E56C7EB-B37E-4944-BCBF-67C0E7A29424}"/>
    <hyperlink ref="R40" r:id="rId12" xr:uid="{6147FF10-5902-42C4-803E-5FECF5FEF9F8}"/>
    <hyperlink ref="R45" r:id="rId13" xr:uid="{6F2E3291-3F91-4895-AE43-2C4C7C43661D}"/>
    <hyperlink ref="R53" r:id="rId14" xr:uid="{9EFC98EC-D648-4DC6-893C-CDE76E291168}"/>
    <hyperlink ref="R54" r:id="rId15" xr:uid="{8E1FEB00-48F8-415F-9743-50CF3298FAA1}"/>
    <hyperlink ref="R57" r:id="rId16" xr:uid="{3DCBDE1A-6E62-4D96-8E2A-364DB65473A4}"/>
    <hyperlink ref="R61" r:id="rId17" xr:uid="{343B13D0-F741-4CCD-B098-61F579B3A463}"/>
    <hyperlink ref="R63" r:id="rId18" xr:uid="{51A6D146-3179-404B-B197-81CA2F4FA65B}"/>
    <hyperlink ref="R70" r:id="rId19" xr:uid="{67D74FCD-A218-4A6A-BC46-5BA223876BD8}"/>
    <hyperlink ref="R71" r:id="rId20" xr:uid="{B82E1F81-41C1-4D9B-8F04-ED7A24120189}"/>
    <hyperlink ref="R75" r:id="rId21" xr:uid="{3EA9BBFC-9CDF-4A2B-AFC8-F2B90444018D}"/>
    <hyperlink ref="R77" r:id="rId22" xr:uid="{42C6BB0C-BA4B-4B00-98BC-40C800A01348}"/>
    <hyperlink ref="R82" r:id="rId23" xr:uid="{63C04F8E-F985-4DD9-9EA5-C6A212ABFD16}"/>
    <hyperlink ref="R83" r:id="rId24" xr:uid="{3A8EA1E3-6591-41EB-9005-84228B710D78}"/>
    <hyperlink ref="R84" r:id="rId25" xr:uid="{2D9F5F42-95B1-4D56-9ED7-D0951692BD8E}"/>
    <hyperlink ref="R85" r:id="rId26" xr:uid="{8CF81367-8C45-4471-B7C1-A7FD972A4BBC}"/>
    <hyperlink ref="R89" r:id="rId27" xr:uid="{21DCF49D-CCB6-4A39-A7B2-FCBBF9BE2512}"/>
    <hyperlink ref="R90" r:id="rId28" xr:uid="{DEE97F09-55BE-4C5F-B481-257882521692}"/>
    <hyperlink ref="R91" r:id="rId29" xr:uid="{B0CE64E5-AA1D-4AF2-A6DD-F7715826B905}"/>
    <hyperlink ref="R97" r:id="rId30" xr:uid="{E642FC8F-A57B-4699-85B9-8257FC564ACF}"/>
    <hyperlink ref="R98" r:id="rId31" xr:uid="{0804E18E-2BDC-4B60-86DD-BF0A4C31ECBB}"/>
    <hyperlink ref="R105" r:id="rId32" xr:uid="{8BABA3D6-DCA0-49BF-80C7-D6045731E642}"/>
    <hyperlink ref="R107" r:id="rId33" xr:uid="{D51E2E85-721C-4C71-9471-39D890DF1B86}"/>
    <hyperlink ref="R113" r:id="rId34" xr:uid="{A5917D76-F66C-4A1D-A3D2-69291B065AB3}"/>
    <hyperlink ref="R115" r:id="rId35" xr:uid="{FC72A611-6031-4728-9605-2FFE2A33D151}"/>
    <hyperlink ref="R117" r:id="rId36" xr:uid="{3F52BA05-5E3B-4217-8214-9EE7AA43CB70}"/>
    <hyperlink ref="R119" r:id="rId37" xr:uid="{99B1184B-2080-4F24-9BB0-4F57B5692214}"/>
    <hyperlink ref="R120" r:id="rId38" xr:uid="{E597E0DB-34B4-4D40-910D-9C67371D830B}"/>
    <hyperlink ref="R121" r:id="rId39" xr:uid="{99384B11-924F-4DCB-AA34-33B40CF3DA1A}"/>
    <hyperlink ref="R122" r:id="rId40" xr:uid="{020736D0-6BD1-43A7-8805-609B7E5B562B}"/>
    <hyperlink ref="R123" r:id="rId41" xr:uid="{EE478D70-033A-4FFE-882C-341BDF6D534D}"/>
    <hyperlink ref="R124" r:id="rId42" xr:uid="{187A51D5-7140-4119-B6DF-C94464DABB0B}"/>
    <hyperlink ref="R126" r:id="rId43" xr:uid="{B4C17AED-DB2F-4C53-9758-3F2B892C4148}"/>
    <hyperlink ref="R129" r:id="rId44" xr:uid="{1C16AB0C-4B7E-475E-B6C8-9271173B0DE0}"/>
    <hyperlink ref="R133" r:id="rId45" xr:uid="{1F66077E-54B1-4170-9482-26EF11154696}"/>
    <hyperlink ref="R134" r:id="rId46" xr:uid="{86C21B97-0B0D-4736-AC76-5D2436A4455B}"/>
    <hyperlink ref="R135" r:id="rId47" xr:uid="{7B48BE38-18EA-4603-BBFE-36EBE457CDFE}"/>
    <hyperlink ref="R136" r:id="rId48" xr:uid="{9CDDEF8A-C546-4F7A-A8AE-3B6C6623A6E6}"/>
    <hyperlink ref="R144" r:id="rId49" xr:uid="{034B5772-ED5E-4FA7-945C-D819D1FDFEBB}"/>
    <hyperlink ref="R148" r:id="rId50" xr:uid="{91D74418-11A6-4CA4-B716-2943A3EE8058}"/>
    <hyperlink ref="R149" r:id="rId51" xr:uid="{918C9E93-83E3-460B-95B0-26BBC59B4143}"/>
    <hyperlink ref="R152" r:id="rId52" xr:uid="{156E2FE5-0512-47B6-9DB8-E89AD469C30A}"/>
    <hyperlink ref="R154" r:id="rId53" xr:uid="{4014C603-5090-4527-85F4-E0D160ECEB54}"/>
    <hyperlink ref="R159" r:id="rId54" xr:uid="{39B478D3-9AC9-4E4B-95B3-416FEED2787B}"/>
    <hyperlink ref="R160" r:id="rId55" xr:uid="{6496ECD0-A9B5-4A96-861A-339236D8AF48}"/>
    <hyperlink ref="R161" r:id="rId56" xr:uid="{8ECCEC09-5CB0-4E02-AD46-F3E82BBE8CEA}"/>
    <hyperlink ref="R164" r:id="rId57" xr:uid="{DF4EDFC3-675E-4E3C-A569-E2E32D0E6B76}"/>
    <hyperlink ref="R170" r:id="rId58" xr:uid="{C58717A9-4B21-4F4A-8CB2-D22E5F168C4C}"/>
    <hyperlink ref="R171" r:id="rId59" xr:uid="{904C6E70-1284-4508-AD3D-8C68F94AD54E}"/>
    <hyperlink ref="R180" r:id="rId60" xr:uid="{398A541C-8CB4-4DCA-9769-5D9DE0390BBE}"/>
    <hyperlink ref="R181" r:id="rId61" xr:uid="{0A5B2415-8665-4437-ACD1-37D0E104DA4B}"/>
    <hyperlink ref="R191" r:id="rId62" xr:uid="{6B2EF60C-8E03-42BB-A69B-C8FB05E0E20B}"/>
    <hyperlink ref="R193" r:id="rId63" xr:uid="{F57A32ED-34C9-43BB-A4B2-8F7BE2DF82E8}"/>
    <hyperlink ref="R199" r:id="rId64" xr:uid="{88EFDE1F-D388-4E24-AEA6-2E7573031AE2}"/>
    <hyperlink ref="R200" r:id="rId65" xr:uid="{A3DF8959-FB7E-4F38-9851-5021E766D346}"/>
    <hyperlink ref="R201" r:id="rId66" xr:uid="{917158DF-78E7-4579-B9F0-81E9919C2407}"/>
    <hyperlink ref="R207" r:id="rId67" xr:uid="{FD253456-60D2-4BE5-BED4-E9DE86F4E2CE}"/>
    <hyperlink ref="R209" r:id="rId68" xr:uid="{ABE898BD-6243-4DCD-8996-5A29FCBC9097}"/>
    <hyperlink ref="R214" r:id="rId69" xr:uid="{85A8F4A5-2258-476A-BD65-38C294307E53}"/>
    <hyperlink ref="R216" r:id="rId70" xr:uid="{A24F3AAD-4BA7-42FC-83FA-CB76C227856E}"/>
    <hyperlink ref="R222" r:id="rId71" xr:uid="{A006F7FC-B60D-41F6-9612-0959F16294C7}"/>
    <hyperlink ref="R223" r:id="rId72" xr:uid="{004DAEE9-FB04-4493-8245-14D89C15BB00}"/>
    <hyperlink ref="R224" r:id="rId73" xr:uid="{AF784E57-4565-4FEB-B3DC-8935A3DE51B9}"/>
    <hyperlink ref="R233" r:id="rId74" xr:uid="{184483F7-2A90-420B-9708-5E420AF45BCC}"/>
    <hyperlink ref="R240" r:id="rId75" xr:uid="{483C45EF-300B-4621-A71F-9D897C3E5494}"/>
    <hyperlink ref="R242" r:id="rId76" xr:uid="{970D379D-1910-48F5-9352-9780D2A60465}"/>
    <hyperlink ref="R247" r:id="rId77" xr:uid="{AA0124B6-B65F-4EBB-85BA-9ACFE137FBD8}"/>
    <hyperlink ref="R248" r:id="rId78" xr:uid="{C8C23B59-C53C-440B-B0F2-3BD61DA67B61}"/>
    <hyperlink ref="R251" r:id="rId79" xr:uid="{5DC964AB-B5CC-467B-85E6-D8CB98BD199E}"/>
    <hyperlink ref="R252" r:id="rId80" xr:uid="{95573838-CA11-41C5-98B4-B1BEA110BB73}"/>
    <hyperlink ref="R254" r:id="rId81" xr:uid="{436C67B6-4F22-41F4-8FAC-2AC2FC6FAB62}"/>
    <hyperlink ref="R255" r:id="rId82" xr:uid="{933281E9-A4D2-4660-A406-7DBD155EB596}"/>
    <hyperlink ref="R256" r:id="rId83" xr:uid="{2CCE9916-1AB3-42CB-A622-A3E9B3F2AA64}"/>
    <hyperlink ref="R258" r:id="rId84" xr:uid="{712CED26-B675-4DE2-B684-4E8C49A26FB7}"/>
    <hyperlink ref="R261" r:id="rId85" xr:uid="{3D000F4F-DC66-4B58-8696-3610947E7C40}"/>
    <hyperlink ref="R263" r:id="rId86" xr:uid="{3FCB26BA-31A9-41E5-90E3-A30A2057B9F8}"/>
    <hyperlink ref="R264" r:id="rId87" xr:uid="{6DA1E4E5-FECB-4022-810E-F85E43D8B945}"/>
    <hyperlink ref="R265" r:id="rId88" xr:uid="{8A1739DE-A8C0-4C39-99ED-97CB949FE762}"/>
    <hyperlink ref="R266" r:id="rId89" xr:uid="{891FDCA9-0153-476F-B613-BAA11CF4C11A}"/>
    <hyperlink ref="R273" r:id="rId90" xr:uid="{8EE7D5BE-DE47-4A6E-A99E-D7AC07EBEA27}"/>
    <hyperlink ref="R277" r:id="rId91" xr:uid="{614F98FA-03BA-4EF6-8628-3F4533D8539B}"/>
    <hyperlink ref="R279" r:id="rId92" xr:uid="{EED921C5-085A-43AE-9831-15DF03ADDDFD}"/>
    <hyperlink ref="R286" r:id="rId93" xr:uid="{7F2D28C2-1EFB-4769-B85B-F1B55EAC94BC}"/>
    <hyperlink ref="R289" r:id="rId94" xr:uid="{F85F5784-0BCC-4EE6-B809-8493FCAC2D49}"/>
    <hyperlink ref="R292" r:id="rId95" xr:uid="{65463E8D-3924-46ED-92CA-D1B80C9F2D63}"/>
    <hyperlink ref="R294" r:id="rId96" xr:uid="{40F5BE3E-3176-4034-B0CE-76751B356109}"/>
    <hyperlink ref="R298" r:id="rId97" xr:uid="{E26331F9-B48B-46A4-831E-ACBBE4F6A31E}"/>
    <hyperlink ref="R302" r:id="rId98" xr:uid="{577ED358-126E-4E59-8AA1-1724F86D7E8F}"/>
    <hyperlink ref="R304" r:id="rId99" xr:uid="{95952C89-9DB6-4679-B9E7-571C25625F23}"/>
    <hyperlink ref="R308" r:id="rId100" xr:uid="{9CC0F6D5-F13E-4A4C-A9BE-4F669D94249D}"/>
    <hyperlink ref="R310" r:id="rId101" xr:uid="{74325A64-D146-43D2-92C4-252C256611E0}"/>
    <hyperlink ref="R311" r:id="rId102" xr:uid="{65697A2F-3B63-4211-B4D8-72C8EE83534E}"/>
    <hyperlink ref="R312" r:id="rId103" xr:uid="{E3779D43-2C60-4F82-8F51-74C359008531}"/>
    <hyperlink ref="R313" r:id="rId104" xr:uid="{4B2A2E35-A620-42E7-9622-2EE4EAB8BEEA}"/>
    <hyperlink ref="R314" r:id="rId105" xr:uid="{88B21DEA-FCA5-4CAA-816F-A4276CCDB72C}"/>
    <hyperlink ref="R321" r:id="rId106" xr:uid="{3F3E61CF-FD48-414B-9B97-6949A908C5A2}"/>
    <hyperlink ref="R322" r:id="rId107" xr:uid="{E2A0C800-8A71-4AED-AE21-DAD8D4D0C04B}"/>
    <hyperlink ref="R323" r:id="rId108" xr:uid="{87DA7D27-4048-4EBF-89EA-C7E0253629C1}"/>
    <hyperlink ref="R331" r:id="rId109" xr:uid="{86F1A13B-18CC-46C6-B900-29BDFF8A0614}"/>
    <hyperlink ref="R332" r:id="rId110" xr:uid="{76394567-B02A-4B47-94A6-1BD96167F925}"/>
    <hyperlink ref="R333" r:id="rId111" xr:uid="{259D663F-ED23-4B43-96DD-7B8B71BC6998}"/>
    <hyperlink ref="R334" r:id="rId112" xr:uid="{B938F961-176A-4471-8E31-56355D005E9D}"/>
    <hyperlink ref="R335" r:id="rId113" xr:uid="{3728A975-E767-429E-81A1-CD8C190EC267}"/>
    <hyperlink ref="R336" r:id="rId114" xr:uid="{AB49F21F-9B0B-41C2-8A6C-25E270E6291A}"/>
    <hyperlink ref="R337" r:id="rId115" xr:uid="{AF971DCA-89A4-4C6E-97B2-58997B5DF1F1}"/>
    <hyperlink ref="R342" r:id="rId116" xr:uid="{95D6F3EB-04AE-482E-803C-DBCE0873BB01}"/>
    <hyperlink ref="R349" r:id="rId117" xr:uid="{F3446BE1-0F46-465C-86AD-A0C24EFE1EEF}"/>
    <hyperlink ref="R350" r:id="rId118" xr:uid="{8EF6596B-63F7-4C15-B0CA-D011B6803B82}"/>
    <hyperlink ref="R353" r:id="rId119" xr:uid="{B792BC62-53A3-42F2-81C1-1B600F7990E2}"/>
    <hyperlink ref="R354" r:id="rId120" xr:uid="{72BF4D20-5B72-4CF9-AE40-A7992F66D5CB}"/>
    <hyperlink ref="R356" r:id="rId121" xr:uid="{5C5505B5-F9C4-4D34-B56B-7AD3DE79D88C}"/>
    <hyperlink ref="R359" r:id="rId122" xr:uid="{F23EBFBD-BCE0-49B9-9678-0A4531424CA3}"/>
    <hyperlink ref="R361" r:id="rId123" xr:uid="{26E08BFC-7CF2-4448-9873-A7407C7B303C}"/>
    <hyperlink ref="R362" r:id="rId124" xr:uid="{E6EA56D6-881D-4689-831D-00262EC9C958}"/>
    <hyperlink ref="R363" r:id="rId125" xr:uid="{676A5694-DA18-40A1-B6DD-16F37E518DA8}"/>
    <hyperlink ref="R365" r:id="rId126" xr:uid="{99EB6D75-6EE5-4F62-A3B6-58F2993F51D8}"/>
    <hyperlink ref="R370" r:id="rId127" xr:uid="{587AF4CD-6D52-4CC7-A888-F83D9BE50C48}"/>
    <hyperlink ref="R371" r:id="rId128" xr:uid="{AFA9DFB1-3C6F-4668-B4C4-CFBD49479F15}"/>
    <hyperlink ref="R372" r:id="rId129" xr:uid="{92C91AC7-B4D7-430B-A21D-CCE02FC85E06}"/>
    <hyperlink ref="R376" r:id="rId130" xr:uid="{D192754E-C385-43D8-9619-E33DEEAAE3D6}"/>
    <hyperlink ref="R377" r:id="rId131" xr:uid="{385CB6FC-8EAF-4E4A-84B6-A5E138325E79}"/>
    <hyperlink ref="R379" r:id="rId132" xr:uid="{778C8DBF-FD8E-412E-8695-DF500ACFD1A4}"/>
    <hyperlink ref="R380" r:id="rId133" xr:uid="{6C25332E-62A4-4472-94A8-23E725DE3529}"/>
    <hyperlink ref="R400" r:id="rId134" xr:uid="{892FED05-AE12-4BD6-9369-B27746EC3284}"/>
    <hyperlink ref="R402" r:id="rId135" xr:uid="{0E0C1CAD-5394-4399-A8D4-5A4D5E5B4672}"/>
    <hyperlink ref="R403" r:id="rId136" xr:uid="{CAECFF32-8412-41F9-BD7E-2CE74014ACC7}"/>
    <hyperlink ref="R405" r:id="rId137" xr:uid="{7AA09706-661B-42D7-9F8A-E54DE9E53AEE}"/>
    <hyperlink ref="R417" r:id="rId138" xr:uid="{39CDD228-C3DE-4EFB-8031-8AAF07677139}"/>
    <hyperlink ref="R424" r:id="rId139" xr:uid="{71C63364-FCC6-427D-BF76-80995D2CD5F1}"/>
    <hyperlink ref="R426" r:id="rId140" xr:uid="{E80C8CDD-E513-49CD-ACF9-831691EA54D6}"/>
    <hyperlink ref="R427" r:id="rId141" xr:uid="{367A31AC-77E7-4EBB-A7D7-68A763FEE856}"/>
    <hyperlink ref="R440" r:id="rId142" xr:uid="{1DDE6E2B-E002-4CB5-B0D0-425EEC425D49}"/>
    <hyperlink ref="R446" r:id="rId143" xr:uid="{5B3A2045-B033-49DB-943D-325FA2A584DD}"/>
    <hyperlink ref="R450" r:id="rId144" xr:uid="{7EAFA4CF-F2F7-4BB0-BD81-134F2DEDD872}"/>
    <hyperlink ref="R463" r:id="rId145" xr:uid="{CF505802-225C-40E0-A932-DD79D96B7A33}"/>
    <hyperlink ref="R467" r:id="rId146" xr:uid="{25354EFB-046A-4D8B-B476-850B24B03636}"/>
    <hyperlink ref="R473" r:id="rId147" xr:uid="{AB9B53CE-C3AB-4B2B-BC7A-8216F5530363}"/>
    <hyperlink ref="R475" r:id="rId148" xr:uid="{CB593B27-67B8-4B73-896E-E432D2DE1708}"/>
    <hyperlink ref="R477" r:id="rId149" xr:uid="{2FCA324A-5F1E-4A2C-9418-90099FE50BDC}"/>
    <hyperlink ref="R480" r:id="rId150" xr:uid="{4B397D89-76F3-44CF-A498-DB47D74A8178}"/>
    <hyperlink ref="R481" r:id="rId151" xr:uid="{A44D0C99-78AC-4439-B522-7304B56BBA0D}"/>
    <hyperlink ref="R482" r:id="rId152" xr:uid="{8B9512EE-BFE5-410C-B1B3-5458FA656DD2}"/>
    <hyperlink ref="R483" r:id="rId153" xr:uid="{39CDB172-38F6-4152-97BB-380BDE0BAE67}"/>
    <hyperlink ref="R484" r:id="rId154" xr:uid="{C761FBBD-FB82-4B0F-935F-C78D683F41F9}"/>
    <hyperlink ref="R485" r:id="rId155" xr:uid="{900ADF29-E87B-48C7-AEAE-34079CCBB10E}"/>
    <hyperlink ref="R486" r:id="rId156" xr:uid="{E5580C37-2193-4F39-B5AC-165E107175DD}"/>
    <hyperlink ref="R487" r:id="rId157" xr:uid="{DBFF978F-98B3-4E77-9E26-A9AE6DA64BA8}"/>
    <hyperlink ref="R488" r:id="rId158" xr:uid="{CA724108-E65B-4976-8905-BFCEA3D4832E}"/>
    <hyperlink ref="R489" r:id="rId159" xr:uid="{429388A0-B12D-44A8-858F-1F4BD2A46782}"/>
    <hyperlink ref="R490" r:id="rId160" xr:uid="{7B96A64C-FDA3-4FDC-B3FD-7F66508465E3}"/>
    <hyperlink ref="R495" r:id="rId161" xr:uid="{A0645AB7-A9AE-49B1-BAEB-7FB1189EE843}"/>
    <hyperlink ref="R496" r:id="rId162" xr:uid="{DF44440F-B458-44EE-B3D8-10AB9778DE56}"/>
    <hyperlink ref="R501" r:id="rId163" xr:uid="{FF39847F-4202-4698-A78B-4FCA908A3282}"/>
    <hyperlink ref="R506" r:id="rId164" xr:uid="{A12B0097-0549-416C-AFE3-FB2C87694859}"/>
    <hyperlink ref="R510" r:id="rId165" xr:uid="{32E5E655-ACA5-42B2-B853-06755B4191C6}"/>
    <hyperlink ref="R517" r:id="rId166" xr:uid="{FE586957-18D2-49EF-8992-183F68D4AAB3}"/>
    <hyperlink ref="R520" r:id="rId167" xr:uid="{780844E0-596D-4746-BD08-DB0DED76F889}"/>
    <hyperlink ref="R526" r:id="rId168" xr:uid="{393BC995-65B5-468C-856C-0719B9925C84}"/>
    <hyperlink ref="R527" r:id="rId169" xr:uid="{C208D1A4-CB3A-42B2-B0A7-EA5A19936F5D}"/>
    <hyperlink ref="R533" r:id="rId170" xr:uid="{F70A9530-03E7-4795-9C5E-865545BA25B8}"/>
    <hyperlink ref="R534" r:id="rId171" xr:uid="{D4D74C08-259A-4FAA-8163-AECDCD9E019B}"/>
    <hyperlink ref="R538" r:id="rId172" xr:uid="{B923EF47-5DD7-40E6-AF57-11CB707E3C2F}"/>
    <hyperlink ref="R545" r:id="rId173" xr:uid="{795FD1DE-5BCD-4032-A057-11591F623CBD}"/>
    <hyperlink ref="R547" r:id="rId174" xr:uid="{F4D8B254-F4F4-42EB-B715-0B81E0DD37E0}"/>
    <hyperlink ref="R551" r:id="rId175" xr:uid="{B6BB3324-6140-4269-BAB4-6E4F8727F836}"/>
    <hyperlink ref="R552" r:id="rId176" xr:uid="{C8B97E77-4492-41CE-AA76-1A82988EDDB5}"/>
    <hyperlink ref="R557" r:id="rId177" xr:uid="{9F661B85-0345-468E-81E6-7CEBC6FB4038}"/>
    <hyperlink ref="R558" r:id="rId178" xr:uid="{55AD6097-2DC2-4884-BA28-55A1DB4C20A9}"/>
    <hyperlink ref="R559" r:id="rId179" xr:uid="{4DCDA1F7-7093-41C3-BD9C-07EEDC09A5DA}"/>
    <hyperlink ref="R562" r:id="rId180" xr:uid="{9B5C26F8-BEDC-4889-8583-8B61241F24B8}"/>
    <hyperlink ref="R574" r:id="rId181" xr:uid="{2A202819-F7D1-4B62-8BFD-64D86CBFC82C}"/>
    <hyperlink ref="R579" r:id="rId182" xr:uid="{FA142A5C-0E50-4086-B997-47E937C20774}"/>
    <hyperlink ref="R582" r:id="rId183" xr:uid="{A962F0CD-A1F1-4D78-A295-CF93B659C1C5}"/>
    <hyperlink ref="R584" r:id="rId184" xr:uid="{890AA9CD-F227-42C1-95B9-17C7A8D80B84}"/>
    <hyperlink ref="R585" r:id="rId185" xr:uid="{513BC36C-0983-47FA-867B-A520B7A1664B}"/>
    <hyperlink ref="R586" r:id="rId186" xr:uid="{15ABCAD7-03F9-4894-A938-0D9F0B8277DF}"/>
    <hyperlink ref="R588" r:id="rId187" xr:uid="{1F241BB5-3F16-4150-AE1C-A3DA3656FC32}"/>
    <hyperlink ref="R589" r:id="rId188" xr:uid="{C5DE8254-289F-44EE-A548-F2C69CC009F1}"/>
    <hyperlink ref="R597" r:id="rId189" xr:uid="{4A2C1D98-3CF6-4418-8CE9-65744ED884B7}"/>
    <hyperlink ref="R599" r:id="rId190" xr:uid="{92F95D26-7533-4DDC-8212-42EB807FD8CB}"/>
    <hyperlink ref="R607" r:id="rId191" xr:uid="{38DC6F83-7A32-43AD-95B2-0C5813E7E313}"/>
    <hyperlink ref="R617" r:id="rId192" xr:uid="{72B4718C-8A78-4167-9C6C-653530FD5EEE}"/>
    <hyperlink ref="R620" r:id="rId193" xr:uid="{88A25FE5-FBE7-4BD0-8903-E22F33057592}"/>
    <hyperlink ref="R621" r:id="rId194" xr:uid="{E975320C-7254-4A4B-BAD0-AE594B50AD26}"/>
    <hyperlink ref="R623" r:id="rId195" xr:uid="{6E433DDB-4543-4ACB-BFC3-FE790F5AA4CF}"/>
    <hyperlink ref="R629" r:id="rId196" xr:uid="{6F9ED4B7-21D6-43A3-822A-71F127BE768A}"/>
    <hyperlink ref="R638" r:id="rId197" xr:uid="{24AFBD6E-A533-42E5-9277-E9AF189B066D}"/>
    <hyperlink ref="R640" r:id="rId198" xr:uid="{7F2DD5A1-DB4F-4D30-9C80-7DD9ED636605}"/>
    <hyperlink ref="R646" r:id="rId199" xr:uid="{10E4B732-B6E7-4D16-813A-D4E653B57C88}"/>
    <hyperlink ref="R648" r:id="rId200" xr:uid="{ECDBAC99-5E8B-45C5-868C-07F22578B739}"/>
    <hyperlink ref="R657" r:id="rId201" xr:uid="{0319F48C-33BB-4B87-A24F-7CF20E33FD75}"/>
    <hyperlink ref="R658" r:id="rId202" xr:uid="{1F4841FF-36AC-468A-B33D-30D133AFA133}"/>
    <hyperlink ref="R667" r:id="rId203" xr:uid="{54938ED0-5EF9-4F52-8DF9-C835D370A588}"/>
    <hyperlink ref="R668" r:id="rId204" xr:uid="{AECD721D-CA67-4A3E-9BF5-FA71F8867B0A}"/>
    <hyperlink ref="R669" r:id="rId205" xr:uid="{5499F1E9-BCCD-42CD-8E1F-FF24CF77B7F8}"/>
    <hyperlink ref="R670" r:id="rId206" xr:uid="{5FA8A253-420C-475F-AF70-632AA892D2B7}"/>
    <hyperlink ref="R671" r:id="rId207" xr:uid="{4B9A06E9-E574-4DA1-9583-DFE4E5C1B857}"/>
    <hyperlink ref="R683" r:id="rId208" xr:uid="{8BFC54C5-A7A9-4F16-8A58-49266A6AB38A}"/>
    <hyperlink ref="R684" r:id="rId209" xr:uid="{580AD544-AA4B-4FE7-9DB5-8B89A6EB4C86}"/>
    <hyperlink ref="R685" r:id="rId210" xr:uid="{50300CD0-2B0F-4206-9986-A298F5A08779}"/>
    <hyperlink ref="R686" r:id="rId211" xr:uid="{2AD4124F-53DD-4E8A-BF18-6B9E1EF28B10}"/>
    <hyperlink ref="R688" r:id="rId212" xr:uid="{F89D0956-FD2A-463B-A8DB-171E79C00CAF}"/>
    <hyperlink ref="R689" r:id="rId213" xr:uid="{AC5D27A0-5C18-4563-9BF4-C6B9968FB28F}"/>
    <hyperlink ref="R707" r:id="rId214" xr:uid="{FBD8117A-996A-41A0-853F-2D51B694D701}"/>
    <hyperlink ref="R710" r:id="rId215" xr:uid="{5A12D43B-BAD4-4E25-9644-1F30A26668A9}"/>
    <hyperlink ref="R717" r:id="rId216" xr:uid="{CC8D9EA5-B399-4A38-B9BB-B393C7C8D5C9}"/>
    <hyperlink ref="R718" r:id="rId217" xr:uid="{E352C2BE-C358-4CBE-A93E-FDA96680AE21}"/>
    <hyperlink ref="R722" r:id="rId218" xr:uid="{D9B45499-8819-4A4F-9860-211F8A333CF8}"/>
    <hyperlink ref="R727" r:id="rId219" xr:uid="{4F183FEC-3272-4074-9922-47F1242F739A}"/>
    <hyperlink ref="R731" r:id="rId220" xr:uid="{39B7A33B-312A-4E7B-BA8D-6B13436C0B0D}"/>
    <hyperlink ref="R735" r:id="rId221" xr:uid="{392C1BDE-22B1-4618-87BC-3F36DED20841}"/>
    <hyperlink ref="R736" r:id="rId222" xr:uid="{F00CE65F-C7F7-4B19-9AF3-AE47EC61EE27}"/>
    <hyperlink ref="R739" r:id="rId223" xr:uid="{54238595-6724-4393-A8EB-F7689E7DA688}"/>
    <hyperlink ref="R740" r:id="rId224" xr:uid="{893790E9-6BA1-49FC-883F-2B156426536C}"/>
    <hyperlink ref="R741" r:id="rId225" xr:uid="{56ABD294-2D6A-4C50-8E96-7862087A42B1}"/>
    <hyperlink ref="R743" r:id="rId226" xr:uid="{5F0EBE7C-52EE-4410-BF2D-DCEBBC3F8622}"/>
    <hyperlink ref="R747" r:id="rId227" xr:uid="{1BA41727-B636-4F33-9CAE-C3ACF0246478}"/>
    <hyperlink ref="R749" r:id="rId228" xr:uid="{41A5B509-977F-4DAE-A687-AFB39E6941EB}"/>
    <hyperlink ref="R751" r:id="rId229" xr:uid="{70E172B4-9B57-4A90-8C10-018FD64218AE}"/>
    <hyperlink ref="R753" r:id="rId230" xr:uid="{95707DEB-F133-4243-ACA2-BA436C89D63B}"/>
    <hyperlink ref="R754" r:id="rId231" xr:uid="{215C1DFF-5F53-4E98-BF06-2AE1DDC082E9}"/>
    <hyperlink ref="R755" r:id="rId232" xr:uid="{BE5ABCF3-8EFB-4F0E-B10A-2DB1E32E8033}"/>
    <hyperlink ref="R757" r:id="rId233" xr:uid="{BBAEE027-4021-4C79-A5D7-76FC19A2F674}"/>
    <hyperlink ref="R759" r:id="rId234" xr:uid="{9D6E9B54-43A0-4E2F-A220-A93BE87A2758}"/>
    <hyperlink ref="R765" r:id="rId235" xr:uid="{6002542B-DF49-4182-A5EE-541AA5EF1635}"/>
    <hyperlink ref="R768" r:id="rId236" xr:uid="{62077B6A-D037-406B-98B8-6D9FF82F7BCA}"/>
    <hyperlink ref="R783" r:id="rId237" xr:uid="{0C8F98DC-AC59-40B0-AB03-9EF58F8F963C}"/>
    <hyperlink ref="R784" r:id="rId238" xr:uid="{F8C70463-2510-4D45-90A3-FB193F7EB912}"/>
    <hyperlink ref="R787" r:id="rId239" xr:uid="{65E42374-366F-40E8-BA1B-E857BAF956DD}"/>
    <hyperlink ref="R789" r:id="rId240" xr:uid="{5BDA2BBB-7161-45B8-A7C4-FDEC6BF3D03D}"/>
    <hyperlink ref="R801" r:id="rId241" xr:uid="{CF5AC67E-8F1B-465A-851A-4FC622AE2E24}"/>
    <hyperlink ref="R803" r:id="rId242" xr:uid="{F9709BF0-9339-4980-8971-D0CDBF283A70}"/>
    <hyperlink ref="R805" r:id="rId243" xr:uid="{F0BE738F-45E3-4900-9839-BF6BAA8CB0E4}"/>
    <hyperlink ref="R816" r:id="rId244" xr:uid="{37479F67-222E-47EB-B46F-99F6991CB1E9}"/>
    <hyperlink ref="R818" r:id="rId245" xr:uid="{D0112757-2CDB-4877-A665-3774D9E17856}"/>
    <hyperlink ref="R823" r:id="rId246" xr:uid="{62B5458C-43CE-4C9C-8007-4A8CACA2D1C9}"/>
    <hyperlink ref="R824" r:id="rId247" xr:uid="{CBB2DF0B-E0BB-4123-8A8A-E3574557A03E}"/>
    <hyperlink ref="R828" r:id="rId248" location="Echobox=1575473946" xr:uid="{A4E3AAB4-FFEB-4710-B013-CF9C6D6BB23C}"/>
    <hyperlink ref="R833" r:id="rId249" xr:uid="{8E8CBB07-E425-4B3E-BB88-D5D9DD622A3A}"/>
    <hyperlink ref="R841" r:id="rId250" xr:uid="{22E561C9-E4D8-4042-84A2-1828954CF77A}"/>
    <hyperlink ref="R845" r:id="rId251" xr:uid="{5525EC92-C18A-48F5-BA57-10A113E9FC00}"/>
    <hyperlink ref="R846" r:id="rId252" xr:uid="{E811C7B6-17DF-407D-8EC5-F6BC88568727}"/>
    <hyperlink ref="R847" r:id="rId253" xr:uid="{FF5C2F03-63A0-451F-A299-104818262F97}"/>
    <hyperlink ref="R848" r:id="rId254" xr:uid="{723244AA-A353-4C8E-88DB-73B95436F4DC}"/>
    <hyperlink ref="R852" r:id="rId255" xr:uid="{3E534C24-80E7-4CB5-822F-B2E32F4A3908}"/>
    <hyperlink ref="R856" r:id="rId256" xr:uid="{43EA8FE5-DFF5-4768-8DDB-851C44A4ED06}"/>
    <hyperlink ref="R859" r:id="rId257" xr:uid="{B7FD1616-F3FE-4D9C-B7F2-4809AAFEA71B}"/>
    <hyperlink ref="R860" r:id="rId258" xr:uid="{7B8162CB-A11F-4E88-AAB5-3E9A90F26979}"/>
    <hyperlink ref="R864" r:id="rId259" xr:uid="{9AC935F1-D9EB-4937-A9FA-CE3F5C4278F0}"/>
    <hyperlink ref="R866" r:id="rId260" xr:uid="{EB02ACF0-8319-4F80-9C18-F96ECFC0A866}"/>
    <hyperlink ref="R875" r:id="rId261" xr:uid="{DA472307-B2C0-42D8-8237-ECDCDD5DD130}"/>
    <hyperlink ref="R881" r:id="rId262" xr:uid="{095B32CF-8480-43F1-BF8B-84B4F033DE53}"/>
    <hyperlink ref="R890" r:id="rId263" xr:uid="{56A73D7C-12AE-4A33-9BAF-1292196CA0D7}"/>
    <hyperlink ref="R896" r:id="rId264" xr:uid="{154C6BA5-E314-47D1-8208-35E7E6C1EAD4}"/>
    <hyperlink ref="R900" r:id="rId265" xr:uid="{BB34DFA6-EA20-42D0-945E-52C18B8AF728}"/>
    <hyperlink ref="R912" r:id="rId266" xr:uid="{DB464F87-84D2-43EA-A484-1F3C4404D038}"/>
    <hyperlink ref="R917" r:id="rId267" xr:uid="{D56DB0E0-495F-4ED2-AB0A-D051434D17C8}"/>
    <hyperlink ref="R927" r:id="rId268" xr:uid="{27D51AB1-1D3A-4124-A21A-38FCF5F46FE9}"/>
    <hyperlink ref="R929" r:id="rId269" xr:uid="{8D54FC9A-7F47-4BD0-B2F2-AFDBEF83DAAE}"/>
    <hyperlink ref="R937" r:id="rId270" xr:uid="{D1947B85-6BCC-426E-B260-85EDBA1176D9}"/>
    <hyperlink ref="R938" r:id="rId271" xr:uid="{432FDC96-FECC-4F5A-9041-6449D446E31D}"/>
    <hyperlink ref="R944" r:id="rId272" xr:uid="{A2572923-056D-442C-8DFD-093B80524C23}"/>
    <hyperlink ref="R947" r:id="rId273" xr:uid="{81972C6A-B4BF-4DA3-B0DA-69E295A9ED90}"/>
    <hyperlink ref="R948" r:id="rId274" xr:uid="{FBDAF07F-D8F6-4B4D-90FC-1F64C7223221}"/>
    <hyperlink ref="R951" r:id="rId275" xr:uid="{41CB9630-5E30-4CB5-9420-72CD28394596}"/>
    <hyperlink ref="R955" r:id="rId276" xr:uid="{7F0BE4A2-149B-4A1B-AD8D-796DB0B1FC8F}"/>
    <hyperlink ref="R959" r:id="rId277" xr:uid="{4FA0EE93-967F-4EDF-8FFC-1FE7A4261DE7}"/>
    <hyperlink ref="R963" r:id="rId278" xr:uid="{C9C9866C-9E47-44F6-BDE5-FF534562E15C}"/>
    <hyperlink ref="R965" r:id="rId279" xr:uid="{431C7BDB-F752-4324-AF0B-97F0874AC0E4}"/>
    <hyperlink ref="R966" r:id="rId280" xr:uid="{0C9A941E-1303-4B68-A802-6D0509F2FA36}"/>
    <hyperlink ref="R982" r:id="rId281" xr:uid="{29D58B6A-C23A-4AE6-8561-548DAC4A95F7}"/>
    <hyperlink ref="R984" r:id="rId282" xr:uid="{1756B33B-5412-4F60-900E-A7BAB6731FE0}"/>
    <hyperlink ref="R989" r:id="rId283" xr:uid="{40E01549-BD41-464A-9FA9-981E13CBB113}"/>
    <hyperlink ref="R990" r:id="rId284" xr:uid="{6896407C-F74E-41C3-8F1B-85129E774D0B}"/>
    <hyperlink ref="R991" r:id="rId285" xr:uid="{E61824E6-B05E-4280-B56F-3B2AEF4F53D8}"/>
    <hyperlink ref="R995" r:id="rId286" xr:uid="{015D65B2-A119-4726-8F17-DD6177D3954C}"/>
    <hyperlink ref="R998" r:id="rId287" xr:uid="{A7CCF52F-4438-4957-9FAA-6F8A851C0C92}"/>
    <hyperlink ref="R1008" r:id="rId288" xr:uid="{A1EE6CDF-4E77-4ED5-8468-3F50C4CFBBDC}"/>
    <hyperlink ref="R1010" r:id="rId289" xr:uid="{6942710A-B8A9-48FD-AEC9-723A5EE052CE}"/>
    <hyperlink ref="R1011" r:id="rId290" xr:uid="{0E9A7684-BAEC-42EF-A2BF-8AA7BE59D08A}"/>
    <hyperlink ref="R1012" r:id="rId291" xr:uid="{8F8990F3-4708-461B-BC05-A90B47E3E3EE}"/>
    <hyperlink ref="R1013" r:id="rId292" xr:uid="{2640DDC5-81DB-4995-808E-C37F0C4D9205}"/>
    <hyperlink ref="R1016" r:id="rId293" xr:uid="{A9EC01E9-E77F-402C-B439-20FD28C9A995}"/>
    <hyperlink ref="R1020" r:id="rId294" xr:uid="{1DACCAC4-4AB6-4094-BD88-61C0C5A86C72}"/>
    <hyperlink ref="R1021" r:id="rId295" xr:uid="{83904743-2513-432E-9DD3-B25FF82EB3B2}"/>
    <hyperlink ref="R1029" r:id="rId296" xr:uid="{105A7542-AE1B-4565-855F-9E06EA75B3AC}"/>
    <hyperlink ref="R1030" r:id="rId297" xr:uid="{AD8E83F2-1668-4F2A-8482-B8F8BC9FD6B8}"/>
    <hyperlink ref="R1031" r:id="rId298" xr:uid="{0C9FF1AB-9139-4A2B-A47D-152FD0FD9066}"/>
    <hyperlink ref="R1037" r:id="rId299" xr:uid="{89CAC785-943F-442A-AC68-2A194D7D2575}"/>
    <hyperlink ref="R1038" r:id="rId300" xr:uid="{459EED16-54F9-4425-9487-3438275049BC}"/>
    <hyperlink ref="R1039" r:id="rId301" xr:uid="{92229791-86B0-41E5-BD9D-8B1C87E1E9C1}"/>
    <hyperlink ref="R1040" r:id="rId302" xr:uid="{D90020CF-C219-4215-9B19-8C0B2731015B}"/>
    <hyperlink ref="R1042" r:id="rId303" xr:uid="{36188EDB-9C7D-4518-948C-2D9689C4B7A3}"/>
    <hyperlink ref="R1045" r:id="rId304" xr:uid="{D39575DF-D954-42D8-BE3D-335C845DD78C}"/>
    <hyperlink ref="R1048" r:id="rId305" xr:uid="{412FFF17-8458-4C95-8382-576B027BAFCE}"/>
    <hyperlink ref="R1051" r:id="rId306" xr:uid="{8BB66B90-73A4-4815-8D93-0F925642D276}"/>
    <hyperlink ref="R1052" r:id="rId307" xr:uid="{7A4D742C-5DC1-47BA-B895-486327ADE30C}"/>
    <hyperlink ref="R1055" r:id="rId308" xr:uid="{81BDAA85-8007-402B-94C9-801B9BDC1845}"/>
    <hyperlink ref="R1056" r:id="rId309" xr:uid="{142D4CD6-85AB-4F85-B642-066E2A975E71}"/>
    <hyperlink ref="R1058" r:id="rId310" xr:uid="{423C00AD-D85D-44A8-B1C3-34C835E92553}"/>
    <hyperlink ref="R1059" r:id="rId311" xr:uid="{30892E37-C5F9-409C-90B6-7A846F220314}"/>
    <hyperlink ref="R1062" r:id="rId312" xr:uid="{96C23EA5-BD7F-4636-8E83-B292F3FE35BC}"/>
    <hyperlink ref="R1063" r:id="rId313" xr:uid="{B0A2A533-EA51-40C6-86AC-639B9D4CC14D}"/>
    <hyperlink ref="R1065" r:id="rId314" xr:uid="{7542E4D6-9D86-4FBD-9377-7212A05BCD28}"/>
    <hyperlink ref="R1067" r:id="rId315" xr:uid="{D2967500-8A7D-4337-B33C-51500FF519EE}"/>
    <hyperlink ref="R1074" r:id="rId316" xr:uid="{1B894C3C-B906-45A2-B1AE-D2B497825238}"/>
    <hyperlink ref="R1077" r:id="rId317" xr:uid="{5B2627A4-0C91-4ED5-A4A4-1C94DEF253A0}"/>
    <hyperlink ref="R1085" r:id="rId318" xr:uid="{9FD382B4-43B4-4A4D-AD70-82E3BBE28221}"/>
    <hyperlink ref="R1087" r:id="rId319" xr:uid="{0BE790A3-9B66-4262-A6A9-B4862F782AA0}"/>
    <hyperlink ref="R1089" r:id="rId320" xr:uid="{46440F5A-81DB-4B8E-9907-8BBB55786163}"/>
    <hyperlink ref="R1105" r:id="rId321" xr:uid="{61BC53DD-99A1-499D-8A0D-41620EBB2571}"/>
    <hyperlink ref="V3" r:id="rId322" location="!/95bronwyn/status/1202681528658145280" xr:uid="{5C37117C-CE3D-493E-B9E3-03B7E281DF57}"/>
    <hyperlink ref="V4" r:id="rId323" location="!/rosickyjr/status/1202681552951529473" xr:uid="{D2B4EFAC-4255-4B11-9E84-2E0619D34948}"/>
    <hyperlink ref="V5" r:id="rId324" location="!/charlieofkns19d/status/1202681556629774336" xr:uid="{14B2788F-2885-4DEE-A6BF-2F0AE447ADCC}"/>
    <hyperlink ref="V6" r:id="rId325" location="!/gatoraccounting/status/1202681570836041728" xr:uid="{55E7E1FE-52BB-4F1D-9733-EEF24349A765}"/>
    <hyperlink ref="V7" r:id="rId326" location="!/thxlostraccoon/status/1202681581544103936" xr:uid="{7BB2FCE3-20A9-4AA3-B2B6-A8FE7E9A5C79}"/>
    <hyperlink ref="V8" r:id="rId327" location="!/hamza_r_/status/1202681614188331008" xr:uid="{2D76238F-90C3-4561-A531-89874D801CD6}"/>
    <hyperlink ref="V9" r:id="rId328" location="!/lutheproducer/status/1202681627589201927" xr:uid="{97C83ABB-2CF6-4966-A077-B560922C5D24}"/>
    <hyperlink ref="V10" r:id="rId329" location="!/samjones_8/status/1202681652847218690" xr:uid="{4370214F-BA43-4ED1-BCBA-97BC04C5F39C}"/>
    <hyperlink ref="V11" r:id="rId330" location="!/partybottm/status/1202681663060201472" xr:uid="{685F9663-DC5C-4473-80A0-7D3781357AB1}"/>
    <hyperlink ref="V12" r:id="rId331" location="!/afcjosh_/status/1202681690369511424" xr:uid="{A2E4A629-9E78-49DB-8B70-F4CCF99025EC}"/>
    <hyperlink ref="V13" r:id="rId332" location="!/bigil_2019/status/1202681644848734209" xr:uid="{6AAE74E9-92D5-4A02-9C91-56B65A27E7D3}"/>
    <hyperlink ref="V14" r:id="rId333" location="!/bigil_2019/status/1202681695071342594" xr:uid="{F7A4022A-9965-47A8-A66D-B5AE76E33D18}"/>
    <hyperlink ref="V15" r:id="rId334" location="!/soybertica/status/1202681702352670720" xr:uid="{C39D0453-AA45-4C72-92CE-7903667BA8AB}"/>
    <hyperlink ref="V16" r:id="rId335" location="!/boomyboomtime/status/1202681715749244931" xr:uid="{B69A1CA0-4327-41A0-B220-E375BE17EA7A}"/>
    <hyperlink ref="V17" r:id="rId336" location="!/boomyboomtime/status/1202681715749244931" xr:uid="{D2689966-B1A6-4D3E-B360-EDEFBE2F3AD1}"/>
    <hyperlink ref="V18" r:id="rId337" location="!/30thxoctober/status/1202681725727457280" xr:uid="{E4B402CB-BE2A-4837-A409-BA3D727F5C20}"/>
    <hyperlink ref="V19" r:id="rId338" location="!/cockneycomic/status/1202681726511853571" xr:uid="{7DE2AF9E-7586-490C-918E-9448C8DAC46F}"/>
    <hyperlink ref="V20" r:id="rId339" location="!/tonydennis10/status/1202681741070213122" xr:uid="{EA6DB03C-C87D-4BC0-AAE2-E882F81DC3A7}"/>
    <hyperlink ref="V21" r:id="rId340" location="!/djknibbs49/status/1202681745017069574" xr:uid="{DFFCFA34-7F88-4F38-9807-C528F956E5D9}"/>
    <hyperlink ref="V22" r:id="rId341" location="!/moralestaya_/status/1202681747348975616" xr:uid="{6D9AB39D-FA01-4329-9598-46EFF545B955}"/>
    <hyperlink ref="V23" r:id="rId342" location="!/privharry22_/status/1202681806316810240" xr:uid="{628DBF9B-F584-4F7E-BC2D-82814F7C05A0}"/>
    <hyperlink ref="V24" r:id="rId343" location="!/andrewm_ldn/status/1202681812222455808" xr:uid="{BEE3171F-3871-4B72-BE5A-C246ED9DDE9F}"/>
    <hyperlink ref="V25" r:id="rId344" location="!/kek2k12/status/1202681860419149824" xr:uid="{9625B107-4B55-426E-9E42-95732EE6B9F3}"/>
    <hyperlink ref="V26" r:id="rId345" location="!/willthegooner/status/1202681867566223362" xr:uid="{35F74E2F-8FDF-481D-9A5A-9B58EFFE169D}"/>
    <hyperlink ref="V27" r:id="rId346" location="!/cineastbenrowe/status/1202681867943596032" xr:uid="{79A239CE-6799-44F5-ADC2-726E2C6BC4A5}"/>
    <hyperlink ref="V28" r:id="rId347" location="!/louwritetravel/status/1202681875489275904" xr:uid="{C4990AF7-4A14-4E38-BD30-92AC16CB5168}"/>
    <hyperlink ref="V29" r:id="rId348" location="!/wreimers/status/1202681892991946752" xr:uid="{2CED6BAE-9690-4AAA-B3B1-63CBCD1CB56A}"/>
    <hyperlink ref="V30" r:id="rId349" location="!/atsc2015/status/1202681928928899073" xr:uid="{6249BD28-E7AE-4A16-9A71-5A5E18FAFDC4}"/>
    <hyperlink ref="V31" r:id="rId350" location="!/aitorgmz_/status/1202681941633445889" xr:uid="{6AF734D0-3E72-4BB3-8EAD-996146F0AC55}"/>
    <hyperlink ref="V32" r:id="rId351" location="!/lowerthandan/status/1202681941973250048" xr:uid="{04D1552E-0361-4C14-8640-FB83ACF30C0A}"/>
    <hyperlink ref="V33" r:id="rId352" location="!/melimll/status/1202681942543683585" xr:uid="{16E17951-F312-478C-80B5-8B6BF0179F91}"/>
    <hyperlink ref="V34" r:id="rId353" location="!/1fallen_apple/status/1202681949552349187" xr:uid="{71B85F98-842F-425B-A5ED-074967634F5A}"/>
    <hyperlink ref="V35" r:id="rId354" location="!/ashmeeeeeet/status/1202682031769038848" xr:uid="{2F534078-BBDD-4A62-8156-B16A28442649}"/>
    <hyperlink ref="V36" r:id="rId355" location="!/will__watson19/status/1202682043890622465" xr:uid="{A3F290E2-B3F8-4D5A-BED3-B8FE59BB1EED}"/>
    <hyperlink ref="V37" r:id="rId356" location="!/fwmj/status/1202682061728952321" xr:uid="{A0AB1025-0469-4678-93C9-954CAEB8D104}"/>
    <hyperlink ref="V38" r:id="rId357" location="!/fwmj/status/1202682061728952321" xr:uid="{98C779A3-A579-4A66-947A-A3C4A7494A8F}"/>
    <hyperlink ref="V39" r:id="rId358" location="!/fwmj/status/1202682061728952321" xr:uid="{54E54E14-EC2D-4E5A-B6B5-2884E78E203D}"/>
    <hyperlink ref="V40" r:id="rId359" location="!/wayne_writes/status/1202682076203536390" xr:uid="{95105D42-F2F5-4F77-A940-84D5522C13B7}"/>
    <hyperlink ref="V41" r:id="rId360" location="!/adzzor/status/1202682079676391426" xr:uid="{6F485BCE-4D25-40BC-A3B9-8BA8EB6654AE}"/>
    <hyperlink ref="V42" r:id="rId361" location="!/mijjah_/status/1202682089142964230" xr:uid="{17B1BBBB-B73C-4F6D-8A55-504C777D9B4D}"/>
    <hyperlink ref="V43" r:id="rId362" location="!/ugatto/status/1202682093056208899" xr:uid="{3FFCACE3-6121-44ED-8325-6D9DE71FE4FC}"/>
    <hyperlink ref="V44" r:id="rId363" location="!/tylerwilliam98/status/1202682099687395331" xr:uid="{251A8FAF-9BCF-419D-B64C-FA28FDA36A6E}"/>
    <hyperlink ref="V45" r:id="rId364" location="!/zzz_nem_/status/1202682162627018752" xr:uid="{9FDA62C4-98A6-46C8-AC71-A0EE2BFE6DD1}"/>
    <hyperlink ref="V46" r:id="rId365" location="!/3dragonminimum/status/1202682181576884224" xr:uid="{F950F685-7376-4DB3-AC9A-DDBF98A8B4E7}"/>
    <hyperlink ref="V47" r:id="rId366" location="!/angryjohnny77/status/1202682198215790597" xr:uid="{DED6004D-C36E-40E1-A38A-FC0FCDFBC406}"/>
    <hyperlink ref="V48" r:id="rId367" location="!/angryjohnny77/status/1202682198215790597" xr:uid="{975DF16C-CCDB-4C2A-AD05-408AD1E82C90}"/>
    <hyperlink ref="V49" r:id="rId368" location="!/gunnersteve/status/1202682213298511874" xr:uid="{60EB6542-9368-4FD8-AAAB-46DEFF77F4B8}"/>
    <hyperlink ref="V50" r:id="rId369" location="!/angieeeloove/status/1202682218394669056" xr:uid="{9FCC1771-2BCB-4569-A90F-BED3C322F7AE}"/>
    <hyperlink ref="V51" r:id="rId370" location="!/betterwalsh/status/1202682260052434949" xr:uid="{EA1EAB7F-B24B-40CF-8A34-97A07FF530B4}"/>
    <hyperlink ref="V52" r:id="rId371" location="!/toon_mentalist/status/1202682268613038085" xr:uid="{741C9890-BFE0-4967-B044-657E2EB7D87B}"/>
    <hyperlink ref="V53" r:id="rId372" location="!/ncowan11/status/1202682270265565188" xr:uid="{29500E89-6108-4E48-A5B6-134EE5DC850C}"/>
    <hyperlink ref="V54" r:id="rId373" location="!/ciphermandy/status/1202682276087304193" xr:uid="{DAE74176-8CDB-4018-8161-BFDAEA98BD55}"/>
    <hyperlink ref="V55" r:id="rId374" location="!/danielbarnes999/status/1202681744941633537" xr:uid="{2025F8CD-104B-460F-BE10-A62656B71EB7}"/>
    <hyperlink ref="V56" r:id="rId375" location="!/danielbarnes999/status/1202681744941633537" xr:uid="{0C894267-F4CF-46DB-B79E-56FA72C2526A}"/>
    <hyperlink ref="V57" r:id="rId376" location="!/danielbarnes999/status/1202682308920299520" xr:uid="{17024F0F-C3F7-4713-898E-956272C801AC}"/>
    <hyperlink ref="V58" r:id="rId377" location="!/arubababy/status/1202682310237310981" xr:uid="{9934CB06-D947-4C18-8478-A052C7AC614C}"/>
    <hyperlink ref="V59" r:id="rId378" location="!/mrcjwright/status/1202682310950359040" xr:uid="{88B9AFBB-6174-4F35-81F4-20A239466208}"/>
    <hyperlink ref="V60" r:id="rId379" location="!/shanem_17/status/1202682396354764800" xr:uid="{4FC085C4-1EB4-47F6-AD42-872952B4EE5A}"/>
    <hyperlink ref="V61" r:id="rId380" location="!/therealh2ocoach/status/1202682397269078016" xr:uid="{570F0168-C5A3-45C9-B793-5B4762BBDE32}"/>
    <hyperlink ref="V62" r:id="rId381" location="!/lilix3101/status/1202682412108566535" xr:uid="{88094F57-4467-4CA7-AB2C-3521E8041756}"/>
    <hyperlink ref="V63" r:id="rId382" location="!/dannydealguru/status/1202682418756538375" xr:uid="{0909AF2B-ED4C-49E3-93F1-72DD52C2CE18}"/>
    <hyperlink ref="V64" r:id="rId383" location="!/dreamlaymen/status/1202682494472073217" xr:uid="{E9BFF360-E225-4110-85E8-B4921AC4C391}"/>
    <hyperlink ref="V65" r:id="rId384" location="!/doug7923/status/1202682498968363008" xr:uid="{DBBF239A-CEBE-46B1-8308-FDEE4AC76F89}"/>
    <hyperlink ref="V66" r:id="rId385" location="!/doug7923/status/1202682498968363008" xr:uid="{E2A61D31-5225-449B-94E1-98CD131D3C62}"/>
    <hyperlink ref="V67" r:id="rId386" location="!/octiliery/status/1202682577959751682" xr:uid="{877EFB30-FFD1-4AB3-B22B-EF670925EAA0}"/>
    <hyperlink ref="V68" r:id="rId387" location="!/archietheleper/status/1202682587547930626" xr:uid="{0B494BDA-7CA4-4ABA-B27F-8CAD8486B737}"/>
    <hyperlink ref="V69" r:id="rId388" location="!/trumwill/status/1202682597320613888" xr:uid="{269967F3-8E1F-4D63-9542-8AD8599EB7F6}"/>
    <hyperlink ref="V70" r:id="rId389" location="!/larrrmmy/status/1202682636780613632" xr:uid="{20B884F0-3D01-4694-9B91-7C41FB9D6AED}"/>
    <hyperlink ref="V71" r:id="rId390" location="!/actuallycal/status/1202682644363919361" xr:uid="{8BF999D8-EAF0-4E76-8A74-F147427D28E1}"/>
    <hyperlink ref="V72" r:id="rId391" location="!/taraafcx/status/1202682657068503040" xr:uid="{375B4EF6-FE4D-4D11-A61C-13CA887F7512}"/>
    <hyperlink ref="V73" r:id="rId392" location="!/brett_leverton/status/1202682662462410756" xr:uid="{179477E0-9568-4298-B10F-C9DB99A4E385}"/>
    <hyperlink ref="V74" r:id="rId393" location="!/jmarquins01/status/1202682684134305794" xr:uid="{5E32CFE9-9E1E-44A0-83F0-A778A6FAB643}"/>
    <hyperlink ref="V75" r:id="rId394" location="!/barrypaton/status/1202682738714796038" xr:uid="{9A46A9AE-EB80-4A2D-98FC-7C6CEE436396}"/>
    <hyperlink ref="V76" r:id="rId395" location="!/bestneighbors/status/1202682802413678593" xr:uid="{171F9F72-F9FF-4234-8C09-1853EED229D2}"/>
    <hyperlink ref="V77" r:id="rId396" location="!/hero_taylor9/status/1202682872349544456" xr:uid="{041379C1-B532-448D-A0CD-978065E441F9}"/>
    <hyperlink ref="V78" r:id="rId397" location="!/partouche9/status/1202682895388856325" xr:uid="{AAF005E2-71FA-4D13-A021-ABF0EF271963}"/>
    <hyperlink ref="V79" r:id="rId398" location="!/curttheguru/status/1202682901193789441" xr:uid="{2FEB39C3-1D94-4E41-A910-D15E14949B9D}"/>
    <hyperlink ref="V80" r:id="rId399" location="!/smithyg/status/1202682932747522051" xr:uid="{B6BADE3C-1748-4CAB-89B6-64A970F1B4A9}"/>
    <hyperlink ref="V81" r:id="rId400" location="!/smithyg/status/1202682932747522051" xr:uid="{80BCE708-8833-4ACE-9DAD-5F0ED9482A22}"/>
    <hyperlink ref="V82" r:id="rId401" location="!/daizy_cham/status/1202682933548634113" xr:uid="{DD0F49FC-316E-47D4-A8FA-BAAE95DF6608}"/>
    <hyperlink ref="V83" r:id="rId402" location="!/daizy_cham/status/1202682933548634113" xr:uid="{6A92C2AC-0572-4F6F-B41C-E3D0F0B0A404}"/>
    <hyperlink ref="V84" r:id="rId403" location="!/daizy_cham/status/1202682933548634113" xr:uid="{74873DBC-D3A1-42BF-BB9B-2D0D59249F72}"/>
    <hyperlink ref="V85" r:id="rId404" location="!/acl_josh/status/1202682933691211776" xr:uid="{0ECFF93F-4EFB-4674-BAC2-2BE30C08CE5F}"/>
    <hyperlink ref="V86" r:id="rId405" location="!/claudiaaam_/status/1202682941316448257" xr:uid="{8419A19E-2791-4698-A14F-577CE0D96CC3}"/>
    <hyperlink ref="V87" r:id="rId406" location="!/strykercross/status/1202682958051758086" xr:uid="{D19206CA-8AAB-4C4E-A517-67F32AC5995E}"/>
    <hyperlink ref="V88" r:id="rId407" location="!/strykercross/status/1202682958051758086" xr:uid="{F610BE70-4008-45F7-897C-EC71C9AB3E30}"/>
    <hyperlink ref="V89" r:id="rId408" location="!/nigel_forshaw/status/1202682971263815680" xr:uid="{0A9BA7C8-5A78-43D1-A370-93331AD8AA3F}"/>
    <hyperlink ref="V90" r:id="rId409" location="!/nigel_forshaw/status/1202682971263815680" xr:uid="{A854B55B-AF0C-46DB-B18A-406152831DC9}"/>
    <hyperlink ref="V91" r:id="rId410" location="!/nigel_forshaw/status/1202682971263815680" xr:uid="{DD5752BC-E9DB-4C1E-8CB2-C207CD6FC8C4}"/>
    <hyperlink ref="V92" r:id="rId411" location="!/notelmira/status/1202682975479091200" xr:uid="{4F5A0876-0DAC-4EFF-BD9F-A4F89197D5E3}"/>
    <hyperlink ref="V93" r:id="rId412" location="!/jonesnjonesn/status/1202682979480416261" xr:uid="{05B83B5D-EF0B-4C92-9939-80A22FEBF153}"/>
    <hyperlink ref="V94" r:id="rId413" location="!/tikitakaconnor/status/1202682980210290689" xr:uid="{6920E48B-C140-4E86-A6F0-BFFC18178B44}"/>
    <hyperlink ref="V95" r:id="rId414" location="!/deccoppinger/status/1202682989840343040" xr:uid="{4874DA97-4AA5-4A0A-9411-F5A9C4D8912E}"/>
    <hyperlink ref="V96" r:id="rId415" location="!/atey0/status/1202683006978269185" xr:uid="{9030D1C8-F37B-4CAC-B07A-378159EABB2C}"/>
    <hyperlink ref="V97" r:id="rId416" location="!/dan_longmore/status/1202683014846828544" xr:uid="{75AE8961-374F-4D11-8923-7756295692A9}"/>
    <hyperlink ref="V98" r:id="rId417" location="!/mtkigz/status/1202683045725265928" xr:uid="{4EA76C9B-F257-468C-A5BB-E812FEED5F42}"/>
    <hyperlink ref="V99" r:id="rId418" location="!/asihsukmaa/status/1202683051123171328" xr:uid="{1902F47B-764F-40CD-AFAC-0938E9E7800B}"/>
    <hyperlink ref="V100" r:id="rId419" location="!/brooklynfitchik/status/1202683053971259392" xr:uid="{2F2CF78B-C343-48F7-A23C-5A0A63C95349}"/>
    <hyperlink ref="V101" r:id="rId420" location="!/gaggaboo/status/1202683061282000896" xr:uid="{79BFE5FC-91C0-4B1D-A597-8BC6BDEF3D2C}"/>
    <hyperlink ref="V102" r:id="rId421" location="!/taku0713/status/1202683071264280576" xr:uid="{21F9B84C-4779-4186-AAC4-AEBCC3BBF73A}"/>
    <hyperlink ref="V103" r:id="rId422" location="!/sarah_mkde/status/1202683073894240257" xr:uid="{C454DF16-57C6-4B3C-9F27-0DA7AB428AFA}"/>
    <hyperlink ref="V104" r:id="rId423" location="!/antonypearce03/status/1202683078101143554" xr:uid="{77063CA7-90D5-4706-8BAF-D9AE32663435}"/>
    <hyperlink ref="V105" r:id="rId424" location="!/jamesthejoo/status/1202683178495823872" xr:uid="{B7FBE168-2ADF-4E7B-A53A-0E388E8511F6}"/>
    <hyperlink ref="V106" r:id="rId425" location="!/peterli87273323/status/1202683219977654272" xr:uid="{C09F530A-53BB-4109-9D40-25F5DFC5A825}"/>
    <hyperlink ref="V107" r:id="rId426" location="!/saulbz_/status/1202683242907930624" xr:uid="{8DAA027E-5FC7-42BD-A0A9-222948770F21}"/>
    <hyperlink ref="V108" r:id="rId427" location="!/___lezzer___/status/1202683209542242304" xr:uid="{9C119579-FF0E-4A8C-B72B-359ADB8A41BD}"/>
    <hyperlink ref="V109" r:id="rId428" location="!/twackin/status/1202683249660698624" xr:uid="{CF65E16D-3C1A-4EA5-BE64-DDD3001D6C07}"/>
    <hyperlink ref="V110" r:id="rId429" location="!/hassan3579/status/1202683213333876738" xr:uid="{3AB4CB0F-FC40-40C8-AF7A-32773BAFB3E5}"/>
    <hyperlink ref="V111" r:id="rId430" location="!/twackin/status/1202683275405344774" xr:uid="{CC8FC13A-C54B-4B7D-9EE9-7155A513CFB9}"/>
    <hyperlink ref="V112" r:id="rId431" location="!/anunitu1/status/1202683297484152832" xr:uid="{76ED1AD3-7083-4E7C-B505-86FBF1368EDE}"/>
    <hyperlink ref="V113" r:id="rId432" location="!/hhhhyunjinjin/status/1202683323530858502" xr:uid="{60795793-C351-4094-B08E-CF71457CB049}"/>
    <hyperlink ref="V114" r:id="rId433" location="!/hellsfire/status/1202683347303985153" xr:uid="{C2DB6E7E-A67D-4A2C-B978-287E9E2E0776}"/>
    <hyperlink ref="V115" r:id="rId434" location="!/so8sick/status/1202683350667923458" xr:uid="{15B003AA-53C8-467E-8FA9-401C1B6AE22F}"/>
    <hyperlink ref="V116" r:id="rId435" location="!/jamesrlarkins/status/1202683361287950341" xr:uid="{26FB540C-4D56-4862-8398-8B6E502E86E3}"/>
    <hyperlink ref="V117" r:id="rId436" location="!/itwasjustbanter/status/1202683403872673792" xr:uid="{9704735D-ADB7-4931-8575-210F5E1D4448}"/>
    <hyperlink ref="V118" r:id="rId437" location="!/dric_chg/status/1202683413553188864" xr:uid="{48C361E7-32D6-4164-9A27-B37D2B1CFC60}"/>
    <hyperlink ref="V119" r:id="rId438" location="!/she_is_ski/status/1202683425490161667" xr:uid="{B3293F11-D1D4-4444-9FC1-A16EA5A2F7BB}"/>
    <hyperlink ref="V120" r:id="rId439" location="!/evertonnewsapp/status/1202683454158192640" xr:uid="{904702B3-5AFE-4A1D-BA60-A80A183F807C}"/>
    <hyperlink ref="V121" r:id="rId440" location="!/evertonnewsapp/status/1202683454158229510" xr:uid="{CFCF411B-F213-412B-B39F-976F0A4C8E5F}"/>
    <hyperlink ref="V122" r:id="rId441" location="!/evertonnewsapp/status/1202683454174961664" xr:uid="{7A91567D-C1EA-4DC1-A407-083C671540F1}"/>
    <hyperlink ref="V123" r:id="rId442" location="!/villanews_app/status/1202683454065905665" xr:uid="{4CEE4E42-59F1-40A2-9C6D-35B32CCD64FD}"/>
    <hyperlink ref="V124" r:id="rId443" location="!/villanews_app/status/1202683454179233794" xr:uid="{FF2BDC1B-A6F4-4EC1-BFAD-BC9A19037D28}"/>
    <hyperlink ref="V125" r:id="rId444" location="!/romanesymezyc/status/1202683499632828416" xr:uid="{138F5F79-0ED7-49DA-97B0-4824572845A9}"/>
    <hyperlink ref="V126" r:id="rId445" location="!/lilypenny/status/1202683508101173252" xr:uid="{5FED19D3-C249-4CF0-B364-8288F0B223E9}"/>
    <hyperlink ref="V127" r:id="rId446" location="!/hxrlxnd/status/1202683517324447744" xr:uid="{FB7BA12F-DFBA-48FE-A8E7-887996784D9D}"/>
    <hyperlink ref="V128" r:id="rId447" location="!/marctsmith/status/1202683564120297474" xr:uid="{A0D531C0-54EF-44E4-BD3D-8C72F2DEE39B}"/>
    <hyperlink ref="V129" r:id="rId448" location="!/dmedialab/status/1202683572496347137" xr:uid="{3F830C09-7D53-4EA7-BCF8-C35DF42BCF6C}"/>
    <hyperlink ref="V130" r:id="rId449" location="!/marklees409/status/1202683623780077580" xr:uid="{2F7C2F1F-E18F-4963-BEB9-72BE8DC7E57E}"/>
    <hyperlink ref="V131" r:id="rId450" location="!/weecoulter/status/1202683629593333761" xr:uid="{48A964C6-A91A-4C9B-9DEA-533E66AAAEBC}"/>
    <hyperlink ref="V132" r:id="rId451" location="!/tomdickinson23/status/1202683635876401152" xr:uid="{A1880626-901A-4B5F-8E88-77C57FFF1EA9}"/>
    <hyperlink ref="V133" r:id="rId452" location="!/ucapt10/status/1202683639881965569" xr:uid="{EA464F57-8D1D-48AE-8B4F-01C8C0DA3A24}"/>
    <hyperlink ref="V134" r:id="rId453" location="!/amparogag/status/1202683649382125569" xr:uid="{317C4DE3-F798-490A-828D-982761FB1820}"/>
    <hyperlink ref="V135" r:id="rId454" location="!/paulwilson1000/status/1202683665169432576" xr:uid="{8C91DC27-26E4-475E-A8AC-39CFD6D0F30C}"/>
    <hyperlink ref="V136" r:id="rId455" location="!/fotherskill/status/1202683678259892233" xr:uid="{A0CCDDFE-B211-4FD5-ADFD-4B59C7AB780E}"/>
    <hyperlink ref="V137" r:id="rId456" location="!/vernonb48/status/1202683692377923584" xr:uid="{8354E9A6-43E8-49DE-813A-C20FA4DDB3A7}"/>
    <hyperlink ref="V138" r:id="rId457" location="!/tebzico73efc/status/1202683707469025289" xr:uid="{F851C736-C4B2-411F-8075-431B78713963}"/>
    <hyperlink ref="V139" r:id="rId458" location="!/15bolubolu/status/1202683716058931200" xr:uid="{1B4C5838-4FC4-4606-868B-4341404F43AB}"/>
    <hyperlink ref="V140" r:id="rId459" location="!/build_you_daddy/status/1202683718772690944" xr:uid="{082F706E-98FF-49FD-A15A-DC50E7C72C71}"/>
    <hyperlink ref="V141" r:id="rId460" location="!/samzzito/status/1202683776226275329" xr:uid="{5991AF3E-1685-4B3E-84FF-445955B6F35E}"/>
    <hyperlink ref="V142" r:id="rId461" location="!/tierneyloyal/status/1202683777090232323" xr:uid="{A6F02305-7A01-46DD-B04C-B633BE198CE9}"/>
    <hyperlink ref="V143" r:id="rId462" location="!/doyoueveneven/status/1202683779799769089" xr:uid="{1B1C040E-D058-4F84-AF06-3995B16405EA}"/>
    <hyperlink ref="V144" r:id="rId463" location="!/rvinyldeals/status/1202683885626281990" xr:uid="{8F84640B-0419-433C-A08F-53AE584E8989}"/>
    <hyperlink ref="V145" r:id="rId464" location="!/davidsouth1980/status/1202683930517889024" xr:uid="{0696227E-11C4-48D1-8FC3-671CAD2D5AE4}"/>
    <hyperlink ref="V146" r:id="rId465" location="!/knyyylgch/status/1202683952928083980" xr:uid="{718D794F-7A1B-4221-B605-DEC7D37904EF}"/>
    <hyperlink ref="V147" r:id="rId466" location="!/castawayscove/status/1202683996678828033" xr:uid="{4D62B437-3F7A-4617-AB79-E55DF1D52A40}"/>
    <hyperlink ref="V148" r:id="rId467" location="!/dancarruthers12/status/1202684023300067329" xr:uid="{D8AD03C1-D9F5-4952-AFF8-400772F1AABC}"/>
    <hyperlink ref="V149" r:id="rId468" location="!/showluigi1/status/1202684037535535110" xr:uid="{BB270571-CC77-4AAF-B09D-BA7BDEBB4646}"/>
    <hyperlink ref="V150" r:id="rId469" location="!/carlowallo/status/1202684060931375105" xr:uid="{8B0E43BE-B3A2-48D0-814E-1B054CD2A114}"/>
    <hyperlink ref="V151" r:id="rId470" location="!/sammiixa/status/1202684069374504961" xr:uid="{AB084F5E-A2DD-4D25-9CCA-BBEE924C9F39}"/>
    <hyperlink ref="V152" r:id="rId471" location="!/the_truthness/status/1202684077041766400" xr:uid="{D3D89337-A3A7-4187-852C-28EB40764238}"/>
    <hyperlink ref="V153" r:id="rId472" location="!/thewall1992/status/1202684080715943938" xr:uid="{9F80F6CF-81D5-4EE7-BCAE-C6C9F324EEC3}"/>
    <hyperlink ref="V154" r:id="rId473" location="!/ryan_adams93/status/1202684088081141761" xr:uid="{424E3A1D-2767-413A-9220-BD5A8D0853CC}"/>
    <hyperlink ref="V155" r:id="rId474" location="!/waveygerard/status/1202684118640652289" xr:uid="{98ADB955-DCF5-40F9-9E28-B8D2FC3DD2A5}"/>
    <hyperlink ref="V156" r:id="rId475" location="!/kyle_gingerbear/status/1202684118749736961" xr:uid="{DC7A9B7F-6033-4B89-8FF4-6AE2D97477DC}"/>
    <hyperlink ref="V157" r:id="rId476" location="!/alexkourvo/status/1202684133551624192" xr:uid="{2AEAC620-94AF-467E-9302-319E026538A7}"/>
    <hyperlink ref="V158" r:id="rId477" location="!/choijongg/status/1202684135212507137" xr:uid="{73E1417C-4EEB-4419-BBD3-16A419772512}"/>
    <hyperlink ref="V159" r:id="rId478" location="!/alexjive/status/1202684136059801600" xr:uid="{6C208AB4-33AB-4AA4-B136-E627D39A4C37}"/>
    <hyperlink ref="V160" r:id="rId479" location="!/alexjive/status/1202684136059801600" xr:uid="{08B4B191-29DE-42FD-9121-F82DF299EBDC}"/>
    <hyperlink ref="V161" r:id="rId480" location="!/alexjive/status/1202684136059801600" xr:uid="{CAA4524D-4855-444D-AE7F-694AEAAC32E7}"/>
    <hyperlink ref="V162" r:id="rId481" location="!/andrewflincoln/status/1202684136269344768" xr:uid="{618A378C-DA28-4F2E-A487-F7DD4AE77C50}"/>
    <hyperlink ref="V163" r:id="rId482" location="!/g4b_zerkk/status/1202684153382260736" xr:uid="{894C878A-D46E-4E72-89B2-994D9C5BC965}"/>
    <hyperlink ref="V164" r:id="rId483" location="!/eddie__v/status/1202684165222780940" xr:uid="{66F5FB4E-2FFD-4314-946B-57346E3D66FC}"/>
    <hyperlink ref="V165" r:id="rId484" location="!/notwithanybody/status/1202684167630327808" xr:uid="{14E56BA4-0E35-4113-B809-031A8C89A856}"/>
    <hyperlink ref="V166" r:id="rId485" location="!/branh96/status/1202683369617797120" xr:uid="{874DA3AF-9735-4796-B24A-A505F106D495}"/>
    <hyperlink ref="V167" r:id="rId486" location="!/14obrien14/status/1202684185296691202" xr:uid="{AC989CFF-6754-42A8-A29C-A7946B07AA8B}"/>
    <hyperlink ref="V168" r:id="rId487" location="!/firenzephoenix/status/1202684218188410880" xr:uid="{8E25FC63-D15B-4414-95BA-B7DB9CBC1E91}"/>
    <hyperlink ref="V169" r:id="rId488" location="!/thereportmovie/status/1202684226300080128" xr:uid="{03323915-033B-4AE4-8D56-585A7DCD84A5}"/>
    <hyperlink ref="V170" r:id="rId489" location="!/blushnbutterfly/status/1202684227344650240" xr:uid="{A685A82D-56EA-4892-B80B-8E2DE4D575F7}"/>
    <hyperlink ref="V171" r:id="rId490" location="!/flatsquirrel2/status/1202684258969640961" xr:uid="{128D2DC0-A4B9-408F-ADDF-B7E1705D6E2C}"/>
    <hyperlink ref="V172" r:id="rId491" location="!/adclark85/status/1202684263554043904" xr:uid="{DC7E77D5-2F8D-4069-AF66-2CBF69E9929D}"/>
    <hyperlink ref="V173" r:id="rId492" location="!/asunaviii/status/1202684275839123456" xr:uid="{C3E0EA35-4CFC-4380-9015-EEE463C64457}"/>
    <hyperlink ref="V174" r:id="rId493" location="!/kkline201/status/1202684281212067841" xr:uid="{06776BB7-DBB7-40C9-86B9-6C30F3B2A86E}"/>
    <hyperlink ref="V175" r:id="rId494" location="!/_chris_hurst_/status/1202681922314477569" xr:uid="{C86EC417-3FD4-4005-8ADB-CE28A91E6C25}"/>
    <hyperlink ref="V176" r:id="rId495" location="!/michael_p_c_lfc/status/1202684307778789376" xr:uid="{65D6DC7F-4526-41F4-AC8C-513F6F17903E}"/>
    <hyperlink ref="V177" r:id="rId496" location="!/theotherdae/status/1202684311453020161" xr:uid="{7A0A4BF8-C72C-4B09-BA74-0650ED9BB673}"/>
    <hyperlink ref="V178" r:id="rId497" location="!/goonerruben/status/1202684317010407425" xr:uid="{D9C52115-A541-4F7C-92CA-EBC82B71BE3F}"/>
    <hyperlink ref="V179" r:id="rId498" location="!/yungcleofatra/status/1202684364041203712" xr:uid="{B6347C10-28EB-48EA-9378-672E10CF4DB7}"/>
    <hyperlink ref="V180" r:id="rId499" location="!/nerdapproved/status/1202683992786554881" xr:uid="{44E04CCC-4345-4931-A778-059D13D9A100}"/>
    <hyperlink ref="V181" r:id="rId500" location="!/thespacejace/status/1202684374526971905" xr:uid="{29287F6A-2D73-48D8-B5DE-5AA682FEE57A}"/>
    <hyperlink ref="V182" r:id="rId501" location="!/musical_muze/status/1202684382240288771" xr:uid="{F70341E1-165D-4CFB-8E4F-AD57CCF5F6CB}"/>
    <hyperlink ref="V183" r:id="rId502" location="!/emarged/status/1202684404662976513" xr:uid="{AA6B3165-6B64-4D05-ACCE-87B506DDC2E1}"/>
    <hyperlink ref="V184" r:id="rId503" location="!/blue_seahawk/status/1202684408752476160" xr:uid="{89F55A58-96DB-44EA-97F5-3F177B2EB2AB}"/>
    <hyperlink ref="V185" r:id="rId504" location="!/putin_is_here/status/1202684409813635072" xr:uid="{426C0F0E-6EE6-4D52-91A0-6798D32B798E}"/>
    <hyperlink ref="V186" r:id="rId505" location="!/surmandave/status/1202684461500059654" xr:uid="{0ACE6B90-77FC-4084-8016-7CA5B7CFA395}"/>
    <hyperlink ref="V187" r:id="rId506" location="!/kafui_gooner/status/1202684461550362629" xr:uid="{B1AFCCEC-C236-4A54-B1ED-397B75DCED68}"/>
    <hyperlink ref="V188" r:id="rId507" location="!/kevins78500/status/1202684483977318400" xr:uid="{74DD5A32-3FE8-4C78-AFA2-1A3F57805039}"/>
    <hyperlink ref="V189" r:id="rId508" location="!/lucasdkio/status/1202684488955957249" xr:uid="{DCECA2DC-7188-41F2-96DA-E1CD6CA0534B}"/>
    <hyperlink ref="V190" r:id="rId509" location="!/joshgrainger13/status/1202684503585628162" xr:uid="{B57ECCE0-EECA-48B6-9E8B-8F1C13C10D44}"/>
    <hyperlink ref="V191" r:id="rId510" location="!/fpleyewatch/status/1202684506186096640" xr:uid="{72B53568-E6E0-45C7-B250-45AFF935EE61}"/>
    <hyperlink ref="V192" r:id="rId511" location="!/ronninorman_/status/1202684514666987521" xr:uid="{4FD4C3E1-86D3-49DF-A631-DBD557E6A636}"/>
    <hyperlink ref="V193" r:id="rId512" location="!/wholefoodspr/status/1202683964475035648" xr:uid="{E71385D2-1644-4934-AFE0-40937250E462}"/>
    <hyperlink ref="V194" r:id="rId513" location="!/grocerynews2day/status/1202684545184731139" xr:uid="{03825C45-5DD8-4012-A1A0-582011F24DCE}"/>
    <hyperlink ref="V195" r:id="rId514" location="!/grocerynews2day/status/1202684545184731139" xr:uid="{57E66226-F07C-40D0-8EB3-62CF2A110CAE}"/>
    <hyperlink ref="V196" r:id="rId515" location="!/cicismith81/status/1202684591355641857" xr:uid="{1759A254-22E3-4B8F-89ED-C4FEC7137DE4}"/>
    <hyperlink ref="V197" r:id="rId516" location="!/foggy921975/status/1202684612079689732" xr:uid="{5B8E19B0-58A1-410B-AE5B-4E0DA38912A1}"/>
    <hyperlink ref="V198" r:id="rId517" location="!/shaunptron/status/1202684615187677184" xr:uid="{1E5A98E1-5E30-4530-ADB0-25E0A7429897}"/>
    <hyperlink ref="V199" r:id="rId518" location="!/pedrinhomac6/status/1202684661442453510" xr:uid="{37775F70-2E46-4256-B061-98DABBB8FFB6}"/>
    <hyperlink ref="V200" r:id="rId519" location="!/maisutherland/status/1202684669831106560" xr:uid="{225D2571-0508-4AC7-A766-265D01CA18DF}"/>
    <hyperlink ref="V201" r:id="rId520" location="!/judehaste_write/status/1202684673488572416" xr:uid="{71C1950F-5F75-4EA6-9E80-C0D056EE29F7}"/>
    <hyperlink ref="V202" r:id="rId521" location="!/leocarvalhonyc/status/1202684708695478274" xr:uid="{A2B0C159-C244-4F55-B202-B9151B9A68A8}"/>
    <hyperlink ref="V203" r:id="rId522" location="!/leocarvalhonyc/status/1202684708695478274" xr:uid="{6F8555D4-6AC1-4A48-B18B-CBA9E5117F58}"/>
    <hyperlink ref="V204" r:id="rId523" location="!/leocarvalhonyc/status/1202684708695478274" xr:uid="{FCB86384-6EC8-41D7-9401-1EA97DD23E18}"/>
    <hyperlink ref="V205" r:id="rId524" location="!/sajinkoroth/status/1202684711375532032" xr:uid="{D15EDF19-1A43-4395-8E29-0311227F9657}"/>
    <hyperlink ref="V206" r:id="rId525" location="!/foxinthebox2010/status/1202684720619933699" xr:uid="{BFF35A54-FAB1-4CC1-9F7B-9A35AE8AD714}"/>
    <hyperlink ref="V207" r:id="rId526" location="!/gettysburg7/status/1202684720967872514" xr:uid="{C9970548-50F5-4E13-AEEA-4F6EA9A56547}"/>
    <hyperlink ref="V208" r:id="rId527" location="!/thatkarlyygirl/status/1202684819890679808" xr:uid="{3A78511D-2D94-4980-BD05-B336828F786F}"/>
    <hyperlink ref="V209" r:id="rId528" location="!/wondercat6000/status/1202684833446682624" xr:uid="{4A09279B-E50E-40A4-ABC8-FA8587500E9D}"/>
    <hyperlink ref="V210" r:id="rId529" location="!/chevy2cool/status/1202684848713977856" xr:uid="{6C57A518-1B24-467B-908C-696A3CBA7BC5}"/>
    <hyperlink ref="V211" r:id="rId530" location="!/eliatori0/status/1202684896650633218" xr:uid="{5DFDBD1F-CA51-43EE-9DD3-14DB9DC35881}"/>
    <hyperlink ref="V212" r:id="rId531" location="!/kyallbrowne/status/1202684903856517120" xr:uid="{FFDA0FCD-17CF-46BE-8B5A-50767B8DEA54}"/>
    <hyperlink ref="V213" r:id="rId532" location="!/wildflowerxcr/status/1202684911083126784" xr:uid="{B0A7C7D8-8F25-4567-A461-5527A2F50674}"/>
    <hyperlink ref="V214" r:id="rId533" location="!/oyeyw/status/1202684913914437632" xr:uid="{9F21BB9C-F6AA-44BF-8F3C-71261436B39A}"/>
    <hyperlink ref="V215" r:id="rId534" location="!/niamecaillou10/status/1202684941731061765" xr:uid="{3E65F3A9-FAA9-4E7D-B512-C35F015A049D}"/>
    <hyperlink ref="V216" r:id="rId535" location="!/bawters/status/1202684960320212992" xr:uid="{775ADE7D-7475-4447-9CB4-B3044E69A2C9}"/>
    <hyperlink ref="V217" r:id="rId536" location="!/ynnniv/status/1202684984932388868" xr:uid="{B68EC223-607C-4D3B-9EF6-8E7F05A047D5}"/>
    <hyperlink ref="V218" r:id="rId537" location="!/ynnniv/status/1202684984932388868" xr:uid="{6B2CE51B-F891-4A69-BC40-517AB46A1FD0}"/>
    <hyperlink ref="V219" r:id="rId538" location="!/arnoldjaardvark/status/1202685017597628418" xr:uid="{A925120F-CFBE-46C2-98DC-04BF8B895D92}"/>
    <hyperlink ref="V220" r:id="rId539" location="!/mmcqueenie90/status/1202685088305160195" xr:uid="{4C122981-3D0F-44AD-9D2F-6ED48809E974}"/>
    <hyperlink ref="V221" r:id="rId540" location="!/ndtex/status/1202685090414964737" xr:uid="{86357818-07CB-478B-86FC-08AC4A1A8E5C}"/>
    <hyperlink ref="V222" r:id="rId541" location="!/mizmayette/status/1202685107598848000" xr:uid="{8A610E5E-B330-4C3F-A864-DF24282F52D3}"/>
    <hyperlink ref="V223" r:id="rId542" location="!/comicbooknow/status/1202683955645952002" xr:uid="{03085754-F50C-4A00-95EB-CDE6F6857E6C}"/>
    <hyperlink ref="V224" r:id="rId543" location="!/lord_frosty/status/1202685114297311232" xr:uid="{5F26BA05-77B1-4469-8663-2B67326FBB17}"/>
    <hyperlink ref="V225" r:id="rId544" location="!/tomkennaugh/status/1202685129694613510" xr:uid="{FE687EBA-9F7A-4524-985F-BF355DD122A4}"/>
    <hyperlink ref="V226" r:id="rId545" location="!/premd_23/status/1202685151769055232" xr:uid="{AADF8A82-F077-4A2B-879B-450DAB997FD1}"/>
    <hyperlink ref="V227" r:id="rId546" location="!/premd_23/status/1202685151769055232" xr:uid="{838E9E57-8016-4074-A811-86A3DBB42201}"/>
    <hyperlink ref="V228" r:id="rId547" location="!/clarelormanhall/status/1202685157112733696" xr:uid="{FC326DD1-8566-457F-A990-A5360FA6129A}"/>
    <hyperlink ref="V229" r:id="rId548" location="!/drame_yakhya/status/1202685172426166272" xr:uid="{589263CA-391D-4A85-88A1-6CB1DAE43087}"/>
    <hyperlink ref="V230" r:id="rId549" location="!/math_lfc/status/1202685196342087687" xr:uid="{DF72D711-2233-48CA-8523-2E9BD5A6B960}"/>
    <hyperlink ref="V231" r:id="rId550" location="!/afcpadraig/status/1202685221746937864" xr:uid="{DE331242-3347-44F6-A395-0DEEBB35583D}"/>
    <hyperlink ref="V232" r:id="rId551" location="!/melodysirenee/status/1202685222116085764" xr:uid="{28BB4D8A-5BBA-4B28-9CF3-C1BCADAD1580}"/>
    <hyperlink ref="V233" r:id="rId552" location="!/rennysf/status/1202685237593067520" xr:uid="{85F1EBE0-C5AD-442C-B157-3F6376240014}"/>
    <hyperlink ref="V234" r:id="rId553" location="!/blainder971/status/1202683192752431105" xr:uid="{3B34FE4A-FA70-4B19-BD4F-6CF91A6C821E}"/>
    <hyperlink ref="V235" r:id="rId554" location="!/itom44/status/1202685239778263042" xr:uid="{EE03FE60-44AE-49F0-9580-5955D2E36764}"/>
    <hyperlink ref="V236" r:id="rId555" location="!/itom44/status/1202685239778263042" xr:uid="{4A75440E-FC34-4226-9D22-E025D5FADE47}"/>
    <hyperlink ref="V237" r:id="rId556" location="!/foaska_drpgs/status/1202685254927912961" xr:uid="{80876D23-1EE4-4BB8-B0DB-352CF90BE7A4}"/>
    <hyperlink ref="V238" r:id="rId557" location="!/ftbldxn/status/1202685272183508998" xr:uid="{F236899A-0D8B-4921-98E1-F5A403A409EA}"/>
    <hyperlink ref="V239" r:id="rId558" location="!/vibechecks/status/1202685284900429824" xr:uid="{F0DA67F9-3CFC-4CB0-807E-96C48C7E4B9C}"/>
    <hyperlink ref="V240" r:id="rId559" location="!/matkavz/status/1202685286519627776" xr:uid="{A2DAC60D-6985-402E-A867-5DAE14244747}"/>
    <hyperlink ref="V241" r:id="rId560" location="!/cleancutperc/status/1202685368283385874" xr:uid="{C76AABDF-05EF-4175-877D-15893A57414F}"/>
    <hyperlink ref="V242" r:id="rId561" location="!/m_buj_/status/1202685424050851846" xr:uid="{D1C158DB-258E-494B-A365-9D2B4F672BA1}"/>
    <hyperlink ref="V243" r:id="rId562" location="!/nirvolna/status/1202685425611132930" xr:uid="{27EAB852-4E13-40D1-B0A1-4F09397FE16C}"/>
    <hyperlink ref="V244" r:id="rId563" location="!/mjh_wales/status/1202685429033684994" xr:uid="{DEB59CD7-0A01-4382-90FF-165C60DA9C4C}"/>
    <hyperlink ref="V245" r:id="rId564" location="!/lindquist_lord/status/1202685443688538112" xr:uid="{9B89DFE1-A081-42CD-B3C5-274034786929}"/>
    <hyperlink ref="V246" r:id="rId565" location="!/robbie_goode/status/1202685445974478855" xr:uid="{4F950B1A-99A2-48F9-AB6E-CF6A62297AE5}"/>
    <hyperlink ref="V247" r:id="rId566" location="!/glorybundesteam/status/1202685456929955840" xr:uid="{A9B6DDCA-7AE4-41A3-8F52-7AE87A228668}"/>
    <hyperlink ref="V248" r:id="rId567" location="!/kendallrowanx/status/1202685462843985920" xr:uid="{58F4DC99-9315-4B0E-B14D-1DB258569DF0}"/>
    <hyperlink ref="V249" r:id="rId568" location="!/mrchrisfloyd/status/1202685478958518277" xr:uid="{B5A6CF7E-F4FE-4699-93EB-092208251AE0}"/>
    <hyperlink ref="V250" r:id="rId569" location="!/sakthivjsachin/status/1202685526274297856" xr:uid="{F1DE1FAF-6B09-42AE-A10C-C49466577529}"/>
    <hyperlink ref="V251" r:id="rId570" location="!/funnyhubbysays/status/1202685542669795328" xr:uid="{097AA78C-5AD9-4E74-8695-D719591F3807}"/>
    <hyperlink ref="V252" r:id="rId571" location="!/funnyhubbysays/status/1202685542669795328" xr:uid="{7093E663-30C1-48AA-8BA3-23D636F9E182}"/>
    <hyperlink ref="V253" r:id="rId572" location="!/_ihateevery0ne/status/1202685551301795842" xr:uid="{EBFE8F44-BBD9-4248-B5C2-B244ABFD72D2}"/>
    <hyperlink ref="V254" r:id="rId573" location="!/andyvermaut/status/1202685712090353664" xr:uid="{7000C54B-A464-4F25-AF96-CBBA4A6A7F13}"/>
    <hyperlink ref="V255" r:id="rId574" location="!/riffraffj13/status/1202685724384006149" xr:uid="{0DFB9282-17DA-4CA0-A094-E004C86B34B9}"/>
    <hyperlink ref="V256" r:id="rId575" location="!/soundararajan_g/status/1202685728368422912" xr:uid="{EEE21F22-B274-4239-8423-DD982E40BD0B}"/>
    <hyperlink ref="V257" r:id="rId576" location="!/timjbharg/status/1202685738820739073" xr:uid="{E81342EA-C930-468A-8E03-F570221FEE51}"/>
    <hyperlink ref="V258" r:id="rId577" location="!/ara__sh/status/1202685778884739075" xr:uid="{97684838-F179-4159-9E00-5A1B98E4EFD1}"/>
    <hyperlink ref="V259" r:id="rId578" location="!/mxsum98/status/1202685784773603329" xr:uid="{C0C2C4C2-3BB4-4FED-9306-15A66EC62A89}"/>
    <hyperlink ref="V260" r:id="rId579" location="!/isameseguermrtz/status/1202685827756822528" xr:uid="{2774F8FD-8F40-4190-BD86-9E288D9B29DB}"/>
    <hyperlink ref="V261" r:id="rId580" location="!/trailerseries/status/1202685859784511492" xr:uid="{86F5D855-9C4C-45AB-862E-6B83F7A66180}"/>
    <hyperlink ref="V262" r:id="rId581" location="!/bulbacos/status/1202685878512033792" xr:uid="{9B1E0D74-3749-4BFD-9A06-5013B9169B4E}"/>
    <hyperlink ref="V263" r:id="rId582" location="!/sciencegirl2371/status/1202685895218008064" xr:uid="{C361A8E2-63BB-46E1-B554-3F3F28A74F69}"/>
    <hyperlink ref="V264" r:id="rId583" location="!/tonicemd/status/1202685909486985223" xr:uid="{C21DC8FA-740A-4023-9637-22E2EFF92713}"/>
    <hyperlink ref="V265" r:id="rId584" location="!/citygent224/status/1202685948959567873" xr:uid="{9CA7C326-9D6A-4B0B-B76E-B7793C7387DB}"/>
    <hyperlink ref="V266" r:id="rId585" location="!/lukey_rich/status/1202685953023913984" xr:uid="{28E5B5CD-9A79-4513-B762-552032D514E3}"/>
    <hyperlink ref="V267" r:id="rId586" location="!/mullsyconnor/status/1202685970304446465" xr:uid="{B379CFE5-E5B8-4B9F-A821-D190CEA8FB21}"/>
    <hyperlink ref="V268" r:id="rId587" location="!/milmeninos/status/1202686010905071617" xr:uid="{31BFC34A-8017-4232-BF45-8F2A41198093}"/>
    <hyperlink ref="V269" r:id="rId588" location="!/not_from_here28/status/1202686013203767302" xr:uid="{CC376422-F6A2-4ADF-AC3E-99C6DB919E2F}"/>
    <hyperlink ref="V270" r:id="rId589" location="!/jack_rogers97/status/1202686017142214658" xr:uid="{936C36F0-E477-4FF9-9A67-D7E284C077C1}"/>
    <hyperlink ref="V271" r:id="rId590" location="!/kirstiereid5/status/1202686034330472457" xr:uid="{C36ADD3A-0D16-40F4-BD61-7AC41B32498B}"/>
    <hyperlink ref="V272" r:id="rId591" location="!/themprfirm/status/1202686035810869248" xr:uid="{89B794AC-3B3A-469E-880B-D0CD8BB52207}"/>
    <hyperlink ref="V273" r:id="rId592" location="!/kirtash80/status/1202683739567996928" xr:uid="{721EFC12-8836-430F-A877-3C5D26F6C333}"/>
    <hyperlink ref="V274" r:id="rId593" location="!/halospaz117/status/1202686051682144256" xr:uid="{5BE41CB7-00AC-4276-88F9-0429B027974A}"/>
    <hyperlink ref="V275" r:id="rId594" location="!/naveenguhan1988/status/1202686062365032449" xr:uid="{469678AE-849A-4B8D-9642-DF42539A7B2C}"/>
    <hyperlink ref="V276" r:id="rId595" location="!/dnbrns92/status/1202686064827256836" xr:uid="{C79E66DA-0B79-416E-ADC9-7ADF3ACD046E}"/>
    <hyperlink ref="V277" r:id="rId596" location="!/lukewil27186899/status/1202686075422068737" xr:uid="{0A92782D-00D6-4057-8DF7-73FB6CBB60E5}"/>
    <hyperlink ref="V278" r:id="rId597" location="!/pugtom/status/1202686087665045504" xr:uid="{80296EEF-B26A-41DE-BE08-321075D474C4}"/>
    <hyperlink ref="V279" r:id="rId598" location="!/freemartinsmar1/status/1202686096586338305" xr:uid="{A43A5832-6A5D-4125-BB5A-C5D6F23F0987}"/>
    <hyperlink ref="V280" r:id="rId599" location="!/marcflood/status/1202686098587045888" xr:uid="{AAFCF679-1537-4E20-BB68-6E6641E22A7B}"/>
    <hyperlink ref="V281" r:id="rId600" location="!/gunnergftbl/status/1202683320255074307" xr:uid="{D1DDBE9E-859D-4D03-97D1-45E029BAECD6}"/>
    <hyperlink ref="V282" r:id="rId601" location="!/nickdunu/status/1202686107965706240" xr:uid="{3A01E3F9-875B-4905-AC74-C8F4F45FA4CF}"/>
    <hyperlink ref="V283" r:id="rId602" location="!/itzhinasaleem/status/1202686120707919879" xr:uid="{7C35113F-CB8D-495D-B050-4C99CB7C6164}"/>
    <hyperlink ref="V284" r:id="rId603" location="!/elyse3456/status/1202686123568517120" xr:uid="{5A9DA0CF-19AB-4296-83B7-BDCCF5F0F355}"/>
    <hyperlink ref="V285" r:id="rId604" location="!/nilinho_whu/status/1202686127951564801" xr:uid="{F367761A-AFD9-40A7-88C1-D7D152DBEC1D}"/>
    <hyperlink ref="V286" r:id="rId605" location="!/yoyi1701/status/1202686134108770315" xr:uid="{8CF0146C-2A85-49CB-A216-2D67EE1B0883}"/>
    <hyperlink ref="V287" r:id="rId606" location="!/gearsmarcus/status/1202686164261625856" xr:uid="{73BF3576-770E-4845-9CBF-1BF8848C68EF}"/>
    <hyperlink ref="V288" r:id="rId607" location="!/milebento09/status/1202686246809690115" xr:uid="{78AB705B-F56F-4E8C-8F04-D2C3C83517B7}"/>
    <hyperlink ref="V289" r:id="rId608" location="!/whoknowscliff/status/1202686268905263104" xr:uid="{EE9FEC4D-560C-44D9-A959-3603A3B57D06}"/>
    <hyperlink ref="V290" r:id="rId609" location="!/johndoherty173/status/1202686277172240384" xr:uid="{3BE6209C-D2B7-45F4-A1EC-EBC8E4B3B779}"/>
    <hyperlink ref="V291" r:id="rId610" location="!/harvmarksy/status/1202686285535682561" xr:uid="{088E12F1-F1AB-4106-8A3A-AE460F788F4E}"/>
    <hyperlink ref="V292" r:id="rId611" location="!/onlysharpie/status/1202683998310453248" xr:uid="{494C4ABF-F01E-4046-AD69-BD792AF87450}"/>
    <hyperlink ref="V293" r:id="rId612" location="!/explorer_100/status/1202686291978178562" xr:uid="{AA2DD50B-0819-4087-9119-00B7EF158B57}"/>
    <hyperlink ref="V294" r:id="rId613" location="!/onlysharpie/status/1202683998310453248" xr:uid="{987E3153-7771-4DC6-8FDC-B2B71036AA27}"/>
    <hyperlink ref="V295" r:id="rId614" location="!/explorer_100/status/1202686291978178562" xr:uid="{7271A764-6B65-44B5-A945-11574BFA915C}"/>
    <hyperlink ref="V296" r:id="rId615" location="!/explorer_100/status/1202686291978178562" xr:uid="{5F620F21-C2C7-4F61-BE47-9C405C52A29D}"/>
    <hyperlink ref="V297" r:id="rId616" location="!/anamorfosis__/status/1202686307690065928" xr:uid="{BFEF0FB6-F392-4BF2-851D-DBEC02B20204}"/>
    <hyperlink ref="V298" r:id="rId617" location="!/guardiannigeria/status/1202686311607521283" xr:uid="{0F9D0A20-6DD9-4F2C-9DE5-E66B4F18FA6A}"/>
    <hyperlink ref="V299" r:id="rId618" location="!/sue_skyheart/status/1202686318779781120" xr:uid="{B0745204-A7A2-47A0-9998-C514E711923E}"/>
    <hyperlink ref="V300" r:id="rId619" location="!/johndavidflint/status/1202686323653566464" xr:uid="{957EAE44-7857-4C59-B605-1B51E6071E4A}"/>
    <hyperlink ref="V301" r:id="rId620" location="!/dotvd/status/1202686323922022405" xr:uid="{AC55DCC3-BE04-4D2D-9014-6F143667EEB6}"/>
    <hyperlink ref="V302" r:id="rId621" location="!/aaronsentance95/status/1202686384982675460" xr:uid="{C160F9DA-89B4-4221-9725-C2D6A3877544}"/>
    <hyperlink ref="V303" r:id="rId622" location="!/djmankiewicz_/status/1202686413352964097" xr:uid="{30C4A391-774C-4240-A015-FE4B0B6E92B4}"/>
    <hyperlink ref="V304" r:id="rId623" location="!/georgieleigh_/status/1202686449981804549" xr:uid="{B280C1EC-C1F9-42D5-8105-E6DA98A5D562}"/>
    <hyperlink ref="V305" r:id="rId624" location="!/steveeecoombs/status/1202686453039403010" xr:uid="{2129D989-CFE9-47E0-9D2B-2529184DBDF8}"/>
    <hyperlink ref="V306" r:id="rId625" location="!/yohanladd/status/1202686454863925249" xr:uid="{32A9191D-D933-4771-8BC7-194280EEE3AF}"/>
    <hyperlink ref="V307" r:id="rId626" location="!/charolloyd/status/1202686456982056962" xr:uid="{FE685610-B3CB-4295-A6A4-B29CD7BE7B24}"/>
    <hyperlink ref="V308" r:id="rId627" location="!/haru2222urara/status/1202686546106707968" xr:uid="{7768549E-6CCC-4BB4-8926-D81456BF4BF6}"/>
    <hyperlink ref="V309" r:id="rId628" location="!/richteamc/status/1202686556454182913" xr:uid="{CB9185B3-51C2-475A-B17F-B648FE773505}"/>
    <hyperlink ref="V310" r:id="rId629" location="!/pdincubus/status/1202686578499497986" xr:uid="{2DEF2963-5C1A-41EE-A35A-908E8D3E0D56}"/>
    <hyperlink ref="V311" r:id="rId630" location="!/nelson_m_j/status/1202686580319817728" xr:uid="{1E5DDD33-91E7-4F56-9E6F-5B2943EF6C5D}"/>
    <hyperlink ref="V312" r:id="rId631" location="!/nelson_m_j/status/1202686580319817728" xr:uid="{9EF431AF-2256-4007-A4BE-BA6069D28990}"/>
    <hyperlink ref="V313" r:id="rId632" location="!/nelson_m_j/status/1202686580319817728" xr:uid="{E313B343-F9CC-48BC-9E5E-527677BAFC6C}"/>
    <hyperlink ref="V314" r:id="rId633" location="!/uproxx/status/1202686595784200193" xr:uid="{FDB1ED7C-0B4E-4F5A-858A-AA9441D258DD}"/>
    <hyperlink ref="V315" r:id="rId634" location="!/lyssguzman/status/1202686612875796480" xr:uid="{6A4F7116-B329-4049-B069-036360B5DE65}"/>
    <hyperlink ref="V316" r:id="rId635" location="!/abelbrando5/status/1202686631024742401" xr:uid="{2B6BE7E1-8C9A-4BF0-8EAC-E5276A8FB298}"/>
    <hyperlink ref="V317" r:id="rId636" location="!/matthewdking90/status/1202686637358141440" xr:uid="{67FE4958-93C4-4439-A31C-376177391B37}"/>
    <hyperlink ref="V318" r:id="rId637" location="!/scottweller123/status/1202686641288167425" xr:uid="{9B5ADAD4-35AD-4BDD-AC9C-EA2CEF724309}"/>
    <hyperlink ref="V319" r:id="rId638" location="!/mrjames15638306/status/1202686658887503874" xr:uid="{B6552BBA-BD9F-4A08-909A-CE9428AAD33B}"/>
    <hyperlink ref="V320" r:id="rId639" location="!/maani_77/status/1202686675429863425" xr:uid="{08ED7AAD-46DB-4BC1-92C0-D0C69E87AD4D}"/>
    <hyperlink ref="V321" r:id="rId640" location="!/sidneyfussell/status/1202685773385850880" xr:uid="{F90EC0C6-2A27-4035-B220-97897C57ADCF}"/>
    <hyperlink ref="V322" r:id="rId641" location="!/robardzr/status/1202686683222827008" xr:uid="{AFE8558A-D47D-4145-9CCB-BD29D5421BBD}"/>
    <hyperlink ref="V323" r:id="rId642" location="!/absonalex/status/1202686697865170946" xr:uid="{A21FBC44-29D5-4DAE-B20B-72B869B22A50}"/>
    <hyperlink ref="V324" r:id="rId643" location="!/indiestag/status/1202686698221686789" xr:uid="{9A710CFD-D03F-4E76-9D22-AC0BE967EB4E}"/>
    <hyperlink ref="V325" r:id="rId644" location="!/sonziguitarist/status/1202686727145607168" xr:uid="{A7242EC9-81F3-4E03-9CF2-5E22ED637043}"/>
    <hyperlink ref="V326" r:id="rId645" location="!/throptoon/status/1202686416075001856" xr:uid="{892800B4-3E84-4542-9068-EF3E5963E12D}"/>
    <hyperlink ref="V327" r:id="rId646" location="!/glawson25/status/1202686734653251584" xr:uid="{E2D984EB-6E49-4D2A-BD54-8B4B878B2473}"/>
    <hyperlink ref="V328" r:id="rId647" location="!/throptoon/status/1202686416075001856" xr:uid="{FA4B61C6-D778-4833-856B-56A47DCE267B}"/>
    <hyperlink ref="V329" r:id="rId648" location="!/glawson25/status/1202686734653251584" xr:uid="{BCADD287-A3F3-48A1-83F5-8C915971E724}"/>
    <hyperlink ref="V330" r:id="rId649" location="!/glawson25/status/1202686734653251584" xr:uid="{7DCDB0D4-C34F-4185-8E89-6EC41F24FA8D}"/>
    <hyperlink ref="V331" r:id="rId650" location="!/j_rocknews/status/1202686736121204736" xr:uid="{D0DF54CF-2BC2-4654-900F-B1A925D1D105}"/>
    <hyperlink ref="V332" r:id="rId651" location="!/pplasocial/status/1202686739342487552" xr:uid="{7DB83C1C-3536-4C1E-9C03-85698FBA45F8}"/>
    <hyperlink ref="V333" r:id="rId652" location="!/roserezendes/status/1202686745118158850" xr:uid="{6BDAB908-5B19-4B23-8C97-AB0E07F6CFC3}"/>
    <hyperlink ref="V334" r:id="rId653" location="!/syncreticent/status/1202686750159753233" xr:uid="{93545BF8-D9F8-4CE3-A856-510562D140F1}"/>
    <hyperlink ref="V335" r:id="rId654" location="!/stefanangelinam/status/1202686755188559872" xr:uid="{7E62B774-AABB-465A-8106-DC42498F8CE9}"/>
    <hyperlink ref="V336" r:id="rId655" location="!/noovyis/status/1202686807135195138" xr:uid="{6BFCA33B-324C-4E58-B856-983662D63869}"/>
    <hyperlink ref="V337" r:id="rId656" location="!/davidhutchy94/status/1202686847702446086" xr:uid="{160FF9DC-1976-43B7-BA72-1BB0EBC99DA7}"/>
    <hyperlink ref="V338" r:id="rId657" location="!/tg97221390/status/1202686888060080135" xr:uid="{085EF7CA-1E24-49D2-B53D-9E84E9F8AA08}"/>
    <hyperlink ref="V339" r:id="rId658" location="!/hollllewood/status/1202686905495826432" xr:uid="{E2493005-641F-4E37-850A-6F793961F197}"/>
    <hyperlink ref="V340" r:id="rId659" location="!/kolonoskopija1/status/1202686910260502529" xr:uid="{342968A6-507D-4515-A3F6-072B10C24DEA}"/>
    <hyperlink ref="V341" r:id="rId660" location="!/satheeshmsk2/status/1202686911241838592" xr:uid="{9DD0780B-CA59-41BB-9AFF-094F9CA1D59D}"/>
    <hyperlink ref="V342" r:id="rId661" location="!/fauxybingo/status/1202686917143343104" xr:uid="{80AB952D-3CE2-4874-A122-B37401DDAFEA}"/>
    <hyperlink ref="V343" r:id="rId662" location="!/afc_dilley/status/1202686960457912320" xr:uid="{55D97FC9-61B1-4134-8AD7-487D36A2C126}"/>
    <hyperlink ref="V344" r:id="rId663" location="!/lfcnasir/status/1202686973099610118" xr:uid="{70892CA1-239F-4BD4-AA32-AB7A49E64538}"/>
    <hyperlink ref="V345" r:id="rId664" location="!/anyangu_vincent/status/1202686989478313990" xr:uid="{771473FE-E4AD-4DCC-B437-EC9C3CB4A68B}"/>
    <hyperlink ref="V346" r:id="rId665" location="!/jayden_walls21/status/1202686995853504512" xr:uid="{22B12AE1-835D-4CAD-A663-DC7EEB7A3003}"/>
    <hyperlink ref="V347" r:id="rId666" location="!/gxpik_/status/1202687019853344769" xr:uid="{E609B28B-D1BD-4BE3-AF3F-9EBD71BC760B}"/>
    <hyperlink ref="V348" r:id="rId667" location="!/jackowhite21/status/1202687080889012229" xr:uid="{F4B74299-BE0A-4337-8D02-05A8D4C5FB7C}"/>
    <hyperlink ref="V349" r:id="rId668" location="!/kamelle1st/status/1202687084533825543" xr:uid="{3E764BE6-A5A3-463D-8230-8FFFF56E1226}"/>
    <hyperlink ref="V350" r:id="rId669" location="!/kamelle1st/status/1202687084533825543" xr:uid="{CD7EA233-97AF-4ED2-B634-C41AC078F5DC}"/>
    <hyperlink ref="V351" r:id="rId670" location="!/chrismcurtis/status/1202687089579573249" xr:uid="{AFAB62DB-B364-4C54-8D99-AE0F1A641728}"/>
    <hyperlink ref="V352" r:id="rId671" location="!/quakquakiagos/status/1202687175114051589" xr:uid="{05D001F5-958E-43D8-8190-B1EFC72A0511}"/>
    <hyperlink ref="V353" r:id="rId672" location="!/fapfapfettywap/status/1202687177513193472" xr:uid="{D4F808FA-C36D-405D-859B-D0C370063A79}"/>
    <hyperlink ref="V354" r:id="rId673" location="!/gustavolimaevc7/status/1202687183649300480" xr:uid="{24A6565F-22B3-4E72-88A2-7839753BEAF0}"/>
    <hyperlink ref="V355" r:id="rId674" location="!/juranceb01/status/1202687197972959232" xr:uid="{8D7C5843-6BB4-4522-96FD-F03A0F9592AA}"/>
    <hyperlink ref="V356" r:id="rId675" location="!/iamchrisedward/status/1202687241203539968" xr:uid="{5C527B93-0F19-450C-8EF6-EAC883367A78}"/>
    <hyperlink ref="V357" r:id="rId676" location="!/andy_hennessy/status/1202687275773124608" xr:uid="{22C1AE57-62E3-4DCF-8349-76786C038160}"/>
    <hyperlink ref="V358" r:id="rId677" location="!/b_ianco/status/1202687329581883392" xr:uid="{09BC119C-6593-4540-801E-D5DB899569B8}"/>
    <hyperlink ref="V359" r:id="rId678" location="!/darrennoell/status/1202687340260364288" xr:uid="{8B335409-2AF4-48F7-BAA9-F7DFCEC824E7}"/>
    <hyperlink ref="V360" r:id="rId679" location="!/tower_tramp/status/1202687364491096065" xr:uid="{0D21DB66-FF6C-459D-B9E4-47192FD5C663}"/>
    <hyperlink ref="V361" r:id="rId680" location="!/kenjifalcone/status/1202687404362076164" xr:uid="{7E4280F6-E848-4FAC-94FF-9967ED3F029C}"/>
    <hyperlink ref="V362" r:id="rId681" location="!/cyoungie97/status/1202687412364820480" xr:uid="{F281F55B-4A9D-4117-8DFC-FE75AD498318}"/>
    <hyperlink ref="V363" r:id="rId682" location="!/salesagency_com/status/1202687422431186950" xr:uid="{9FE04DB0-19B9-421A-844A-A1F1CDC31CA1}"/>
    <hyperlink ref="V364" r:id="rId683" location="!/keiipie/status/1202687470535622656" xr:uid="{AE0EA24B-A154-477C-A8FE-1226312F1A8F}"/>
    <hyperlink ref="V365" r:id="rId684" location="!/dukekansal/status/1202687514873647106" xr:uid="{B47882AD-90C4-4EAC-9330-5386109002DB}"/>
    <hyperlink ref="V366" r:id="rId685" location="!/jawn_hancock/status/1202687524461850625" xr:uid="{565C3DAC-1DE5-4670-A253-0BB2DCF9D685}"/>
    <hyperlink ref="V367" r:id="rId686" location="!/kevindav/status/1202687561778511879" xr:uid="{67856298-235D-49B4-B101-3001690BB5DF}"/>
    <hyperlink ref="V368" r:id="rId687" location="!/isaac27mcg/status/1202687583760912385" xr:uid="{9C9C05F7-02A6-40C8-9179-12090CF909A8}"/>
    <hyperlink ref="V369" r:id="rId688" location="!/joanfr300/status/1202687629688524802" xr:uid="{DB5EF2F2-3079-472F-95F0-8EC1D120AC8F}"/>
    <hyperlink ref="V370" r:id="rId689" location="!/lookmaicanwrite/status/1202687634356617216" xr:uid="{93B41FA7-FC19-467E-B1F7-383E1B0BCB21}"/>
    <hyperlink ref="V371" r:id="rId690" location="!/chandruvj12/status/1202687688408612864" xr:uid="{57E99B62-ECFE-46F1-BAD8-E86A7475ABDC}"/>
    <hyperlink ref="V372" r:id="rId691" location="!/joshuacunnigham/status/1202687694347886592" xr:uid="{E9EA5BF3-3512-4EDE-B65F-A8885E2D8D91}"/>
    <hyperlink ref="V373" r:id="rId692" location="!/edmcaper/status/1202687700626632705" xr:uid="{AA4AE788-65FA-4D1A-BEE7-488BDFB84CD0}"/>
    <hyperlink ref="V374" r:id="rId693" location="!/jackalfie23/status/1202686527698063363" xr:uid="{FE60C146-0232-4CC5-AA5B-5609F645766B}"/>
    <hyperlink ref="V375" r:id="rId694" location="!/jackalfie23/status/1202687746734731264" xr:uid="{CDCEA1CC-F99C-4969-B48B-131484024B02}"/>
    <hyperlink ref="V376" r:id="rId695" location="!/javoromerog/status/1202687771057541130" xr:uid="{68687D74-C9CB-4459-A2CC-68F3E14F41F8}"/>
    <hyperlink ref="V377" r:id="rId696" location="!/thalapathyieans/status/1202687784806305792" xr:uid="{FC2798E7-8FD5-4AB2-80D7-4D89316B0BC5}"/>
    <hyperlink ref="V378" r:id="rId697" location="!/spacebabyg/status/1202687816024674308" xr:uid="{9FF8F03C-89D6-43CF-873D-B9D981979E19}"/>
    <hyperlink ref="V379" r:id="rId698" location="!/ailsa_watson/status/1202687845925867527" xr:uid="{1BF23DB5-0D56-41BB-BBAE-9853DAB392D3}"/>
    <hyperlink ref="V380" r:id="rId699" location="!/chrismoore1971/status/1202687862002593793" xr:uid="{645B5F33-547F-4EE6-84E7-8408332C15A1}"/>
    <hyperlink ref="V381" r:id="rId700" location="!/wenylli/status/1202687883489890304" xr:uid="{82A14164-ED2E-4082-8F7B-0348AAE001F1}"/>
    <hyperlink ref="V382" r:id="rId701" location="!/staack117/status/1202687910300061696" xr:uid="{DB8B1A6D-3D9D-4042-8B96-1C2433CA8FC5}"/>
    <hyperlink ref="V383" r:id="rId702" location="!/tica_attica/status/1202687923411439621" xr:uid="{25BE0A29-B27D-4EDD-B4B9-801290A42C21}"/>
    <hyperlink ref="V384" r:id="rId703" location="!/tica_attica/status/1202687923411439621" xr:uid="{387EF12C-B18A-4CB5-836D-490CB6B56DF4}"/>
    <hyperlink ref="V385" r:id="rId704" location="!/savagewolf274/status/1202687934312435713" xr:uid="{B34F2EA1-5D16-435C-A920-EDC8022B041F}"/>
    <hyperlink ref="V386" r:id="rId705" location="!/215_felixx/status/1202687935952363520" xr:uid="{F151CCC9-44F8-41CF-B717-04ECB05B1DA5}"/>
    <hyperlink ref="V387" r:id="rId706" location="!/shaneramirez20/status/1202687941371482113" xr:uid="{23B7458D-2709-4448-8198-D41D6E8F33F6}"/>
    <hyperlink ref="V388" r:id="rId707" location="!/ohmegalaw/status/1202687945821560832" xr:uid="{499D5D5A-BA94-403F-8054-996854273FA4}"/>
    <hyperlink ref="V389" r:id="rId708" location="!/pauljan_/status/1202685176259792897" xr:uid="{026E6A67-7B66-4228-B24F-B3E546B64E15}"/>
    <hyperlink ref="V390" r:id="rId709" location="!/ndromm/status/1202687947616768002" xr:uid="{68D2B3DC-380E-4D45-9BC9-FDC6168AAC9C}"/>
    <hyperlink ref="V391" r:id="rId710" location="!/drtommyt25/status/1202687833259069441" xr:uid="{5D9FDBC8-D4DA-415E-A407-8F9CF5A73ABF}"/>
    <hyperlink ref="V392" r:id="rId711" location="!/officialwalexy/status/1202687958962384896" xr:uid="{C698A6AD-3DD3-4B06-A581-7B501E118EE6}"/>
    <hyperlink ref="V393" r:id="rId712" location="!/youngmono/status/1202687978587471872" xr:uid="{9958913B-B492-48C1-8B06-ED8FF4D32DF7}"/>
    <hyperlink ref="V394" r:id="rId713" location="!/lord_shade/status/1202687980940513285" xr:uid="{5C8D2627-6617-43F1-A486-B69CBEB23D2A}"/>
    <hyperlink ref="V395" r:id="rId714" location="!/peachiko_/status/1202687993720389632" xr:uid="{317F114C-DFE2-43F1-92B4-40AEEDF16106}"/>
    <hyperlink ref="V396" r:id="rId715" location="!/itshoneyp/status/1202688008069271563" xr:uid="{94E8EC2A-10B0-4800-9731-DECF5EB066C4}"/>
    <hyperlink ref="V397" r:id="rId716" location="!/dyepoyyy/status/1202688016097017856" xr:uid="{F3EA4445-994D-4C53-B097-7D079DCE87D7}"/>
    <hyperlink ref="V398" r:id="rId717" location="!/iamabolude/status/1202688020232753157" xr:uid="{E4B3CB41-844D-4E1F-9882-0BC4222C9E78}"/>
    <hyperlink ref="V399" r:id="rId718" location="!/irishsoxfan34/status/1202688043632779269" xr:uid="{E2DE2AD5-B1ED-4F90-82A5-B3CB1774FA03}"/>
    <hyperlink ref="V400" r:id="rId719" location="!/manof3ijao/status/1202688050884759553" xr:uid="{330F5376-5791-4E93-904E-870B524E5E4B}"/>
    <hyperlink ref="V401" r:id="rId720" location="!/grandiloquency1/status/1202688051224465409" xr:uid="{F9A835BD-E615-4E2C-8EB7-D98B461F8DE4}"/>
    <hyperlink ref="V402" r:id="rId721" location="!/selinadavis73/status/1202688072455864320" xr:uid="{98AA937C-5908-4208-A503-8DE9C64D0410}"/>
    <hyperlink ref="V403" r:id="rId722" location="!/selinadavis73/status/1202688072455864320" xr:uid="{08365C2F-B51F-4405-8BFF-F2697D358473}"/>
    <hyperlink ref="V404" r:id="rId723" location="!/jaysaidyeet/status/1202688109822926848" xr:uid="{159F411A-101F-499B-9F32-081A81013076}"/>
    <hyperlink ref="V405" r:id="rId724" location="!/dicdac/status/1202688111488241669" xr:uid="{05C30D48-C87D-47EC-958C-23066CA9C133}"/>
    <hyperlink ref="V406" r:id="rId725" location="!/thatguywizard/status/1202688118446600192" xr:uid="{39578948-391D-421E-9567-493E0AD808E4}"/>
    <hyperlink ref="V407" r:id="rId726" location="!/jchidleyhill/status/1202688120938024961" xr:uid="{684CEE82-408A-4074-A255-29727BAC6555}"/>
    <hyperlink ref="V408" r:id="rId727" location="!/jchidleyhill/status/1202688120938024961" xr:uid="{15A9ACBC-4021-4E29-AC05-877E1A4CF47D}"/>
    <hyperlink ref="V409" r:id="rId728" location="!/jtucker_3/status/1202687034894229504" xr:uid="{FCE900C7-1655-41DD-8D5A-AB0238D0A24E}"/>
    <hyperlink ref="V410" r:id="rId729" location="!/just_amazing1/status/1202688135299252229" xr:uid="{3FB21FFC-085E-4EC5-B92A-FB71D13A1F4D}"/>
    <hyperlink ref="V411" r:id="rId730" location="!/princesssb16/status/1202688158871277570" xr:uid="{A6B3868F-0783-4DCC-A62C-BF6DB8CD057F}"/>
    <hyperlink ref="V412" r:id="rId731" location="!/twrdtw/status/1202688173249155072" xr:uid="{0649979B-99F4-4039-9677-833E8228F4E9}"/>
    <hyperlink ref="V413" r:id="rId732" location="!/acelus211/status/1202688191293202435" xr:uid="{0CD911B2-6BC8-464E-86EF-92349F39A9F5}"/>
    <hyperlink ref="V414" r:id="rId733" location="!/grimlock2183/status/1202688209131622402" xr:uid="{A7530DAB-8313-45D2-8B54-CDB27DF30B1E}"/>
    <hyperlink ref="V415" r:id="rId734" location="!/joeanderson_69/status/1202688224117870599" xr:uid="{D2BD7C25-A996-452E-9B9B-6A51A900A883}"/>
    <hyperlink ref="V416" r:id="rId735" location="!/loyneto/status/1202688230258348032" xr:uid="{3F820DA1-1A83-4B66-AC6A-094B28789189}"/>
    <hyperlink ref="V417" r:id="rId736" location="!/lewiscumming/status/1202688238969864193" xr:uid="{4451B495-2CA9-468A-98C2-A4E7C891D8AA}"/>
    <hyperlink ref="V418" r:id="rId737" location="!/skyebac0n/status/1202688247568228352" xr:uid="{522B140A-7178-4E72-AF39-317E343C8DAD}"/>
    <hyperlink ref="V419" r:id="rId738" location="!/goonerwilson14/status/1202688250357440512" xr:uid="{D31BAF23-857C-4EAB-A08F-7D931B00A38D}"/>
    <hyperlink ref="V420" r:id="rId739" location="!/thefknlizrdking/status/1202688257810714630" xr:uid="{697180DA-0610-4C49-83DF-B19DAAC9EECF}"/>
    <hyperlink ref="V421" r:id="rId740" location="!/callme_musik14/status/1202688260872556552" xr:uid="{78070B1C-E835-4212-AB9F-A55F4FA2E1AB}"/>
    <hyperlink ref="V422" r:id="rId741" location="!/_valeriejade_/status/1202688271660277760" xr:uid="{0E25BA74-1E29-409F-BFF3-F2D61C4D5DFE}"/>
    <hyperlink ref="V423" r:id="rId742" location="!/haskuuu/status/1202688292107538449" xr:uid="{73B075A4-7B1D-458D-9550-0EDCFBA8FF6A}"/>
    <hyperlink ref="V424" r:id="rId743" location="!/latercera/status/1202688326823747585" xr:uid="{61ACD71B-5991-4154-B9E7-55484CB1E09D}"/>
    <hyperlink ref="V425" r:id="rId744" location="!/suspendedbruv/status/1202688363930824704" xr:uid="{E1AD336A-D953-402E-A95A-0D354404497E}"/>
    <hyperlink ref="V426" r:id="rId745" location="!/aetherschreiber/status/1202688384646467604" xr:uid="{9541D6E8-5213-431F-99CB-30BC5DBF25C0}"/>
    <hyperlink ref="V427" r:id="rId746" location="!/tallan34/status/1202688398441558017" xr:uid="{BCA0E6A5-9004-489D-9EAA-CE50CE7A8053}"/>
    <hyperlink ref="V428" r:id="rId747" location="!/novacronx/status/1202688426467827717" xr:uid="{7FBE7B08-78CF-4D1A-A74E-618AF9BB5C07}"/>
    <hyperlink ref="V429" r:id="rId748" location="!/bakufuckr/status/1202688427994599425" xr:uid="{FAC76E26-9C35-448C-A170-849E267DC293}"/>
    <hyperlink ref="V430" r:id="rId749" location="!/ffsbaiily/status/1202686079507320841" xr:uid="{9DA58C0D-A32D-4A58-9456-43AD5AC48D53}"/>
    <hyperlink ref="V431" r:id="rId750" location="!/cvx137/status/1202688434097283073" xr:uid="{416510EE-453E-42B0-9AE7-37AE04FB98E3}"/>
    <hyperlink ref="V432" r:id="rId751" location="!/adityarajkaul/status/1202688434197823488" xr:uid="{EF370007-8DAF-4269-A4FF-18440BE1BDA4}"/>
    <hyperlink ref="V433" r:id="rId752" location="!/marssailor_/status/1202688446021742592" xr:uid="{89F78628-818A-4DD5-8534-EF73C3F071BB}"/>
    <hyperlink ref="V434" r:id="rId753" location="!/elbowpenguin/status/1202688449699934208" xr:uid="{A66439FC-82DC-408C-A274-2F436F51BF43}"/>
    <hyperlink ref="V435" r:id="rId754" location="!/runr_uk/status/1202688481333514240" xr:uid="{E32E70C2-B7FB-4FE9-9717-69325727FC11}"/>
    <hyperlink ref="V436" r:id="rId755" location="!/runr_uk/status/1202688481333514240" xr:uid="{C92A9D98-E30C-417C-A531-A356D96A56AE}"/>
    <hyperlink ref="V437" r:id="rId756" location="!/808marv/status/1202688493635268608" xr:uid="{2005596D-AAA8-4F38-B4E3-F229CFD0D284}"/>
    <hyperlink ref="V438" r:id="rId757" location="!/808marv/status/1202688493635268608" xr:uid="{1507AB2E-DC5C-47B2-A058-241E3F5324B1}"/>
    <hyperlink ref="V439" r:id="rId758" location="!/arc_meo/status/1202688494407012352" xr:uid="{B48F5E87-541B-4984-B02F-161E263D3E21}"/>
    <hyperlink ref="V440" r:id="rId759" location="!/sociosteiner/status/1202688511750610944" xr:uid="{37BEE6D8-87AE-47E4-85BA-DC60ACC9F70C}"/>
    <hyperlink ref="V441" r:id="rId760" location="!/bradders4711/status/1202688513499680774" xr:uid="{F83CAC0B-DA7C-4857-A8C5-715CC9C2A992}"/>
    <hyperlink ref="V442" r:id="rId761" location="!/ahblizz/status/1202688529521872902" xr:uid="{1EA9F95D-960D-47F5-8CDF-6DC610F3A80A}"/>
    <hyperlink ref="V443" r:id="rId762" location="!/ahblizz/status/1202688529521872902" xr:uid="{4901218B-4808-4C7A-AE41-003BCCDB3CA7}"/>
    <hyperlink ref="V444" r:id="rId763" location="!/sofzmc_/status/1202688529777807360" xr:uid="{E54F7E2C-58A1-4836-86D1-3B89CFAB023A}"/>
    <hyperlink ref="V445" r:id="rId764" location="!/chargrits/status/1202688536291528711" xr:uid="{FB96AD80-890D-4E9F-9DAA-74F991267267}"/>
    <hyperlink ref="V446" r:id="rId765" location="!/_acessocultural/status/1202688551852396544" xr:uid="{9037D7CE-9027-4DAA-B81A-96973C9CD26C}"/>
    <hyperlink ref="V447" r:id="rId766" location="!/sheffrealist/status/1202688559418880001" xr:uid="{49EB4805-A662-4BC2-8787-500AAA8EC4F6}"/>
    <hyperlink ref="V448" r:id="rId767" location="!/batmxrvel/status/1202688562862444544" xr:uid="{ACC87E08-6315-4EE9-98BF-9CB1C00A73BE}"/>
    <hyperlink ref="V449" r:id="rId768" location="!/mrjumpingstep/status/1202688580403056640" xr:uid="{92309902-7E9A-4575-90E6-441CD1E13E8A}"/>
    <hyperlink ref="V450" r:id="rId769" location="!/lalolinks/status/1202688584433750028" xr:uid="{4A7FFBF1-288A-45FE-A123-AFC35A86D49E}"/>
    <hyperlink ref="V451" r:id="rId770" location="!/zackenberry/status/1202688602150338560" xr:uid="{5EB9F686-6C12-4922-A693-3E31A9AA4C87}"/>
    <hyperlink ref="V452" r:id="rId771" location="!/ty_hanby12/status/1202688607552753681" xr:uid="{E3AB37FD-2B64-4E79-8C5A-C4D269F1836F}"/>
    <hyperlink ref="V453" r:id="rId772" location="!/laceyfindom/status/1202688611591827456" xr:uid="{CAE36F98-4492-4214-80C7-23A41F5F8632}"/>
    <hyperlink ref="V454" r:id="rId773" location="!/theboogalooguru/status/1202688614339137540" xr:uid="{BD9E17C8-2793-4699-91E0-6CCC808A7472}"/>
    <hyperlink ref="V455" r:id="rId774" location="!/theboogalooguru/status/1202688614339137540" xr:uid="{571B827A-933F-44F2-884F-3C169576C53B}"/>
    <hyperlink ref="V456" r:id="rId775" location="!/evitts7/status/1202688618986426383" xr:uid="{C17EDE97-29F0-41C1-B475-D9AFE9EADF82}"/>
    <hyperlink ref="V457" r:id="rId776" location="!/_peterchappell_/status/1202688649537572864" xr:uid="{384C9CEC-1CA8-4C6D-A1CC-5755726D238D}"/>
    <hyperlink ref="V458" r:id="rId777" location="!/tatsui_tk/status/1202688697700888577" xr:uid="{BA1635CB-A8BA-4C59-8141-13159159725B}"/>
    <hyperlink ref="V459" r:id="rId778" location="!/yumcoldwater/status/1202688716008898560" xr:uid="{276E0D8C-AA86-49A4-881D-58A62D607034}"/>
    <hyperlink ref="V460" r:id="rId779" location="!/benroethig/status/1202688731385384963" xr:uid="{1C839C6D-39AD-45CB-B44D-B20810625F64}"/>
    <hyperlink ref="V461" r:id="rId780" location="!/benroethig/status/1202688731385384963" xr:uid="{B7D0791B-E42E-4D29-9C94-D4D4BBC92840}"/>
    <hyperlink ref="V462" r:id="rId781" location="!/baylorjoe2009/status/1202688731662209034" xr:uid="{91714729-7FD2-4435-8C65-ADB05AD0D81E}"/>
    <hyperlink ref="V463" r:id="rId782" location="!/treisaato/status/1202688735638360066" xr:uid="{FAFB8903-10AB-4588-90DF-5586B55EA151}"/>
    <hyperlink ref="V464" r:id="rId783" location="!/joemorgante/status/1202688857885552640" xr:uid="{7DB24FC2-266B-4518-9DDC-F08EDA6A4A0F}"/>
    <hyperlink ref="V465" r:id="rId784" location="!/banned_icoot/status/1202688858174849024" xr:uid="{B802B3C5-34BB-4A52-A3EA-AD15A8403970}"/>
    <hyperlink ref="V466" r:id="rId785" location="!/itsryanb__/status/1202688889762258945" xr:uid="{6C63AFEB-331C-43C5-8C1A-42CBC59ACA08}"/>
    <hyperlink ref="V467" r:id="rId786" location="!/willburns6/status/1202688892245295106" xr:uid="{A5807740-80BF-4B77-B681-24B76342AC71}"/>
    <hyperlink ref="V468" r:id="rId787" location="!/arstorms/status/1202688896578048009" xr:uid="{23A411C4-00B2-47B9-93C7-73B95395FB7C}"/>
    <hyperlink ref="V469" r:id="rId788" location="!/therealhogsonic/status/1202688901518938113" xr:uid="{48230163-258C-44B9-9409-1FC3AF5F5151}"/>
    <hyperlink ref="V470" r:id="rId789" location="!/pixel51/status/1202688908372279296" xr:uid="{4B4F6A53-51DB-44B0-86EA-F779AB6BEAA3}"/>
    <hyperlink ref="V471" r:id="rId790" location="!/pixel51/status/1202688908372279296" xr:uid="{1A3F5CF4-4CAB-4BB1-8290-38C26E8FCA8F}"/>
    <hyperlink ref="V472" r:id="rId791" location="!/dan19bv78/status/1202688939045380096" xr:uid="{E33BAF0C-811B-40EB-BB2C-A45EEC632C2C}"/>
    <hyperlink ref="V473" r:id="rId792" location="!/slobis/status/1202688962470526977" xr:uid="{AA4B5E98-442B-4646-A9F6-F0798CADA3A8}"/>
    <hyperlink ref="V474" r:id="rId793" location="!/yem_i9/status/1202688976143949824" xr:uid="{DCC9FE14-0305-43F1-A286-57629AD7171D}"/>
    <hyperlink ref="V475" r:id="rId794" location="!/anglrsg9/status/1202689007899074561" xr:uid="{7CAED8E8-73EB-4073-AC86-57FF1F180650}"/>
    <hyperlink ref="V476" r:id="rId795" location="!/idetro/status/1202689048357326855" xr:uid="{40CCD9AB-2D4F-483E-8B4F-CB31F599BF09}"/>
    <hyperlink ref="V477" r:id="rId796" location="!/keithesque/status/1202689070863831040" xr:uid="{6607F20D-3681-4194-A925-27F70EB2941A}"/>
    <hyperlink ref="V478" r:id="rId797" location="!/rivershouts/status/1202689080573726726" xr:uid="{8F40708B-D3DF-4F05-8587-B666F5809B1B}"/>
    <hyperlink ref="V479" r:id="rId798" location="!/hughhzeey/status/1202689100643520520" xr:uid="{D9E20167-B757-41E8-ACB0-747D858B0DF8}"/>
    <hyperlink ref="V480" r:id="rId799" location="!/books_adventure/status/1202689115675906050" xr:uid="{E38BF89B-BFFD-40FC-A0B6-72B4841AF4CC}"/>
    <hyperlink ref="V481" r:id="rId800" location="!/books_adventure/status/1202689115675906050" xr:uid="{EC7B8C66-1FE0-4012-9EE8-C267C6D37063}"/>
    <hyperlink ref="V482" r:id="rId801" location="!/books_adventure/status/1202689115675906050" xr:uid="{293CDD40-42F0-47B7-B053-96294992D7DD}"/>
    <hyperlink ref="V483" r:id="rId802" location="!/books_adventure/status/1202689115675906050" xr:uid="{B7FC0D15-7AF8-49E7-9B95-97C606430E91}"/>
    <hyperlink ref="V484" r:id="rId803" location="!/books_adventure/status/1202689115675906050" xr:uid="{2B1AC5F8-7752-4981-B95D-1609E8340720}"/>
    <hyperlink ref="V485" r:id="rId804" location="!/books_adventure/status/1202689115675906050" xr:uid="{770087FD-9F40-44EF-A2FD-0D200313D57E}"/>
    <hyperlink ref="V486" r:id="rId805" location="!/books_adventure/status/1202689115675906050" xr:uid="{B8A659C3-94A3-43DB-B96F-0672E7F156FB}"/>
    <hyperlink ref="V487" r:id="rId806" location="!/books_adventure/status/1202689115675906050" xr:uid="{0D45C851-9E45-44F2-A0DA-C7D6807BFF82}"/>
    <hyperlink ref="V488" r:id="rId807" location="!/books_adventure/status/1202689115675906050" xr:uid="{7E438ECF-23E8-4320-A209-01909EE2AE00}"/>
    <hyperlink ref="V489" r:id="rId808" location="!/books_adventure/status/1202689115675906050" xr:uid="{43AE7019-2184-4904-B2D9-8B515A336F38}"/>
    <hyperlink ref="V490" r:id="rId809" location="!/chrizh16/status/1202689118804811778" xr:uid="{9F78D36A-2E8B-4A1F-845B-7F3465B63E6C}"/>
    <hyperlink ref="V491" r:id="rId810" location="!/lligatos/status/1202689121887674368" xr:uid="{2EC01FD8-790E-491A-8404-8DF772F19C87}"/>
    <hyperlink ref="V492" r:id="rId811" location="!/staysxventxen/status/1202689131001843717" xr:uid="{DE545B0A-52E5-4EF0-BF89-2C116D20883E}"/>
    <hyperlink ref="V493" r:id="rId812" location="!/kiddarkens09/status/1202689131459072005" xr:uid="{B4B6AFAB-610A-45A4-89F8-91A50AAD6AD7}"/>
    <hyperlink ref="V494" r:id="rId813" location="!/j_burnsy_87/status/1202689168251457536" xr:uid="{343F7EE8-C012-426A-9B49-D559FC405E16}"/>
    <hyperlink ref="V495" r:id="rId814" location="!/drmalo/status/1202685953862754304" xr:uid="{3EBBD23C-C1FF-4FA1-8ACB-2DF16B782D5B}"/>
    <hyperlink ref="V496" r:id="rId815" location="!/ichocrates/status/1202689171598561286" xr:uid="{1313A48E-5466-473F-9668-8797AD3934EB}"/>
    <hyperlink ref="V497" r:id="rId816" location="!/keldantealexis/status/1202689176514285575" xr:uid="{4CBDFF0E-A593-49C8-8E85-C80813F9B8EB}"/>
    <hyperlink ref="V498" r:id="rId817" location="!/ketchupnosauce/status/1202689177411825664" xr:uid="{AA78DBCC-0361-4BCB-857E-10C67DF7886D}"/>
    <hyperlink ref="V499" r:id="rId818" location="!/gamingethos/status/1202689215357739008" xr:uid="{B7429C23-5BD9-47E0-997C-E2923E7DBC5A}"/>
    <hyperlink ref="V500" r:id="rId819" location="!/webbedbat/status/1202689231262498816" xr:uid="{6C328CD2-3878-4B08-9E73-C922F5411B0E}"/>
    <hyperlink ref="V501" r:id="rId820" location="!/jamesadams93/status/1202689232525025281" xr:uid="{F4A735C8-BF6D-4413-B63C-8D1862DF5D26}"/>
    <hyperlink ref="V502" r:id="rId821" location="!/lydiaswitzer1/status/1202689233476931584" xr:uid="{4F1626D1-C929-4EFD-8981-EED93AF3ACBE}"/>
    <hyperlink ref="V503" r:id="rId822" location="!/hitenpatel13/status/1202689250967400448" xr:uid="{A874E2A4-2D31-4098-90A2-469068A729F2}"/>
    <hyperlink ref="V504" r:id="rId823" location="!/kitname__/status/1202689278209396736" xr:uid="{021969E5-67C6-4FDC-80B2-287DA6AF7A55}"/>
    <hyperlink ref="V505" r:id="rId824" location="!/demented6amer/status/1202689284119171072" xr:uid="{000497D7-CB72-49FD-8300-30FD6FA39DF6}"/>
    <hyperlink ref="V506" r:id="rId825" location="!/bastitis/status/1202689289445937152" xr:uid="{3418AE59-CBF0-4807-92EC-EE113F55713D}"/>
    <hyperlink ref="V507" r:id="rId826" location="!/agirlhasnoshaym/status/1202689292528697349" xr:uid="{87EC64AB-09F2-44D9-89F8-27DA60E5F62F}"/>
    <hyperlink ref="V508" r:id="rId827" location="!/ggrantstory/status/1202689294281953280" xr:uid="{053FA6BC-C7E0-46DC-8070-6048E2B8EB1D}"/>
    <hyperlink ref="V509" r:id="rId828" location="!/sadboiimoe/status/1202689332529618944" xr:uid="{5ECD8D8A-CC94-4B08-8E24-AC43D024F335}"/>
    <hyperlink ref="V510" r:id="rId829" location="!/redmedic56/status/1202689348258406403" xr:uid="{E9C6825C-8A1A-4EBB-9129-EACB00DC6DBE}"/>
    <hyperlink ref="V511" r:id="rId830" location="!/ddineley92/status/1202689355963387907" xr:uid="{26E0018D-42A1-49C3-9DDF-FEA9B77DEAF8}"/>
    <hyperlink ref="V512" r:id="rId831" location="!/faintdreams/status/1202689376398069760" xr:uid="{1FE37E9A-2855-4A7B-B0A1-8AD1B3D8187B}"/>
    <hyperlink ref="V513" r:id="rId832" location="!/houseofannie/status/1202689437454331905" xr:uid="{25E23E63-C372-4617-8061-5323761B8D1F}"/>
    <hyperlink ref="V514" r:id="rId833" location="!/houseofannie/status/1202689437454331905" xr:uid="{8BEA9BD0-E6E6-4A7B-9FFD-C793E0AA93AE}"/>
    <hyperlink ref="V515" r:id="rId834" location="!/osindemark/status/1202689447189336065" xr:uid="{11F38EC4-913D-4A50-9E9D-662B9D72F397}"/>
    <hyperlink ref="V516" r:id="rId835" location="!/lucato707/status/1202689469620506624" xr:uid="{D841C896-E062-43BB-9A3F-4D076D9D4D64}"/>
    <hyperlink ref="V517" r:id="rId836" location="!/gabebeadle/status/1202689485617713157" xr:uid="{B0399B9F-F0D5-401B-BBD9-3FAC716DB641}"/>
    <hyperlink ref="V518" r:id="rId837" location="!/tangyndombele/status/1202689545105551360" xr:uid="{121B6C2F-D590-4593-BF72-E3DD1FCD5243}"/>
    <hyperlink ref="V519" r:id="rId838" location="!/wintersevetm/status/1202689547752132623" xr:uid="{7AA507F7-747D-468F-9619-0793BC1761E5}"/>
    <hyperlink ref="V520" r:id="rId839" location="!/alisonplumey/status/1202689552575598592" xr:uid="{C578F245-497C-4521-9EED-BDB5204CD0A8}"/>
    <hyperlink ref="V521" r:id="rId840" location="!/velvetcrowe/status/1202689586050129920" xr:uid="{AA85BB5C-E102-4758-AD78-EB26106F75B6}"/>
    <hyperlink ref="V522" r:id="rId841" location="!/robjones_11/status/1202689635496923137" xr:uid="{677C5A5B-1635-4F7B-A7EA-FFB12A2BC8A7}"/>
    <hyperlink ref="V523" r:id="rId842" location="!/leveltotheup/status/1202689649694646272" xr:uid="{F2861B5A-CBA8-41B3-9B1F-5AE0D8D3EA8A}"/>
    <hyperlink ref="V524" r:id="rId843" location="!/zhulu2118/status/1202689675166699520" xr:uid="{7B59B5C1-5B95-4AB7-A12F-1DBE77D4143F}"/>
    <hyperlink ref="V525" r:id="rId844" location="!/shuddertrix/status/1202689679625195520" xr:uid="{1D424164-225D-49F2-9098-E539DBDB5EB9}"/>
    <hyperlink ref="V526" r:id="rId845" location="!/viratking10/status/1202689684561743872" xr:uid="{63ABFF12-FA2D-4029-84B0-A21634BA2822}"/>
    <hyperlink ref="V527" r:id="rId846" location="!/andyhy88/status/1202689699703341057" xr:uid="{932AC4A4-7C1E-40AC-89EE-34F41C86C6F9}"/>
    <hyperlink ref="V528" r:id="rId847" location="!/gallagherlad95/status/1202689737003323401" xr:uid="{AB809E92-8967-40C3-A00A-1D7BC2B8A12B}"/>
    <hyperlink ref="V529" r:id="rId848" location="!/bzba_simba/status/1202689787553099776" xr:uid="{FF76D5FA-626D-4BF5-AA36-A2518A740E3A}"/>
    <hyperlink ref="V530" r:id="rId849" location="!/melibelli/status/1202689817319858176" xr:uid="{05CABEE3-C5B5-4157-A794-4D9CC6F85A59}"/>
    <hyperlink ref="V531" r:id="rId850" location="!/davedwardspiano/status/1202689821027786753" xr:uid="{65FC9A38-98ED-456D-AEB1-0EB186BE5927}"/>
    <hyperlink ref="V532" r:id="rId851" location="!/davedwardspiano/status/1202689821027786753" xr:uid="{FE73C333-40C3-4A3F-B7D9-A6E19BB43D7B}"/>
    <hyperlink ref="V533" r:id="rId852" location="!/realestateatl/status/1202689822126694401" xr:uid="{8C18D915-0514-45D3-8590-F36EAB64871D}"/>
    <hyperlink ref="V534" r:id="rId853" location="!/akajesuso/status/1202689822172884992" xr:uid="{381714CF-6BC3-4587-BEAF-5E25A3B83595}"/>
    <hyperlink ref="V535" r:id="rId854" location="!/3ars92/status/1202689879391571970" xr:uid="{901CD7A3-A9B7-4D72-828A-F7CB9579D9C2}"/>
    <hyperlink ref="V536" r:id="rId855" location="!/oliverbrown84/status/1202689886735753216" xr:uid="{A3AEBC38-A39F-47CF-99A8-EDFFC90EC9A5}"/>
    <hyperlink ref="V537" r:id="rId856" location="!/urbiewankenobi/status/1202689911532310528" xr:uid="{E543D3A4-B393-4437-9863-A1BAA99FACEB}"/>
    <hyperlink ref="V538" r:id="rId857" location="!/scorpiotiger77/status/1202689918310506496" xr:uid="{102EB23B-9F87-4C56-988E-0A98F5603018}"/>
    <hyperlink ref="V539" r:id="rId858" location="!/risingsuperstar/status/1202689960513376256" xr:uid="{C95509F8-87C1-458B-83B6-9E0909BAB073}"/>
    <hyperlink ref="V540" r:id="rId859" location="!/palmtreesss/status/1202689974639874048" xr:uid="{B4AE92C4-DB4F-4A9E-89AD-0EDA78744819}"/>
    <hyperlink ref="V541" r:id="rId860" location="!/joannemkellys/status/1202689990909726720" xr:uid="{7EDD4F24-B945-45BE-8C34-31D8FD25E7A4}"/>
    <hyperlink ref="V542" r:id="rId861" location="!/joannemkellys/status/1202689990909726720" xr:uid="{8748E4BD-8E7F-46F2-82F0-56C9AC735837}"/>
    <hyperlink ref="V543" r:id="rId862" location="!/obiiiwaan/status/1202690010555785217" xr:uid="{10B6083E-1BC7-4A51-B3B0-FC76B88195AC}"/>
    <hyperlink ref="V544" r:id="rId863" location="!/alrubra/status/1202690012560711680" xr:uid="{5A77D9A0-E9F0-4703-A04B-1E946034B85B}"/>
    <hyperlink ref="V545" r:id="rId864" location="!/digitalpsnjdj/status/1202687374960078848" xr:uid="{AEDCB846-B7C5-438C-B329-0A80B49D9490}"/>
    <hyperlink ref="V546" r:id="rId865" location="!/pitercoptero_24/status/1202690013126971392" xr:uid="{8C3A26BA-5174-48A5-A03D-642128DB3F75}"/>
    <hyperlink ref="V547" r:id="rId866" location="!/chrisabraham/status/1202690020567605248" xr:uid="{08B08773-2849-41CE-AD75-85D5427CB738}"/>
    <hyperlink ref="V548" r:id="rId867" location="!/zac_hallam/status/1202690037449662464" xr:uid="{CE326545-30C8-42D7-A289-0141E1DDFA63}"/>
    <hyperlink ref="V549" r:id="rId868" location="!/mementh/status/1202690039920177153" xr:uid="{0BAAF5F5-EA86-4068-B755-12933A1BE8BE}"/>
    <hyperlink ref="V550" r:id="rId869" location="!/jeka_kymblc/status/1202690051911684098" xr:uid="{9E925C86-38C9-49A8-9DE8-96DCD94B45C5}"/>
    <hyperlink ref="V551" r:id="rId870" location="!/gonzalorellana/status/1202690063479558150" xr:uid="{D9FEF301-34E6-445A-9EBB-427177EA56B7}"/>
    <hyperlink ref="V552" r:id="rId871" location="!/connornelson/status/1202690074091147264" xr:uid="{CB39CA26-2079-4791-839F-61E1DF556114}"/>
    <hyperlink ref="V553" r:id="rId872" location="!/shingoji/status/1202690082236485632" xr:uid="{628535C3-C06A-42DD-A425-A7742189D599}"/>
    <hyperlink ref="V554" r:id="rId873" location="!/michaelmayes10/status/1202690087886184448" xr:uid="{13D3DD4B-A27C-427D-8007-E7E8DB7C8DEB}"/>
    <hyperlink ref="V555" r:id="rId874" location="!/jarminnnnn/status/1202690146430156800" xr:uid="{7CB7D8C4-378D-4ADC-B15D-184AC2152511}"/>
    <hyperlink ref="V556" r:id="rId875" location="!/mr_wiiking/status/1202690148519071744" xr:uid="{099FCC44-E718-4DFC-90C0-F66369D492CF}"/>
    <hyperlink ref="V557" r:id="rId876" location="!/saddleblaze/status/1202690150310043648" xr:uid="{09956AB3-B3BB-4CF3-8A72-F612029A0982}"/>
    <hyperlink ref="V558" r:id="rId877" location="!/kaijupizzas/status/1202690167489908742" xr:uid="{FAC3569A-5655-4CA5-ADC5-794469256822}"/>
    <hyperlink ref="V559" r:id="rId878" location="!/anishhl555/status/1202690185395425286" xr:uid="{C04DDCD5-87B3-419F-8505-2760E1A0D4B5}"/>
    <hyperlink ref="V560" r:id="rId879" location="!/eddigator1/status/1202690200322883584" xr:uid="{04E0D1D9-3DD2-4DA7-8A49-A646B4684AA9}"/>
    <hyperlink ref="V561" r:id="rId880" location="!/luk3______/status/1202690214914904076" xr:uid="{05F39F9B-AAE8-4594-8D87-57BB8BF3FC96}"/>
    <hyperlink ref="V562" r:id="rId881" location="!/nutritionoutl3t/status/1202690222909210624" xr:uid="{548ACA6E-7FE6-44D0-A95A-77F2D6832F1A}"/>
    <hyperlink ref="V563" r:id="rId882" location="!/clarkpmgordon/status/1202690238100987905" xr:uid="{86E4226D-877F-4A3B-8DA7-0B5AE830CCAC}"/>
    <hyperlink ref="V564" r:id="rId883" location="!/josh_wats09123/status/1202689975197847560" xr:uid="{8016A17E-4502-4F2A-9FDB-68C151C21840}"/>
    <hyperlink ref="V565" r:id="rId884" location="!/bethphill_/status/1202690243150917632" xr:uid="{F46A6717-C38A-4B7D-ACB0-7BD8CB7152F6}"/>
    <hyperlink ref="V566" r:id="rId885" location="!/ayanna510/status/1202690270657052672" xr:uid="{EB3FD88B-A0E4-438A-9A59-44F8C1259EAF}"/>
    <hyperlink ref="V567" r:id="rId886" location="!/dodgerjammyt/status/1202690276667641871" xr:uid="{26DEE87F-7198-47FB-972F-45C83FDBFAD0}"/>
    <hyperlink ref="V568" r:id="rId887" location="!/daveyhernandez_/status/1202690294497660930" xr:uid="{2B310A53-0E9B-4812-B8C4-C23D59C61C78}"/>
    <hyperlink ref="V569" r:id="rId888" location="!/allerton_joseph/status/1202690313296449536" xr:uid="{C5074BD2-B270-4644-A38E-E25C0C03AA08}"/>
    <hyperlink ref="V570" r:id="rId889" location="!/sean_green67/status/1202690320183496704" xr:uid="{F81F3931-C8D3-411B-9B4C-A5C05D4F05F5}"/>
    <hyperlink ref="V571" r:id="rId890" location="!/danielwhit1996/status/1202690338248368129" xr:uid="{FFA4479A-164E-4B55-8754-49B0BAA14F74}"/>
    <hyperlink ref="V572" r:id="rId891" location="!/danielwhit1996/status/1202690338248368129" xr:uid="{0D72485B-5C07-489E-8204-8006B58520D3}"/>
    <hyperlink ref="V573" r:id="rId892" location="!/nufc_dylan/status/1202690346796363776" xr:uid="{8794D4AD-7E64-47DF-B0A6-DA5A44294B7F}"/>
    <hyperlink ref="V574" r:id="rId893" location="!/sbk_animations/status/1202690355516170242" xr:uid="{0B43A0A4-968E-4978-A6E6-E6FD4E5B9078}"/>
    <hyperlink ref="V575" r:id="rId894" location="!/bornericg/status/1202690372108840960" xr:uid="{4C358CB4-8D49-4308-B602-011ECE90E24F}"/>
    <hyperlink ref="V576" r:id="rId895" location="!/brandometry/status/1202690373434433543" xr:uid="{AB1A96FF-359E-4802-BED6-422D61B02C38}"/>
    <hyperlink ref="V577" r:id="rId896" location="!/19farish97/status/1202690422537105409" xr:uid="{CCEA12A2-E35C-4AA2-A536-FA3B8E85CAE9}"/>
    <hyperlink ref="V578" r:id="rId897" location="!/19farish97/status/1202690422537105409" xr:uid="{B25D7BC6-B3DF-4084-AB02-5C5375778CED}"/>
    <hyperlink ref="V579" r:id="rId898" location="!/cardas/status/1202690422784581633" xr:uid="{F5404AA3-D118-4109-8EBC-4EE069C02E7A}"/>
    <hyperlink ref="V580" r:id="rId899" location="!/alucardfury/status/1202690459694456834" xr:uid="{431C4F97-7D08-45C3-91AF-509845C98FCA}"/>
    <hyperlink ref="V581" r:id="rId900" location="!/jonnyparry98/status/1202690459925204993" xr:uid="{04BFA3AE-0CE5-4ADE-B819-B6B698D1B563}"/>
    <hyperlink ref="V582" r:id="rId901" location="!/cam_martin87/status/1202690478594019328" xr:uid="{F565564D-BED8-47D3-96DE-482D3ED26F00}"/>
    <hyperlink ref="V583" r:id="rId902" location="!/penners88/status/1202690483597824003" xr:uid="{572B41BB-4D66-407C-846B-1AE1C13CE322}"/>
    <hyperlink ref="V584" r:id="rId903" location="!/ray_cameraworks/status/1202690498890104832" xr:uid="{4742B8DB-9D50-4675-93B5-D615C5BD1781}"/>
    <hyperlink ref="V585" r:id="rId904" location="!/fakerobotuk/status/1202690506070904832" xr:uid="{61B98D4A-0F50-4FBA-89FC-521A2060CC46}"/>
    <hyperlink ref="V586" r:id="rId905" location="!/beckyderlinga/status/1202690558172508160" xr:uid="{9D5E2C5F-4897-4410-8B94-BDC889D77BB8}"/>
    <hyperlink ref="V587" r:id="rId906" location="!/blairlindsay5/status/1202684992440197122" xr:uid="{BB0F7B0C-C216-474C-89A7-B82F2DC98E2E}"/>
    <hyperlink ref="V588" r:id="rId907" location="!/haikuincidence/status/1202690579857100814" xr:uid="{1AF54B82-D397-4995-AE09-45D147967558}"/>
    <hyperlink ref="V589" r:id="rId908" location="!/jsilveira/status/1202690622567546881" xr:uid="{7C1684EA-DFEC-4F50-B63E-0E4BA90A77E9}"/>
    <hyperlink ref="V590" r:id="rId909" location="!/maxoneil1069/status/1202690637415505922" xr:uid="{11F733C5-4AB1-46C3-8AA3-02B5775E016B}"/>
    <hyperlink ref="V591" r:id="rId910" location="!/mitchyardley/status/1202690653626482689" xr:uid="{25DB4D23-20AD-4CF6-9F89-68C8090AD633}"/>
    <hyperlink ref="V592" r:id="rId911" location="!/_lfcsamv2/status/1202690671141933060" xr:uid="{15D384C1-FF04-4B53-BDD5-9E52CE50854A}"/>
    <hyperlink ref="V593" r:id="rId912" location="!/bdjima1/status/1202690673926950926" xr:uid="{F1BCC49E-59F1-44C4-9D48-7631FDD789D5}"/>
    <hyperlink ref="V594" r:id="rId913" location="!/mr_aksel/status/1202690688325967872" xr:uid="{2F4EF5BB-B6B2-4B96-A016-BDE5ED31024B}"/>
    <hyperlink ref="V595" r:id="rId914" location="!/abils/status/1202690774627995649" xr:uid="{4968F772-0576-4010-BDFC-5CB68DA1FBEE}"/>
    <hyperlink ref="V596" r:id="rId915" location="!/agostinhosousa7/status/1202690745733435401" xr:uid="{C7CC7206-9F26-482B-ADAE-0058102E2F5C}"/>
    <hyperlink ref="V597" r:id="rId916" location="!/agostinhosousa7/status/1202690790318886931" xr:uid="{8563C5B6-4939-41D0-B3EB-6D6DCE3BD637}"/>
    <hyperlink ref="V598" r:id="rId917" location="!/aashleymv/status/1202690795972771840" xr:uid="{ECD278F5-6F4D-49B4-8A0D-953D23E4AA4B}"/>
    <hyperlink ref="V599" r:id="rId918" location="!/garyhiggz/status/1202690797860245504" xr:uid="{351462F8-1237-4A3F-926E-9379E5E6289D}"/>
    <hyperlink ref="V600" r:id="rId919" location="!/dickster27/status/1202690804831178761" xr:uid="{D4A60712-0F6C-4A10-8CAB-137611719534}"/>
    <hyperlink ref="V601" r:id="rId920" location="!/jpienaar22/status/1202690810170478593" xr:uid="{C4738A14-55DC-41E8-A84C-3B000E96C8F5}"/>
    <hyperlink ref="V602" r:id="rId921" location="!/edkennedy/status/1202690838536450048" xr:uid="{22E69050-8629-4367-A273-3BD26448E6D9}"/>
    <hyperlink ref="V603" r:id="rId922" location="!/edkennedy/status/1202690838536450048" xr:uid="{C7CE9DF5-C881-46F0-99DD-4B38E42CA06E}"/>
    <hyperlink ref="V604" r:id="rId923" location="!/simonwilliams81/status/1202690846715461632" xr:uid="{4B37C543-9892-4C03-AA40-88CFE3E666D5}"/>
    <hyperlink ref="V605" r:id="rId924" location="!/liam__walters/status/1202690853128589322" xr:uid="{74A2D543-E974-4D5A-A1CE-1098169797C3}"/>
    <hyperlink ref="V606" r:id="rId925" location="!/bensaidskander3/status/1202690853711601665" xr:uid="{F8882EF6-FBAA-40E9-8C05-7C7826114D6A}"/>
    <hyperlink ref="V607" r:id="rId926" location="!/mozza180/status/1202690853740957712" xr:uid="{99F80E54-8A13-4174-9B58-8C9240D39A44}"/>
    <hyperlink ref="V608" r:id="rId927" location="!/snipejaeg/status/1202690856161071109" xr:uid="{0F97E1D3-CDF7-4839-A78B-9E435E38A6AB}"/>
    <hyperlink ref="V609" r:id="rId928" location="!/snipejaeg/status/1202690856161071109" xr:uid="{3EC88389-C34A-4151-BF5D-82800D8EAB3F}"/>
    <hyperlink ref="V610" r:id="rId929" location="!/thesunphase/status/1202690876125990913" xr:uid="{8F8AB47B-C3CE-444D-B63A-E62252C42383}"/>
    <hyperlink ref="V611" r:id="rId930" location="!/bootgeordie/status/1202690896405422081" xr:uid="{0F6AFC79-8EA1-4C52-80B7-453845D9F9BC}"/>
    <hyperlink ref="V612" r:id="rId931" location="!/perleezy_/status/1202690928567144449" xr:uid="{7F302DC6-AAE5-49F0-BA0A-779BFB36D37F}"/>
    <hyperlink ref="V613" r:id="rId932" location="!/xileffff/status/1202690965661765635" xr:uid="{0A0AD932-8550-41BB-8FBA-BECF600FE6FC}"/>
    <hyperlink ref="V614" r:id="rId933" location="!/yuicjsenoj/status/1202690984569491456" xr:uid="{AE1EF9A0-49BB-49EE-9B22-607736E1BE17}"/>
    <hyperlink ref="V615" r:id="rId934" location="!/jjdag0d/status/1202690993633603584" xr:uid="{33EE7BBD-89E9-4E7E-B249-FD30BCEF75C7}"/>
    <hyperlink ref="V616" r:id="rId935" location="!/cloudwanderer3/status/1202691060650168341" xr:uid="{83DA7BF2-E1E9-434B-BCD8-03294460E662}"/>
    <hyperlink ref="V617" r:id="rId936" location="!/wwg/status/1202691110277021696" xr:uid="{1E90E92D-7449-4CD5-A71E-E57D73627F10}"/>
    <hyperlink ref="V618" r:id="rId937" location="!/jasonchanco/status/1202691112927973380" xr:uid="{0D8E0AD1-6091-4134-BCC4-60D849B538E2}"/>
    <hyperlink ref="V619" r:id="rId938" location="!/miguelagranda/status/1202691124852330496" xr:uid="{BCFF7A25-015E-43E1-B514-49221CC3D8CD}"/>
    <hyperlink ref="V620" r:id="rId939" location="!/lolsni/status/1202687377958850560" xr:uid="{751F5872-3445-474A-A52A-A020900AFAE4}"/>
    <hyperlink ref="V621" r:id="rId940" location="!/lolsni/status/1202691172289798144" xr:uid="{C01470C0-742E-4F93-8F9C-0924B8739000}"/>
    <hyperlink ref="V622" r:id="rId941" location="!/weirdscribe/status/1202691180594704389" xr:uid="{9F95BFFB-194B-4138-AAFE-7F170A9F42AF}"/>
    <hyperlink ref="V623" r:id="rId942" location="!/valinotejoao/status/1202691210751676417" xr:uid="{6182F11E-8C67-463C-9360-892EC9B58515}"/>
    <hyperlink ref="V624" r:id="rId943" location="!/rosssssco10/status/1202691226149015558" xr:uid="{6927E519-0539-489F-8E53-80BC2C52D928}"/>
    <hyperlink ref="V625" r:id="rId944" location="!/locksmithlincs/status/1202691243647668226" xr:uid="{93F712D9-0137-497B-9B6E-436EA7A36DB4}"/>
    <hyperlink ref="V626" r:id="rId945" location="!/mynewtweets79/status/1202691360404455424" xr:uid="{447316C6-B44D-48F6-8825-057FB245EB6B}"/>
    <hyperlink ref="V627" r:id="rId946" location="!/maskedvixen27/status/1202691374262472709" xr:uid="{96D45A5B-2440-4FA8-A8BD-41E5A84228C9}"/>
    <hyperlink ref="V628" r:id="rId947" location="!/maskedvixen27/status/1202691374262472709" xr:uid="{0CE88504-13E7-48C7-86BA-EF43747E1576}"/>
    <hyperlink ref="V629" r:id="rId948" location="!/scottshav/status/1202691421167374337" xr:uid="{C283D029-53EF-4204-88F0-755790CD5446}"/>
    <hyperlink ref="V630" r:id="rId949" location="!/gitananova/status/1202691472119779329" xr:uid="{0F15A54D-1C20-441D-89FE-F82962822B22}"/>
    <hyperlink ref="V631" r:id="rId950" location="!/titsout/status/1202691483234709504" xr:uid="{DA39E8EF-D739-41C4-A590-F107C297CDB9}"/>
    <hyperlink ref="V632" r:id="rId951" location="!/rwlang711/status/1202691498430607361" xr:uid="{24737BC1-8229-4487-B0C5-60EF04EEE527}"/>
    <hyperlink ref="V633" r:id="rId952" location="!/louisdonoghue/status/1202691512548626433" xr:uid="{755AA5EB-6DFE-4B3C-800C-D228A3089796}"/>
    <hyperlink ref="V634" r:id="rId953" location="!/lauraapassos/status/1202691514251534336" xr:uid="{44A0DF8B-1D96-41DF-B38F-1A8C705A6540}"/>
    <hyperlink ref="V635" r:id="rId954" location="!/ninerole/status/1202691330952089611" xr:uid="{86093CA3-EBA5-4960-8BF4-FC66DEFBEC4F}"/>
    <hyperlink ref="V636" r:id="rId955" location="!/graciassir/status/1202691560397295621" xr:uid="{D9CBAAD6-1FE8-4CD0-ADF0-73F2EB50F46D}"/>
    <hyperlink ref="V637" r:id="rId956" location="!/basedmeals/status/1202691586179682317" xr:uid="{6F533908-10ED-4667-94B5-C0BD4FF0191A}"/>
    <hyperlink ref="V638" r:id="rId957" location="!/pabrewreview/status/1202687887457869825" xr:uid="{FD175F93-D961-49F6-B299-6F56775E0189}"/>
    <hyperlink ref="V639" r:id="rId958" location="!/pouredinpa/status/1202691588658515982" xr:uid="{A79E1DBD-AB1A-424E-B04C-A650810441AA}"/>
    <hyperlink ref="V640" r:id="rId959" location="!/pabrewreview/status/1202687887457869825" xr:uid="{F31FA138-D256-4766-9F4E-48C3513C913D}"/>
    <hyperlink ref="V641" r:id="rId960" location="!/pouredinpa/status/1202691588658515982" xr:uid="{78C64BDA-BFAA-42E6-9FB5-6DF01CD04A29}"/>
    <hyperlink ref="V642" r:id="rId961" location="!/rowanwild/status/1202691622099705857" xr:uid="{45CEB883-64CF-49B7-A28F-810ED33B0A50}"/>
    <hyperlink ref="V643" r:id="rId962" location="!/olliewhitfield_/status/1202691675992317956" xr:uid="{F097893A-2737-477E-A52E-A1DEC09B7EF4}"/>
    <hyperlink ref="V644" r:id="rId963" location="!/murray10lewis/status/1202691677766520837" xr:uid="{8D13A141-32BD-41F6-B320-8DFB926C7BC0}"/>
    <hyperlink ref="V645" r:id="rId964" location="!/darkside426/status/1202691703863427072" xr:uid="{81822B7B-28BF-4A52-82AF-CA7EA93DFA67}"/>
    <hyperlink ref="V646" r:id="rId965" location="!/david_nice/status/1202691719856377856" xr:uid="{09DA6EDB-47B9-46F8-9DAE-6AB7A7832331}"/>
    <hyperlink ref="V647" r:id="rId966" location="!/alexward777/status/1202691722855112704" xr:uid="{F0B9A259-CCEA-42CC-B21C-61CD6B5212DB}"/>
    <hyperlink ref="V648" r:id="rId967" location="!/milobok/status/1202690198062141441" xr:uid="{495699D5-9F6B-412E-B658-7397194B79B7}"/>
    <hyperlink ref="V649" r:id="rId968" location="!/byjordanluke/status/1202691731185160195" xr:uid="{14BA1652-0206-43FE-AC5C-73D432F90336}"/>
    <hyperlink ref="V650" r:id="rId969" location="!/blzkey/status/1202691758557204481" xr:uid="{1D6D85FF-B9F5-46B9-A50E-F4F472409ABB}"/>
    <hyperlink ref="V651" r:id="rId970" location="!/emythee/status/1202691762768109568" xr:uid="{612A0297-93E2-4126-BBFD-5310D71517CB}"/>
    <hyperlink ref="V652" r:id="rId971" location="!/thecl1ppy/status/1202691763892342791" xr:uid="{446B3CB8-7D89-45F1-983F-39EDB64A7E47}"/>
    <hyperlink ref="V653" r:id="rId972" location="!/maraindi_/status/1202691765893025806" xr:uid="{6576C93E-95AF-4C46-A1D3-8E1E7848B94A}"/>
    <hyperlink ref="V654" r:id="rId973" location="!/yungzam95/status/1202691827205148672" xr:uid="{1196AB79-A125-4ECD-8EAE-BA59D1F053CE}"/>
    <hyperlink ref="V655" r:id="rId974" location="!/yungzam95/status/1202691827205148672" xr:uid="{0CCDB313-5EA1-4C0E-94B2-D5DDC68DCB61}"/>
    <hyperlink ref="V656" r:id="rId975" location="!/yungzam95/status/1202691827205148672" xr:uid="{D414401E-9610-4DA4-B5E8-DF9292BBDCAB}"/>
    <hyperlink ref="V657" r:id="rId976" location="!/dirkstrauss/status/1202691849858756611" xr:uid="{4AB1C5E5-226E-48D9-AC01-072D99376FCD}"/>
    <hyperlink ref="V658" r:id="rId977" location="!/mundoplustv_ser/status/1202691865218338822" xr:uid="{3F804CAE-1283-48DD-8B72-609BFE0807CB}"/>
    <hyperlink ref="V659" r:id="rId978" location="!/gunnertwin/status/1202691870276685824" xr:uid="{D16281F5-C1BD-4801-B756-FB60EF0953C0}"/>
    <hyperlink ref="V660" r:id="rId979" location="!/alwaysbehelpful/status/1202691880607272961" xr:uid="{1CA1E82F-AFAE-419C-B9D0-595C33532971}"/>
    <hyperlink ref="V661" r:id="rId980" location="!/jaguarldy/status/1202691884465811457" xr:uid="{0055EC21-9217-424C-A478-76DEE3E07F9F}"/>
    <hyperlink ref="V662" r:id="rId981" location="!/paolaar10364100/status/1202691903915020288" xr:uid="{3724B165-08B3-4B2B-845E-182730E45027}"/>
    <hyperlink ref="V663" r:id="rId982" location="!/paolaar10364100/status/1202691903915020288" xr:uid="{7F65DAE1-475C-4F8B-BDE0-AA467279867D}"/>
    <hyperlink ref="V664" r:id="rId983" location="!/alec1271/status/1202691924299304963" xr:uid="{8A24532C-8C19-485D-81E1-064DD8226365}"/>
    <hyperlink ref="V665" r:id="rId984" location="!/mugiwara13000/status/1202691930653679616" xr:uid="{84676F45-7A1E-4847-81DE-1B5BECFE4EE8}"/>
    <hyperlink ref="V666" r:id="rId985" location="!/annvals/status/1202691950366904328" xr:uid="{0E178646-6067-4955-9BC8-FED3B70B643F}"/>
    <hyperlink ref="V667" r:id="rId986" location="!/shadoworld/status/1202691970931417088" xr:uid="{A5098CED-7FE0-4A29-BB88-65786CF47781}"/>
    <hyperlink ref="V668" r:id="rId987" location="!/shadoworld/status/1202691970931417088" xr:uid="{714B2BE0-2378-43A8-A981-B0D917A5FEE5}"/>
    <hyperlink ref="V669" r:id="rId988" location="!/shadoworld/status/1202691970931417088" xr:uid="{C871D287-0504-4AFE-90F1-866CB323241C}"/>
    <hyperlink ref="V670" r:id="rId989" location="!/shadoworld/status/1202691970931417088" xr:uid="{BE752E9C-DF5D-4731-AF2C-B62DBC3AEFC0}"/>
    <hyperlink ref="V671" r:id="rId990" location="!/shadoworld/status/1202691970931417088" xr:uid="{AB29E466-D0B8-498E-AEE8-DA28DBAEDA69}"/>
    <hyperlink ref="V672" r:id="rId991" location="!/l30pard_hitman/status/1202691977336279054" xr:uid="{DB48D8B5-3FD8-4D00-8E9A-2B53426EEBAF}"/>
    <hyperlink ref="V673" r:id="rId992" location="!/andypeters316/status/1202692009133252609" xr:uid="{E68D01DB-4DB5-481E-B634-0AAD3401BE13}"/>
    <hyperlink ref="V674" r:id="rId993" location="!/stynn2/status/1202692027860824065" xr:uid="{4AEAC770-7965-4B7C-AF38-C22A6E035E66}"/>
    <hyperlink ref="V675" r:id="rId994" location="!/spaceghost9000/status/1202692031027568640" xr:uid="{C4C01C96-03BB-417B-9D23-4E270B326576}"/>
    <hyperlink ref="V676" r:id="rId995" location="!/stillsaneindian/status/1202685589570670598" xr:uid="{AB2C6A1B-27E6-429A-A0E8-90290A4027FE}"/>
    <hyperlink ref="V677" r:id="rId996" location="!/stillsaneindian/status/1202692058206617600" xr:uid="{3CECDEC9-0AAA-444B-A63D-F1E7D674CB3C}"/>
    <hyperlink ref="V678" r:id="rId997" location="!/stillsaneindian/status/1202692058206617600" xr:uid="{58129FF3-DA18-4977-B881-F11A03CEAADF}"/>
    <hyperlink ref="V679" r:id="rId998" location="!/brit1021_/status/1202692074979647489" xr:uid="{04B5B1FF-4E7A-410B-A3C7-0E3266C955A6}"/>
    <hyperlink ref="V680" r:id="rId999" location="!/justmasterg/status/1202692097855410181" xr:uid="{72BFABD3-5A34-441A-8C6C-AF4089ADCEA3}"/>
    <hyperlink ref="V681" r:id="rId1000" location="!/justmasterg/status/1202692097855410181" xr:uid="{FC96FD16-0BFF-49D2-8028-42E2078508FD}"/>
    <hyperlink ref="V682" r:id="rId1001" location="!/faeron93/status/1202692102230093825" xr:uid="{CFF792C1-CCD4-4385-BCB2-9AD906A62DFB}"/>
    <hyperlink ref="V683" r:id="rId1002" location="!/arisvalbazante/status/1202692115853185026" xr:uid="{F549D78C-A1CA-4CE1-9636-27AB794663BD}"/>
    <hyperlink ref="V684" r:id="rId1003" location="!/shababn4/status/1202692144676294656" xr:uid="{9C4FC582-0AE5-4B82-836D-464E18C7F31A}"/>
    <hyperlink ref="V685" r:id="rId1004" location="!/bleuzlady747/status/1202692150493712387" xr:uid="{3CD2AF12-79B3-4FCF-800E-D9DE37BD09FD}"/>
    <hyperlink ref="V686" r:id="rId1005" location="!/bleuzlady747/status/1202692150493712387" xr:uid="{05744170-1EF6-4C0D-8ABA-ECA93AF6D939}"/>
    <hyperlink ref="V687" r:id="rId1006" location="!/myself_is_me/status/1202692163248803841" xr:uid="{F4068A24-D24D-4A04-9ED0-575638EBAD95}"/>
    <hyperlink ref="V688" r:id="rId1007" location="!/julianmagni/status/1202692168957251589" xr:uid="{BCD40187-BCFC-4129-A03E-407D4848CDE3}"/>
    <hyperlink ref="V689" r:id="rId1008" location="!/julianmagni/status/1202692168957251589" xr:uid="{083872F9-ECCE-463C-BDD3-9A1B3FA0A4F8}"/>
    <hyperlink ref="V690" r:id="rId1009" location="!/kristin42039785/status/1202692175495979009" xr:uid="{53AF6780-95D9-4FF6-89EB-0449207B7627}"/>
    <hyperlink ref="V691" r:id="rId1010" location="!/farahnxz/status/1202683249702690821" xr:uid="{98DB145F-D54A-40A0-847E-F9A9828805F1}"/>
    <hyperlink ref="V692" r:id="rId1011" location="!/farahnxz/status/1202692180759986176" xr:uid="{B1262211-1A58-4625-93A3-B28AE819DD1C}"/>
    <hyperlink ref="V693" r:id="rId1012" location="!/theseeka/status/1202692180915081216" xr:uid="{8DBDC9EA-C896-4546-9E4D-E5265E3B0BCB}"/>
    <hyperlink ref="V694" r:id="rId1013" location="!/martimanuel/status/1202692200007684100" xr:uid="{6E1A871F-E2BD-4028-861F-F9D743698AA0}"/>
    <hyperlink ref="V695" r:id="rId1014" location="!/chomper_tc/status/1202691506823450632" xr:uid="{6196598C-8E4C-42F5-A62C-44FD9B13527A}"/>
    <hyperlink ref="V696" r:id="rId1015" location="!/chomper_tc/status/1202691506823450632" xr:uid="{467507B9-194A-40EF-A563-FFFB37D5A6BB}"/>
    <hyperlink ref="V697" r:id="rId1016" location="!/chomper_tc/status/1202691506823450632" xr:uid="{9DFF9CCF-50E8-42D1-ABEF-016533EB2CCA}"/>
    <hyperlink ref="V698" r:id="rId1017" location="!/chomper_tc/status/1202691506823450632" xr:uid="{00ABE199-34DB-4B0F-89A6-6AFA29FC6B43}"/>
    <hyperlink ref="V699" r:id="rId1018" location="!/thehughouse/status/1202692220396212224" xr:uid="{2A8482C4-51E7-4B43-B7F4-46D807B1C6A9}"/>
    <hyperlink ref="V700" r:id="rId1019" location="!/thehughouse/status/1202692220396212224" xr:uid="{A6B4BA40-9C83-41C3-AE6A-AB1D67068949}"/>
    <hyperlink ref="V701" r:id="rId1020" location="!/thehughouse/status/1202692220396212224" xr:uid="{E1FC290A-7473-498C-A0DB-E58F377980F1}"/>
    <hyperlink ref="V702" r:id="rId1021" location="!/thehughouse/status/1202692220396212224" xr:uid="{3187893A-798E-4145-8407-EADBAAF35AC3}"/>
    <hyperlink ref="V703" r:id="rId1022" location="!/jadenbenet/status/1202692227325186050" xr:uid="{62CAA21E-C3AF-4F23-A1A4-479D896FDE36}"/>
    <hyperlink ref="V704" r:id="rId1023" location="!/iizwarren/status/1202692236623958016" xr:uid="{75C32091-819F-4541-8D35-0F5CD57608B2}"/>
    <hyperlink ref="V705" r:id="rId1024" location="!/19t0m97/status/1202692264964825089" xr:uid="{00822F95-6072-4732-82D6-C8EDEE076DD3}"/>
    <hyperlink ref="V706" r:id="rId1025" location="!/olispazzo/status/1202691508320772097" xr:uid="{50A41093-E47B-436B-B810-4926CDFB52FF}"/>
    <hyperlink ref="V707" r:id="rId1026" location="!/akademiksmom/status/1202692273957457929" xr:uid="{393A26B2-ACA9-4222-961A-DD3643CA91D9}"/>
    <hyperlink ref="V708" r:id="rId1027" location="!/jameswood100/status/1202692285013667846" xr:uid="{13AF3E75-C7BC-49A3-8E11-9A9149899F98}"/>
    <hyperlink ref="V709" r:id="rId1028" location="!/ko_tattyo_tu/status/1202692296245833728" xr:uid="{DFF08659-0017-468D-BCAD-7C1A28DDEE59}"/>
    <hyperlink ref="V710" r:id="rId1029" location="!/shaybaycupcake/status/1202692308015206405" xr:uid="{DC26FB89-6336-4994-92EC-C32F089C8E44}"/>
    <hyperlink ref="V711" r:id="rId1030" location="!/cfcszn1/status/1202692360704053267" xr:uid="{A77B6B86-3D33-476E-92B4-4E366B0F595C}"/>
    <hyperlink ref="V712" r:id="rId1031" location="!/shaqomari/status/1202692396687020033" xr:uid="{47A7EFC9-C466-44D9-8B03-1BB1F38BD449}"/>
    <hyperlink ref="V713" r:id="rId1032" location="!/darealteddyb/status/1202692454530584576" xr:uid="{87E0E6C8-FCE0-4C22-A2FC-B0F91B300257}"/>
    <hyperlink ref="V714" r:id="rId1033" location="!/max_ridden24/status/1202692464668225537" xr:uid="{4796F1BD-37BE-4B83-8D79-A126B71FE1B8}"/>
    <hyperlink ref="V715" r:id="rId1034" location="!/tixrus/status/1202692466006249491" xr:uid="{9DECDFD0-877D-4792-BB8E-6350F6AFB168}"/>
    <hyperlink ref="V716" r:id="rId1035" location="!/extraflauschig_/status/1202692473916661760" xr:uid="{8B485D39-3687-4DF7-B2D9-8885A98FA856}"/>
    <hyperlink ref="V717" r:id="rId1036" location="!/twitmanager_/status/1202692541717585921" xr:uid="{D30AE3C8-A1B5-4CAE-BAC2-0C6EF084CF47}"/>
    <hyperlink ref="V718" r:id="rId1037" location="!/fantanafest73/status/1202692547912617989" xr:uid="{2D9FF044-B117-460E-B978-643B4DC48089}"/>
    <hyperlink ref="V719" r:id="rId1038" location="!/farothiel/status/1202692549053440001" xr:uid="{22FCB4DA-DAB7-45FD-9D52-0EB5A994AF55}"/>
    <hyperlink ref="V720" r:id="rId1039" location="!/farothiel/status/1202692549053440001" xr:uid="{579A035A-87F2-48D0-8B48-DB5039EA450C}"/>
    <hyperlink ref="V721" r:id="rId1040" location="!/bigjoffbrad/status/1202692599053783041" xr:uid="{4B01BF95-87D4-45CC-BECD-F057C923DAB0}"/>
    <hyperlink ref="V722" r:id="rId1041" location="!/hammersfan/status/1202692620188880898" xr:uid="{F890C5EE-57F8-461B-9596-DDB601003FA7}"/>
    <hyperlink ref="V723" r:id="rId1042" location="!/dt48plus11/status/1202692653361631234" xr:uid="{8EE556BE-C14F-4E4B-8FA1-BC81EB735669}"/>
    <hyperlink ref="V724" r:id="rId1043" location="!/shantazidane3/status/1202692675453014016" xr:uid="{381F21A0-0D4D-41DD-85AC-48828DEEFC46}"/>
    <hyperlink ref="V725" r:id="rId1044" location="!/edbdah/status/1202692680779780099" xr:uid="{C256967E-76BA-454F-B168-19B0C07A3297}"/>
    <hyperlink ref="V726" r:id="rId1045" location="!/mitsamemario/status/1202692692867764234" xr:uid="{495E386B-206E-4DDD-BD2C-6C34C2517293}"/>
    <hyperlink ref="V727" r:id="rId1046" location="!/sophgilman/status/1202692723372937222" xr:uid="{355A93FC-8888-41B6-B160-0464ED6F4484}"/>
    <hyperlink ref="V728" r:id="rId1047" location="!/kingcesaa/status/1202692764548419591" xr:uid="{0E82E5DA-10EF-406C-87AA-936600826951}"/>
    <hyperlink ref="V729" r:id="rId1048" location="!/pateliii/status/1202692771980726272" xr:uid="{FF167595-03E2-409F-AE2B-2714D96BF260}"/>
    <hyperlink ref="V730" r:id="rId1049" location="!/syko_squad10/status/1202692812485074944" xr:uid="{667073AD-4F5A-40A4-889C-B5D922B0B6B3}"/>
    <hyperlink ref="V731" r:id="rId1050" location="!/jcgarciacortes/status/1202692824015130624" xr:uid="{28481E7D-ED0A-4710-8B43-274AFF8E95C8}"/>
    <hyperlink ref="V732" r:id="rId1051" location="!/tomoe_hotaru45/status/1202692864230211584" xr:uid="{238B218B-11C1-4F92-982F-DE90C7D17C7B}"/>
    <hyperlink ref="V733" r:id="rId1052" location="!/fadecsgo__/status/1202692872153288708" xr:uid="{6CD5FFFC-26D4-479F-9A7F-ED3CF71DF8D5}"/>
    <hyperlink ref="V734" r:id="rId1053" location="!/alickc/status/1202692893535875072" xr:uid="{A6802F47-257D-4F0A-8081-0A28D21276C5}"/>
    <hyperlink ref="V735" r:id="rId1054" location="!/joelintonufc/status/1202692896186650642" xr:uid="{9AF0F263-2801-4B59-BF48-CEA485C48399}"/>
    <hyperlink ref="V736" r:id="rId1055" location="!/gunnie67/status/1202686103318384647" xr:uid="{5443D7DC-6B19-41AF-AF0D-57B4E2B01555}"/>
    <hyperlink ref="V737" r:id="rId1056" location="!/seany_cfc/status/1202692897214287873" xr:uid="{975D642F-14DF-4EC1-A151-03F35A420D1D}"/>
    <hyperlink ref="V738" r:id="rId1057" location="!/rateyourtipster/status/1202692897444904960" xr:uid="{AE3C861D-AE07-49B0-A2B1-4BF542C29355}"/>
    <hyperlink ref="V739" r:id="rId1058" location="!/bobbyoflondon/status/1202692901001711618" xr:uid="{76F1C912-5550-4DCB-B06F-5344CB6B0F23}"/>
    <hyperlink ref="V740" r:id="rId1059" location="!/bobbyoflondon/status/1202692901001711618" xr:uid="{143BA72C-4B44-4D60-937B-3D3576A5F68B}"/>
    <hyperlink ref="V741" r:id="rId1060" location="!/bobbyoflondon/status/1202692901001711618" xr:uid="{0FDECC84-D4FC-4188-BA37-F30AB4A7FD21}"/>
    <hyperlink ref="V742" r:id="rId1061" location="!/matm87s2/status/1202692903606161408" xr:uid="{0C911061-10BA-47F2-BDED-206FD2C876EF}"/>
    <hyperlink ref="V743" r:id="rId1062" location="!/nickpiercey/status/1202692914725474326" xr:uid="{A20F26DA-3153-4149-AF41-F9623565F90A}"/>
    <hyperlink ref="V744" r:id="rId1063" location="!/texctioner/status/1202692924422664199" xr:uid="{D8248D3B-6521-4D8C-944D-4D96AF7D7EDF}"/>
    <hyperlink ref="V745" r:id="rId1064" location="!/brewstin/status/1202692988641718273" xr:uid="{19AE327B-6E83-46EC-872D-53FB884926BF}"/>
    <hyperlink ref="V746" r:id="rId1065" location="!/michaelsaffer1/status/1202693022443606016" xr:uid="{12769488-5C2D-4F6F-B476-CA7145EF6AF8}"/>
    <hyperlink ref="V747" r:id="rId1066" location="!/raumdeuter23/status/1202693040655282177" xr:uid="{348B395E-631A-468E-920F-68BD2792B39D}"/>
    <hyperlink ref="V748" r:id="rId1067" location="!/hotadamndriver/status/1202693051086516224" xr:uid="{13840ACA-D6EC-4543-8DA2-8A5847DE8DF5}"/>
    <hyperlink ref="V749" r:id="rId1068" location="!/camdenblackett1/status/1202693066617970688" xr:uid="{80EBBA83-FDA4-4AB4-A3FB-50F1023172D5}"/>
    <hyperlink ref="V750" r:id="rId1069" location="!/dannybaldy1995/status/1202693087795003392" xr:uid="{E3788797-4C7C-4707-8787-34EE895448BA}"/>
    <hyperlink ref="V751" r:id="rId1070" location="!/curleyyyyyy/status/1202693093880938496" xr:uid="{7698EAC9-A9D3-4908-BC17-8384BFC25F6E}"/>
    <hyperlink ref="V752" r:id="rId1071" location="!/fionavalerielau/status/1202693135865958410" xr:uid="{776B5D70-EDEE-4195-B15B-A2BD20020BDA}"/>
    <hyperlink ref="V753" r:id="rId1072" location="!/lalalichan/status/1202693145139400705" xr:uid="{467AAE7E-F63C-4B39-8B88-1E9173D0AF5F}"/>
    <hyperlink ref="V754" r:id="rId1073" location="!/littleboris/status/1202693175174975493" xr:uid="{3EF6A811-CA43-4FCD-88CE-6C51977D342A}"/>
    <hyperlink ref="V755" r:id="rId1074" location="!/coireruadh/status/1202693194397429760" xr:uid="{23BF8334-E34E-4C77-AE1D-35F4EEA93C65}"/>
    <hyperlink ref="V756" r:id="rId1075" location="!/minivinny83/status/1202693224604848131" xr:uid="{72B4A510-8409-4164-8D67-9185A8A1C7A8}"/>
    <hyperlink ref="V757" r:id="rId1076" location="!/blindkarevik/status/1202693241897988107" xr:uid="{7632FEE9-3AE3-4E0E-95AF-6D44E19FC3FC}"/>
    <hyperlink ref="V758" r:id="rId1077" location="!/thehookahofpop/status/1202693242011041793" xr:uid="{4303B7B1-39D4-46D7-9538-3BE4E60D262A}"/>
    <hyperlink ref="V759" r:id="rId1078" location="!/mikeonslow/status/1202693247170203660" xr:uid="{49460BE7-66C7-417B-A0EA-90DCB18B6601}"/>
    <hyperlink ref="V760" r:id="rId1079" location="!/zacharycfc/status/1202693280271650826" xr:uid="{79981BE7-F07A-40AD-9AB0-BEE4D371774B}"/>
    <hyperlink ref="V761" r:id="rId1080" location="!/supportbritish/status/1202693317672284162" xr:uid="{A1A4EB2D-A04D-4888-81FD-6634AB90BA9D}"/>
    <hyperlink ref="V762" r:id="rId1081" location="!/kissboyjohnson/status/1202693331161141283" xr:uid="{E3700289-2ACA-40A1-9EEB-508BF475C027}"/>
    <hyperlink ref="V763" r:id="rId1082" location="!/presidentriog/status/1202693340031942657" xr:uid="{1544EC0A-1F90-4FB4-B85A-11B161E9C2A2}"/>
    <hyperlink ref="V764" r:id="rId1083" location="!/wolf1u2/status/1202693353445281792" xr:uid="{45222F4C-643A-44DA-8BB4-5D53E2F79C76}"/>
    <hyperlink ref="V765" r:id="rId1084" location="!/edraris/status/1202693364874919936" xr:uid="{2FDC8E3E-E8A5-4825-991B-389C93044996}"/>
    <hyperlink ref="V766" r:id="rId1085" location="!/sujin4ualways/status/1202693407153410048" xr:uid="{084C8664-405D-41C1-97E9-6FAEC1DCB3F1}"/>
    <hyperlink ref="V767" r:id="rId1086" location="!/sujin4ualways/status/1202693407153410048" xr:uid="{1C427B85-6F28-4F2C-BB39-281C011B62FF}"/>
    <hyperlink ref="V768" r:id="rId1087" location="!/joshbarron85/status/1202693422773129218" xr:uid="{8EBABDB7-72A0-4D16-8126-89B090FE63CF}"/>
    <hyperlink ref="V769" r:id="rId1088" location="!/richardwakeling/status/1202693501286305803" xr:uid="{AC15EF18-793C-47DA-891F-791302A5E365}"/>
    <hyperlink ref="V770" r:id="rId1089" location="!/reecebackman/status/1202693516943613957" xr:uid="{4BC44CEA-99BA-4CCA-9BAF-E6F8BEA8A2D3}"/>
    <hyperlink ref="V771" r:id="rId1090" location="!/grneyedbandittn/status/1202693551903166466" xr:uid="{9CEF9D73-914A-4D4E-A8F3-CA1111E9AD48}"/>
    <hyperlink ref="V772" r:id="rId1091" location="!/grneyedbandittn/status/1202693551903166466" xr:uid="{70E1FE93-601F-40CC-AE80-D4813009459E}"/>
    <hyperlink ref="V773" r:id="rId1092" location="!/grneyedbandittn/status/1202693551903166466" xr:uid="{3B7BFF70-D758-41DB-B384-98E3F58767B2}"/>
    <hyperlink ref="V774" r:id="rId1093" location="!/oibrndzy/status/1202693554767876111" xr:uid="{04990AB8-D428-4077-9B2C-95B11B5884D7}"/>
    <hyperlink ref="V775" r:id="rId1094" location="!/sir_dreamalot/status/1202693566943940613" xr:uid="{CB374592-A9B7-40D6-9188-975B63A0874B}"/>
    <hyperlink ref="V776" r:id="rId1095" location="!/sir_dreamalot/status/1202693566943940613" xr:uid="{92B6845D-E722-49C8-B244-F15F266A44F5}"/>
    <hyperlink ref="V777" r:id="rId1096" location="!/cl66000/status/1202693573168304133" xr:uid="{1D4A35DE-31B0-4B71-95EA-3E6857B6E259}"/>
    <hyperlink ref="V778" r:id="rId1097" location="!/bendoctorjones/status/1202693581032607754" xr:uid="{C3CB5704-3E34-4830-BEBC-F12D53D0B497}"/>
    <hyperlink ref="V779" r:id="rId1098" location="!/bendoctorjones/status/1202693581032607754" xr:uid="{947F5CA8-272D-4F72-9BBA-C9C2DBC6F5AD}"/>
    <hyperlink ref="V780" r:id="rId1099" location="!/kortdaniel1998/status/1202693592306896903" xr:uid="{E0A31921-E9DE-4EFB-9F1C-EB95E25E127D}"/>
    <hyperlink ref="V781" r:id="rId1100" location="!/aswinsub143/status/1202693596526366744" xr:uid="{93CDCD7B-2884-4C9C-8F04-7D455651208E}"/>
    <hyperlink ref="V782" r:id="rId1101" location="!/aswinsub143/status/1202693596526366744" xr:uid="{5380582C-113C-4935-8A38-E38A270D6348}"/>
    <hyperlink ref="V783" r:id="rId1102" location="!/iancpirvine/status/1202693601978961921" xr:uid="{1240A0BB-7315-457D-9453-537A24683178}"/>
    <hyperlink ref="V784" r:id="rId1103" location="!/iancpirvine3/status/1202693602989789191" xr:uid="{802A531C-87EE-475F-9D81-A29D42D6F703}"/>
    <hyperlink ref="V785" r:id="rId1104" location="!/dom_kurylo/status/1202693617095188480" xr:uid="{B2BBC5D6-9C24-41CA-B526-6884D6A21132}"/>
    <hyperlink ref="V786" r:id="rId1105" location="!/lily44930275/status/1202693633843122177" xr:uid="{58EACB81-374F-452D-B1AC-B5B9FAD80AC9}"/>
    <hyperlink ref="V787" r:id="rId1106" location="!/proppersonnel/status/1202684989395161089" xr:uid="{3F1B38DA-BC1E-4043-AA22-33B35C328CFC}"/>
    <hyperlink ref="V788" r:id="rId1107" location="!/prime_utd/status/1202693647461998593" xr:uid="{6716CC7E-58D3-4620-AFA6-4B855A6FD428}"/>
    <hyperlink ref="V789" r:id="rId1108" location="!/danielle_murph/status/1202693651933081600" xr:uid="{72454B05-3692-427A-B7F1-2412E3305C2D}"/>
    <hyperlink ref="V790" r:id="rId1109" location="!/_amarelodeserto/status/1202693652524519428" xr:uid="{7FBEF45D-9A59-427F-B5DF-C1B4A8438E91}"/>
    <hyperlink ref="V791" r:id="rId1110" location="!/jisoo_boo/status/1202690236175835136" xr:uid="{ED7ED962-387C-421A-B22F-86EBC89AB660}"/>
    <hyperlink ref="V792" r:id="rId1111" location="!/jisoo_boo/status/1202693662460788736" xr:uid="{C58F741D-C64A-4D1B-AA47-72C208909A1E}"/>
    <hyperlink ref="V793" r:id="rId1112" location="!/george_adamg/status/1202693672258719747" xr:uid="{A2ADBA6E-5139-4CB1-8F68-9BCC198B9B7E}"/>
    <hyperlink ref="V794" r:id="rId1113" location="!/jiepsoo/status/1202693684455755779" xr:uid="{AE040CFD-51C6-4769-927A-EEF451D08D07}"/>
    <hyperlink ref="V795" r:id="rId1114" location="!/forcetimereylo/status/1202693691229405184" xr:uid="{99D990BD-DB10-4306-83EF-3EE9D42DCA39}"/>
    <hyperlink ref="V796" r:id="rId1115" location="!/svart_svan/status/1202693716554723328" xr:uid="{6781559D-4AF5-4E69-AE4B-4E00FD46D62A}"/>
    <hyperlink ref="V797" r:id="rId1116" location="!/causlos/status/1202693732610584576" xr:uid="{9F3C4379-A6CA-48DF-B9F7-5EB4614E1EFF}"/>
    <hyperlink ref="V798" r:id="rId1117" location="!/causlos/status/1202693732610584576" xr:uid="{4DCAC434-6165-46A3-AA8E-2CCC6F05DE1A}"/>
    <hyperlink ref="V799" r:id="rId1118" location="!/px_entei/status/1202693748221710341" xr:uid="{024BE2FA-2F6D-43A9-B0EB-68C0BE964FE3}"/>
    <hyperlink ref="V800" r:id="rId1119" location="!/adamscerealkink/status/1202693804249305093" xr:uid="{4EE65D02-9242-4DE7-81C3-3D4DF8C9CAFC}"/>
    <hyperlink ref="V801" r:id="rId1120" location="!/chord4me/status/1202693832959123456" xr:uid="{4D473099-5ACD-4E42-B91C-9A49160A34BB}"/>
    <hyperlink ref="V802" r:id="rId1121" location="!/dee_alcapone/status/1202693848801169427" xr:uid="{39386F7D-0BBF-4074-B1BB-DB45263DA234}"/>
    <hyperlink ref="V803" r:id="rId1122" location="!/m0ther_of_cats/status/1202693860436185088" xr:uid="{855BC658-4E65-4796-A390-0A7B82163C30}"/>
    <hyperlink ref="V804" r:id="rId1123" location="!/assaries/status/1202693879209873410" xr:uid="{9B1B9651-0F2F-49FD-9A32-0882B13E39C8}"/>
    <hyperlink ref="V805" r:id="rId1124" location="!/realnicjohnson/status/1202693904652476416" xr:uid="{F2043CA0-057C-45D2-9FB4-69FC6E6A6A39}"/>
    <hyperlink ref="V806" r:id="rId1125" location="!/rickygeorgerix/status/1202693936701202433" xr:uid="{165E1106-E31C-40AA-8B2D-06AE7E0269BD}"/>
    <hyperlink ref="V807" r:id="rId1126" location="!/arodg_/status/1202693987653636096" xr:uid="{9107F912-2147-4F7D-B379-FE91CD381A73}"/>
    <hyperlink ref="V808" r:id="rId1127" location="!/kakicchysmusic6/status/1202686478335107072" xr:uid="{8B31206D-ED0B-45D1-965E-7653C9DCF2FB}"/>
    <hyperlink ref="V809" r:id="rId1128" location="!/kakicchysmusic6/status/1202694024651427841" xr:uid="{F9D8208C-54FD-4977-A294-28F26AF46066}"/>
    <hyperlink ref="V810" r:id="rId1129" location="!/rickyskron/status/1202694056918339586" xr:uid="{2B20D32F-010E-4513-B9A9-273FCE84C7AF}"/>
    <hyperlink ref="V811" r:id="rId1130" location="!/alzaabi741/status/1202694067735449600" xr:uid="{43FAE710-1451-42EC-A131-8BED4BA863C2}"/>
    <hyperlink ref="V812" r:id="rId1131" location="!/houssbad/status/1202694103387033610" xr:uid="{C3AE3A5A-3DF8-40AB-863B-F6EC88B40FC5}"/>
    <hyperlink ref="V813" r:id="rId1132" location="!/kamila75psg__/status/1202694114229309443" xr:uid="{11438B66-BD34-4582-AD93-BBC79EB7F00F}"/>
    <hyperlink ref="V814" r:id="rId1133" location="!/james151288/status/1202694117337288706" xr:uid="{1B7FB1A5-C144-4CC3-82E3-E75711E92130}"/>
    <hyperlink ref="V815" r:id="rId1134" location="!/goodmans_takes/status/1202694138732244992" xr:uid="{7A4974F7-3A9D-4829-9C5A-A3D0D3873753}"/>
    <hyperlink ref="V816" r:id="rId1135" location="!/rower71/status/1202694139038617603" xr:uid="{D1DDF66D-2E3A-4815-9C7E-A6CD1638F4BA}"/>
    <hyperlink ref="V817" r:id="rId1136" location="!/lvl39nerd/status/1202694154595291144" xr:uid="{7A81E126-42AD-4888-A759-BAA5D47535F9}"/>
    <hyperlink ref="V818" r:id="rId1137" location="!/mrgeorgewatkins/status/1202694158336626693" xr:uid="{04BE064B-D34C-43B9-81E9-3B30C27CE153}"/>
    <hyperlink ref="V819" r:id="rId1138" location="!/deo_jas/status/1202693698976407552" xr:uid="{3940988D-5995-42BF-9351-812B2BF0DEE7}"/>
    <hyperlink ref="V820" r:id="rId1139" location="!/simonsaysyow95/status/1202694173641658369" xr:uid="{1F83DBDC-21D2-422E-8142-2FFE8FFA2C68}"/>
    <hyperlink ref="V821" r:id="rId1140" location="!/hopeduckie/status/1202694174153134080" xr:uid="{E6E2CB06-55F9-42B5-8B0C-7E1F94BAE2C6}"/>
    <hyperlink ref="V822" r:id="rId1141" location="!/itssaraahh_/status/1202694174174318593" xr:uid="{B0488B05-341E-457A-933C-BB6054B59F31}"/>
    <hyperlink ref="V823" r:id="rId1142" location="!/comingsoonnet/status/1202684911531855872" xr:uid="{FCCAA379-9506-4178-AA73-06D47E3A9DBB}"/>
    <hyperlink ref="V824" r:id="rId1143" location="!/dark_atmosphere/status/1202694174295908352" xr:uid="{2A9E835F-7868-4B02-84F8-A8E77E7464E9}"/>
    <hyperlink ref="V825" r:id="rId1144" location="!/stotheon/status/1202694180897726464" xr:uid="{DEEDAE5A-88A8-43D2-B6A2-431C43D14C01}"/>
    <hyperlink ref="V826" r:id="rId1145" location="!/stotheon/status/1202694180897726464" xr:uid="{6E4D999D-89FB-4B80-828F-4F87CD57E7AB}"/>
    <hyperlink ref="V827" r:id="rId1146" location="!/vimvindictive/status/1202694191429668867" xr:uid="{C99FCF3B-9ABD-47FD-BC16-9C38FD34F3ED}"/>
    <hyperlink ref="V828" r:id="rId1147" location="!/britishvogue/status/1202694240863735813" xr:uid="{377D7D2F-21BA-495B-A738-A45B75728AA4}"/>
    <hyperlink ref="V829" r:id="rId1148" location="!/mellamosara/status/1202694264574091264" xr:uid="{D284424E-AA49-48D0-BB1E-15471423EF7C}"/>
    <hyperlink ref="V830" r:id="rId1149" location="!/mellamosara/status/1202694264574091264" xr:uid="{E5278BF8-86D6-4047-BA35-2C270B0D62EB}"/>
    <hyperlink ref="V831" r:id="rId1150" location="!/daviidhaynes/status/1202694265090035723" xr:uid="{060FA708-C308-44E5-B096-CE5C9ABBB9A4}"/>
    <hyperlink ref="V832" r:id="rId1151" location="!/laia_pomar/status/1202694335579480064" xr:uid="{EE3DBE2B-14CA-471B-AA21-9EC043C8E07D}"/>
    <hyperlink ref="V833" r:id="rId1152" location="!/onejamtart1/status/1202694353606660096" xr:uid="{743326F8-AD6F-401D-AD52-62ED5CB2C4A4}"/>
    <hyperlink ref="V834" r:id="rId1153" location="!/alexcul1/status/1202694353929588738" xr:uid="{30ECA285-EE33-47EF-9914-8C9D0B2743FD}"/>
    <hyperlink ref="V835" r:id="rId1154" location="!/aprilzflowerz/status/1202694357775634432" xr:uid="{9A55E7E5-369F-4A72-9B07-9084C6D3CDA3}"/>
    <hyperlink ref="V836" r:id="rId1155" location="!/enzotheotaku/status/1202694364071387136" xr:uid="{AE204DEF-4154-4664-AAB6-F487A0AF2925}"/>
    <hyperlink ref="V837" r:id="rId1156" location="!/misssocacandy/status/1202694395641942029" xr:uid="{1F29E816-B515-4933-A76B-2C5975698EAB}"/>
    <hyperlink ref="V838" r:id="rId1157" location="!/geniussomerset/status/1202694398854750208" xr:uid="{0B3A0FE2-7AA2-4C4A-B4EE-0E120F799727}"/>
    <hyperlink ref="V839" r:id="rId1158" location="!/nintenboi2/status/1202694400708661260" xr:uid="{4D870F65-6D41-4BE1-9ADB-298DC795CFC7}"/>
    <hyperlink ref="V840" r:id="rId1159" location="!/neverfjord/status/1202694413635506185" xr:uid="{596A1604-C273-455B-91E5-D8C585516FDF}"/>
    <hyperlink ref="V841" r:id="rId1160" location="!/siriustraffic/status/1202694418353909761" xr:uid="{036B8F22-2714-4E2A-99FF-11D4E8F7881F}"/>
    <hyperlink ref="V842" r:id="rId1161" location="!/stevetheunk/status/1202694436439961603" xr:uid="{93BDBD88-B5A6-4C0A-BCBB-0DC70549813E}"/>
    <hyperlink ref="V843" r:id="rId1162" location="!/eloynall/status/1202694442341322758" xr:uid="{FF27AB58-74E7-4687-8215-FCA4C33FB607}"/>
    <hyperlink ref="V844" r:id="rId1163" location="!/prime_utd/status/1202693647461998593" xr:uid="{D1632F5B-E553-47DC-8CDB-007F8E3A2DBD}"/>
    <hyperlink ref="V845" r:id="rId1164" location="!/amazonhelp/status/1202683172791734275" xr:uid="{4C37CC19-E702-4937-9D59-FCDE314276DD}"/>
    <hyperlink ref="V846" r:id="rId1165" location="!/amazonhelp/status/1202687464852348930" xr:uid="{C18AA9C8-8343-457B-8FB7-90E6AE727616}"/>
    <hyperlink ref="V847" r:id="rId1166" location="!/amazonhelp/status/1202690524236406784" xr:uid="{9EACE4B5-B838-4DFE-9292-F445405F4255}"/>
    <hyperlink ref="V848" r:id="rId1167" location="!/amazonhelp/status/1202694450725761024" xr:uid="{C792CC8D-96C0-407B-91B4-289A0F17FF67}"/>
    <hyperlink ref="V849" r:id="rId1168" location="!/exiliado_futuro/status/1202694451422023680" xr:uid="{7C60E2E8-1AC3-4D26-A670-E40D98F051BE}"/>
    <hyperlink ref="V850" r:id="rId1169" location="!/vetterlibby/status/1202694457964892162" xr:uid="{07BE5A6F-6C2F-4A88-8397-0E09E171CAA5}"/>
    <hyperlink ref="V851" r:id="rId1170" location="!/rm6433/status/1202694463518326790" xr:uid="{9EF8E388-7EF0-4AC2-8A11-6FECC8953E80}"/>
    <hyperlink ref="V852" r:id="rId1171" location="!/hawkenschool/status/1202694132738641920" xr:uid="{83D7B58E-D97F-4C13-AD76-A1CEB08BE1AA}"/>
    <hyperlink ref="V853" r:id="rId1172" location="!/tx_rockstar/status/1202694500629528576" xr:uid="{F2E6C061-44C9-4131-86EF-8ABED5DDC62E}"/>
    <hyperlink ref="V854" r:id="rId1173" location="!/anton_p_nym/status/1202694619026378760" xr:uid="{290E876A-42B4-4F53-B006-3B4E1CE9542F}"/>
    <hyperlink ref="V855" r:id="rId1174" location="!/anton_p_nym/status/1202694619026378760" xr:uid="{8FB84AFF-938C-4364-BB91-C76839BEA1E5}"/>
    <hyperlink ref="V856" r:id="rId1175" location="!/techglares/status/1202694620506812416" xr:uid="{F8082C73-43B1-4D51-9D48-CA14A1349B2C}"/>
    <hyperlink ref="V857" r:id="rId1176" location="!/pml_ramos/status/1202694622679617541" xr:uid="{F134FB34-7938-4CB6-BC5C-E3E5AECADDC7}"/>
    <hyperlink ref="V858" r:id="rId1177" location="!/pml_ramos/status/1202694622679617541" xr:uid="{1A89D92D-05F4-4A6F-AF9B-C69F7CDA9E85}"/>
    <hyperlink ref="V859" r:id="rId1178" location="!/directory2020/status/1202694653771948034" xr:uid="{80729BE4-4492-4D1A-A829-B5A7E89287AF}"/>
    <hyperlink ref="V860" r:id="rId1179" location="!/oferton_es/status/1202694656372461584" xr:uid="{D8507FF6-8EBD-42B1-B4EB-F68ADDA26549}"/>
    <hyperlink ref="V861" r:id="rId1180" location="!/elementc9/status/1202694674881957888" xr:uid="{D5C76651-FDAB-4C5B-A29A-07C9130791A9}"/>
    <hyperlink ref="V862" r:id="rId1181" location="!/joediame/status/1202693542923161602" xr:uid="{E9267035-3560-4DE2-88D1-1EF3F172D0CC}"/>
    <hyperlink ref="V863" r:id="rId1182" location="!/stevefootball1/status/1202694681018191887" xr:uid="{826E4CEE-6CE5-4969-A6F0-97FCC6F88E69}"/>
    <hyperlink ref="V864" r:id="rId1183" location="!/geerilla_/status/1202694694972612614" xr:uid="{5BDF6F26-B6BC-4419-A4C2-9C476C7922C8}"/>
    <hyperlink ref="V865" r:id="rId1184" location="!/patripeso/status/1202694700207087616" xr:uid="{79C34BD4-8FA3-4B13-AAB1-8DC2A9A995F8}"/>
    <hyperlink ref="V866" r:id="rId1185" location="!/videogamedeals/status/1202689116728639489" xr:uid="{0D4DFDA8-8A52-4B0C-875D-04A6FB3044D5}"/>
    <hyperlink ref="V867" r:id="rId1186" location="!/caletvwlrh/status/1202694732012347392" xr:uid="{15C2EEDC-BEC5-4226-AD96-AE495164EDC4}"/>
    <hyperlink ref="V868" r:id="rId1187" location="!/rf9_dua_ynwa/status/1202694784864964612" xr:uid="{D8D834EC-044B-4CA3-AFF0-4C22B0F3AD76}"/>
    <hyperlink ref="V869" r:id="rId1188" location="!/matt/status/1202694784923643904" xr:uid="{ACA5A017-55FC-4CBD-B645-7230F10B9486}"/>
    <hyperlink ref="V870" r:id="rId1189" location="!/abradacabla/status/1202694793710751750" xr:uid="{FE99F5E8-9E42-4F27-9F9F-067C2DCAA730}"/>
    <hyperlink ref="V871" r:id="rId1190" location="!/rockandbaguette/status/1202694831220412421" xr:uid="{4707B022-7D8B-4CF8-AA27-270A64EA5CAF}"/>
    <hyperlink ref="V872" r:id="rId1191" location="!/joshproud__/status/1202694886325211137" xr:uid="{32622346-783B-46C9-AEED-4E514B709944}"/>
    <hyperlink ref="V873" r:id="rId1192" location="!/c_ebsworthy/status/1202694898912284680" xr:uid="{070A4BA3-DDA2-4F4F-8B6B-BEC2BC0941CA}"/>
    <hyperlink ref="V874" r:id="rId1193" location="!/jordie_eldridge/status/1202694919212740608" xr:uid="{13F70F0F-19E0-4426-9AB6-3ABF5EAB316B}"/>
    <hyperlink ref="V875" r:id="rId1194" location="!/miss_eviem/status/1202694924573036557" xr:uid="{DDE1D278-40EF-4709-AA87-37DE3EB6F47D}"/>
    <hyperlink ref="V876" r:id="rId1195" location="!/cs_sureshb/status/1202694940133748736" xr:uid="{4E611EAF-D7D6-4C02-961D-61FD7C95BB88}"/>
    <hyperlink ref="V877" r:id="rId1196" location="!/mikesixeight/status/1202694953584988160" xr:uid="{A6A56AE9-51CF-4AD5-A209-2838ED9049E5}"/>
    <hyperlink ref="V878" r:id="rId1197" location="!/arkopravo19/status/1202694954314678272" xr:uid="{71A61B1C-0DEA-4D23-A87E-858CCE1FFCC6}"/>
    <hyperlink ref="V879" r:id="rId1198" location="!/footballindexrc/status/1202694972916535297" xr:uid="{F137FBD6-F7A3-43B4-97A7-AAC4BF672DB9}"/>
    <hyperlink ref="V880" r:id="rId1199" location="!/krisserold/status/1202694991933558793" xr:uid="{6990B25D-2D35-43FE-8BF9-F6E3A66213BF}"/>
    <hyperlink ref="V881" r:id="rId1200" location="!/dolcettsecret/status/1202693594957647872" xr:uid="{199DC632-7D4D-43E2-8917-019111F3650F}"/>
    <hyperlink ref="V882" r:id="rId1201" location="!/carmen90399547/status/1202694994538237958" xr:uid="{6A9E32C4-1461-4A21-88E5-2D4900DAB427}"/>
    <hyperlink ref="V883" r:id="rId1202" location="!/abdulrm_/status/1202694998552186883" xr:uid="{F011FB75-5F5B-4581-B167-37497170EF1C}"/>
    <hyperlink ref="V884" r:id="rId1203" location="!/heycalik/status/1202695010015219713" xr:uid="{E814C956-49DF-4638-9013-23B032B162E8}"/>
    <hyperlink ref="V885" r:id="rId1204" location="!/abzldn_/status/1202695024238059520" xr:uid="{F949F50F-ABE4-4B04-90FA-FF4C4C821250}"/>
    <hyperlink ref="V886" r:id="rId1205" location="!/cryptokathy/status/1202695029728432128" xr:uid="{758126A9-F04D-4476-BC18-12AEB97B0C76}"/>
    <hyperlink ref="V887" r:id="rId1206" location="!/paulbhafc/status/1202695043376652288" xr:uid="{52DEC617-FBFE-4863-B133-8E156750F2E1}"/>
    <hyperlink ref="V888" r:id="rId1207" location="!/laurennnhxx/status/1202695055536009216" xr:uid="{02F83D15-8293-43D9-8E1B-63B6C8C73737}"/>
    <hyperlink ref="V889" r:id="rId1208" location="!/ryanlewis79/status/1202695075983175680" xr:uid="{FF993488-93C5-4783-90EE-42C25C39E04B}"/>
    <hyperlink ref="V890" r:id="rId1209" location="!/ncp_amazon/status/1202695099257221121" xr:uid="{57755DD9-C1ED-469C-BF68-EE4BC181CF5E}"/>
    <hyperlink ref="V891" r:id="rId1210" location="!/kyarter_/status/1202695113593495552" xr:uid="{9786D28D-2609-4FC2-8C4F-AC596C4209CD}"/>
    <hyperlink ref="V892" r:id="rId1211" location="!/georgeg60648904/status/1202695130395877376" xr:uid="{FF3F308C-DCC1-4463-A6C7-1F8A16384037}"/>
    <hyperlink ref="V893" r:id="rId1212" location="!/apnelson1/status/1202694773267714064" xr:uid="{8C55C1AB-18D1-4CC7-B760-E6B364D24B45}"/>
    <hyperlink ref="V894" r:id="rId1213" location="!/robinhartley67/status/1202695176386498560" xr:uid="{24157024-D887-469C-B70E-245A6B6F8E31}"/>
    <hyperlink ref="V895" r:id="rId1214" location="!/the_timallen/status/1202695222506987521" xr:uid="{1BB799AF-1068-4AA9-8913-8EF47140EBD2}"/>
    <hyperlink ref="V896" r:id="rId1215" location="!/tomfm_yt/status/1202695230237151232" xr:uid="{F6BFCFA1-17B8-475F-827C-C12EC9891B38}"/>
    <hyperlink ref="V897" r:id="rId1216" location="!/__kingjr/status/1202695238558633998" xr:uid="{334D200F-74F1-4C38-A584-022DF7E41363}"/>
    <hyperlink ref="V898" r:id="rId1217" location="!/ianbozwell/status/1202695243902128128" xr:uid="{B447AF52-D120-4770-892F-DB4026F913DF}"/>
    <hyperlink ref="V899" r:id="rId1218" location="!/h_jibi/status/1202695261866168320" xr:uid="{C04FFD6A-EE26-4C74-9F9E-293790600298}"/>
    <hyperlink ref="V900" r:id="rId1219" location="!/jukebox2001/status/1202695263334387714" xr:uid="{2E5143E9-BE2F-4910-B726-855174869BF4}"/>
    <hyperlink ref="V901" r:id="rId1220" location="!/curtis_harper/status/1202695276747771904" xr:uid="{D2606496-D4D2-4AF3-9C84-50C84954FFBC}"/>
    <hyperlink ref="V902" r:id="rId1221" location="!/og_thugglyfe/status/1202695280631660545" xr:uid="{801CE869-02A7-4313-B308-493E525A9450}"/>
    <hyperlink ref="V903" r:id="rId1222" location="!/joshhbyrne/status/1202686940652457984" xr:uid="{52987001-1A34-43F2-8DC4-590CFA10883E}"/>
    <hyperlink ref="V904" r:id="rId1223" location="!/joewells_01/status/1202695311438876672" xr:uid="{BB4A5D6D-4086-48E6-8B44-A9BDB1F0170D}"/>
    <hyperlink ref="V905" r:id="rId1224" location="!/savinthebees/status/1202687908970299392" xr:uid="{3AF0D619-5EB6-4B2D-9542-B91E69FEB9E0}"/>
    <hyperlink ref="V906" r:id="rId1225" location="!/starnamekev/status/1202695316719505408" xr:uid="{FF4408D0-BF7D-4A41-9910-783178F4B44D}"/>
    <hyperlink ref="V907" r:id="rId1226" location="!/xules/status/1202695323984048128" xr:uid="{DD7B7C64-C4DF-47D4-A375-3C53B2FA778B}"/>
    <hyperlink ref="V908" r:id="rId1227" location="!/xules/status/1202695323984048128" xr:uid="{5EA3171B-D6A4-4DC1-A056-899A30425B52}"/>
    <hyperlink ref="V909" r:id="rId1228" location="!/anorrby/status/1202695341528797189" xr:uid="{BEC233D9-7133-4E8E-8469-B2432A51440E}"/>
    <hyperlink ref="V910" r:id="rId1229" location="!/joshbirks97_/status/1202695372566646800" xr:uid="{E14C8032-0123-4C8A-A8F8-FD3957F19F73}"/>
    <hyperlink ref="V911" r:id="rId1230" location="!/gracemill21/status/1202695392074371072" xr:uid="{D993F057-1B50-4264-8000-E568A258ADCA}"/>
    <hyperlink ref="V912" r:id="rId1231" location="!/dangermani7/status/1202695399288365056" xr:uid="{E7BC5B83-6B6E-4145-A531-8B22BAA01F00}"/>
    <hyperlink ref="V913" r:id="rId1232" location="!/stuartdavies50/status/1202695421707112454" xr:uid="{91768EAB-1050-49A8-909B-BDB99C91127E}"/>
    <hyperlink ref="V914" r:id="rId1233" location="!/bp_brandonn/status/1202695435632205825" xr:uid="{504E269A-1843-43D5-941E-8D813EE73ACC}"/>
    <hyperlink ref="V915" r:id="rId1234" location="!/yeathatsme___/status/1202695436794023942" xr:uid="{03BC14FC-5CA5-4E21-A3F7-89F991DC0016}"/>
    <hyperlink ref="V916" r:id="rId1235" location="!/georgeunwin5/status/1202695437544804354" xr:uid="{B637DB3B-393C-483D-B0D1-D1A787A97A8D}"/>
    <hyperlink ref="V917" r:id="rId1236" location="!/jimmy4249/status/1202695440707325953" xr:uid="{60A63C23-97E1-407C-AB34-153B6BED5074}"/>
    <hyperlink ref="V918" r:id="rId1237" location="!/andyburgess539/status/1202694332874145792" xr:uid="{2AB895D6-A9CE-479A-A96D-FBB6B13EB147}"/>
    <hyperlink ref="V919" r:id="rId1238" location="!/iindexsam/status/1202695455039262720" xr:uid="{FAB14A09-A9B7-44A7-9FD2-2D2D1BC8410B}"/>
    <hyperlink ref="V920" r:id="rId1239" location="!/jackoofficialyt/status/1202695465764081685" xr:uid="{4CE721A8-94C3-4EB9-AA50-5096DE403414}"/>
    <hyperlink ref="V921" r:id="rId1240" location="!/nathan_dean1/status/1202695467680878606" xr:uid="{3B5EF57D-94F5-41C4-AF6E-33E0FA0B53F7}"/>
    <hyperlink ref="V922" r:id="rId1241" location="!/sassa885/status/1202695478858715136" xr:uid="{84F20715-9738-4745-A840-CBEEC3C04844}"/>
    <hyperlink ref="V923" r:id="rId1242" location="!/jamesvg10/status/1202695511117090829" xr:uid="{C7388C9C-0925-45A6-A938-853E1D5CBD1B}"/>
    <hyperlink ref="V924" r:id="rId1243" location="!/jamesvg10/status/1202695511117090829" xr:uid="{3CF2F92C-3F89-4CFB-BE6F-AC80B2FDD090}"/>
    <hyperlink ref="V925" r:id="rId1244" location="!/jamesvg10/status/1202695511117090829" xr:uid="{093FC017-57E7-4CD3-9E62-A23B926DB3C0}"/>
    <hyperlink ref="V926" r:id="rId1245" location="!/starmas_/status/1202695539072126984" xr:uid="{0DF45EC1-9034-4E31-9472-28DE2BF257F0}"/>
    <hyperlink ref="V927" r:id="rId1246" location="!/lcvsd77/status/1202695549364981760" xr:uid="{59F9BD9D-13B0-4272-9456-BB4B2A56DA4D}"/>
    <hyperlink ref="V928" r:id="rId1247" location="!/odivers0/status/1202695565722685443" xr:uid="{A103601B-C743-4CCF-81E7-9E49FE8E121D}"/>
    <hyperlink ref="V929" r:id="rId1248" location="!/strongthebudo/status/1202695593333837827" xr:uid="{43F9E45C-3742-4231-8214-2C38937D2225}"/>
    <hyperlink ref="V930" r:id="rId1249" location="!/brxckf/status/1202695617920716800" xr:uid="{145370B2-48EA-4EC1-BF3B-9D850C45344B}"/>
    <hyperlink ref="V931" r:id="rId1250" location="!/indiesung/status/1202695186658349057" xr:uid="{804A8206-9E6C-4091-95C4-F47B28F32A58}"/>
    <hyperlink ref="V932" r:id="rId1251" location="!/markpetista/status/1202695653354332160" xr:uid="{4C55ADCD-2242-4EEB-A9CF-C12EAD4A4C45}"/>
    <hyperlink ref="V933" r:id="rId1252" location="!/adamstott18/status/1202695653496934430" xr:uid="{0CFA7FE4-E4BE-4AD1-A607-CBA7CE3BFCA1}"/>
    <hyperlink ref="V934" r:id="rId1253" location="!/danr95/status/1202695694206873600" xr:uid="{D6D73DA1-0B71-4BB8-AFFF-C58283163C77}"/>
    <hyperlink ref="V935" r:id="rId1254" location="!/thommo14/status/1202695706965946369" xr:uid="{6746FC52-B28C-4744-9E9B-9388CE056B52}"/>
    <hyperlink ref="V936" r:id="rId1255" location="!/beccaparker92/status/1202695734044299264" xr:uid="{BDC1C227-EB98-4B2F-A4D7-26DD4E77B2AD}"/>
    <hyperlink ref="V937" r:id="rId1256" location="!/dingcharlie_/status/1202695741132677121" xr:uid="{7CB5C307-FE99-40AF-87D1-C96E0977D5EF}"/>
    <hyperlink ref="V938" r:id="rId1257" location="!/otonalife/status/1202695754701250560" xr:uid="{0DC1BF37-6E39-4984-A7A7-3859BF1A3436}"/>
    <hyperlink ref="V939" r:id="rId1258" location="!/percy468/status/1202695761366048768" xr:uid="{86DF97BC-5C0B-4F10-963E-3DA79EA889E2}"/>
    <hyperlink ref="V940" r:id="rId1259" location="!/brunoberto16/status/1202695780261228544" xr:uid="{6E6D38A4-F82C-4AF4-BCFC-82CB6FB0423A}"/>
    <hyperlink ref="V941" r:id="rId1260" location="!/girrlscout/status/1202691758645055488" xr:uid="{7CABF5F4-60D7-43B4-B97A-E631744CC485}"/>
    <hyperlink ref="V942" r:id="rId1261" location="!/epfromep/status/1202695784589856768" xr:uid="{2323F8C2-B3C7-4949-B4E4-2A84E562BCD9}"/>
    <hyperlink ref="V943" r:id="rId1262" location="!/caddies7/status/1202695804823228419" xr:uid="{72576F86-C3B2-4F10-8CDC-5EF88848A26C}"/>
    <hyperlink ref="V944" r:id="rId1263" location="!/kleinmogli/status/1202695810565234688" xr:uid="{EDC5919C-DBF1-4734-BDDF-440E01E5BA38}"/>
    <hyperlink ref="V945" r:id="rId1264" location="!/polscidatanerd/status/1202695810632343552" xr:uid="{403FC0E3-9E55-45D7-9718-22AE075159E0}"/>
    <hyperlink ref="V946" r:id="rId1265" location="!/polscidatanerd/status/1202695810632343552" xr:uid="{11085F8F-1999-407A-A152-0493F010AFD8}"/>
    <hyperlink ref="V947" r:id="rId1266" location="!/jonatha82633211/status/1202695838025363456" xr:uid="{BC4859E1-CDBD-44C4-86E5-916A09FBCFD1}"/>
    <hyperlink ref="V948" r:id="rId1267" location="!/el0bal/status/1202695850570502161" xr:uid="{45AD3A05-436B-4633-A780-BCF47CE369B2}"/>
    <hyperlink ref="V949" r:id="rId1268" location="!/charliejay1/status/1202695855880441862" xr:uid="{E77A76DC-E0F6-49BE-96D9-8BE4A320CDA8}"/>
    <hyperlink ref="V950" r:id="rId1269" location="!/just_tracy_/status/1202695902277885953" xr:uid="{3FFE872C-9940-48BD-BB7A-91B8EB4D9706}"/>
    <hyperlink ref="V951" r:id="rId1270" location="!/yurenlol/status/1202695905347952640" xr:uid="{D6202888-255B-4802-8B36-8EEBFE9FB201}"/>
    <hyperlink ref="V952" r:id="rId1271" location="!/flughtner/status/1202695915166814208" xr:uid="{4B44CFA0-0286-4F8D-A955-64F9555CCD38}"/>
    <hyperlink ref="V953" r:id="rId1272" location="!/psychicwaugh/status/1202695937862205440" xr:uid="{4DA95A40-B3D0-423F-9146-DE53D00EC14C}"/>
    <hyperlink ref="V954" r:id="rId1273" location="!/psychicwaugh/status/1202695937862205440" xr:uid="{123A0553-753A-4EE4-B90E-D4B4F115F8D7}"/>
    <hyperlink ref="V955" r:id="rId1274" location="!/jongraham316/status/1202696030397091861" xr:uid="{8E112F87-29DA-4E1B-8F68-3814EE373CE3}"/>
    <hyperlink ref="V956" r:id="rId1275" location="!/charlesruiru/status/1202696038219468803" xr:uid="{3CC92467-CE5B-4D53-B942-FC960523C12D}"/>
    <hyperlink ref="V957" r:id="rId1276" location="!/dyer_dyer/status/1202696045546942464" xr:uid="{626D60C5-75D5-49B0-BA08-DFAA5AEEF7CA}"/>
    <hyperlink ref="V958" r:id="rId1277" location="!/wheredamoneyabb/status/1202696053775982592" xr:uid="{BCEC50BF-F8F0-4C98-A944-5A70D23F3E39}"/>
    <hyperlink ref="V959" r:id="rId1278" location="!/elliegraceypie/status/1202696097551880194" xr:uid="{561B68F0-C03D-44D6-8721-1B964CEFAD45}"/>
    <hyperlink ref="V960" r:id="rId1279" location="!/takingthepitt/status/1202696125054144513" xr:uid="{B4D62914-248B-4856-94C9-EEAAE40089DB}"/>
    <hyperlink ref="V961" r:id="rId1280" location="!/ian_efc1878/status/1202696157279006725" xr:uid="{9C0985B7-3D7B-48B8-A57B-011A261DFCD4}"/>
    <hyperlink ref="V962" r:id="rId1281" location="!/notlfcharlie/status/1202696165218770945" xr:uid="{7E5D08DA-4CAE-4C43-89A2-488B39E3E159}"/>
    <hyperlink ref="V963" r:id="rId1282" location="!/seanandorshane/status/1202696165969584128" xr:uid="{DABE53A8-C5BE-4457-A5C1-764F57CFE519}"/>
    <hyperlink ref="V964" r:id="rId1283" location="!/sazzasuren/status/1202696171208269824" xr:uid="{42F42028-8F80-463F-95B5-1D1C5935F3A3}"/>
    <hyperlink ref="V965" r:id="rId1284" location="!/chariss_walker/status/1202696184462098432" xr:uid="{193F3E38-5730-4398-A180-C904F764C04B}"/>
    <hyperlink ref="V966" r:id="rId1285" location="!/scevex/status/1202696217974558720" xr:uid="{C00D72EB-EEC6-44FC-B01F-E75182BBE867}"/>
    <hyperlink ref="V967" r:id="rId1286" location="!/robm8893/status/1202696243710967808" xr:uid="{28018984-6B06-47CA-B47A-8B0155A2AF0B}"/>
    <hyperlink ref="V968" r:id="rId1287" location="!/cjzisi/status/1202696244625362949" xr:uid="{AA2FB51F-266B-455D-B40A-B6D8ED7F436F}"/>
    <hyperlink ref="V969" r:id="rId1288" location="!/ftbijxsh3/status/1202696255148871693" xr:uid="{7D33F966-CBA1-464E-BC02-1C1D7336F8AD}"/>
    <hyperlink ref="V970" r:id="rId1289" location="!/lincoln_french/status/1202696255463444496" xr:uid="{B4DFA7AF-5B1C-4A9B-84C5-699875CB813A}"/>
    <hyperlink ref="V971" r:id="rId1290" location="!/ryan_murton/status/1202696258651070464" xr:uid="{D15CE077-D2A3-454E-BE35-D2D3F44873CC}"/>
    <hyperlink ref="V972" r:id="rId1291" location="!/jurgenklopplfc_/status/1202696320781344769" xr:uid="{F65C62F6-475F-4BF4-96AE-E4592DA0FEDE}"/>
    <hyperlink ref="V973" r:id="rId1292" location="!/herbieherbert10/status/1202696329803251712" xr:uid="{245BA56E-267C-41B8-8966-A5D3EEF92D27}"/>
    <hyperlink ref="V974" r:id="rId1293" location="!/granmasusan/status/1202696335167803401" xr:uid="{6A8CF7FE-D33B-4029-916C-B764B1CF3018}"/>
    <hyperlink ref="V975" r:id="rId1294" location="!/iainaitch/status/1202696354692243456" xr:uid="{DF15DEF2-8265-4868-A68C-1D61B8D5577D}"/>
    <hyperlink ref="V976" r:id="rId1295" location="!/teremy_jaylor/status/1202696380323520512" xr:uid="{881DB986-7FC8-4A40-BB8D-7C9B71BA56BB}"/>
    <hyperlink ref="V977" r:id="rId1296" location="!/nowstreamthis/status/1202696384379572245" xr:uid="{920C1E26-BDEE-4642-BD6C-7634D50B13E7}"/>
    <hyperlink ref="V978" r:id="rId1297" location="!/mcreationsm1/status/1202696398396772353" xr:uid="{A9E331C5-3913-45BF-877A-E5855E214C99}"/>
    <hyperlink ref="V979" r:id="rId1298" location="!/chrisjohnsoncjj/status/1202696440193175560" xr:uid="{709B5BF3-4DEC-4CE2-85A2-FA8EFC08C852}"/>
    <hyperlink ref="V980" r:id="rId1299" location="!/lord_greenhorn/status/1202696490923282433" xr:uid="{98DB9206-DF2B-4365-9662-F1AC18BF7FD8}"/>
    <hyperlink ref="V981" r:id="rId1300" location="!/fourallstar/status/1202696555301609472" xr:uid="{DDB626C6-CAC4-4848-9663-A3EDDEAD48B5}"/>
    <hyperlink ref="V982" r:id="rId1301" location="!/sitevolts/status/1202696563941879808" xr:uid="{F1579F13-E4AA-49F1-AEE1-DDC38D2C3BBD}"/>
    <hyperlink ref="V983" r:id="rId1302" location="!/agent_skully/status/1202696587098624001" xr:uid="{E57FAF98-6FC7-44C2-9F95-1916AAEC694F}"/>
    <hyperlink ref="V984" r:id="rId1303" location="!/six8thegreat1/status/1202696588788822017" xr:uid="{7FAEA691-1833-484F-960A-9EAA1A6A12B8}"/>
    <hyperlink ref="V985" r:id="rId1304" location="!/bphwest1/status/1202696590017908759" xr:uid="{10E46066-C849-431A-A829-54BB29D3E1C0}"/>
    <hyperlink ref="V986" r:id="rId1305" location="!/_ryan1996/status/1202696603355795482" xr:uid="{3F85625D-23DF-4B38-BFA7-B1A40DB22466}"/>
    <hyperlink ref="V987" r:id="rId1306" location="!/charlierolfe/status/1202696620451778573" xr:uid="{3CB66670-D341-4CE8-B1AE-110863D4A1B0}"/>
    <hyperlink ref="V988" r:id="rId1307" location="!/lswan95/status/1202696622368575500" xr:uid="{AF3E4C89-30CB-44C8-A6A6-EA0C93608A6F}"/>
    <hyperlink ref="V989" r:id="rId1308" location="!/lookupandup/status/1202696631449206785" xr:uid="{F240B407-F218-49B7-B0EB-67C193A70C43}"/>
    <hyperlink ref="V990" r:id="rId1309" location="!/lookupandup/status/1202696631449206785" xr:uid="{24BDEC41-E5E8-4885-82EC-9C65F089938F}"/>
    <hyperlink ref="V991" r:id="rId1310" location="!/_rollsroy/status/1202696741272915968" xr:uid="{FFD7FBBE-1BA5-4E1F-B04F-35629508F7BA}"/>
    <hyperlink ref="V992" r:id="rId1311" location="!/sspideydaya/status/1202696747610464257" xr:uid="{E91A38B4-9C90-4A6F-8721-DDCA256D22EF}"/>
    <hyperlink ref="V993" r:id="rId1312" location="!/mattyclarke14/status/1202696749036367872" xr:uid="{15A54D1C-A92F-43E1-A34E-CE78517F9A6A}"/>
    <hyperlink ref="V994" r:id="rId1313" location="!/beerfan09/status/1202696751645372418" xr:uid="{2FCC2FDA-4275-459B-83FC-B586E1F3A250}"/>
    <hyperlink ref="V995" r:id="rId1314" location="!/carageeeee/status/1202688006345412611" xr:uid="{8D73C352-8C11-4BC1-B37D-CBAC24863155}"/>
    <hyperlink ref="V996" r:id="rId1315" location="!/travclark2/status/1202696757152534528" xr:uid="{89D342B2-AE06-4395-A13A-0F93712E0335}"/>
    <hyperlink ref="V997" r:id="rId1316" location="!/travclark2/status/1202696757152534528" xr:uid="{A631B3B3-5AB3-4F06-B326-28233403397E}"/>
    <hyperlink ref="V998" r:id="rId1317" location="!/topstreamlinks1/status/1202696759836848128" xr:uid="{FCB3EB3B-04BA-40FB-81E4-E0ABFC8EE65E}"/>
    <hyperlink ref="V999" r:id="rId1318" location="!/bbamillo/status/1202696797929558028" xr:uid="{F485F7D3-AAD1-470B-9659-8721002A316D}"/>
    <hyperlink ref="V1000" r:id="rId1319" location="!/sdmcgregor/status/1202696815482720270" xr:uid="{4C054150-A515-40D0-97E8-57F6D8CA3F82}"/>
    <hyperlink ref="V1001" r:id="rId1320" location="!/tweedlemeeks/status/1202696818502619149" xr:uid="{44B3FBCA-E9C2-4997-9B99-8124FBB8243E}"/>
    <hyperlink ref="V1002" r:id="rId1321" location="!/team_cdt/status/1202696838127554562" xr:uid="{6622ADC0-779D-4CA5-8E00-08C8371F1DEF}"/>
    <hyperlink ref="V1003" r:id="rId1322" location="!/invasionremake/status/1202696870079844352" xr:uid="{AA94CA96-3D66-4EB7-A454-94D5AAC9595D}"/>
    <hyperlink ref="V1004" r:id="rId1323" location="!/x__jimbo/status/1202696899385577494" xr:uid="{299D9394-78D1-489E-B74D-6D39E8B44EEB}"/>
    <hyperlink ref="V1005" r:id="rId1324" location="!/thegoonerafc/status/1202696903537889281" xr:uid="{714277D7-85C9-4E33-8926-1A3015F41186}"/>
    <hyperlink ref="V1006" r:id="rId1325" location="!/magneticrealm/status/1202696906368942080" xr:uid="{43C6059B-991B-4F40-96C6-F0F333FFFE33}"/>
    <hyperlink ref="V1007" r:id="rId1326" location="!/wethakkk/status/1202696914904461312" xr:uid="{8C716AD1-273E-496F-98DF-2B25F0A41BDD}"/>
    <hyperlink ref="V1008" r:id="rId1327" location="!/toddfreak/status/1202696922701713414" xr:uid="{0EF9E742-7CE8-4D01-AE48-A64AFE8118CE}"/>
    <hyperlink ref="V1009" r:id="rId1328" location="!/puppyblender/status/1202696965236154369" xr:uid="{E19C1CA1-BBE9-4DDE-8FF5-A8EED26D3663}"/>
    <hyperlink ref="V1010" r:id="rId1329" location="!/depplompa/status/1202696971108179968" xr:uid="{AC6CF75B-F888-4921-87AD-FDFF988C4CF2}"/>
    <hyperlink ref="V1011" r:id="rId1330" location="!/fpl_jj/status/1202691517258878978" xr:uid="{3603E4D5-3EDA-459E-80B7-0C65F1283D4A}"/>
    <hyperlink ref="V1012" r:id="rId1331" location="!/morpheusfire/status/1202697032307216389" xr:uid="{23C4806B-3011-4C43-9BE2-7EDE22CB1680}"/>
    <hyperlink ref="V1013" r:id="rId1332" location="!/morpheusfire/status/1202697032307216389" xr:uid="{2BAE8126-A8E4-4E36-B663-05415ED2FA5A}"/>
    <hyperlink ref="V1014" r:id="rId1333" location="!/salemzorro/status/1202697057020104707" xr:uid="{C7C62E0B-99BB-4A6A-8E93-032E5F129CAF}"/>
    <hyperlink ref="V1015" r:id="rId1334" location="!/craigchowdown/status/1202697058475528210" xr:uid="{9E311B6A-504A-4F0B-A655-854CCE5E753A}"/>
    <hyperlink ref="V1016" r:id="rId1335" location="!/coachritab/status/1202697068395028480" xr:uid="{66B9975C-2AA8-4B3A-BD91-C8354F7472A8}"/>
    <hyperlink ref="V1017" r:id="rId1336" location="!/will_holmes92/status/1202697072031358976" xr:uid="{7E40CE76-6DED-4AFB-9A89-3439855CA73B}"/>
    <hyperlink ref="V1018" r:id="rId1337" location="!/scottbroadhead/status/1202697114947637275" xr:uid="{DBCD1511-B208-42CB-B671-A3FD7B960687}"/>
    <hyperlink ref="V1019" r:id="rId1338" location="!/gazstevens88/status/1202682131501256704" xr:uid="{02F7CFC9-7BC0-4A7C-B0F1-37712B74DB13}"/>
    <hyperlink ref="V1020" r:id="rId1339" location="!/gazstevens88/status/1202691882213658659" xr:uid="{CCD863C4-0301-4138-88BF-AB5748E9B437}"/>
    <hyperlink ref="V1021" r:id="rId1340" location="!/virginmedia/status/1202691033529769985" xr:uid="{9C92CDB9-4937-4342-8BC5-C41BC7026608}"/>
    <hyperlink ref="V1022" r:id="rId1341" location="!/virginmedia/status/1202697128025493504" xr:uid="{89559CF3-26AC-4C62-95C7-49B7D920CC26}"/>
    <hyperlink ref="V1023" r:id="rId1342" location="!/strangeryan1234/status/1202697140671303686" xr:uid="{56BE9096-2795-435C-8C4D-0DCF55B1E3C0}"/>
    <hyperlink ref="V1024" r:id="rId1343" location="!/therowedenator/status/1202681871374704640" xr:uid="{FCF5C827-B619-4018-A39F-F2090B109B6F}"/>
    <hyperlink ref="V1025" r:id="rId1344" location="!/ifyouseejadey/status/1202688641157320704" xr:uid="{83BD66D9-D277-42CD-B167-A07EDB7669CE}"/>
    <hyperlink ref="V1026" r:id="rId1345" location="!/graham_cat/status/1202697164780163084" xr:uid="{2A3817F5-376B-43A5-808B-2321F0D91D63}"/>
    <hyperlink ref="V1027" r:id="rId1346" location="!/graham_cat/status/1202697164780163084" xr:uid="{D5BD1648-3EE8-4580-A3D0-C5B261D4A88A}"/>
    <hyperlink ref="V1028" r:id="rId1347" location="!/moetweetzz/status/1202697177644093440" xr:uid="{ADDB7960-EE7E-49AC-99CF-C28394C78E8F}"/>
    <hyperlink ref="V1029" r:id="rId1348" location="!/eddierobson/status/1202684114446540800" xr:uid="{E52CCD0E-8755-411B-AD28-48EC48990D1E}"/>
    <hyperlink ref="V1030" r:id="rId1349" location="!/jockhigh/status/1202697202575069184" xr:uid="{17CC52FB-9ECC-4D57-8DE5-09A614E72088}"/>
    <hyperlink ref="V1031" r:id="rId1350" location="!/biglez67/status/1202689668669726720" xr:uid="{FB695063-D4EA-4F16-88C6-FDB00346C608}"/>
    <hyperlink ref="V1032" r:id="rId1351" location="!/stephen37514094/status/1202697210913312780" xr:uid="{ED6F3B5D-80D8-4826-97DC-C87F3E5E9EA0}"/>
    <hyperlink ref="V1033" r:id="rId1352" location="!/battletoad42069/status/1202697260724736000" xr:uid="{0B19548E-E2B4-40C5-9E93-2EA5AE0FFA3F}"/>
    <hyperlink ref="V1034" r:id="rId1353" location="!/sammcmullann/status/1202697290886066176" xr:uid="{9D449998-A037-4D03-A18D-904AB7672696}"/>
    <hyperlink ref="V1035" r:id="rId1354" location="!/authorellie/status/1202697316139859969" xr:uid="{EF906AC1-C528-4788-B8FD-CB5698F16C43}"/>
    <hyperlink ref="V1036" r:id="rId1355" location="!/seangooner/status/1202697321638744079" xr:uid="{2A5570D6-383C-496A-89C8-687DA12D284F}"/>
    <hyperlink ref="V1037" r:id="rId1356" location="!/huzzygameslol/status/1202697322662154251" xr:uid="{78C6B0C5-A875-41D7-A648-132F137F1B5B}"/>
    <hyperlink ref="V1038" r:id="rId1357" location="!/mouse_cl/status/1202685455478743040" xr:uid="{223F9399-63FF-4A6F-A932-5C32FFDF2DC1}"/>
    <hyperlink ref="V1039" r:id="rId1358" location="!/oroblesww/status/1202697352911261696" xr:uid="{B9ACAA94-EEDD-4615-8D99-06CAD966F526}"/>
    <hyperlink ref="V1040" r:id="rId1359" location="!/davidemmanuelt/status/1202694659161636869" xr:uid="{B7DD6B8C-36EA-4768-87B1-3F9CB9663247}"/>
    <hyperlink ref="V1041" r:id="rId1360" location="!/halogirl22/status/1202697364995215360" xr:uid="{2DA9716B-BC89-4D40-BA42-032B5B734041}"/>
    <hyperlink ref="V1042" r:id="rId1361" location="!/nacnudrium/status/1202696793101873152" xr:uid="{2B061C9E-403D-41A4-A7D8-FD389ADE2CE6}"/>
    <hyperlink ref="V1043" r:id="rId1362" location="!/zamorasdream/status/1202697411157774338" xr:uid="{D2949D5D-4D49-465B-B861-E87A031D72BE}"/>
    <hyperlink ref="V1044" r:id="rId1363" location="!/hine_fayex/status/1202697464647749633" xr:uid="{8E00E6C0-3778-4847-815E-6ED0F8922503}"/>
    <hyperlink ref="V1045" r:id="rId1364" location="!/talhaomergol/status/1202697485552103429" xr:uid="{DC73AD99-6CC7-4A54-BC34-D7CD0D18B023}"/>
    <hyperlink ref="V1046" r:id="rId1365" location="!/mirkernes/status/1202697487485718552" xr:uid="{FF9580A5-0D70-432E-BFD7-AF32E89FAFF6}"/>
    <hyperlink ref="V1047" r:id="rId1366" location="!/regi1700/status/1202697487770931205" xr:uid="{E7FE4E8A-8095-4A33-AA2C-63D0CE9AF47E}"/>
    <hyperlink ref="V1048" r:id="rId1367" location="!/joannaaa/status/1202697504539758596" xr:uid="{1389A6D0-5A88-4FFD-A016-1E97E95A03BA}"/>
    <hyperlink ref="V1049" r:id="rId1368" location="!/sinkerfox/status/1202697525297369088" xr:uid="{D4BB7E0B-503B-4117-AE84-051600CF3046}"/>
    <hyperlink ref="V1050" r:id="rId1369" location="!/flip3602002/status/1202697554363895817" xr:uid="{79EB4704-3561-44FE-81A7-827DB1ACD744}"/>
    <hyperlink ref="V1051" r:id="rId1370" location="!/rubiconfilmsuk/status/1202697675092742159" xr:uid="{A839BE18-ABF0-407A-AA83-A2D6B2B66C54}"/>
    <hyperlink ref="V1052" r:id="rId1371" location="!/jaross888/status/1202697676028043264" xr:uid="{A1AB5C6C-4456-4658-BCC2-D73A6EA96CA9}"/>
    <hyperlink ref="V1053" r:id="rId1372" location="!/solidage/status/1202697709649612800" xr:uid="{F72CD46C-EBA2-4B1B-ADF6-728133EA1270}"/>
    <hyperlink ref="V1054" r:id="rId1373" location="!/solidage/status/1202697709649612800" xr:uid="{FFC7F793-C5ED-4A56-8956-4C69AD318F6D}"/>
    <hyperlink ref="V1055" r:id="rId1374" location="!/jdmalin/status/1202697711063093268" xr:uid="{E428218C-BFF4-4510-BA99-175C4F72422F}"/>
    <hyperlink ref="V1056" r:id="rId1375" location="!/burgyuk/status/1202697731837480970" xr:uid="{55E87702-AFE9-4B84-914B-652B67FCD9FC}"/>
    <hyperlink ref="V1057" r:id="rId1376" location="!/gardiner004/status/1202697754558025744" xr:uid="{FD2CAADD-089F-4CE7-954D-2DDDF04F816F}"/>
    <hyperlink ref="V1058" r:id="rId1377" location="!/money_bux/status/1202697787478949888" xr:uid="{AFA6FF32-0114-423C-8868-B2CD51BF6F54}"/>
    <hyperlink ref="V1059" r:id="rId1378" location="!/ordnas69/status/1202697821704638466" xr:uid="{39075380-A24F-40F5-ADDB-327950A35B10}"/>
    <hyperlink ref="V1060" r:id="rId1379" location="!/brandle84/status/1202697834849587210" xr:uid="{91BE9AE5-0000-4457-A043-5B47B26FFE93}"/>
    <hyperlink ref="V1061" r:id="rId1380" location="!/smitty_mn/status/1202697837932351488" xr:uid="{692454D8-3228-4ED7-B58C-B8F73B4DC936}"/>
    <hyperlink ref="V1062" r:id="rId1381" location="!/gfrancocrf/status/1202697847604498443" xr:uid="{2E95F8B4-FC97-42DE-87A8-D03E247D1D33}"/>
    <hyperlink ref="V1063" r:id="rId1382" location="!/blairerxse/status/1202688024624189448" xr:uid="{1074F9C2-B2A5-4948-81DB-E40A51EDB355}"/>
    <hyperlink ref="V1064" r:id="rId1383" location="!/joe31099240/status/1202697858341834752" xr:uid="{D1F81F16-5E2A-44E9-81FF-8AE2879C5915}"/>
    <hyperlink ref="V1065" r:id="rId1384" location="!/afcamden/status/1202681957018198016" xr:uid="{6DED08B5-6CAC-468A-A36D-EC8EC86A2CE5}"/>
    <hyperlink ref="V1066" r:id="rId1385" location="!/charlietoulson5/status/1202697893410418689" xr:uid="{FCBEA29E-B706-4E5D-BE7B-EA219A3BA4DF}"/>
    <hyperlink ref="V1067" r:id="rId1386" location="!/raheemdickson/status/1202697910200258560" xr:uid="{868CA04D-F883-4A2E-9AEE-11814ED25EA6}"/>
    <hyperlink ref="V1068" r:id="rId1387" location="!/singhmundfreud/status/1202695640674947072" xr:uid="{57EAB7A6-783E-45A8-B7E9-EB54A2D4C326}"/>
    <hyperlink ref="V1069" r:id="rId1388" location="!/singhmundfreud/status/1202697914583306246" xr:uid="{49EF67DC-34DA-47AA-B68C-32D81544E301}"/>
    <hyperlink ref="V1070" r:id="rId1389" location="!/tommycarr1979/status/1202697920442707968" xr:uid="{0BA65223-380F-4BCD-9C0D-D9EB46EBA6D2}"/>
    <hyperlink ref="V1071" r:id="rId1390" location="!/raycecoyle/status/1202697924599267333" xr:uid="{3103F74D-97A1-4C51-B281-6770417F168B}"/>
    <hyperlink ref="V1072" r:id="rId1391" location="!/biggoartist/status/1202697935391203329" xr:uid="{A3AB7DA3-8FC0-410C-AAD3-585078405D35}"/>
    <hyperlink ref="V1073" r:id="rId1392" location="!/amicusryelei/status/1202697952227184654" xr:uid="{D07D5BFE-B8C6-45C4-8984-2A837DBC0CF2}"/>
    <hyperlink ref="V1074" r:id="rId1393" location="!/dineshreio/status/1202697968198930432" xr:uid="{17776FA2-137A-4222-8454-019A081612E1}"/>
    <hyperlink ref="V1075" r:id="rId1394" location="!/freebieradar/status/1202697993545228288" xr:uid="{4007204C-19A2-4C72-BFA4-8CD2647D79D4}"/>
    <hyperlink ref="V1076" r:id="rId1395" location="!/yungdtm/status/1202698026017533955" xr:uid="{BFAA7909-62DD-43CA-A4E7-CC4DEA321EC8}"/>
    <hyperlink ref="V1077" r:id="rId1396" location="!/oddsbible/status/1202688295253266432" xr:uid="{9049758F-5FED-4D2C-9A5B-ABA5F511B6B3}"/>
    <hyperlink ref="V1078" r:id="rId1397" location="!/fr0ghopper/status/1202698030102827024" xr:uid="{DF9E965F-4118-4DA6-80DF-876C6AC49C1E}"/>
    <hyperlink ref="V1079" r:id="rId1398" location="!/henks_house/status/1202698057487400961" xr:uid="{9581969D-A5CE-4437-8B38-E36E791D8ACE}"/>
    <hyperlink ref="V1080" r:id="rId1399" location="!/pwoperempire/status/1202698099686330391" xr:uid="{26808760-000F-450D-A667-CD64A947A83D}"/>
    <hyperlink ref="V1081" r:id="rId1400" location="!/the007q/status/1202698148302540800" xr:uid="{DEF12382-ECBF-4C7A-B6C4-AF1EF4ADB00D}"/>
    <hyperlink ref="V1082" r:id="rId1401" location="!/shandiblx/status/1202698153348206592" xr:uid="{DDB03E41-0AA7-44B5-B1B0-430416EB4215}"/>
    <hyperlink ref="V1083" r:id="rId1402" location="!/tez_brooks/status/1202698165679542272" xr:uid="{FB5C7345-1649-48CF-BDF4-DC3DA7D4F9AB}"/>
    <hyperlink ref="V1084" r:id="rId1403" location="!/amankhot11/status/1202698174286028800" xr:uid="{9234DDAA-829A-4DDC-BE6D-2A52B3710D81}"/>
    <hyperlink ref="V1085" r:id="rId1404" location="!/getmoneyrasta/status/1202698176014225408" xr:uid="{39CE3AEC-1471-4F81-A3AB-6A49985714F8}"/>
    <hyperlink ref="V1086" r:id="rId1405" location="!/firequeen_85/status/1202698185380155402" xr:uid="{94A2D14F-FCB3-467D-B27F-3BEA1ECFBD75}"/>
    <hyperlink ref="V1087" r:id="rId1406" location="!/bestwebstuff/status/1202698207505109011" xr:uid="{D943427D-FB8F-40A8-B8E5-87BBB50B9AAB}"/>
    <hyperlink ref="V1088" r:id="rId1407" location="!/lwwwwww45/status/1202698219874144260" xr:uid="{A69EE18E-F181-4EDB-9D9C-69E56EFA7B6D}"/>
    <hyperlink ref="V1089" r:id="rId1408" location="!/n9ixth/status/1202698231139966977" xr:uid="{A5F4613C-CD44-4354-B07A-DFAFD50F31F3}"/>
    <hyperlink ref="V1090" r:id="rId1409" location="!/singh_liverbird/status/1202698279273803776" xr:uid="{E625ED85-3BF7-4B0C-A7CB-49DC96419742}"/>
    <hyperlink ref="V1091" r:id="rId1410" location="!/leroyborrello/status/1202698095580106768" xr:uid="{916546B7-2DC1-4396-8169-F6F520B332AF}"/>
    <hyperlink ref="V1092" r:id="rId1411" location="!/darronfromdnls/status/1202698300794818587" xr:uid="{BBA0D4F2-0664-4412-A7BA-96B54F53D84C}"/>
    <hyperlink ref="V1093" r:id="rId1412" location="!/darronfromdnls/status/1202698300794818587" xr:uid="{445C217C-CDFE-4578-9C59-FC9972263229}"/>
    <hyperlink ref="V1094" r:id="rId1413" location="!/prakash27748515/status/1202697442967224320" xr:uid="{EF5877D3-9F98-43F8-89B5-A8497AD57CCD}"/>
    <hyperlink ref="V1095" r:id="rId1414" location="!/prakash27748515/status/1202698302199779328" xr:uid="{71DE9A71-0A83-4F91-95A7-C1A5BB78D7A6}"/>
    <hyperlink ref="V1096" r:id="rId1415" location="!/prakash27748515/status/1202698302199779328" xr:uid="{871DBD43-2C62-4568-85F9-49602DAC2910}"/>
    <hyperlink ref="V1097" r:id="rId1416" location="!/lex_lootwhore/status/1202698342830133252" xr:uid="{4203A2E7-8ABF-4E53-B689-4DDE694707FA}"/>
    <hyperlink ref="V1098" r:id="rId1417" location="!/whitewolfrena/status/1202698355022925824" xr:uid="{1134BCD8-F251-473A-B26B-3BBC6DAE7B4D}"/>
    <hyperlink ref="V1099" r:id="rId1418" location="!/artselgado/status/1202698362463625216" xr:uid="{C6D00F3F-AAB8-49F3-8628-D68FEE6550CC}"/>
    <hyperlink ref="V1100" r:id="rId1419" location="!/citysubs/status/1202698397117026307" xr:uid="{56868E6C-1D1D-4183-B2FC-AB19E59B155F}"/>
    <hyperlink ref="V1101" r:id="rId1420" location="!/citysubs/status/1202698397117026307" xr:uid="{6C320567-7B49-4BA5-8892-4C4B73337688}"/>
    <hyperlink ref="V1102" r:id="rId1421" location="!/citysubs/status/1202698397117026307" xr:uid="{2398B631-BA35-49AD-A648-F1BD4764A2CF}"/>
    <hyperlink ref="V1103" r:id="rId1422" location="!/directmayhem/status/1202698419317460992" xr:uid="{F29B268D-3065-4AE4-8417-CB637803BE6B}"/>
    <hyperlink ref="V1104" r:id="rId1423" location="!/directmayhem/status/1202698419317460992" xr:uid="{FDFD71AF-BE4D-400E-94EF-54A3C4F35FF5}"/>
    <hyperlink ref="V1105" r:id="rId1424" location="!/playdauntless/status/1202698102353694725" xr:uid="{225929E1-7924-4DEB-A463-3330D2AE2536}"/>
    <hyperlink ref="V1106" r:id="rId1425" location="!/winifr3d_/status/1202698425650814978" xr:uid="{82A0F285-D9DA-4B90-A677-99D96E8FD06C}"/>
    <hyperlink ref="V1107" r:id="rId1426" location="!/ryan_rosee/status/1202698445510922242" xr:uid="{0FE58741-66B5-4B00-BB86-4547FA097024}"/>
  </hyperlinks>
  <pageMargins left="0.7" right="0.7" top="0.75" bottom="0.75" header="0.3" footer="0.3"/>
  <pageSetup orientation="portrait" verticalDpi="0" r:id="rId1427"/>
  <legacyDrawing r:id="rId1428"/>
  <tableParts count="1">
    <tablePart r:id="rId142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E1232"/>
  <sheetViews>
    <sheetView tabSelected="1" zoomScaleNormal="100" workbookViewId="0">
      <pane xSplit="1" ySplit="2" topLeftCell="B3" activePane="bottomRight" state="frozen"/>
      <selection pane="topRight" activeCell="B1" sqref="B1"/>
      <selection pane="bottomLeft" activeCell="A3" sqref="A3"/>
      <selection pane="bottomRight" activeCell="A75" sqref="A75"/>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customWidth="1"/>
    <col min="19" max="19" width="9.33203125" customWidth="1"/>
    <col min="20" max="20" width="9.5546875" customWidth="1"/>
    <col min="21" max="23" width="14.33203125" customWidth="1"/>
    <col min="24" max="24" width="11.88671875" customWidth="1"/>
    <col min="25" max="25" width="14.44140625" customWidth="1"/>
    <col min="26" max="26" width="18.33203125" customWidth="1"/>
    <col min="27" max="27" width="5" style="3" hidden="1" customWidth="1"/>
    <col min="28" max="28" width="16" style="3" hidden="1" customWidth="1"/>
    <col min="29" max="29" width="16" style="6" bestFit="1" customWidth="1"/>
    <col min="30" max="30" width="10.6640625" style="2" bestFit="1" customWidth="1"/>
    <col min="31" max="31" width="11.109375" style="3" bestFit="1" customWidth="1"/>
    <col min="32" max="32" width="9.109375" style="3" bestFit="1" customWidth="1"/>
    <col min="33" max="33" width="10.6640625" style="3" bestFit="1" customWidth="1"/>
    <col min="34" max="34" width="16.6640625" style="3" bestFit="1" customWidth="1"/>
    <col min="35" max="35" width="9.88671875" bestFit="1" customWidth="1"/>
    <col min="36" max="36" width="10.33203125" bestFit="1" customWidth="1"/>
    <col min="37" max="37" width="7" bestFit="1" customWidth="1"/>
    <col min="38" max="38" width="7.6640625" bestFit="1" customWidth="1"/>
    <col min="39" max="39" width="15.33203125" bestFit="1" customWidth="1"/>
    <col min="40" max="41" width="15" bestFit="1" customWidth="1"/>
    <col min="42" max="42" width="14.21875" bestFit="1" customWidth="1"/>
    <col min="43" max="43" width="16.109375" bestFit="1" customWidth="1"/>
    <col min="44" max="44" width="17.88671875" bestFit="1" customWidth="1"/>
    <col min="45" max="45" width="16.33203125" bestFit="1" customWidth="1"/>
    <col min="46" max="46" width="17.88671875" bestFit="1" customWidth="1"/>
    <col min="47" max="47" width="16.5546875" bestFit="1" customWidth="1"/>
    <col min="48" max="48" width="17.88671875" bestFit="1" customWidth="1"/>
    <col min="49" max="49" width="16.109375" bestFit="1" customWidth="1"/>
    <col min="50" max="50" width="17.88671875" bestFit="1" customWidth="1"/>
    <col min="51" max="51" width="18" bestFit="1" customWidth="1"/>
    <col min="52" max="52" width="18.109375" bestFit="1" customWidth="1"/>
  </cols>
  <sheetData>
    <row r="1" spans="1:57" x14ac:dyDescent="0.3">
      <c r="B1" s="23" t="s">
        <v>39</v>
      </c>
      <c r="C1" s="16"/>
      <c r="D1" s="16"/>
      <c r="E1" s="16"/>
      <c r="F1" s="16"/>
      <c r="G1" s="16"/>
      <c r="H1" s="25" t="s">
        <v>43</v>
      </c>
      <c r="I1" s="24"/>
      <c r="J1" s="24"/>
      <c r="K1" s="24"/>
      <c r="L1" s="27" t="s">
        <v>44</v>
      </c>
      <c r="M1" s="26"/>
      <c r="N1" s="26"/>
      <c r="O1" s="26"/>
      <c r="P1" s="26"/>
      <c r="Q1" s="26"/>
      <c r="R1" s="22" t="s">
        <v>42</v>
      </c>
      <c r="S1" s="19"/>
      <c r="T1" s="20"/>
      <c r="U1" s="21"/>
      <c r="V1" s="19"/>
      <c r="W1" s="19"/>
      <c r="X1" s="19"/>
      <c r="Y1" s="19"/>
      <c r="Z1" s="19"/>
      <c r="AA1" s="28" t="s">
        <v>40</v>
      </c>
      <c r="AB1" s="18"/>
      <c r="AC1" s="29" t="s">
        <v>41</v>
      </c>
      <c r="AD1"/>
      <c r="AE1"/>
      <c r="AF1"/>
      <c r="AG1"/>
      <c r="AH1"/>
    </row>
    <row r="2" spans="1:57" ht="30" customHeight="1" x14ac:dyDescent="0.3">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4560</v>
      </c>
      <c r="AE2" s="13" t="s">
        <v>4561</v>
      </c>
      <c r="AF2" s="13" t="s">
        <v>4562</v>
      </c>
      <c r="AG2" s="13" t="s">
        <v>4563</v>
      </c>
      <c r="AH2" s="13" t="s">
        <v>4564</v>
      </c>
      <c r="AI2" s="13" t="s">
        <v>4565</v>
      </c>
      <c r="AJ2" s="13" t="s">
        <v>4566</v>
      </c>
      <c r="AK2" s="13" t="s">
        <v>4567</v>
      </c>
      <c r="AL2" s="13" t="s">
        <v>4568</v>
      </c>
      <c r="AM2" s="13" t="s">
        <v>4569</v>
      </c>
      <c r="AN2" s="13" t="s">
        <v>4570</v>
      </c>
      <c r="AO2" s="13" t="s">
        <v>4571</v>
      </c>
      <c r="AP2" s="13" t="s">
        <v>4572</v>
      </c>
      <c r="AQ2" s="101" t="s">
        <v>10576</v>
      </c>
      <c r="AR2" s="101" t="s">
        <v>10582</v>
      </c>
      <c r="AS2" s="101" t="s">
        <v>10584</v>
      </c>
      <c r="AT2" s="101" t="s">
        <v>10585</v>
      </c>
      <c r="AU2" s="101" t="s">
        <v>10586</v>
      </c>
      <c r="AV2" s="101" t="s">
        <v>10588</v>
      </c>
      <c r="AW2" s="101" t="s">
        <v>10591</v>
      </c>
      <c r="AX2" s="101" t="s">
        <v>11264</v>
      </c>
      <c r="AY2" s="101" t="s">
        <v>11280</v>
      </c>
      <c r="AZ2" s="101" t="s">
        <v>11951</v>
      </c>
      <c r="BA2" s="3"/>
      <c r="BB2" s="3"/>
    </row>
    <row r="3" spans="1:57" ht="15" customHeight="1" x14ac:dyDescent="0.3">
      <c r="A3" s="62" t="s">
        <v>189</v>
      </c>
      <c r="B3" s="63"/>
      <c r="C3" s="63"/>
      <c r="D3" s="64"/>
      <c r="E3" s="66"/>
      <c r="F3" s="98" t="s">
        <v>6852</v>
      </c>
      <c r="G3" s="63"/>
      <c r="H3" s="67"/>
      <c r="I3" s="68"/>
      <c r="J3" s="68"/>
      <c r="K3" s="67" t="s">
        <v>9302</v>
      </c>
      <c r="L3" s="71"/>
      <c r="M3" s="72">
        <v>3829.162109375</v>
      </c>
      <c r="N3" s="72">
        <v>9364.71875</v>
      </c>
      <c r="O3" s="73"/>
      <c r="P3" s="74"/>
      <c r="Q3" s="74"/>
      <c r="R3" s="48"/>
      <c r="S3" s="48">
        <v>1</v>
      </c>
      <c r="T3" s="48">
        <v>1</v>
      </c>
      <c r="U3" s="49">
        <v>0</v>
      </c>
      <c r="V3" s="49">
        <v>0</v>
      </c>
      <c r="W3" s="49">
        <v>0</v>
      </c>
      <c r="X3" s="49">
        <v>1</v>
      </c>
      <c r="Y3" s="49">
        <v>0</v>
      </c>
      <c r="Z3" s="49" t="s">
        <v>10536</v>
      </c>
      <c r="AA3" s="69">
        <v>3</v>
      </c>
      <c r="AB3" s="69"/>
      <c r="AC3" s="70"/>
      <c r="AD3" s="76">
        <v>255</v>
      </c>
      <c r="AE3" s="76">
        <v>375</v>
      </c>
      <c r="AF3" s="76">
        <v>14248</v>
      </c>
      <c r="AG3" s="76">
        <v>534</v>
      </c>
      <c r="AH3" s="76"/>
      <c r="AI3" s="76" t="s">
        <v>4573</v>
      </c>
      <c r="AJ3" s="76" t="s">
        <v>5658</v>
      </c>
      <c r="AK3" s="81" t="s">
        <v>6350</v>
      </c>
      <c r="AL3" s="76"/>
      <c r="AM3" s="78">
        <v>40213.832488425927</v>
      </c>
      <c r="AN3" s="76" t="s">
        <v>8071</v>
      </c>
      <c r="AO3" s="81" t="s">
        <v>8072</v>
      </c>
      <c r="AP3" s="76" t="s">
        <v>66</v>
      </c>
      <c r="AQ3" s="48"/>
      <c r="AR3" s="48"/>
      <c r="AS3" s="48"/>
      <c r="AT3" s="48"/>
      <c r="AU3" s="48"/>
      <c r="AV3" s="48"/>
      <c r="AW3" s="102" t="s">
        <v>10592</v>
      </c>
      <c r="AX3" s="102" t="s">
        <v>10592</v>
      </c>
      <c r="AY3" s="102" t="s">
        <v>11281</v>
      </c>
      <c r="AZ3" s="102" t="s">
        <v>11281</v>
      </c>
      <c r="BA3" s="3"/>
      <c r="BB3" s="3"/>
    </row>
    <row r="4" spans="1:57" x14ac:dyDescent="0.3">
      <c r="A4" s="62" t="s">
        <v>190</v>
      </c>
      <c r="B4" s="63"/>
      <c r="C4" s="63"/>
      <c r="D4" s="64"/>
      <c r="E4" s="66"/>
      <c r="F4" s="98" t="s">
        <v>6853</v>
      </c>
      <c r="G4" s="63"/>
      <c r="H4" s="67"/>
      <c r="I4" s="68"/>
      <c r="J4" s="68"/>
      <c r="K4" s="67" t="s">
        <v>9303</v>
      </c>
      <c r="L4" s="71"/>
      <c r="M4" s="72">
        <v>8949.72265625</v>
      </c>
      <c r="N4" s="72">
        <v>5569.7177734375</v>
      </c>
      <c r="O4" s="73"/>
      <c r="P4" s="74"/>
      <c r="Q4" s="74"/>
      <c r="R4" s="84"/>
      <c r="S4" s="48">
        <v>0</v>
      </c>
      <c r="T4" s="48">
        <v>1</v>
      </c>
      <c r="U4" s="49">
        <v>0</v>
      </c>
      <c r="V4" s="49">
        <v>5.8824000000000001E-2</v>
      </c>
      <c r="W4" s="49">
        <v>0</v>
      </c>
      <c r="X4" s="49">
        <v>0.56657199999999996</v>
      </c>
      <c r="Y4" s="49">
        <v>0</v>
      </c>
      <c r="Z4" s="49">
        <v>0</v>
      </c>
      <c r="AA4" s="69">
        <v>4</v>
      </c>
      <c r="AB4" s="69"/>
      <c r="AC4" s="70"/>
      <c r="AD4" s="76">
        <v>1079</v>
      </c>
      <c r="AE4" s="76">
        <v>1461</v>
      </c>
      <c r="AF4" s="76">
        <v>171861</v>
      </c>
      <c r="AG4" s="76">
        <v>12544</v>
      </c>
      <c r="AH4" s="76"/>
      <c r="AI4" s="76" t="s">
        <v>4574</v>
      </c>
      <c r="AJ4" s="76" t="s">
        <v>5659</v>
      </c>
      <c r="AK4" s="81" t="s">
        <v>6351</v>
      </c>
      <c r="AL4" s="76"/>
      <c r="AM4" s="78">
        <v>40672.411099537036</v>
      </c>
      <c r="AN4" s="76" t="s">
        <v>8071</v>
      </c>
      <c r="AO4" s="81" t="s">
        <v>8073</v>
      </c>
      <c r="AP4" s="76" t="s">
        <v>66</v>
      </c>
      <c r="AQ4" s="48"/>
      <c r="AR4" s="48"/>
      <c r="AS4" s="48"/>
      <c r="AT4" s="48"/>
      <c r="AU4" s="48" t="s">
        <v>2388</v>
      </c>
      <c r="AV4" s="48" t="s">
        <v>2388</v>
      </c>
      <c r="AW4" s="102" t="s">
        <v>10593</v>
      </c>
      <c r="AX4" s="102" t="s">
        <v>10593</v>
      </c>
      <c r="AY4" s="102" t="s">
        <v>11282</v>
      </c>
      <c r="AZ4" s="102" t="s">
        <v>11282</v>
      </c>
      <c r="BA4" s="2"/>
      <c r="BB4" s="3"/>
      <c r="BC4" s="3"/>
      <c r="BD4" s="3"/>
      <c r="BE4" s="3"/>
    </row>
    <row r="5" spans="1:57" x14ac:dyDescent="0.3">
      <c r="A5" s="62" t="s">
        <v>1133</v>
      </c>
      <c r="B5" s="63"/>
      <c r="C5" s="63"/>
      <c r="D5" s="64"/>
      <c r="E5" s="66"/>
      <c r="F5" s="98" t="s">
        <v>6854</v>
      </c>
      <c r="G5" s="63"/>
      <c r="H5" s="67"/>
      <c r="I5" s="68"/>
      <c r="J5" s="68"/>
      <c r="K5" s="67" t="s">
        <v>9304</v>
      </c>
      <c r="L5" s="71"/>
      <c r="M5" s="72">
        <v>9297.033203125</v>
      </c>
      <c r="N5" s="72">
        <v>5558.89990234375</v>
      </c>
      <c r="O5" s="73"/>
      <c r="P5" s="74"/>
      <c r="Q5" s="74"/>
      <c r="R5" s="84"/>
      <c r="S5" s="48">
        <v>10</v>
      </c>
      <c r="T5" s="48">
        <v>1</v>
      </c>
      <c r="U5" s="49">
        <v>72</v>
      </c>
      <c r="V5" s="49">
        <v>0.111111</v>
      </c>
      <c r="W5" s="49">
        <v>0</v>
      </c>
      <c r="X5" s="49">
        <v>4.9008479999999999</v>
      </c>
      <c r="Y5" s="49">
        <v>0</v>
      </c>
      <c r="Z5" s="49">
        <v>0</v>
      </c>
      <c r="AA5" s="69">
        <v>5</v>
      </c>
      <c r="AB5" s="69"/>
      <c r="AC5" s="70"/>
      <c r="AD5" s="76">
        <v>933</v>
      </c>
      <c r="AE5" s="76">
        <v>83855</v>
      </c>
      <c r="AF5" s="76">
        <v>38713</v>
      </c>
      <c r="AG5" s="76">
        <v>16809</v>
      </c>
      <c r="AH5" s="76"/>
      <c r="AI5" s="76" t="s">
        <v>4575</v>
      </c>
      <c r="AJ5" s="76" t="s">
        <v>5660</v>
      </c>
      <c r="AK5" s="76"/>
      <c r="AL5" s="76"/>
      <c r="AM5" s="78">
        <v>41262.98678240741</v>
      </c>
      <c r="AN5" s="76" t="s">
        <v>8071</v>
      </c>
      <c r="AO5" s="81" t="s">
        <v>8074</v>
      </c>
      <c r="AP5" s="76" t="s">
        <v>66</v>
      </c>
      <c r="AQ5" s="48" t="s">
        <v>2342</v>
      </c>
      <c r="AR5" s="48" t="s">
        <v>2342</v>
      </c>
      <c r="AS5" s="48" t="s">
        <v>2350</v>
      </c>
      <c r="AT5" s="48" t="s">
        <v>2350</v>
      </c>
      <c r="AU5" s="48"/>
      <c r="AV5" s="48"/>
      <c r="AW5" s="102" t="s">
        <v>10594</v>
      </c>
      <c r="AX5" s="102" t="s">
        <v>10594</v>
      </c>
      <c r="AY5" s="102" t="s">
        <v>11283</v>
      </c>
      <c r="AZ5" s="102" t="s">
        <v>11283</v>
      </c>
      <c r="BA5" s="2"/>
      <c r="BB5" s="3"/>
      <c r="BC5" s="3"/>
      <c r="BD5" s="3"/>
      <c r="BE5" s="3"/>
    </row>
    <row r="6" spans="1:57" x14ac:dyDescent="0.3">
      <c r="A6" s="62" t="s">
        <v>191</v>
      </c>
      <c r="B6" s="63"/>
      <c r="C6" s="63"/>
      <c r="D6" s="64"/>
      <c r="E6" s="66"/>
      <c r="F6" s="98" t="s">
        <v>6855</v>
      </c>
      <c r="G6" s="63"/>
      <c r="H6" s="67"/>
      <c r="I6" s="68"/>
      <c r="J6" s="68"/>
      <c r="K6" s="67" t="s">
        <v>9305</v>
      </c>
      <c r="L6" s="71"/>
      <c r="M6" s="72">
        <v>5246.388671875</v>
      </c>
      <c r="N6" s="72">
        <v>2473.76513671875</v>
      </c>
      <c r="O6" s="73"/>
      <c r="P6" s="74"/>
      <c r="Q6" s="74"/>
      <c r="R6" s="84"/>
      <c r="S6" s="48">
        <v>0</v>
      </c>
      <c r="T6" s="48">
        <v>1</v>
      </c>
      <c r="U6" s="49">
        <v>0</v>
      </c>
      <c r="V6" s="49">
        <v>1</v>
      </c>
      <c r="W6" s="49">
        <v>0</v>
      </c>
      <c r="X6" s="49">
        <v>1</v>
      </c>
      <c r="Y6" s="49">
        <v>0</v>
      </c>
      <c r="Z6" s="49">
        <v>0</v>
      </c>
      <c r="AA6" s="69">
        <v>6</v>
      </c>
      <c r="AB6" s="69"/>
      <c r="AC6" s="70"/>
      <c r="AD6" s="76">
        <v>1381</v>
      </c>
      <c r="AE6" s="76">
        <v>1095</v>
      </c>
      <c r="AF6" s="76">
        <v>82673</v>
      </c>
      <c r="AG6" s="76">
        <v>343766</v>
      </c>
      <c r="AH6" s="76"/>
      <c r="AI6" s="76" t="s">
        <v>4576</v>
      </c>
      <c r="AJ6" s="76" t="s">
        <v>5661</v>
      </c>
      <c r="AK6" s="81" t="s">
        <v>6352</v>
      </c>
      <c r="AL6" s="76"/>
      <c r="AM6" s="78">
        <v>41777.438946759263</v>
      </c>
      <c r="AN6" s="76" t="s">
        <v>8071</v>
      </c>
      <c r="AO6" s="81" t="s">
        <v>8075</v>
      </c>
      <c r="AP6" s="76" t="s">
        <v>66</v>
      </c>
      <c r="AQ6" s="48"/>
      <c r="AR6" s="48"/>
      <c r="AS6" s="48"/>
      <c r="AT6" s="48"/>
      <c r="AU6" s="48"/>
      <c r="AV6" s="48"/>
      <c r="AW6" s="102" t="s">
        <v>10595</v>
      </c>
      <c r="AX6" s="102" t="s">
        <v>10595</v>
      </c>
      <c r="AY6" s="102" t="s">
        <v>11284</v>
      </c>
      <c r="AZ6" s="102" t="s">
        <v>11284</v>
      </c>
      <c r="BA6" s="2"/>
      <c r="BB6" s="3"/>
      <c r="BC6" s="3"/>
      <c r="BD6" s="3"/>
      <c r="BE6" s="3"/>
    </row>
    <row r="7" spans="1:57" ht="57.6" x14ac:dyDescent="0.3">
      <c r="A7" s="62" t="s">
        <v>1169</v>
      </c>
      <c r="B7" s="63"/>
      <c r="C7" s="63"/>
      <c r="D7" s="64"/>
      <c r="E7" s="66"/>
      <c r="F7" s="98" t="s">
        <v>6856</v>
      </c>
      <c r="G7" s="63"/>
      <c r="H7" s="67"/>
      <c r="I7" s="68"/>
      <c r="J7" s="68"/>
      <c r="K7" s="50" t="s">
        <v>9306</v>
      </c>
      <c r="L7" s="71"/>
      <c r="M7" s="72">
        <v>5338.97216796875</v>
      </c>
      <c r="N7" s="72">
        <v>2536.12890625</v>
      </c>
      <c r="O7" s="73"/>
      <c r="P7" s="74"/>
      <c r="Q7" s="74"/>
      <c r="R7" s="84"/>
      <c r="S7" s="48">
        <v>1</v>
      </c>
      <c r="T7" s="48">
        <v>0</v>
      </c>
      <c r="U7" s="49">
        <v>0</v>
      </c>
      <c r="V7" s="49">
        <v>1</v>
      </c>
      <c r="W7" s="49">
        <v>0</v>
      </c>
      <c r="X7" s="49">
        <v>1</v>
      </c>
      <c r="Y7" s="49">
        <v>0</v>
      </c>
      <c r="Z7" s="49">
        <v>0</v>
      </c>
      <c r="AA7" s="69">
        <v>7</v>
      </c>
      <c r="AB7" s="69"/>
      <c r="AC7" s="70"/>
      <c r="AD7" s="76">
        <v>626</v>
      </c>
      <c r="AE7" s="76">
        <v>795</v>
      </c>
      <c r="AF7" s="76">
        <v>211078</v>
      </c>
      <c r="AG7" s="76">
        <v>74218</v>
      </c>
      <c r="AH7" s="76"/>
      <c r="AI7" s="76" t="s">
        <v>4577</v>
      </c>
      <c r="AJ7" s="76" t="s">
        <v>5662</v>
      </c>
      <c r="AK7" s="81" t="s">
        <v>6353</v>
      </c>
      <c r="AL7" s="76"/>
      <c r="AM7" s="78">
        <v>40516.55740740741</v>
      </c>
      <c r="AN7" s="76" t="s">
        <v>8071</v>
      </c>
      <c r="AO7" s="81" t="s">
        <v>8076</v>
      </c>
      <c r="AP7" s="76" t="s">
        <v>65</v>
      </c>
      <c r="AQ7" s="48"/>
      <c r="AR7" s="48"/>
      <c r="AS7" s="48"/>
      <c r="AT7" s="48"/>
      <c r="AU7" s="48"/>
      <c r="AV7" s="48"/>
      <c r="AW7" s="48"/>
      <c r="AX7" s="48"/>
      <c r="AY7" s="48"/>
      <c r="AZ7" s="48"/>
      <c r="BA7" s="2"/>
      <c r="BB7" s="3"/>
      <c r="BC7" s="3"/>
      <c r="BD7" s="3"/>
      <c r="BE7" s="3"/>
    </row>
    <row r="8" spans="1:57" x14ac:dyDescent="0.3">
      <c r="A8" s="62" t="s">
        <v>192</v>
      </c>
      <c r="B8" s="63"/>
      <c r="C8" s="63"/>
      <c r="D8" s="64"/>
      <c r="E8" s="66"/>
      <c r="F8" s="98" t="s">
        <v>6857</v>
      </c>
      <c r="G8" s="63"/>
      <c r="H8" s="67"/>
      <c r="I8" s="68"/>
      <c r="J8" s="68"/>
      <c r="K8" s="67" t="s">
        <v>9307</v>
      </c>
      <c r="L8" s="71"/>
      <c r="M8" s="72">
        <v>5338.97216796875</v>
      </c>
      <c r="N8" s="72">
        <v>2161.946044921875</v>
      </c>
      <c r="O8" s="73"/>
      <c r="P8" s="74"/>
      <c r="Q8" s="74"/>
      <c r="R8" s="84"/>
      <c r="S8" s="48">
        <v>0</v>
      </c>
      <c r="T8" s="48">
        <v>1</v>
      </c>
      <c r="U8" s="49">
        <v>0</v>
      </c>
      <c r="V8" s="49">
        <v>1</v>
      </c>
      <c r="W8" s="49">
        <v>0</v>
      </c>
      <c r="X8" s="49">
        <v>1</v>
      </c>
      <c r="Y8" s="49">
        <v>0</v>
      </c>
      <c r="Z8" s="49">
        <v>0</v>
      </c>
      <c r="AA8" s="69">
        <v>8</v>
      </c>
      <c r="AB8" s="69"/>
      <c r="AC8" s="70"/>
      <c r="AD8" s="76">
        <v>241</v>
      </c>
      <c r="AE8" s="76">
        <v>287</v>
      </c>
      <c r="AF8" s="76">
        <v>508</v>
      </c>
      <c r="AG8" s="76">
        <v>811</v>
      </c>
      <c r="AH8" s="76"/>
      <c r="AI8" s="76" t="s">
        <v>4578</v>
      </c>
      <c r="AJ8" s="76" t="s">
        <v>5663</v>
      </c>
      <c r="AK8" s="81" t="s">
        <v>6354</v>
      </c>
      <c r="AL8" s="76"/>
      <c r="AM8" s="78">
        <v>43266.923425925925</v>
      </c>
      <c r="AN8" s="76" t="s">
        <v>8071</v>
      </c>
      <c r="AO8" s="81" t="s">
        <v>8077</v>
      </c>
      <c r="AP8" s="76" t="s">
        <v>66</v>
      </c>
      <c r="AQ8" s="48"/>
      <c r="AR8" s="48"/>
      <c r="AS8" s="48"/>
      <c r="AT8" s="48"/>
      <c r="AU8" s="48"/>
      <c r="AV8" s="48"/>
      <c r="AW8" s="102" t="s">
        <v>10596</v>
      </c>
      <c r="AX8" s="102" t="s">
        <v>10596</v>
      </c>
      <c r="AY8" s="102" t="s">
        <v>11285</v>
      </c>
      <c r="AZ8" s="102" t="s">
        <v>11285</v>
      </c>
      <c r="BA8" s="2"/>
      <c r="BB8" s="3"/>
      <c r="BC8" s="3"/>
      <c r="BD8" s="3"/>
      <c r="BE8" s="3"/>
    </row>
    <row r="9" spans="1:57" x14ac:dyDescent="0.3">
      <c r="A9" s="62" t="s">
        <v>1170</v>
      </c>
      <c r="B9" s="63"/>
      <c r="C9" s="63"/>
      <c r="D9" s="64"/>
      <c r="E9" s="66"/>
      <c r="F9" s="98" t="s">
        <v>6858</v>
      </c>
      <c r="G9" s="63"/>
      <c r="H9" s="67"/>
      <c r="I9" s="68"/>
      <c r="J9" s="68"/>
      <c r="K9" s="67" t="s">
        <v>9308</v>
      </c>
      <c r="L9" s="71"/>
      <c r="M9" s="72">
        <v>5246.388671875</v>
      </c>
      <c r="N9" s="72">
        <v>2224.309814453125</v>
      </c>
      <c r="O9" s="73"/>
      <c r="P9" s="74"/>
      <c r="Q9" s="74"/>
      <c r="R9" s="84"/>
      <c r="S9" s="48">
        <v>1</v>
      </c>
      <c r="T9" s="48">
        <v>0</v>
      </c>
      <c r="U9" s="49">
        <v>0</v>
      </c>
      <c r="V9" s="49">
        <v>1</v>
      </c>
      <c r="W9" s="49">
        <v>0</v>
      </c>
      <c r="X9" s="49">
        <v>1</v>
      </c>
      <c r="Y9" s="49">
        <v>0</v>
      </c>
      <c r="Z9" s="49">
        <v>0</v>
      </c>
      <c r="AA9" s="69">
        <v>9</v>
      </c>
      <c r="AB9" s="69"/>
      <c r="AC9" s="70"/>
      <c r="AD9" s="76">
        <v>422</v>
      </c>
      <c r="AE9" s="76">
        <v>322</v>
      </c>
      <c r="AF9" s="76">
        <v>717</v>
      </c>
      <c r="AG9" s="76">
        <v>2236</v>
      </c>
      <c r="AH9" s="76"/>
      <c r="AI9" s="76" t="s">
        <v>4579</v>
      </c>
      <c r="AJ9" s="76" t="s">
        <v>5664</v>
      </c>
      <c r="AK9" s="81" t="s">
        <v>6355</v>
      </c>
      <c r="AL9" s="76"/>
      <c r="AM9" s="78">
        <v>43069.418171296296</v>
      </c>
      <c r="AN9" s="76" t="s">
        <v>8071</v>
      </c>
      <c r="AO9" s="81" t="s">
        <v>8078</v>
      </c>
      <c r="AP9" s="76" t="s">
        <v>65</v>
      </c>
      <c r="AQ9" s="48"/>
      <c r="AR9" s="48"/>
      <c r="AS9" s="48"/>
      <c r="AT9" s="48"/>
      <c r="AU9" s="48"/>
      <c r="AV9" s="48"/>
      <c r="AW9" s="48"/>
      <c r="AX9" s="48"/>
      <c r="AY9" s="48"/>
      <c r="AZ9" s="48"/>
      <c r="BA9" s="2"/>
      <c r="BB9" s="3"/>
      <c r="BC9" s="3"/>
      <c r="BD9" s="3"/>
      <c r="BE9" s="3"/>
    </row>
    <row r="10" spans="1:57" x14ac:dyDescent="0.3">
      <c r="A10" s="62" t="s">
        <v>193</v>
      </c>
      <c r="B10" s="63"/>
      <c r="C10" s="63"/>
      <c r="D10" s="64"/>
      <c r="E10" s="66"/>
      <c r="F10" s="98" t="s">
        <v>6859</v>
      </c>
      <c r="G10" s="63"/>
      <c r="H10" s="67"/>
      <c r="I10" s="68"/>
      <c r="J10" s="68"/>
      <c r="K10" s="67" t="s">
        <v>9309</v>
      </c>
      <c r="L10" s="71"/>
      <c r="M10" s="72">
        <v>4988.9794921875</v>
      </c>
      <c r="N10" s="72">
        <v>9327.75</v>
      </c>
      <c r="O10" s="73"/>
      <c r="P10" s="74"/>
      <c r="Q10" s="74"/>
      <c r="R10" s="84"/>
      <c r="S10" s="48">
        <v>1</v>
      </c>
      <c r="T10" s="48">
        <v>1</v>
      </c>
      <c r="U10" s="49">
        <v>0</v>
      </c>
      <c r="V10" s="49">
        <v>0</v>
      </c>
      <c r="W10" s="49">
        <v>0</v>
      </c>
      <c r="X10" s="49">
        <v>1</v>
      </c>
      <c r="Y10" s="49">
        <v>0</v>
      </c>
      <c r="Z10" s="49" t="s">
        <v>10536</v>
      </c>
      <c r="AA10" s="69">
        <v>10</v>
      </c>
      <c r="AB10" s="69"/>
      <c r="AC10" s="70"/>
      <c r="AD10" s="76">
        <v>128</v>
      </c>
      <c r="AE10" s="76">
        <v>56</v>
      </c>
      <c r="AF10" s="76">
        <v>7385</v>
      </c>
      <c r="AG10" s="76">
        <v>1010</v>
      </c>
      <c r="AH10" s="76"/>
      <c r="AI10" s="76" t="s">
        <v>4580</v>
      </c>
      <c r="AJ10" s="76" t="s">
        <v>5665</v>
      </c>
      <c r="AK10" s="76"/>
      <c r="AL10" s="76"/>
      <c r="AM10" s="78">
        <v>43327.379467592589</v>
      </c>
      <c r="AN10" s="76" t="s">
        <v>8071</v>
      </c>
      <c r="AO10" s="81" t="s">
        <v>8079</v>
      </c>
      <c r="AP10" s="76" t="s">
        <v>66</v>
      </c>
      <c r="AQ10" s="48"/>
      <c r="AR10" s="48"/>
      <c r="AS10" s="48"/>
      <c r="AT10" s="48"/>
      <c r="AU10" s="48"/>
      <c r="AV10" s="48"/>
      <c r="AW10" s="102" t="s">
        <v>10597</v>
      </c>
      <c r="AX10" s="102" t="s">
        <v>10597</v>
      </c>
      <c r="AY10" s="102" t="s">
        <v>11286</v>
      </c>
      <c r="AZ10" s="102" t="s">
        <v>11286</v>
      </c>
      <c r="BA10" s="2"/>
      <c r="BB10" s="3"/>
      <c r="BC10" s="3"/>
      <c r="BD10" s="3"/>
      <c r="BE10" s="3"/>
    </row>
    <row r="11" spans="1:57" x14ac:dyDescent="0.3">
      <c r="A11" s="62" t="s">
        <v>194</v>
      </c>
      <c r="B11" s="63"/>
      <c r="C11" s="63"/>
      <c r="D11" s="64"/>
      <c r="E11" s="66"/>
      <c r="F11" s="98" t="s">
        <v>6860</v>
      </c>
      <c r="G11" s="63"/>
      <c r="H11" s="67"/>
      <c r="I11" s="68"/>
      <c r="J11" s="68"/>
      <c r="K11" s="67" t="s">
        <v>9310</v>
      </c>
      <c r="L11" s="71"/>
      <c r="M11" s="72">
        <v>5965.32763671875</v>
      </c>
      <c r="N11" s="72">
        <v>9462.7548828125</v>
      </c>
      <c r="O11" s="73"/>
      <c r="P11" s="74"/>
      <c r="Q11" s="74"/>
      <c r="R11" s="84"/>
      <c r="S11" s="48">
        <v>1</v>
      </c>
      <c r="T11" s="48">
        <v>1</v>
      </c>
      <c r="U11" s="49">
        <v>0</v>
      </c>
      <c r="V11" s="49">
        <v>0</v>
      </c>
      <c r="W11" s="49">
        <v>0</v>
      </c>
      <c r="X11" s="49">
        <v>1</v>
      </c>
      <c r="Y11" s="49">
        <v>0</v>
      </c>
      <c r="Z11" s="49" t="s">
        <v>10536</v>
      </c>
      <c r="AA11" s="69">
        <v>11</v>
      </c>
      <c r="AB11" s="69"/>
      <c r="AC11" s="70"/>
      <c r="AD11" s="76">
        <v>190</v>
      </c>
      <c r="AE11" s="76">
        <v>325</v>
      </c>
      <c r="AF11" s="76">
        <v>7447</v>
      </c>
      <c r="AG11" s="76">
        <v>107737</v>
      </c>
      <c r="AH11" s="76"/>
      <c r="AI11" s="76" t="s">
        <v>4581</v>
      </c>
      <c r="AJ11" s="76"/>
      <c r="AK11" s="76"/>
      <c r="AL11" s="76"/>
      <c r="AM11" s="78">
        <v>42087.969375000001</v>
      </c>
      <c r="AN11" s="76" t="s">
        <v>8071</v>
      </c>
      <c r="AO11" s="81" t="s">
        <v>8080</v>
      </c>
      <c r="AP11" s="76" t="s">
        <v>66</v>
      </c>
      <c r="AQ11" s="48"/>
      <c r="AR11" s="48"/>
      <c r="AS11" s="48"/>
      <c r="AT11" s="48"/>
      <c r="AU11" s="48"/>
      <c r="AV11" s="48"/>
      <c r="AW11" s="102" t="s">
        <v>10598</v>
      </c>
      <c r="AX11" s="102" t="s">
        <v>10598</v>
      </c>
      <c r="AY11" s="102" t="s">
        <v>11287</v>
      </c>
      <c r="AZ11" s="102" t="s">
        <v>11287</v>
      </c>
      <c r="BA11" s="2"/>
      <c r="BB11" s="3"/>
      <c r="BC11" s="3"/>
      <c r="BD11" s="3"/>
      <c r="BE11" s="3"/>
    </row>
    <row r="12" spans="1:57" ht="129.6" x14ac:dyDescent="0.3">
      <c r="A12" s="62" t="s">
        <v>195</v>
      </c>
      <c r="B12" s="63"/>
      <c r="C12" s="63"/>
      <c r="D12" s="64"/>
      <c r="E12" s="66"/>
      <c r="F12" s="98" t="s">
        <v>6861</v>
      </c>
      <c r="G12" s="63"/>
      <c r="H12" s="67"/>
      <c r="I12" s="68"/>
      <c r="J12" s="68"/>
      <c r="K12" s="50" t="s">
        <v>9311</v>
      </c>
      <c r="L12" s="71"/>
      <c r="M12" s="72">
        <v>4351.10009765625</v>
      </c>
      <c r="N12" s="72">
        <v>8962.46875</v>
      </c>
      <c r="O12" s="73"/>
      <c r="P12" s="74"/>
      <c r="Q12" s="74"/>
      <c r="R12" s="84"/>
      <c r="S12" s="48">
        <v>1</v>
      </c>
      <c r="T12" s="48">
        <v>1</v>
      </c>
      <c r="U12" s="49">
        <v>0</v>
      </c>
      <c r="V12" s="49">
        <v>0</v>
      </c>
      <c r="W12" s="49">
        <v>0</v>
      </c>
      <c r="X12" s="49">
        <v>1</v>
      </c>
      <c r="Y12" s="49">
        <v>0</v>
      </c>
      <c r="Z12" s="49" t="s">
        <v>10536</v>
      </c>
      <c r="AA12" s="69">
        <v>12</v>
      </c>
      <c r="AB12" s="69"/>
      <c r="AC12" s="70"/>
      <c r="AD12" s="76">
        <v>507</v>
      </c>
      <c r="AE12" s="76">
        <v>761</v>
      </c>
      <c r="AF12" s="76">
        <v>42646</v>
      </c>
      <c r="AG12" s="76">
        <v>9461</v>
      </c>
      <c r="AH12" s="76"/>
      <c r="AI12" s="76" t="s">
        <v>4582</v>
      </c>
      <c r="AJ12" s="76"/>
      <c r="AK12" s="81" t="s">
        <v>6356</v>
      </c>
      <c r="AL12" s="76"/>
      <c r="AM12" s="78">
        <v>40712.955104166664</v>
      </c>
      <c r="AN12" s="76" t="s">
        <v>8071</v>
      </c>
      <c r="AO12" s="81" t="s">
        <v>8081</v>
      </c>
      <c r="AP12" s="76" t="s">
        <v>66</v>
      </c>
      <c r="AQ12" s="48"/>
      <c r="AR12" s="48"/>
      <c r="AS12" s="48"/>
      <c r="AT12" s="48"/>
      <c r="AU12" s="48"/>
      <c r="AV12" s="48"/>
      <c r="AW12" s="102" t="s">
        <v>10599</v>
      </c>
      <c r="AX12" s="102" t="s">
        <v>10599</v>
      </c>
      <c r="AY12" s="102" t="s">
        <v>11288</v>
      </c>
      <c r="AZ12" s="102" t="s">
        <v>11288</v>
      </c>
      <c r="BA12" s="2"/>
      <c r="BB12" s="3"/>
      <c r="BC12" s="3"/>
      <c r="BD12" s="3"/>
      <c r="BE12" s="3"/>
    </row>
    <row r="13" spans="1:57" x14ac:dyDescent="0.3">
      <c r="A13" s="62" t="s">
        <v>196</v>
      </c>
      <c r="B13" s="63"/>
      <c r="C13" s="63"/>
      <c r="D13" s="64"/>
      <c r="E13" s="66"/>
      <c r="F13" s="98" t="s">
        <v>6862</v>
      </c>
      <c r="G13" s="63"/>
      <c r="H13" s="67"/>
      <c r="I13" s="68"/>
      <c r="J13" s="68"/>
      <c r="K13" s="67" t="s">
        <v>9312</v>
      </c>
      <c r="L13" s="71"/>
      <c r="M13" s="72">
        <v>2499.75</v>
      </c>
      <c r="N13" s="72">
        <v>3018.1455078125</v>
      </c>
      <c r="O13" s="73"/>
      <c r="P13" s="74"/>
      <c r="Q13" s="74"/>
      <c r="R13" s="84"/>
      <c r="S13" s="48">
        <v>0</v>
      </c>
      <c r="T13" s="48">
        <v>1</v>
      </c>
      <c r="U13" s="49">
        <v>0</v>
      </c>
      <c r="V13" s="49">
        <v>0.2</v>
      </c>
      <c r="W13" s="49">
        <v>0</v>
      </c>
      <c r="X13" s="49">
        <v>0.693693</v>
      </c>
      <c r="Y13" s="49">
        <v>0</v>
      </c>
      <c r="Z13" s="49">
        <v>0</v>
      </c>
      <c r="AA13" s="69">
        <v>13</v>
      </c>
      <c r="AB13" s="69"/>
      <c r="AC13" s="70"/>
      <c r="AD13" s="76">
        <v>3333</v>
      </c>
      <c r="AE13" s="76">
        <v>7320</v>
      </c>
      <c r="AF13" s="76">
        <v>35320</v>
      </c>
      <c r="AG13" s="76">
        <v>8710</v>
      </c>
      <c r="AH13" s="76"/>
      <c r="AI13" s="76" t="s">
        <v>4583</v>
      </c>
      <c r="AJ13" s="76" t="s">
        <v>5666</v>
      </c>
      <c r="AK13" s="81" t="s">
        <v>6357</v>
      </c>
      <c r="AL13" s="76"/>
      <c r="AM13" s="78">
        <v>40538.173657407409</v>
      </c>
      <c r="AN13" s="76" t="s">
        <v>8071</v>
      </c>
      <c r="AO13" s="81" t="s">
        <v>8082</v>
      </c>
      <c r="AP13" s="76" t="s">
        <v>66</v>
      </c>
      <c r="AQ13" s="48"/>
      <c r="AR13" s="48"/>
      <c r="AS13" s="48"/>
      <c r="AT13" s="48"/>
      <c r="AU13" s="48"/>
      <c r="AV13" s="48"/>
      <c r="AW13" s="102" t="s">
        <v>10600</v>
      </c>
      <c r="AX13" s="102" t="s">
        <v>10600</v>
      </c>
      <c r="AY13" s="102" t="s">
        <v>11289</v>
      </c>
      <c r="AZ13" s="102" t="s">
        <v>11289</v>
      </c>
      <c r="BA13" s="2"/>
      <c r="BB13" s="3"/>
      <c r="BC13" s="3"/>
      <c r="BD13" s="3"/>
      <c r="BE13" s="3"/>
    </row>
    <row r="14" spans="1:57" x14ac:dyDescent="0.3">
      <c r="A14" s="62" t="s">
        <v>1171</v>
      </c>
      <c r="B14" s="63"/>
      <c r="C14" s="63"/>
      <c r="D14" s="64"/>
      <c r="E14" s="66"/>
      <c r="F14" s="98" t="s">
        <v>6863</v>
      </c>
      <c r="G14" s="63"/>
      <c r="H14" s="67"/>
      <c r="I14" s="68"/>
      <c r="J14" s="68"/>
      <c r="K14" s="67" t="s">
        <v>9313</v>
      </c>
      <c r="L14" s="71"/>
      <c r="M14" s="72">
        <v>2639.817626953125</v>
      </c>
      <c r="N14" s="72">
        <v>3091.771728515625</v>
      </c>
      <c r="O14" s="73"/>
      <c r="P14" s="74"/>
      <c r="Q14" s="74"/>
      <c r="R14" s="84"/>
      <c r="S14" s="48">
        <v>3</v>
      </c>
      <c r="T14" s="48">
        <v>0</v>
      </c>
      <c r="U14" s="49">
        <v>6</v>
      </c>
      <c r="V14" s="49">
        <v>0.33333299999999999</v>
      </c>
      <c r="W14" s="49">
        <v>0</v>
      </c>
      <c r="X14" s="49">
        <v>1.9189179999999999</v>
      </c>
      <c r="Y14" s="49">
        <v>0</v>
      </c>
      <c r="Z14" s="49">
        <v>0</v>
      </c>
      <c r="AA14" s="69">
        <v>14</v>
      </c>
      <c r="AB14" s="69"/>
      <c r="AC14" s="70"/>
      <c r="AD14" s="76">
        <v>1041</v>
      </c>
      <c r="AE14" s="76">
        <v>5936</v>
      </c>
      <c r="AF14" s="76">
        <v>170573</v>
      </c>
      <c r="AG14" s="76">
        <v>27755</v>
      </c>
      <c r="AH14" s="76"/>
      <c r="AI14" s="76" t="s">
        <v>4584</v>
      </c>
      <c r="AJ14" s="76"/>
      <c r="AK14" s="76"/>
      <c r="AL14" s="76"/>
      <c r="AM14" s="78">
        <v>41424.44939814815</v>
      </c>
      <c r="AN14" s="76" t="s">
        <v>8071</v>
      </c>
      <c r="AO14" s="81" t="s">
        <v>8083</v>
      </c>
      <c r="AP14" s="76" t="s">
        <v>65</v>
      </c>
      <c r="AQ14" s="48"/>
      <c r="AR14" s="48"/>
      <c r="AS14" s="48"/>
      <c r="AT14" s="48"/>
      <c r="AU14" s="48"/>
      <c r="AV14" s="48"/>
      <c r="AW14" s="48"/>
      <c r="AX14" s="48"/>
      <c r="AY14" s="48"/>
      <c r="AZ14" s="48"/>
      <c r="BA14" s="2"/>
      <c r="BB14" s="3"/>
      <c r="BC14" s="3"/>
      <c r="BD14" s="3"/>
      <c r="BE14" s="3"/>
    </row>
    <row r="15" spans="1:57" x14ac:dyDescent="0.3">
      <c r="A15" s="62" t="s">
        <v>197</v>
      </c>
      <c r="B15" s="63"/>
      <c r="C15" s="63"/>
      <c r="D15" s="64"/>
      <c r="E15" s="66"/>
      <c r="F15" s="98" t="s">
        <v>6864</v>
      </c>
      <c r="G15" s="63"/>
      <c r="H15" s="67"/>
      <c r="I15" s="68"/>
      <c r="J15" s="68"/>
      <c r="K15" s="67" t="s">
        <v>9314</v>
      </c>
      <c r="L15" s="71"/>
      <c r="M15" s="72">
        <v>2721.658203125</v>
      </c>
      <c r="N15" s="72">
        <v>9043.4970703125</v>
      </c>
      <c r="O15" s="73"/>
      <c r="P15" s="74"/>
      <c r="Q15" s="74"/>
      <c r="R15" s="84"/>
      <c r="S15" s="48">
        <v>1</v>
      </c>
      <c r="T15" s="48">
        <v>1</v>
      </c>
      <c r="U15" s="49">
        <v>0</v>
      </c>
      <c r="V15" s="49">
        <v>0</v>
      </c>
      <c r="W15" s="49">
        <v>0</v>
      </c>
      <c r="X15" s="49">
        <v>1</v>
      </c>
      <c r="Y15" s="49">
        <v>0</v>
      </c>
      <c r="Z15" s="49" t="s">
        <v>10536</v>
      </c>
      <c r="AA15" s="69">
        <v>15</v>
      </c>
      <c r="AB15" s="69"/>
      <c r="AC15" s="70"/>
      <c r="AD15" s="76">
        <v>569</v>
      </c>
      <c r="AE15" s="76">
        <v>438</v>
      </c>
      <c r="AF15" s="76">
        <v>29546</v>
      </c>
      <c r="AG15" s="76">
        <v>49653</v>
      </c>
      <c r="AH15" s="76"/>
      <c r="AI15" s="76" t="s">
        <v>4585</v>
      </c>
      <c r="AJ15" s="76" t="s">
        <v>5667</v>
      </c>
      <c r="AK15" s="81" t="s">
        <v>6358</v>
      </c>
      <c r="AL15" s="76"/>
      <c r="AM15" s="78">
        <v>42458.242256944446</v>
      </c>
      <c r="AN15" s="76" t="s">
        <v>8071</v>
      </c>
      <c r="AO15" s="81" t="s">
        <v>8084</v>
      </c>
      <c r="AP15" s="76" t="s">
        <v>66</v>
      </c>
      <c r="AQ15" s="48" t="s">
        <v>2117</v>
      </c>
      <c r="AR15" s="48" t="s">
        <v>2117</v>
      </c>
      <c r="AS15" s="48" t="s">
        <v>2350</v>
      </c>
      <c r="AT15" s="48" t="s">
        <v>2350</v>
      </c>
      <c r="AU15" s="48"/>
      <c r="AV15" s="48"/>
      <c r="AW15" s="102" t="s">
        <v>10601</v>
      </c>
      <c r="AX15" s="102" t="s">
        <v>10601</v>
      </c>
      <c r="AY15" s="102" t="s">
        <v>11290</v>
      </c>
      <c r="AZ15" s="102" t="s">
        <v>11290</v>
      </c>
      <c r="BA15" s="2"/>
      <c r="BB15" s="3"/>
      <c r="BC15" s="3"/>
      <c r="BD15" s="3"/>
      <c r="BE15" s="3"/>
    </row>
    <row r="16" spans="1:57" x14ac:dyDescent="0.3">
      <c r="A16" s="62" t="s">
        <v>198</v>
      </c>
      <c r="B16" s="63"/>
      <c r="C16" s="63"/>
      <c r="D16" s="64"/>
      <c r="E16" s="66"/>
      <c r="F16" s="98" t="s">
        <v>6865</v>
      </c>
      <c r="G16" s="63"/>
      <c r="H16" s="67"/>
      <c r="I16" s="68"/>
      <c r="J16" s="68"/>
      <c r="K16" s="67" t="s">
        <v>9315</v>
      </c>
      <c r="L16" s="71"/>
      <c r="M16" s="72">
        <v>6161.9765625</v>
      </c>
      <c r="N16" s="72">
        <v>9441.9111328125</v>
      </c>
      <c r="O16" s="73"/>
      <c r="P16" s="74"/>
      <c r="Q16" s="74"/>
      <c r="R16" s="84"/>
      <c r="S16" s="48">
        <v>1</v>
      </c>
      <c r="T16" s="48">
        <v>1</v>
      </c>
      <c r="U16" s="49">
        <v>0</v>
      </c>
      <c r="V16" s="49">
        <v>0</v>
      </c>
      <c r="W16" s="49">
        <v>0</v>
      </c>
      <c r="X16" s="49">
        <v>1</v>
      </c>
      <c r="Y16" s="49">
        <v>0</v>
      </c>
      <c r="Z16" s="49" t="s">
        <v>10536</v>
      </c>
      <c r="AA16" s="69">
        <v>16</v>
      </c>
      <c r="AB16" s="69"/>
      <c r="AC16" s="70"/>
      <c r="AD16" s="76">
        <v>343</v>
      </c>
      <c r="AE16" s="76">
        <v>1685</v>
      </c>
      <c r="AF16" s="76">
        <v>59280</v>
      </c>
      <c r="AG16" s="76">
        <v>200701</v>
      </c>
      <c r="AH16" s="76"/>
      <c r="AI16" s="76" t="s">
        <v>4586</v>
      </c>
      <c r="AJ16" s="76" t="s">
        <v>5668</v>
      </c>
      <c r="AK16" s="76"/>
      <c r="AL16" s="76"/>
      <c r="AM16" s="78">
        <v>41640.510682870372</v>
      </c>
      <c r="AN16" s="76" t="s">
        <v>8071</v>
      </c>
      <c r="AO16" s="81" t="s">
        <v>8085</v>
      </c>
      <c r="AP16" s="76" t="s">
        <v>66</v>
      </c>
      <c r="AQ16" s="48"/>
      <c r="AR16" s="48"/>
      <c r="AS16" s="48"/>
      <c r="AT16" s="48"/>
      <c r="AU16" s="48"/>
      <c r="AV16" s="48"/>
      <c r="AW16" s="102" t="s">
        <v>10602</v>
      </c>
      <c r="AX16" s="102" t="s">
        <v>10602</v>
      </c>
      <c r="AY16" s="102" t="s">
        <v>11291</v>
      </c>
      <c r="AZ16" s="102" t="s">
        <v>11291</v>
      </c>
      <c r="BA16" s="2"/>
      <c r="BB16" s="3"/>
      <c r="BC16" s="3"/>
      <c r="BD16" s="3"/>
      <c r="BE16" s="3"/>
    </row>
    <row r="17" spans="1:57" x14ac:dyDescent="0.3">
      <c r="A17" s="62" t="s">
        <v>199</v>
      </c>
      <c r="B17" s="63"/>
      <c r="C17" s="63"/>
      <c r="D17" s="64"/>
      <c r="E17" s="66"/>
      <c r="F17" s="98" t="s">
        <v>6866</v>
      </c>
      <c r="G17" s="63"/>
      <c r="H17" s="67"/>
      <c r="I17" s="68"/>
      <c r="J17" s="68"/>
      <c r="K17" s="67" t="s">
        <v>9316</v>
      </c>
      <c r="L17" s="71"/>
      <c r="M17" s="72">
        <v>786.07421875</v>
      </c>
      <c r="N17" s="72">
        <v>3011.8623046875</v>
      </c>
      <c r="O17" s="73"/>
      <c r="P17" s="74"/>
      <c r="Q17" s="74"/>
      <c r="R17" s="84"/>
      <c r="S17" s="48">
        <v>0</v>
      </c>
      <c r="T17" s="48">
        <v>2</v>
      </c>
      <c r="U17" s="49">
        <v>102</v>
      </c>
      <c r="V17" s="49">
        <v>1.6948999999999999E-2</v>
      </c>
      <c r="W17" s="49">
        <v>0</v>
      </c>
      <c r="X17" s="49">
        <v>0.989977</v>
      </c>
      <c r="Y17" s="49">
        <v>0</v>
      </c>
      <c r="Z17" s="49">
        <v>0</v>
      </c>
      <c r="AA17" s="69">
        <v>17</v>
      </c>
      <c r="AB17" s="69"/>
      <c r="AC17" s="70"/>
      <c r="AD17" s="76">
        <v>309</v>
      </c>
      <c r="AE17" s="76">
        <v>637</v>
      </c>
      <c r="AF17" s="76">
        <v>70294</v>
      </c>
      <c r="AG17" s="76">
        <v>71647</v>
      </c>
      <c r="AH17" s="76"/>
      <c r="AI17" s="76" t="s">
        <v>4587</v>
      </c>
      <c r="AJ17" s="76" t="s">
        <v>5669</v>
      </c>
      <c r="AK17" s="76"/>
      <c r="AL17" s="76"/>
      <c r="AM17" s="78">
        <v>43271.732118055559</v>
      </c>
      <c r="AN17" s="76" t="s">
        <v>8071</v>
      </c>
      <c r="AO17" s="81" t="s">
        <v>8086</v>
      </c>
      <c r="AP17" s="76" t="s">
        <v>66</v>
      </c>
      <c r="AQ17" s="48" t="s">
        <v>2118</v>
      </c>
      <c r="AR17" s="48" t="s">
        <v>2118</v>
      </c>
      <c r="AS17" s="48" t="s">
        <v>2351</v>
      </c>
      <c r="AT17" s="48" t="s">
        <v>2351</v>
      </c>
      <c r="AU17" s="48" t="s">
        <v>2389</v>
      </c>
      <c r="AV17" s="48" t="s">
        <v>10589</v>
      </c>
      <c r="AW17" s="102" t="s">
        <v>10603</v>
      </c>
      <c r="AX17" s="102" t="s">
        <v>10847</v>
      </c>
      <c r="AY17" s="102" t="s">
        <v>11292</v>
      </c>
      <c r="AZ17" s="102" t="s">
        <v>11292</v>
      </c>
      <c r="BA17" s="2"/>
      <c r="BB17" s="3"/>
      <c r="BC17" s="3"/>
      <c r="BD17" s="3"/>
      <c r="BE17" s="3"/>
    </row>
    <row r="18" spans="1:57" ht="57.6" x14ac:dyDescent="0.3">
      <c r="A18" s="62" t="s">
        <v>1172</v>
      </c>
      <c r="B18" s="63"/>
      <c r="C18" s="63"/>
      <c r="D18" s="64"/>
      <c r="E18" s="66"/>
      <c r="F18" s="98" t="s">
        <v>6867</v>
      </c>
      <c r="G18" s="63"/>
      <c r="H18" s="67"/>
      <c r="I18" s="68"/>
      <c r="J18" s="68"/>
      <c r="K18" s="50" t="s">
        <v>9317</v>
      </c>
      <c r="L18" s="71"/>
      <c r="M18" s="72">
        <v>750.1929931640625</v>
      </c>
      <c r="N18" s="72">
        <v>3157.367919921875</v>
      </c>
      <c r="O18" s="73"/>
      <c r="P18" s="74"/>
      <c r="Q18" s="74"/>
      <c r="R18" s="84"/>
      <c r="S18" s="48">
        <v>3</v>
      </c>
      <c r="T18" s="48">
        <v>0</v>
      </c>
      <c r="U18" s="49">
        <v>74</v>
      </c>
      <c r="V18" s="49">
        <v>1.3514E-2</v>
      </c>
      <c r="W18" s="49">
        <v>0</v>
      </c>
      <c r="X18" s="49">
        <v>1.5930679999999999</v>
      </c>
      <c r="Y18" s="49">
        <v>0</v>
      </c>
      <c r="Z18" s="49">
        <v>0</v>
      </c>
      <c r="AA18" s="69">
        <v>18</v>
      </c>
      <c r="AB18" s="69"/>
      <c r="AC18" s="70"/>
      <c r="AD18" s="76">
        <v>7</v>
      </c>
      <c r="AE18" s="76">
        <v>15979</v>
      </c>
      <c r="AF18" s="76">
        <v>24939</v>
      </c>
      <c r="AG18" s="76">
        <v>3829</v>
      </c>
      <c r="AH18" s="76"/>
      <c r="AI18" s="76" t="s">
        <v>4588</v>
      </c>
      <c r="AJ18" s="76" t="s">
        <v>5670</v>
      </c>
      <c r="AK18" s="76"/>
      <c r="AL18" s="76"/>
      <c r="AM18" s="78">
        <v>41619.352384259262</v>
      </c>
      <c r="AN18" s="76" t="s">
        <v>8071</v>
      </c>
      <c r="AO18" s="81" t="s">
        <v>8087</v>
      </c>
      <c r="AP18" s="76" t="s">
        <v>65</v>
      </c>
      <c r="AQ18" s="48"/>
      <c r="AR18" s="48"/>
      <c r="AS18" s="48"/>
      <c r="AT18" s="48"/>
      <c r="AU18" s="48"/>
      <c r="AV18" s="48"/>
      <c r="AW18" s="48"/>
      <c r="AX18" s="48"/>
      <c r="AY18" s="48"/>
      <c r="AZ18" s="48"/>
      <c r="BA18" s="2"/>
      <c r="BB18" s="3"/>
      <c r="BC18" s="3"/>
      <c r="BD18" s="3"/>
      <c r="BE18" s="3"/>
    </row>
    <row r="19" spans="1:57" x14ac:dyDescent="0.3">
      <c r="A19" s="62" t="s">
        <v>1173</v>
      </c>
      <c r="B19" s="63"/>
      <c r="C19" s="63"/>
      <c r="D19" s="64"/>
      <c r="E19" s="66"/>
      <c r="F19" s="98" t="s">
        <v>6868</v>
      </c>
      <c r="G19" s="63"/>
      <c r="H19" s="67"/>
      <c r="I19" s="68"/>
      <c r="J19" s="68"/>
      <c r="K19" s="67" t="s">
        <v>9318</v>
      </c>
      <c r="L19" s="71"/>
      <c r="M19" s="72">
        <v>819.88568115234375</v>
      </c>
      <c r="N19" s="72">
        <v>2851.25439453125</v>
      </c>
      <c r="O19" s="73"/>
      <c r="P19" s="74"/>
      <c r="Q19" s="74"/>
      <c r="R19" s="84"/>
      <c r="S19" s="48">
        <v>6</v>
      </c>
      <c r="T19" s="48">
        <v>0</v>
      </c>
      <c r="U19" s="49">
        <v>236</v>
      </c>
      <c r="V19" s="49">
        <v>2.1739000000000001E-2</v>
      </c>
      <c r="W19" s="49">
        <v>0</v>
      </c>
      <c r="X19" s="49">
        <v>2.743115</v>
      </c>
      <c r="Y19" s="49">
        <v>0</v>
      </c>
      <c r="Z19" s="49">
        <v>0</v>
      </c>
      <c r="AA19" s="69">
        <v>19</v>
      </c>
      <c r="AB19" s="69"/>
      <c r="AC19" s="70"/>
      <c r="AD19" s="76">
        <v>526</v>
      </c>
      <c r="AE19" s="76">
        <v>885264</v>
      </c>
      <c r="AF19" s="76">
        <v>60612</v>
      </c>
      <c r="AG19" s="76">
        <v>11483</v>
      </c>
      <c r="AH19" s="76"/>
      <c r="AI19" s="76" t="s">
        <v>4589</v>
      </c>
      <c r="AJ19" s="76" t="s">
        <v>5671</v>
      </c>
      <c r="AK19" s="76"/>
      <c r="AL19" s="76"/>
      <c r="AM19" s="78">
        <v>39995.940995370373</v>
      </c>
      <c r="AN19" s="76" t="s">
        <v>8071</v>
      </c>
      <c r="AO19" s="81" t="s">
        <v>8088</v>
      </c>
      <c r="AP19" s="76" t="s">
        <v>65</v>
      </c>
      <c r="AQ19" s="48"/>
      <c r="AR19" s="48"/>
      <c r="AS19" s="48"/>
      <c r="AT19" s="48"/>
      <c r="AU19" s="48"/>
      <c r="AV19" s="48"/>
      <c r="AW19" s="48"/>
      <c r="AX19" s="48"/>
      <c r="AY19" s="48"/>
      <c r="AZ19" s="48"/>
      <c r="BA19" s="2"/>
      <c r="BB19" s="3"/>
      <c r="BC19" s="3"/>
      <c r="BD19" s="3"/>
      <c r="BE19" s="3"/>
    </row>
    <row r="20" spans="1:57" x14ac:dyDescent="0.3">
      <c r="A20" s="62" t="s">
        <v>200</v>
      </c>
      <c r="B20" s="63"/>
      <c r="C20" s="63"/>
      <c r="D20" s="64"/>
      <c r="E20" s="66"/>
      <c r="F20" s="98" t="s">
        <v>6869</v>
      </c>
      <c r="G20" s="63"/>
      <c r="H20" s="67"/>
      <c r="I20" s="68"/>
      <c r="J20" s="68"/>
      <c r="K20" s="67" t="s">
        <v>9319</v>
      </c>
      <c r="L20" s="71"/>
      <c r="M20" s="72">
        <v>6194.0048828125</v>
      </c>
      <c r="N20" s="72">
        <v>9434.142578125</v>
      </c>
      <c r="O20" s="73"/>
      <c r="P20" s="74"/>
      <c r="Q20" s="74"/>
      <c r="R20" s="84"/>
      <c r="S20" s="48">
        <v>1</v>
      </c>
      <c r="T20" s="48">
        <v>1</v>
      </c>
      <c r="U20" s="49">
        <v>0</v>
      </c>
      <c r="V20" s="49">
        <v>0</v>
      </c>
      <c r="W20" s="49">
        <v>0</v>
      </c>
      <c r="X20" s="49">
        <v>1</v>
      </c>
      <c r="Y20" s="49">
        <v>0</v>
      </c>
      <c r="Z20" s="49" t="s">
        <v>10536</v>
      </c>
      <c r="AA20" s="69">
        <v>20</v>
      </c>
      <c r="AB20" s="69"/>
      <c r="AC20" s="70"/>
      <c r="AD20" s="76">
        <v>74</v>
      </c>
      <c r="AE20" s="76">
        <v>121</v>
      </c>
      <c r="AF20" s="76">
        <v>4923</v>
      </c>
      <c r="AG20" s="76">
        <v>1</v>
      </c>
      <c r="AH20" s="76"/>
      <c r="AI20" s="76"/>
      <c r="AJ20" s="76"/>
      <c r="AK20" s="76"/>
      <c r="AL20" s="76"/>
      <c r="AM20" s="78">
        <v>41088.160925925928</v>
      </c>
      <c r="AN20" s="76" t="s">
        <v>8071</v>
      </c>
      <c r="AO20" s="81" t="s">
        <v>8089</v>
      </c>
      <c r="AP20" s="76" t="s">
        <v>66</v>
      </c>
      <c r="AQ20" s="48"/>
      <c r="AR20" s="48"/>
      <c r="AS20" s="48"/>
      <c r="AT20" s="48"/>
      <c r="AU20" s="48"/>
      <c r="AV20" s="48"/>
      <c r="AW20" s="102" t="s">
        <v>10604</v>
      </c>
      <c r="AX20" s="102" t="s">
        <v>10604</v>
      </c>
      <c r="AY20" s="102" t="s">
        <v>11293</v>
      </c>
      <c r="AZ20" s="102" t="s">
        <v>11293</v>
      </c>
      <c r="BA20" s="2"/>
      <c r="BB20" s="3"/>
      <c r="BC20" s="3"/>
      <c r="BD20" s="3"/>
      <c r="BE20" s="3"/>
    </row>
    <row r="21" spans="1:57" x14ac:dyDescent="0.3">
      <c r="A21" s="62" t="s">
        <v>201</v>
      </c>
      <c r="B21" s="63"/>
      <c r="C21" s="63"/>
      <c r="D21" s="64"/>
      <c r="E21" s="66"/>
      <c r="F21" s="98" t="s">
        <v>6870</v>
      </c>
      <c r="G21" s="63"/>
      <c r="H21" s="67"/>
      <c r="I21" s="68"/>
      <c r="J21" s="68"/>
      <c r="K21" s="67" t="s">
        <v>9320</v>
      </c>
      <c r="L21" s="71"/>
      <c r="M21" s="72">
        <v>3278.9462890625</v>
      </c>
      <c r="N21" s="72">
        <v>1465.54736328125</v>
      </c>
      <c r="O21" s="73"/>
      <c r="P21" s="74"/>
      <c r="Q21" s="74"/>
      <c r="R21" s="84"/>
      <c r="S21" s="48">
        <v>0</v>
      </c>
      <c r="T21" s="48">
        <v>2</v>
      </c>
      <c r="U21" s="49">
        <v>2</v>
      </c>
      <c r="V21" s="49">
        <v>0.5</v>
      </c>
      <c r="W21" s="49">
        <v>0</v>
      </c>
      <c r="X21" s="49">
        <v>1.4594590000000001</v>
      </c>
      <c r="Y21" s="49">
        <v>0</v>
      </c>
      <c r="Z21" s="49">
        <v>0</v>
      </c>
      <c r="AA21" s="69">
        <v>21</v>
      </c>
      <c r="AB21" s="69"/>
      <c r="AC21" s="70"/>
      <c r="AD21" s="76">
        <v>455</v>
      </c>
      <c r="AE21" s="76">
        <v>415</v>
      </c>
      <c r="AF21" s="76">
        <v>1646</v>
      </c>
      <c r="AG21" s="76">
        <v>2890</v>
      </c>
      <c r="AH21" s="76"/>
      <c r="AI21" s="76" t="s">
        <v>4590</v>
      </c>
      <c r="AJ21" s="76"/>
      <c r="AK21" s="76"/>
      <c r="AL21" s="76"/>
      <c r="AM21" s="78">
        <v>42973.444398148145</v>
      </c>
      <c r="AN21" s="76" t="s">
        <v>8071</v>
      </c>
      <c r="AO21" s="81" t="s">
        <v>8090</v>
      </c>
      <c r="AP21" s="76" t="s">
        <v>66</v>
      </c>
      <c r="AQ21" s="48"/>
      <c r="AR21" s="48"/>
      <c r="AS21" s="48"/>
      <c r="AT21" s="48"/>
      <c r="AU21" s="48" t="s">
        <v>2391</v>
      </c>
      <c r="AV21" s="48" t="s">
        <v>2391</v>
      </c>
      <c r="AW21" s="102" t="s">
        <v>10605</v>
      </c>
      <c r="AX21" s="102" t="s">
        <v>10605</v>
      </c>
      <c r="AY21" s="102" t="s">
        <v>11294</v>
      </c>
      <c r="AZ21" s="102" t="s">
        <v>11294</v>
      </c>
      <c r="BA21" s="2"/>
      <c r="BB21" s="3"/>
      <c r="BC21" s="3"/>
      <c r="BD21" s="3"/>
      <c r="BE21" s="3"/>
    </row>
    <row r="22" spans="1:57" x14ac:dyDescent="0.3">
      <c r="A22" s="62" t="s">
        <v>1174</v>
      </c>
      <c r="B22" s="63"/>
      <c r="C22" s="63"/>
      <c r="D22" s="64"/>
      <c r="E22" s="66"/>
      <c r="F22" s="98" t="s">
        <v>6871</v>
      </c>
      <c r="G22" s="63"/>
      <c r="H22" s="67"/>
      <c r="I22" s="68"/>
      <c r="J22" s="68"/>
      <c r="K22" s="67" t="s">
        <v>9321</v>
      </c>
      <c r="L22" s="71"/>
      <c r="M22" s="72">
        <v>3147.833251953125</v>
      </c>
      <c r="N22" s="72">
        <v>1392.7921142578125</v>
      </c>
      <c r="O22" s="73"/>
      <c r="P22" s="74"/>
      <c r="Q22" s="74"/>
      <c r="R22" s="84"/>
      <c r="S22" s="48">
        <v>1</v>
      </c>
      <c r="T22" s="48">
        <v>0</v>
      </c>
      <c r="U22" s="49">
        <v>0</v>
      </c>
      <c r="V22" s="49">
        <v>0.33333299999999999</v>
      </c>
      <c r="W22" s="49">
        <v>0</v>
      </c>
      <c r="X22" s="49">
        <v>0.77027000000000001</v>
      </c>
      <c r="Y22" s="49">
        <v>0</v>
      </c>
      <c r="Z22" s="49">
        <v>0</v>
      </c>
      <c r="AA22" s="69">
        <v>22</v>
      </c>
      <c r="AB22" s="69"/>
      <c r="AC22" s="70"/>
      <c r="AD22" s="76">
        <v>56745</v>
      </c>
      <c r="AE22" s="76">
        <v>361422</v>
      </c>
      <c r="AF22" s="76">
        <v>1264885</v>
      </c>
      <c r="AG22" s="76">
        <v>12976</v>
      </c>
      <c r="AH22" s="76"/>
      <c r="AI22" s="76" t="s">
        <v>4591</v>
      </c>
      <c r="AJ22" s="76" t="s">
        <v>5672</v>
      </c>
      <c r="AK22" s="81" t="s">
        <v>6359</v>
      </c>
      <c r="AL22" s="76"/>
      <c r="AM22" s="78">
        <v>39615.530023148145</v>
      </c>
      <c r="AN22" s="76" t="s">
        <v>8071</v>
      </c>
      <c r="AO22" s="81" t="s">
        <v>8091</v>
      </c>
      <c r="AP22" s="76" t="s">
        <v>65</v>
      </c>
      <c r="AQ22" s="48"/>
      <c r="AR22" s="48"/>
      <c r="AS22" s="48"/>
      <c r="AT22" s="48"/>
      <c r="AU22" s="48"/>
      <c r="AV22" s="48"/>
      <c r="AW22" s="48"/>
      <c r="AX22" s="48"/>
      <c r="AY22" s="48"/>
      <c r="AZ22" s="48"/>
      <c r="BA22" s="2"/>
      <c r="BB22" s="3"/>
      <c r="BC22" s="3"/>
      <c r="BD22" s="3"/>
      <c r="BE22" s="3"/>
    </row>
    <row r="23" spans="1:57" x14ac:dyDescent="0.3">
      <c r="A23" s="62" t="s">
        <v>1175</v>
      </c>
      <c r="B23" s="63"/>
      <c r="C23" s="63"/>
      <c r="D23" s="64"/>
      <c r="E23" s="66"/>
      <c r="F23" s="98" t="s">
        <v>6872</v>
      </c>
      <c r="G23" s="63"/>
      <c r="H23" s="67"/>
      <c r="I23" s="68"/>
      <c r="J23" s="68"/>
      <c r="K23" s="67" t="s">
        <v>9322</v>
      </c>
      <c r="L23" s="71"/>
      <c r="M23" s="72">
        <v>3394.72216796875</v>
      </c>
      <c r="N23" s="72">
        <v>1538.3077392578125</v>
      </c>
      <c r="O23" s="73"/>
      <c r="P23" s="74"/>
      <c r="Q23" s="74"/>
      <c r="R23" s="84"/>
      <c r="S23" s="48">
        <v>1</v>
      </c>
      <c r="T23" s="48">
        <v>0</v>
      </c>
      <c r="U23" s="49">
        <v>0</v>
      </c>
      <c r="V23" s="49">
        <v>0.33333299999999999</v>
      </c>
      <c r="W23" s="49">
        <v>0</v>
      </c>
      <c r="X23" s="49">
        <v>0.77027000000000001</v>
      </c>
      <c r="Y23" s="49">
        <v>0</v>
      </c>
      <c r="Z23" s="49">
        <v>0</v>
      </c>
      <c r="AA23" s="69">
        <v>23</v>
      </c>
      <c r="AB23" s="69"/>
      <c r="AC23" s="70"/>
      <c r="AD23" s="76">
        <v>352</v>
      </c>
      <c r="AE23" s="76">
        <v>1801</v>
      </c>
      <c r="AF23" s="76">
        <v>12552</v>
      </c>
      <c r="AG23" s="76">
        <v>13631</v>
      </c>
      <c r="AH23" s="76"/>
      <c r="AI23" s="76" t="s">
        <v>4592</v>
      </c>
      <c r="AJ23" s="76" t="s">
        <v>5673</v>
      </c>
      <c r="AK23" s="76"/>
      <c r="AL23" s="76"/>
      <c r="AM23" s="78">
        <v>41030.362233796295</v>
      </c>
      <c r="AN23" s="76" t="s">
        <v>8071</v>
      </c>
      <c r="AO23" s="81" t="s">
        <v>8092</v>
      </c>
      <c r="AP23" s="76" t="s">
        <v>65</v>
      </c>
      <c r="AQ23" s="48"/>
      <c r="AR23" s="48"/>
      <c r="AS23" s="48"/>
      <c r="AT23" s="48"/>
      <c r="AU23" s="48"/>
      <c r="AV23" s="48"/>
      <c r="AW23" s="48"/>
      <c r="AX23" s="48"/>
      <c r="AY23" s="48"/>
      <c r="AZ23" s="48"/>
      <c r="BA23" s="2"/>
      <c r="BB23" s="3"/>
      <c r="BC23" s="3"/>
      <c r="BD23" s="3"/>
      <c r="BE23" s="3"/>
    </row>
    <row r="24" spans="1:57" x14ac:dyDescent="0.3">
      <c r="A24" s="62" t="s">
        <v>202</v>
      </c>
      <c r="B24" s="63"/>
      <c r="C24" s="63"/>
      <c r="D24" s="64"/>
      <c r="E24" s="66"/>
      <c r="F24" s="98" t="s">
        <v>6873</v>
      </c>
      <c r="G24" s="63"/>
      <c r="H24" s="67"/>
      <c r="I24" s="68"/>
      <c r="J24" s="68"/>
      <c r="K24" s="67" t="s">
        <v>9323</v>
      </c>
      <c r="L24" s="71"/>
      <c r="M24" s="72">
        <v>8784.7216796875</v>
      </c>
      <c r="N24" s="72">
        <v>6960.88671875</v>
      </c>
      <c r="O24" s="73"/>
      <c r="P24" s="74"/>
      <c r="Q24" s="74"/>
      <c r="R24" s="84"/>
      <c r="S24" s="48">
        <v>0</v>
      </c>
      <c r="T24" s="48">
        <v>1</v>
      </c>
      <c r="U24" s="49">
        <v>0</v>
      </c>
      <c r="V24" s="49">
        <v>2.1277000000000001E-2</v>
      </c>
      <c r="W24" s="49">
        <v>0</v>
      </c>
      <c r="X24" s="49">
        <v>0.55968399999999996</v>
      </c>
      <c r="Y24" s="49">
        <v>0</v>
      </c>
      <c r="Z24" s="49">
        <v>0</v>
      </c>
      <c r="AA24" s="69">
        <v>24</v>
      </c>
      <c r="AB24" s="69"/>
      <c r="AC24" s="70"/>
      <c r="AD24" s="76">
        <v>1630</v>
      </c>
      <c r="AE24" s="76">
        <v>2854</v>
      </c>
      <c r="AF24" s="76">
        <v>85285</v>
      </c>
      <c r="AG24" s="76">
        <v>3776</v>
      </c>
      <c r="AH24" s="76"/>
      <c r="AI24" s="76" t="s">
        <v>4593</v>
      </c>
      <c r="AJ24" s="76" t="s">
        <v>5674</v>
      </c>
      <c r="AK24" s="76"/>
      <c r="AL24" s="76"/>
      <c r="AM24" s="78">
        <v>40860.529861111114</v>
      </c>
      <c r="AN24" s="76" t="s">
        <v>8071</v>
      </c>
      <c r="AO24" s="81" t="s">
        <v>8093</v>
      </c>
      <c r="AP24" s="76" t="s">
        <v>66</v>
      </c>
      <c r="AQ24" s="48"/>
      <c r="AR24" s="48"/>
      <c r="AS24" s="48"/>
      <c r="AT24" s="48"/>
      <c r="AU24" s="48" t="s">
        <v>2392</v>
      </c>
      <c r="AV24" s="48" t="s">
        <v>2392</v>
      </c>
      <c r="AW24" s="102" t="s">
        <v>10606</v>
      </c>
      <c r="AX24" s="102" t="s">
        <v>10606</v>
      </c>
      <c r="AY24" s="102" t="s">
        <v>11295</v>
      </c>
      <c r="AZ24" s="102" t="s">
        <v>11295</v>
      </c>
      <c r="BA24" s="2"/>
      <c r="BB24" s="3"/>
      <c r="BC24" s="3"/>
      <c r="BD24" s="3"/>
      <c r="BE24" s="3"/>
    </row>
    <row r="25" spans="1:57" x14ac:dyDescent="0.3">
      <c r="A25" s="62" t="s">
        <v>1176</v>
      </c>
      <c r="B25" s="63"/>
      <c r="C25" s="63" t="s">
        <v>12228</v>
      </c>
      <c r="D25" s="64"/>
      <c r="E25" s="66"/>
      <c r="F25" s="98" t="s">
        <v>6874</v>
      </c>
      <c r="G25" s="63"/>
      <c r="H25" s="67"/>
      <c r="I25" s="68"/>
      <c r="J25" s="68"/>
      <c r="K25" s="67" t="s">
        <v>9324</v>
      </c>
      <c r="L25" s="71"/>
      <c r="M25" s="72">
        <v>9017.5458984375</v>
      </c>
      <c r="N25" s="72">
        <v>6527.16357421875</v>
      </c>
      <c r="O25" s="73"/>
      <c r="P25" s="74"/>
      <c r="Q25" s="74"/>
      <c r="R25" s="84"/>
      <c r="S25" s="48">
        <v>24</v>
      </c>
      <c r="T25" s="48">
        <v>0</v>
      </c>
      <c r="U25" s="49">
        <v>552</v>
      </c>
      <c r="V25" s="49">
        <v>4.1667000000000003E-2</v>
      </c>
      <c r="W25" s="49">
        <v>0</v>
      </c>
      <c r="X25" s="49">
        <v>11.567562000000001</v>
      </c>
      <c r="Y25" s="49">
        <v>0</v>
      </c>
      <c r="Z25" s="49">
        <v>0</v>
      </c>
      <c r="AA25" s="69">
        <v>25</v>
      </c>
      <c r="AB25" s="69"/>
      <c r="AC25" s="70"/>
      <c r="AD25" s="76">
        <v>596</v>
      </c>
      <c r="AE25" s="76">
        <v>59459</v>
      </c>
      <c r="AF25" s="76">
        <v>2526</v>
      </c>
      <c r="AG25" s="76">
        <v>2512</v>
      </c>
      <c r="AH25" s="76"/>
      <c r="AI25" s="76" t="s">
        <v>4594</v>
      </c>
      <c r="AJ25" s="76" t="s">
        <v>5675</v>
      </c>
      <c r="AK25" s="81" t="s">
        <v>6360</v>
      </c>
      <c r="AL25" s="76"/>
      <c r="AM25" s="78">
        <v>42741.768090277779</v>
      </c>
      <c r="AN25" s="76" t="s">
        <v>8071</v>
      </c>
      <c r="AO25" s="81" t="s">
        <v>8094</v>
      </c>
      <c r="AP25" s="76" t="s">
        <v>65</v>
      </c>
      <c r="AQ25" s="48"/>
      <c r="AR25" s="48"/>
      <c r="AS25" s="48"/>
      <c r="AT25" s="48"/>
      <c r="AU25" s="48"/>
      <c r="AV25" s="48"/>
      <c r="AW25" s="48"/>
      <c r="AX25" s="48"/>
      <c r="AY25" s="48"/>
      <c r="AZ25" s="48"/>
      <c r="BA25" s="2"/>
      <c r="BB25" s="3"/>
      <c r="BC25" s="3"/>
      <c r="BD25" s="3"/>
      <c r="BE25" s="3"/>
    </row>
    <row r="26" spans="1:57" x14ac:dyDescent="0.3">
      <c r="A26" s="62" t="s">
        <v>203</v>
      </c>
      <c r="B26" s="63"/>
      <c r="C26" s="63" t="s">
        <v>12228</v>
      </c>
      <c r="D26" s="64"/>
      <c r="E26" s="66"/>
      <c r="F26" s="98" t="s">
        <v>6875</v>
      </c>
      <c r="G26" s="63"/>
      <c r="H26" s="67"/>
      <c r="I26" s="68"/>
      <c r="J26" s="68"/>
      <c r="K26" s="67" t="s">
        <v>9325</v>
      </c>
      <c r="L26" s="71"/>
      <c r="M26" s="72">
        <v>2777.5</v>
      </c>
      <c r="N26" s="72">
        <v>3014.25146484375</v>
      </c>
      <c r="O26" s="73"/>
      <c r="P26" s="74"/>
      <c r="Q26" s="74"/>
      <c r="R26" s="84"/>
      <c r="S26" s="48">
        <v>0</v>
      </c>
      <c r="T26" s="48">
        <v>1</v>
      </c>
      <c r="U26" s="49">
        <v>0</v>
      </c>
      <c r="V26" s="49">
        <v>0.2</v>
      </c>
      <c r="W26" s="49">
        <v>0</v>
      </c>
      <c r="X26" s="49">
        <v>0.693693</v>
      </c>
      <c r="Y26" s="49">
        <v>0</v>
      </c>
      <c r="Z26" s="49">
        <v>0</v>
      </c>
      <c r="AA26" s="69">
        <v>26</v>
      </c>
      <c r="AB26" s="69"/>
      <c r="AC26" s="70"/>
      <c r="AD26" s="76">
        <v>4018</v>
      </c>
      <c r="AE26" s="76">
        <v>4200</v>
      </c>
      <c r="AF26" s="76">
        <v>174315</v>
      </c>
      <c r="AG26" s="76">
        <v>330</v>
      </c>
      <c r="AH26" s="76"/>
      <c r="AI26" s="76" t="s">
        <v>4595</v>
      </c>
      <c r="AJ26" s="76"/>
      <c r="AK26" s="76"/>
      <c r="AL26" s="76"/>
      <c r="AM26" s="78">
        <v>39835.712453703702</v>
      </c>
      <c r="AN26" s="76" t="s">
        <v>8071</v>
      </c>
      <c r="AO26" s="81" t="s">
        <v>8095</v>
      </c>
      <c r="AP26" s="76" t="s">
        <v>66</v>
      </c>
      <c r="AQ26" s="48"/>
      <c r="AR26" s="48"/>
      <c r="AS26" s="48"/>
      <c r="AT26" s="48"/>
      <c r="AU26" s="48"/>
      <c r="AV26" s="48"/>
      <c r="AW26" s="102" t="s">
        <v>10600</v>
      </c>
      <c r="AX26" s="102" t="s">
        <v>10600</v>
      </c>
      <c r="AY26" s="102" t="s">
        <v>11289</v>
      </c>
      <c r="AZ26" s="102" t="s">
        <v>11289</v>
      </c>
      <c r="BA26" s="2"/>
      <c r="BB26" s="3"/>
      <c r="BC26" s="3"/>
      <c r="BD26" s="3"/>
      <c r="BE26" s="3"/>
    </row>
    <row r="27" spans="1:57" x14ac:dyDescent="0.3">
      <c r="A27" s="62" t="s">
        <v>204</v>
      </c>
      <c r="B27" s="63"/>
      <c r="C27" s="63" t="s">
        <v>12228</v>
      </c>
      <c r="D27" s="64"/>
      <c r="E27" s="66"/>
      <c r="F27" s="98" t="s">
        <v>6876</v>
      </c>
      <c r="G27" s="63"/>
      <c r="H27" s="67"/>
      <c r="I27" s="68"/>
      <c r="J27" s="68"/>
      <c r="K27" s="67" t="s">
        <v>9326</v>
      </c>
      <c r="L27" s="71"/>
      <c r="M27" s="72">
        <v>908.93292236328125</v>
      </c>
      <c r="N27" s="72">
        <v>3533.9501953125</v>
      </c>
      <c r="O27" s="73"/>
      <c r="P27" s="74"/>
      <c r="Q27" s="74"/>
      <c r="R27" s="84"/>
      <c r="S27" s="48">
        <v>0</v>
      </c>
      <c r="T27" s="48">
        <v>1</v>
      </c>
      <c r="U27" s="49">
        <v>0</v>
      </c>
      <c r="V27" s="49">
        <v>6.2890000000000003E-3</v>
      </c>
      <c r="W27" s="49">
        <v>0</v>
      </c>
      <c r="X27" s="49">
        <v>0.52194399999999996</v>
      </c>
      <c r="Y27" s="49">
        <v>0</v>
      </c>
      <c r="Z27" s="49">
        <v>0</v>
      </c>
      <c r="AA27" s="69">
        <v>27</v>
      </c>
      <c r="AB27" s="69"/>
      <c r="AC27" s="70"/>
      <c r="AD27" s="76">
        <v>1609</v>
      </c>
      <c r="AE27" s="76">
        <v>269</v>
      </c>
      <c r="AF27" s="76">
        <v>8293</v>
      </c>
      <c r="AG27" s="76">
        <v>1874</v>
      </c>
      <c r="AH27" s="76"/>
      <c r="AI27" s="76" t="s">
        <v>4596</v>
      </c>
      <c r="AJ27" s="76" t="s">
        <v>5676</v>
      </c>
      <c r="AK27" s="76"/>
      <c r="AL27" s="76"/>
      <c r="AM27" s="78">
        <v>39979.127812500003</v>
      </c>
      <c r="AN27" s="76" t="s">
        <v>8071</v>
      </c>
      <c r="AO27" s="81" t="s">
        <v>8096</v>
      </c>
      <c r="AP27" s="76" t="s">
        <v>66</v>
      </c>
      <c r="AQ27" s="48"/>
      <c r="AR27" s="48"/>
      <c r="AS27" s="48"/>
      <c r="AT27" s="48"/>
      <c r="AU27" s="48"/>
      <c r="AV27" s="48"/>
      <c r="AW27" s="102" t="s">
        <v>10607</v>
      </c>
      <c r="AX27" s="102" t="s">
        <v>10607</v>
      </c>
      <c r="AY27" s="102" t="s">
        <v>11296</v>
      </c>
      <c r="AZ27" s="102" t="s">
        <v>11296</v>
      </c>
      <c r="BA27" s="2"/>
      <c r="BB27" s="3"/>
      <c r="BC27" s="3"/>
      <c r="BD27" s="3"/>
      <c r="BE27" s="3"/>
    </row>
    <row r="28" spans="1:57" x14ac:dyDescent="0.3">
      <c r="A28" s="62" t="s">
        <v>1177</v>
      </c>
      <c r="B28" s="63"/>
      <c r="C28" s="63" t="s">
        <v>12228</v>
      </c>
      <c r="D28" s="64"/>
      <c r="E28" s="66"/>
      <c r="F28" s="98" t="s">
        <v>6877</v>
      </c>
      <c r="G28" s="63"/>
      <c r="H28" s="67"/>
      <c r="I28" s="68"/>
      <c r="J28" s="68"/>
      <c r="K28" s="67" t="s">
        <v>9327</v>
      </c>
      <c r="L28" s="71"/>
      <c r="M28" s="72">
        <v>897.4102783203125</v>
      </c>
      <c r="N28" s="72">
        <v>4027.041259765625</v>
      </c>
      <c r="O28" s="73"/>
      <c r="P28" s="74"/>
      <c r="Q28" s="74"/>
      <c r="R28" s="84"/>
      <c r="S28" s="48">
        <v>12</v>
      </c>
      <c r="T28" s="48">
        <v>0</v>
      </c>
      <c r="U28" s="49">
        <v>1124</v>
      </c>
      <c r="V28" s="49">
        <v>8.3330000000000001E-3</v>
      </c>
      <c r="W28" s="49">
        <v>0</v>
      </c>
      <c r="X28" s="49">
        <v>5.2509730000000001</v>
      </c>
      <c r="Y28" s="49">
        <v>7.575757575757576E-3</v>
      </c>
      <c r="Z28" s="49">
        <v>0</v>
      </c>
      <c r="AA28" s="69">
        <v>28</v>
      </c>
      <c r="AB28" s="69"/>
      <c r="AC28" s="70"/>
      <c r="AD28" s="76">
        <v>41</v>
      </c>
      <c r="AE28" s="76">
        <v>3141977</v>
      </c>
      <c r="AF28" s="76">
        <v>31611</v>
      </c>
      <c r="AG28" s="76">
        <v>6497</v>
      </c>
      <c r="AH28" s="76"/>
      <c r="AI28" s="76" t="s">
        <v>4597</v>
      </c>
      <c r="AJ28" s="76" t="s">
        <v>5677</v>
      </c>
      <c r="AK28" s="81" t="s">
        <v>6361</v>
      </c>
      <c r="AL28" s="76"/>
      <c r="AM28" s="78">
        <v>39857.777708333335</v>
      </c>
      <c r="AN28" s="76" t="s">
        <v>8071</v>
      </c>
      <c r="AO28" s="81" t="s">
        <v>8097</v>
      </c>
      <c r="AP28" s="76" t="s">
        <v>65</v>
      </c>
      <c r="AQ28" s="48"/>
      <c r="AR28" s="48"/>
      <c r="AS28" s="48"/>
      <c r="AT28" s="48"/>
      <c r="AU28" s="48"/>
      <c r="AV28" s="48"/>
      <c r="AW28" s="48"/>
      <c r="AX28" s="48"/>
      <c r="AY28" s="48"/>
      <c r="AZ28" s="48"/>
      <c r="BA28" s="2"/>
      <c r="BB28" s="3"/>
      <c r="BC28" s="3"/>
      <c r="BD28" s="3"/>
      <c r="BE28" s="3"/>
    </row>
    <row r="29" spans="1:57" x14ac:dyDescent="0.3">
      <c r="A29" s="62" t="s">
        <v>205</v>
      </c>
      <c r="B29" s="63"/>
      <c r="C29" s="63" t="s">
        <v>12228</v>
      </c>
      <c r="D29" s="64"/>
      <c r="E29" s="66"/>
      <c r="F29" s="98" t="s">
        <v>6878</v>
      </c>
      <c r="G29" s="63"/>
      <c r="H29" s="67"/>
      <c r="I29" s="68"/>
      <c r="J29" s="68"/>
      <c r="K29" s="67" t="s">
        <v>9328</v>
      </c>
      <c r="L29" s="71"/>
      <c r="M29" s="72">
        <v>2756.389892578125</v>
      </c>
      <c r="N29" s="72">
        <v>9019.3828125</v>
      </c>
      <c r="O29" s="73"/>
      <c r="P29" s="74"/>
      <c r="Q29" s="74"/>
      <c r="R29" s="84"/>
      <c r="S29" s="48">
        <v>1</v>
      </c>
      <c r="T29" s="48">
        <v>1</v>
      </c>
      <c r="U29" s="49">
        <v>0</v>
      </c>
      <c r="V29" s="49">
        <v>0</v>
      </c>
      <c r="W29" s="49">
        <v>0</v>
      </c>
      <c r="X29" s="49">
        <v>1</v>
      </c>
      <c r="Y29" s="49">
        <v>0</v>
      </c>
      <c r="Z29" s="49" t="s">
        <v>10536</v>
      </c>
      <c r="AA29" s="69">
        <v>29</v>
      </c>
      <c r="AB29" s="69"/>
      <c r="AC29" s="70"/>
      <c r="AD29" s="76">
        <v>98</v>
      </c>
      <c r="AE29" s="76">
        <v>27</v>
      </c>
      <c r="AF29" s="76">
        <v>141</v>
      </c>
      <c r="AG29" s="76">
        <v>688</v>
      </c>
      <c r="AH29" s="76"/>
      <c r="AI29" s="76" t="s">
        <v>4598</v>
      </c>
      <c r="AJ29" s="76"/>
      <c r="AK29" s="76"/>
      <c r="AL29" s="76"/>
      <c r="AM29" s="78">
        <v>43757.615902777776</v>
      </c>
      <c r="AN29" s="76" t="s">
        <v>8071</v>
      </c>
      <c r="AO29" s="81" t="s">
        <v>8098</v>
      </c>
      <c r="AP29" s="76" t="s">
        <v>66</v>
      </c>
      <c r="AQ29" s="48"/>
      <c r="AR29" s="48"/>
      <c r="AS29" s="48"/>
      <c r="AT29" s="48"/>
      <c r="AU29" s="48"/>
      <c r="AV29" s="48"/>
      <c r="AW29" s="102" t="s">
        <v>10608</v>
      </c>
      <c r="AX29" s="102" t="s">
        <v>10608</v>
      </c>
      <c r="AY29" s="102" t="s">
        <v>11297</v>
      </c>
      <c r="AZ29" s="102" t="s">
        <v>11297</v>
      </c>
      <c r="BA29" s="2"/>
      <c r="BB29" s="3"/>
      <c r="BC29" s="3"/>
      <c r="BD29" s="3"/>
      <c r="BE29" s="3"/>
    </row>
    <row r="30" spans="1:57" x14ac:dyDescent="0.3">
      <c r="A30" s="62" t="s">
        <v>206</v>
      </c>
      <c r="B30" s="63"/>
      <c r="C30" s="63" t="s">
        <v>12228</v>
      </c>
      <c r="D30" s="64"/>
      <c r="E30" s="66"/>
      <c r="F30" s="98" t="s">
        <v>6879</v>
      </c>
      <c r="G30" s="63"/>
      <c r="H30" s="67"/>
      <c r="I30" s="68"/>
      <c r="J30" s="68"/>
      <c r="K30" s="67" t="s">
        <v>9329</v>
      </c>
      <c r="L30" s="71"/>
      <c r="M30" s="72">
        <v>3326.29345703125</v>
      </c>
      <c r="N30" s="72">
        <v>9458.513671875</v>
      </c>
      <c r="O30" s="73"/>
      <c r="P30" s="74"/>
      <c r="Q30" s="74"/>
      <c r="R30" s="84"/>
      <c r="S30" s="48">
        <v>1</v>
      </c>
      <c r="T30" s="48">
        <v>1</v>
      </c>
      <c r="U30" s="49">
        <v>0</v>
      </c>
      <c r="V30" s="49">
        <v>0</v>
      </c>
      <c r="W30" s="49">
        <v>0</v>
      </c>
      <c r="X30" s="49">
        <v>1</v>
      </c>
      <c r="Y30" s="49">
        <v>0</v>
      </c>
      <c r="Z30" s="49" t="s">
        <v>10536</v>
      </c>
      <c r="AA30" s="69">
        <v>30</v>
      </c>
      <c r="AB30" s="69"/>
      <c r="AC30" s="70"/>
      <c r="AD30" s="76">
        <v>195</v>
      </c>
      <c r="AE30" s="76">
        <v>726</v>
      </c>
      <c r="AF30" s="76">
        <v>10545</v>
      </c>
      <c r="AG30" s="76">
        <v>11038</v>
      </c>
      <c r="AH30" s="76"/>
      <c r="AI30" s="76"/>
      <c r="AJ30" s="76" t="s">
        <v>5678</v>
      </c>
      <c r="AK30" s="76"/>
      <c r="AL30" s="76"/>
      <c r="AM30" s="78">
        <v>41420.158495370371</v>
      </c>
      <c r="AN30" s="76" t="s">
        <v>8071</v>
      </c>
      <c r="AO30" s="81" t="s">
        <v>8099</v>
      </c>
      <c r="AP30" s="76" t="s">
        <v>66</v>
      </c>
      <c r="AQ30" s="48"/>
      <c r="AR30" s="48"/>
      <c r="AS30" s="48"/>
      <c r="AT30" s="48"/>
      <c r="AU30" s="48"/>
      <c r="AV30" s="48"/>
      <c r="AW30" s="102" t="s">
        <v>10609</v>
      </c>
      <c r="AX30" s="102" t="s">
        <v>10609</v>
      </c>
      <c r="AY30" s="102" t="s">
        <v>11298</v>
      </c>
      <c r="AZ30" s="102" t="s">
        <v>11298</v>
      </c>
      <c r="BA30" s="2"/>
      <c r="BB30" s="3"/>
      <c r="BC30" s="3"/>
      <c r="BD30" s="3"/>
      <c r="BE30" s="3"/>
    </row>
    <row r="31" spans="1:57" x14ac:dyDescent="0.3">
      <c r="A31" s="62" t="s">
        <v>207</v>
      </c>
      <c r="B31" s="63"/>
      <c r="C31" s="63" t="s">
        <v>12228</v>
      </c>
      <c r="D31" s="64"/>
      <c r="E31" s="66"/>
      <c r="F31" s="98" t="s">
        <v>6880</v>
      </c>
      <c r="G31" s="63"/>
      <c r="H31" s="67"/>
      <c r="I31" s="68"/>
      <c r="J31" s="68"/>
      <c r="K31" s="67" t="s">
        <v>9330</v>
      </c>
      <c r="L31" s="71"/>
      <c r="M31" s="72">
        <v>9196.611328125</v>
      </c>
      <c r="N31" s="72">
        <v>9458.513671875</v>
      </c>
      <c r="O31" s="73"/>
      <c r="P31" s="74"/>
      <c r="Q31" s="74"/>
      <c r="R31" s="84"/>
      <c r="S31" s="48">
        <v>1</v>
      </c>
      <c r="T31" s="48">
        <v>1</v>
      </c>
      <c r="U31" s="49">
        <v>0</v>
      </c>
      <c r="V31" s="49">
        <v>0</v>
      </c>
      <c r="W31" s="49">
        <v>0</v>
      </c>
      <c r="X31" s="49">
        <v>1</v>
      </c>
      <c r="Y31" s="49">
        <v>0</v>
      </c>
      <c r="Z31" s="49" t="s">
        <v>10536</v>
      </c>
      <c r="AA31" s="69">
        <v>31</v>
      </c>
      <c r="AB31" s="69"/>
      <c r="AC31" s="70"/>
      <c r="AD31" s="76">
        <v>154</v>
      </c>
      <c r="AE31" s="76">
        <v>143</v>
      </c>
      <c r="AF31" s="76">
        <v>1702</v>
      </c>
      <c r="AG31" s="76">
        <v>3225</v>
      </c>
      <c r="AH31" s="76"/>
      <c r="AI31" s="76" t="s">
        <v>4599</v>
      </c>
      <c r="AJ31" s="76"/>
      <c r="AK31" s="76"/>
      <c r="AL31" s="76"/>
      <c r="AM31" s="78">
        <v>43734.699421296296</v>
      </c>
      <c r="AN31" s="76" t="s">
        <v>8071</v>
      </c>
      <c r="AO31" s="81" t="s">
        <v>8100</v>
      </c>
      <c r="AP31" s="76" t="s">
        <v>66</v>
      </c>
      <c r="AQ31" s="48" t="s">
        <v>2119</v>
      </c>
      <c r="AR31" s="48" t="s">
        <v>2119</v>
      </c>
      <c r="AS31" s="48" t="s">
        <v>2350</v>
      </c>
      <c r="AT31" s="48" t="s">
        <v>2350</v>
      </c>
      <c r="AU31" s="48"/>
      <c r="AV31" s="48"/>
      <c r="AW31" s="102" t="s">
        <v>10610</v>
      </c>
      <c r="AX31" s="102" t="s">
        <v>10610</v>
      </c>
      <c r="AY31" s="102" t="s">
        <v>11299</v>
      </c>
      <c r="AZ31" s="102" t="s">
        <v>11299</v>
      </c>
      <c r="BA31" s="2"/>
      <c r="BB31" s="3"/>
      <c r="BC31" s="3"/>
      <c r="BD31" s="3"/>
      <c r="BE31" s="3"/>
    </row>
    <row r="32" spans="1:57" x14ac:dyDescent="0.3">
      <c r="A32" s="62" t="s">
        <v>208</v>
      </c>
      <c r="B32" s="63"/>
      <c r="C32" s="63" t="s">
        <v>12228</v>
      </c>
      <c r="D32" s="64"/>
      <c r="E32" s="66"/>
      <c r="F32" s="98" t="s">
        <v>6881</v>
      </c>
      <c r="G32" s="63"/>
      <c r="H32" s="67"/>
      <c r="I32" s="68"/>
      <c r="J32" s="68"/>
      <c r="K32" s="67" t="s">
        <v>9331</v>
      </c>
      <c r="L32" s="71"/>
      <c r="M32" s="72">
        <v>3643.164306640625</v>
      </c>
      <c r="N32" s="72">
        <v>9149.048828125</v>
      </c>
      <c r="O32" s="73"/>
      <c r="P32" s="74"/>
      <c r="Q32" s="74"/>
      <c r="R32" s="84"/>
      <c r="S32" s="48">
        <v>1</v>
      </c>
      <c r="T32" s="48">
        <v>1</v>
      </c>
      <c r="U32" s="49">
        <v>0</v>
      </c>
      <c r="V32" s="49">
        <v>0</v>
      </c>
      <c r="W32" s="49">
        <v>0</v>
      </c>
      <c r="X32" s="49">
        <v>1</v>
      </c>
      <c r="Y32" s="49">
        <v>0</v>
      </c>
      <c r="Z32" s="49" t="s">
        <v>10536</v>
      </c>
      <c r="AA32" s="69">
        <v>32</v>
      </c>
      <c r="AB32" s="69"/>
      <c r="AC32" s="70"/>
      <c r="AD32" s="76">
        <v>100</v>
      </c>
      <c r="AE32" s="76">
        <v>80</v>
      </c>
      <c r="AF32" s="76">
        <v>4356</v>
      </c>
      <c r="AG32" s="76">
        <v>4791</v>
      </c>
      <c r="AH32" s="76"/>
      <c r="AI32" s="76" t="s">
        <v>4600</v>
      </c>
      <c r="AJ32" s="76" t="s">
        <v>5679</v>
      </c>
      <c r="AK32" s="76"/>
      <c r="AL32" s="76"/>
      <c r="AM32" s="78">
        <v>41462.895624999997</v>
      </c>
      <c r="AN32" s="76" t="s">
        <v>8071</v>
      </c>
      <c r="AO32" s="81" t="s">
        <v>8101</v>
      </c>
      <c r="AP32" s="76" t="s">
        <v>66</v>
      </c>
      <c r="AQ32" s="48" t="s">
        <v>2120</v>
      </c>
      <c r="AR32" s="48" t="s">
        <v>2120</v>
      </c>
      <c r="AS32" s="48" t="s">
        <v>2350</v>
      </c>
      <c r="AT32" s="48" t="s">
        <v>2350</v>
      </c>
      <c r="AU32" s="48"/>
      <c r="AV32" s="48"/>
      <c r="AW32" s="102" t="s">
        <v>10611</v>
      </c>
      <c r="AX32" s="102" t="s">
        <v>10611</v>
      </c>
      <c r="AY32" s="102" t="s">
        <v>11300</v>
      </c>
      <c r="AZ32" s="102" t="s">
        <v>11300</v>
      </c>
      <c r="BA32" s="2"/>
      <c r="BB32" s="3"/>
      <c r="BC32" s="3"/>
      <c r="BD32" s="3"/>
      <c r="BE32" s="3"/>
    </row>
    <row r="33" spans="1:57" x14ac:dyDescent="0.3">
      <c r="A33" s="62" t="s">
        <v>209</v>
      </c>
      <c r="B33" s="63"/>
      <c r="C33" s="63" t="s">
        <v>12228</v>
      </c>
      <c r="D33" s="64"/>
      <c r="E33" s="66"/>
      <c r="F33" s="98" t="s">
        <v>6882</v>
      </c>
      <c r="G33" s="63"/>
      <c r="H33" s="67"/>
      <c r="I33" s="68"/>
      <c r="J33" s="68"/>
      <c r="K33" s="67" t="s">
        <v>9332</v>
      </c>
      <c r="L33" s="71"/>
      <c r="M33" s="72">
        <v>5338.97216796875</v>
      </c>
      <c r="N33" s="72">
        <v>3097.4033203125</v>
      </c>
      <c r="O33" s="73"/>
      <c r="P33" s="74"/>
      <c r="Q33" s="74"/>
      <c r="R33" s="84"/>
      <c r="S33" s="48">
        <v>0</v>
      </c>
      <c r="T33" s="48">
        <v>1</v>
      </c>
      <c r="U33" s="49">
        <v>0</v>
      </c>
      <c r="V33" s="49">
        <v>1</v>
      </c>
      <c r="W33" s="49">
        <v>0</v>
      </c>
      <c r="X33" s="49">
        <v>1</v>
      </c>
      <c r="Y33" s="49">
        <v>0</v>
      </c>
      <c r="Z33" s="49">
        <v>0</v>
      </c>
      <c r="AA33" s="69">
        <v>33</v>
      </c>
      <c r="AB33" s="69"/>
      <c r="AC33" s="70"/>
      <c r="AD33" s="76">
        <v>68</v>
      </c>
      <c r="AE33" s="76">
        <v>125</v>
      </c>
      <c r="AF33" s="76">
        <v>7055</v>
      </c>
      <c r="AG33" s="76">
        <v>22785</v>
      </c>
      <c r="AH33" s="76"/>
      <c r="AI33" s="76"/>
      <c r="AJ33" s="76"/>
      <c r="AK33" s="76"/>
      <c r="AL33" s="76"/>
      <c r="AM33" s="78">
        <v>42906.881863425922</v>
      </c>
      <c r="AN33" s="76" t="s">
        <v>8071</v>
      </c>
      <c r="AO33" s="81" t="s">
        <v>8102</v>
      </c>
      <c r="AP33" s="76" t="s">
        <v>66</v>
      </c>
      <c r="AQ33" s="48" t="s">
        <v>2121</v>
      </c>
      <c r="AR33" s="48" t="s">
        <v>2121</v>
      </c>
      <c r="AS33" s="48" t="s">
        <v>2350</v>
      </c>
      <c r="AT33" s="48" t="s">
        <v>2350</v>
      </c>
      <c r="AU33" s="48"/>
      <c r="AV33" s="48"/>
      <c r="AW33" s="102" t="s">
        <v>10612</v>
      </c>
      <c r="AX33" s="102" t="s">
        <v>10612</v>
      </c>
      <c r="AY33" s="102" t="s">
        <v>11301</v>
      </c>
      <c r="AZ33" s="102" t="s">
        <v>11301</v>
      </c>
      <c r="BA33" s="2"/>
      <c r="BB33" s="3"/>
      <c r="BC33" s="3"/>
      <c r="BD33" s="3"/>
      <c r="BE33" s="3"/>
    </row>
    <row r="34" spans="1:57" x14ac:dyDescent="0.3">
      <c r="A34" s="62" t="s">
        <v>1178</v>
      </c>
      <c r="B34" s="63"/>
      <c r="C34" s="63" t="s">
        <v>12228</v>
      </c>
      <c r="D34" s="64"/>
      <c r="E34" s="66"/>
      <c r="F34" s="98" t="s">
        <v>6883</v>
      </c>
      <c r="G34" s="63"/>
      <c r="H34" s="67"/>
      <c r="I34" s="68"/>
      <c r="J34" s="68"/>
      <c r="K34" s="67" t="s">
        <v>9333</v>
      </c>
      <c r="L34" s="71"/>
      <c r="M34" s="72">
        <v>5246.388671875</v>
      </c>
      <c r="N34" s="72">
        <v>3180.55517578125</v>
      </c>
      <c r="O34" s="73"/>
      <c r="P34" s="74"/>
      <c r="Q34" s="74"/>
      <c r="R34" s="84"/>
      <c r="S34" s="48">
        <v>1</v>
      </c>
      <c r="T34" s="48">
        <v>0</v>
      </c>
      <c r="U34" s="49">
        <v>0</v>
      </c>
      <c r="V34" s="49">
        <v>1</v>
      </c>
      <c r="W34" s="49">
        <v>0</v>
      </c>
      <c r="X34" s="49">
        <v>1</v>
      </c>
      <c r="Y34" s="49">
        <v>0</v>
      </c>
      <c r="Z34" s="49">
        <v>0</v>
      </c>
      <c r="AA34" s="69">
        <v>34</v>
      </c>
      <c r="AB34" s="69"/>
      <c r="AC34" s="70"/>
      <c r="AD34" s="76">
        <v>587</v>
      </c>
      <c r="AE34" s="76">
        <v>1213</v>
      </c>
      <c r="AF34" s="76">
        <v>67524</v>
      </c>
      <c r="AG34" s="76">
        <v>97579</v>
      </c>
      <c r="AH34" s="76"/>
      <c r="AI34" s="76" t="s">
        <v>4601</v>
      </c>
      <c r="AJ34" s="76"/>
      <c r="AK34" s="76"/>
      <c r="AL34" s="76"/>
      <c r="AM34" s="78">
        <v>42948.170370370368</v>
      </c>
      <c r="AN34" s="76" t="s">
        <v>8071</v>
      </c>
      <c r="AO34" s="81" t="s">
        <v>8103</v>
      </c>
      <c r="AP34" s="76" t="s">
        <v>65</v>
      </c>
      <c r="AQ34" s="48"/>
      <c r="AR34" s="48"/>
      <c r="AS34" s="48"/>
      <c r="AT34" s="48"/>
      <c r="AU34" s="48"/>
      <c r="AV34" s="48"/>
      <c r="AW34" s="48"/>
      <c r="AX34" s="48"/>
      <c r="AY34" s="48"/>
      <c r="AZ34" s="48"/>
      <c r="BA34" s="2"/>
      <c r="BB34" s="3"/>
      <c r="BC34" s="3"/>
      <c r="BD34" s="3"/>
      <c r="BE34" s="3"/>
    </row>
    <row r="35" spans="1:57" x14ac:dyDescent="0.3">
      <c r="A35" s="62" t="s">
        <v>210</v>
      </c>
      <c r="B35" s="63"/>
      <c r="C35" s="63" t="s">
        <v>12228</v>
      </c>
      <c r="D35" s="64"/>
      <c r="E35" s="66"/>
      <c r="F35" s="98" t="s">
        <v>6884</v>
      </c>
      <c r="G35" s="63"/>
      <c r="H35" s="67"/>
      <c r="I35" s="68"/>
      <c r="J35" s="68"/>
      <c r="K35" s="67" t="s">
        <v>9334</v>
      </c>
      <c r="L35" s="71"/>
      <c r="M35" s="72">
        <v>9196.611328125</v>
      </c>
      <c r="N35" s="72">
        <v>9458.513671875</v>
      </c>
      <c r="O35" s="73"/>
      <c r="P35" s="74"/>
      <c r="Q35" s="74"/>
      <c r="R35" s="84"/>
      <c r="S35" s="48">
        <v>1</v>
      </c>
      <c r="T35" s="48">
        <v>1</v>
      </c>
      <c r="U35" s="49">
        <v>0</v>
      </c>
      <c r="V35" s="49">
        <v>0</v>
      </c>
      <c r="W35" s="49">
        <v>0</v>
      </c>
      <c r="X35" s="49">
        <v>1</v>
      </c>
      <c r="Y35" s="49">
        <v>0</v>
      </c>
      <c r="Z35" s="49" t="s">
        <v>10536</v>
      </c>
      <c r="AA35" s="69">
        <v>35</v>
      </c>
      <c r="AB35" s="69"/>
      <c r="AC35" s="70"/>
      <c r="AD35" s="76">
        <v>348</v>
      </c>
      <c r="AE35" s="76">
        <v>1936</v>
      </c>
      <c r="AF35" s="76">
        <v>83463</v>
      </c>
      <c r="AG35" s="76">
        <v>45338</v>
      </c>
      <c r="AH35" s="76"/>
      <c r="AI35" s="76" t="s">
        <v>4602</v>
      </c>
      <c r="AJ35" s="76" t="s">
        <v>5668</v>
      </c>
      <c r="AK35" s="76"/>
      <c r="AL35" s="76"/>
      <c r="AM35" s="78">
        <v>41883.437199074076</v>
      </c>
      <c r="AN35" s="76" t="s">
        <v>8071</v>
      </c>
      <c r="AO35" s="81" t="s">
        <v>8104</v>
      </c>
      <c r="AP35" s="76" t="s">
        <v>66</v>
      </c>
      <c r="AQ35" s="48"/>
      <c r="AR35" s="48"/>
      <c r="AS35" s="48"/>
      <c r="AT35" s="48"/>
      <c r="AU35" s="48"/>
      <c r="AV35" s="48"/>
      <c r="AW35" s="102" t="s">
        <v>10613</v>
      </c>
      <c r="AX35" s="102" t="s">
        <v>10613</v>
      </c>
      <c r="AY35" s="102" t="s">
        <v>11302</v>
      </c>
      <c r="AZ35" s="102" t="s">
        <v>11302</v>
      </c>
      <c r="BA35" s="2"/>
      <c r="BB35" s="3"/>
      <c r="BC35" s="3"/>
      <c r="BD35" s="3"/>
      <c r="BE35" s="3"/>
    </row>
    <row r="36" spans="1:57" x14ac:dyDescent="0.3">
      <c r="A36" s="62" t="s">
        <v>211</v>
      </c>
      <c r="B36" s="63"/>
      <c r="C36" s="63" t="s">
        <v>12228</v>
      </c>
      <c r="D36" s="64"/>
      <c r="E36" s="66"/>
      <c r="F36" s="98" t="s">
        <v>6885</v>
      </c>
      <c r="G36" s="63"/>
      <c r="H36" s="67"/>
      <c r="I36" s="68"/>
      <c r="J36" s="68"/>
      <c r="K36" s="67" t="s">
        <v>9335</v>
      </c>
      <c r="L36" s="71"/>
      <c r="M36" s="72">
        <v>5246.388671875</v>
      </c>
      <c r="N36" s="72">
        <v>2847.947998046875</v>
      </c>
      <c r="O36" s="73"/>
      <c r="P36" s="74"/>
      <c r="Q36" s="74"/>
      <c r="R36" s="84"/>
      <c r="S36" s="48">
        <v>0</v>
      </c>
      <c r="T36" s="48">
        <v>1</v>
      </c>
      <c r="U36" s="49">
        <v>0</v>
      </c>
      <c r="V36" s="49">
        <v>1</v>
      </c>
      <c r="W36" s="49">
        <v>0</v>
      </c>
      <c r="X36" s="49">
        <v>1</v>
      </c>
      <c r="Y36" s="49">
        <v>0</v>
      </c>
      <c r="Z36" s="49">
        <v>0</v>
      </c>
      <c r="AA36" s="69">
        <v>36</v>
      </c>
      <c r="AB36" s="69"/>
      <c r="AC36" s="70"/>
      <c r="AD36" s="76">
        <v>431</v>
      </c>
      <c r="AE36" s="76">
        <v>336</v>
      </c>
      <c r="AF36" s="76">
        <v>19094</v>
      </c>
      <c r="AG36" s="76">
        <v>35931</v>
      </c>
      <c r="AH36" s="76"/>
      <c r="AI36" s="76" t="s">
        <v>4603</v>
      </c>
      <c r="AJ36" s="76" t="s">
        <v>5680</v>
      </c>
      <c r="AK36" s="76"/>
      <c r="AL36" s="76"/>
      <c r="AM36" s="78">
        <v>41556.930844907409</v>
      </c>
      <c r="AN36" s="76" t="s">
        <v>8071</v>
      </c>
      <c r="AO36" s="81" t="s">
        <v>8105</v>
      </c>
      <c r="AP36" s="76" t="s">
        <v>66</v>
      </c>
      <c r="AQ36" s="48" t="s">
        <v>2122</v>
      </c>
      <c r="AR36" s="48" t="s">
        <v>2122</v>
      </c>
      <c r="AS36" s="48" t="s">
        <v>2350</v>
      </c>
      <c r="AT36" s="48" t="s">
        <v>2350</v>
      </c>
      <c r="AU36" s="48"/>
      <c r="AV36" s="48"/>
      <c r="AW36" s="102" t="s">
        <v>10614</v>
      </c>
      <c r="AX36" s="102" t="s">
        <v>10614</v>
      </c>
      <c r="AY36" s="102" t="s">
        <v>11303</v>
      </c>
      <c r="AZ36" s="102" t="s">
        <v>11303</v>
      </c>
      <c r="BA36" s="2"/>
      <c r="BB36" s="3"/>
      <c r="BC36" s="3"/>
      <c r="BD36" s="3"/>
      <c r="BE36" s="3"/>
    </row>
    <row r="37" spans="1:57" x14ac:dyDescent="0.3">
      <c r="A37" s="62" t="s">
        <v>1179</v>
      </c>
      <c r="B37" s="63"/>
      <c r="C37" s="63" t="s">
        <v>12228</v>
      </c>
      <c r="D37" s="64"/>
      <c r="E37" s="66"/>
      <c r="F37" s="98" t="s">
        <v>6886</v>
      </c>
      <c r="G37" s="63"/>
      <c r="H37" s="67"/>
      <c r="I37" s="68"/>
      <c r="J37" s="68"/>
      <c r="K37" s="67" t="s">
        <v>9336</v>
      </c>
      <c r="L37" s="71"/>
      <c r="M37" s="72">
        <v>5338.97216796875</v>
      </c>
      <c r="N37" s="72">
        <v>2785.584228515625</v>
      </c>
      <c r="O37" s="73"/>
      <c r="P37" s="74"/>
      <c r="Q37" s="74"/>
      <c r="R37" s="84"/>
      <c r="S37" s="48">
        <v>1</v>
      </c>
      <c r="T37" s="48">
        <v>0</v>
      </c>
      <c r="U37" s="49">
        <v>0</v>
      </c>
      <c r="V37" s="49">
        <v>1</v>
      </c>
      <c r="W37" s="49">
        <v>0</v>
      </c>
      <c r="X37" s="49">
        <v>1</v>
      </c>
      <c r="Y37" s="49">
        <v>0</v>
      </c>
      <c r="Z37" s="49">
        <v>0</v>
      </c>
      <c r="AA37" s="69">
        <v>37</v>
      </c>
      <c r="AB37" s="69"/>
      <c r="AC37" s="70"/>
      <c r="AD37" s="76">
        <v>872</v>
      </c>
      <c r="AE37" s="76">
        <v>2064</v>
      </c>
      <c r="AF37" s="76">
        <v>256150</v>
      </c>
      <c r="AG37" s="76">
        <v>180790</v>
      </c>
      <c r="AH37" s="76"/>
      <c r="AI37" s="76" t="s">
        <v>4604</v>
      </c>
      <c r="AJ37" s="76">
        <v>1985</v>
      </c>
      <c r="AK37" s="81" t="s">
        <v>6362</v>
      </c>
      <c r="AL37" s="76"/>
      <c r="AM37" s="78">
        <v>39918.1328125</v>
      </c>
      <c r="AN37" s="76" t="s">
        <v>8071</v>
      </c>
      <c r="AO37" s="81" t="s">
        <v>8106</v>
      </c>
      <c r="AP37" s="76" t="s">
        <v>65</v>
      </c>
      <c r="AQ37" s="48"/>
      <c r="AR37" s="48"/>
      <c r="AS37" s="48"/>
      <c r="AT37" s="48"/>
      <c r="AU37" s="48"/>
      <c r="AV37" s="48"/>
      <c r="AW37" s="48"/>
      <c r="AX37" s="48"/>
      <c r="AY37" s="48"/>
      <c r="AZ37" s="48"/>
      <c r="BA37" s="2"/>
      <c r="BB37" s="3"/>
      <c r="BC37" s="3"/>
      <c r="BD37" s="3"/>
      <c r="BE37" s="3"/>
    </row>
    <row r="38" spans="1:57" x14ac:dyDescent="0.3">
      <c r="A38" s="62" t="s">
        <v>212</v>
      </c>
      <c r="B38" s="63"/>
      <c r="C38" s="63" t="s">
        <v>12228</v>
      </c>
      <c r="D38" s="64"/>
      <c r="E38" s="66"/>
      <c r="F38" s="98" t="s">
        <v>6887</v>
      </c>
      <c r="G38" s="63"/>
      <c r="H38" s="67"/>
      <c r="I38" s="68"/>
      <c r="J38" s="68"/>
      <c r="K38" s="67" t="s">
        <v>9337</v>
      </c>
      <c r="L38" s="71"/>
      <c r="M38" s="72">
        <v>6602.638671875</v>
      </c>
      <c r="N38" s="72">
        <v>9458.513671875</v>
      </c>
      <c r="O38" s="73"/>
      <c r="P38" s="74"/>
      <c r="Q38" s="74"/>
      <c r="R38" s="84"/>
      <c r="S38" s="48">
        <v>1</v>
      </c>
      <c r="T38" s="48">
        <v>1</v>
      </c>
      <c r="U38" s="49">
        <v>0</v>
      </c>
      <c r="V38" s="49">
        <v>0</v>
      </c>
      <c r="W38" s="49">
        <v>0</v>
      </c>
      <c r="X38" s="49">
        <v>1</v>
      </c>
      <c r="Y38" s="49">
        <v>0</v>
      </c>
      <c r="Z38" s="49" t="s">
        <v>10536</v>
      </c>
      <c r="AA38" s="69">
        <v>38</v>
      </c>
      <c r="AB38" s="69"/>
      <c r="AC38" s="70"/>
      <c r="AD38" s="76">
        <v>2063</v>
      </c>
      <c r="AE38" s="76">
        <v>2469</v>
      </c>
      <c r="AF38" s="76">
        <v>26056</v>
      </c>
      <c r="AG38" s="76">
        <v>31987</v>
      </c>
      <c r="AH38" s="76"/>
      <c r="AI38" s="76" t="s">
        <v>4605</v>
      </c>
      <c r="AJ38" s="76" t="s">
        <v>5672</v>
      </c>
      <c r="AK38" s="76"/>
      <c r="AL38" s="76"/>
      <c r="AM38" s="78">
        <v>39896.548009259262</v>
      </c>
      <c r="AN38" s="76" t="s">
        <v>8071</v>
      </c>
      <c r="AO38" s="81" t="s">
        <v>8107</v>
      </c>
      <c r="AP38" s="76" t="s">
        <v>66</v>
      </c>
      <c r="AQ38" s="48" t="s">
        <v>2123</v>
      </c>
      <c r="AR38" s="48" t="s">
        <v>2123</v>
      </c>
      <c r="AS38" s="48" t="s">
        <v>2350</v>
      </c>
      <c r="AT38" s="48" t="s">
        <v>2350</v>
      </c>
      <c r="AU38" s="48" t="s">
        <v>2393</v>
      </c>
      <c r="AV38" s="48" t="s">
        <v>2393</v>
      </c>
      <c r="AW38" s="102" t="s">
        <v>10615</v>
      </c>
      <c r="AX38" s="102" t="s">
        <v>10615</v>
      </c>
      <c r="AY38" s="102" t="s">
        <v>11304</v>
      </c>
      <c r="AZ38" s="102" t="s">
        <v>11304</v>
      </c>
      <c r="BA38" s="2"/>
      <c r="BB38" s="3"/>
      <c r="BC38" s="3"/>
      <c r="BD38" s="3"/>
      <c r="BE38" s="3"/>
    </row>
    <row r="39" spans="1:57" x14ac:dyDescent="0.3">
      <c r="A39" s="62" t="s">
        <v>213</v>
      </c>
      <c r="B39" s="63"/>
      <c r="C39" s="63" t="s">
        <v>12228</v>
      </c>
      <c r="D39" s="64"/>
      <c r="E39" s="66"/>
      <c r="F39" s="98" t="s">
        <v>6888</v>
      </c>
      <c r="G39" s="63"/>
      <c r="H39" s="67"/>
      <c r="I39" s="68"/>
      <c r="J39" s="68"/>
      <c r="K39" s="67" t="s">
        <v>9338</v>
      </c>
      <c r="L39" s="71"/>
      <c r="M39" s="72">
        <v>5246.388671875</v>
      </c>
      <c r="N39" s="72">
        <v>1829.3388671875</v>
      </c>
      <c r="O39" s="73"/>
      <c r="P39" s="74"/>
      <c r="Q39" s="74"/>
      <c r="R39" s="84"/>
      <c r="S39" s="48">
        <v>0</v>
      </c>
      <c r="T39" s="48">
        <v>1</v>
      </c>
      <c r="U39" s="49">
        <v>0</v>
      </c>
      <c r="V39" s="49">
        <v>1</v>
      </c>
      <c r="W39" s="49">
        <v>0</v>
      </c>
      <c r="X39" s="49">
        <v>1</v>
      </c>
      <c r="Y39" s="49">
        <v>0</v>
      </c>
      <c r="Z39" s="49">
        <v>0</v>
      </c>
      <c r="AA39" s="69">
        <v>39</v>
      </c>
      <c r="AB39" s="69"/>
      <c r="AC39" s="70"/>
      <c r="AD39" s="76">
        <v>363</v>
      </c>
      <c r="AE39" s="76">
        <v>573</v>
      </c>
      <c r="AF39" s="76">
        <v>29972</v>
      </c>
      <c r="AG39" s="76">
        <v>11071</v>
      </c>
      <c r="AH39" s="76"/>
      <c r="AI39" s="76" t="s">
        <v>4606</v>
      </c>
      <c r="AJ39" s="76" t="s">
        <v>5681</v>
      </c>
      <c r="AK39" s="81" t="s">
        <v>6363</v>
      </c>
      <c r="AL39" s="76"/>
      <c r="AM39" s="78">
        <v>39738.837939814817</v>
      </c>
      <c r="AN39" s="76" t="s">
        <v>8071</v>
      </c>
      <c r="AO39" s="81" t="s">
        <v>8108</v>
      </c>
      <c r="AP39" s="76" t="s">
        <v>66</v>
      </c>
      <c r="AQ39" s="48" t="s">
        <v>2124</v>
      </c>
      <c r="AR39" s="48" t="s">
        <v>2124</v>
      </c>
      <c r="AS39" s="48" t="s">
        <v>2352</v>
      </c>
      <c r="AT39" s="48" t="s">
        <v>2352</v>
      </c>
      <c r="AU39" s="48" t="s">
        <v>2394</v>
      </c>
      <c r="AV39" s="48" t="s">
        <v>2394</v>
      </c>
      <c r="AW39" s="102" t="s">
        <v>10616</v>
      </c>
      <c r="AX39" s="102" t="s">
        <v>10616</v>
      </c>
      <c r="AY39" s="102" t="s">
        <v>11305</v>
      </c>
      <c r="AZ39" s="102" t="s">
        <v>11305</v>
      </c>
      <c r="BA39" s="2"/>
      <c r="BB39" s="3"/>
      <c r="BC39" s="3"/>
      <c r="BD39" s="3"/>
      <c r="BE39" s="3"/>
    </row>
    <row r="40" spans="1:57" x14ac:dyDescent="0.3">
      <c r="A40" s="62" t="s">
        <v>1180</v>
      </c>
      <c r="B40" s="63"/>
      <c r="C40" s="63" t="s">
        <v>12228</v>
      </c>
      <c r="D40" s="64"/>
      <c r="E40" s="66"/>
      <c r="F40" s="98" t="s">
        <v>6889</v>
      </c>
      <c r="G40" s="63"/>
      <c r="H40" s="67"/>
      <c r="I40" s="68"/>
      <c r="J40" s="68"/>
      <c r="K40" s="67" t="s">
        <v>9339</v>
      </c>
      <c r="L40" s="71"/>
      <c r="M40" s="72">
        <v>5338.97216796875</v>
      </c>
      <c r="N40" s="72">
        <v>1912.4906005859375</v>
      </c>
      <c r="O40" s="73"/>
      <c r="P40" s="74"/>
      <c r="Q40" s="74"/>
      <c r="R40" s="84"/>
      <c r="S40" s="48">
        <v>1</v>
      </c>
      <c r="T40" s="48">
        <v>0</v>
      </c>
      <c r="U40" s="49">
        <v>0</v>
      </c>
      <c r="V40" s="49">
        <v>1</v>
      </c>
      <c r="W40" s="49">
        <v>0</v>
      </c>
      <c r="X40" s="49">
        <v>1</v>
      </c>
      <c r="Y40" s="49">
        <v>0</v>
      </c>
      <c r="Z40" s="49">
        <v>0</v>
      </c>
      <c r="AA40" s="69">
        <v>40</v>
      </c>
      <c r="AB40" s="69"/>
      <c r="AC40" s="70"/>
      <c r="AD40" s="76">
        <v>442</v>
      </c>
      <c r="AE40" s="76">
        <v>48678</v>
      </c>
      <c r="AF40" s="76">
        <v>43093</v>
      </c>
      <c r="AG40" s="76">
        <v>16949</v>
      </c>
      <c r="AH40" s="76"/>
      <c r="AI40" s="76" t="s">
        <v>4607</v>
      </c>
      <c r="AJ40" s="76" t="s">
        <v>5682</v>
      </c>
      <c r="AK40" s="81" t="s">
        <v>6364</v>
      </c>
      <c r="AL40" s="76"/>
      <c r="AM40" s="78">
        <v>41360.046111111114</v>
      </c>
      <c r="AN40" s="76" t="s">
        <v>8071</v>
      </c>
      <c r="AO40" s="81" t="s">
        <v>8109</v>
      </c>
      <c r="AP40" s="76" t="s">
        <v>65</v>
      </c>
      <c r="AQ40" s="48"/>
      <c r="AR40" s="48"/>
      <c r="AS40" s="48"/>
      <c r="AT40" s="48"/>
      <c r="AU40" s="48"/>
      <c r="AV40" s="48"/>
      <c r="AW40" s="48"/>
      <c r="AX40" s="48"/>
      <c r="AY40" s="48"/>
      <c r="AZ40" s="48"/>
      <c r="BA40" s="2"/>
      <c r="BB40" s="3"/>
      <c r="BC40" s="3"/>
      <c r="BD40" s="3"/>
      <c r="BE40" s="3"/>
    </row>
    <row r="41" spans="1:57" x14ac:dyDescent="0.3">
      <c r="A41" s="62" t="s">
        <v>214</v>
      </c>
      <c r="B41" s="63"/>
      <c r="C41" s="63" t="s">
        <v>12228</v>
      </c>
      <c r="D41" s="64"/>
      <c r="E41" s="66"/>
      <c r="F41" s="98" t="s">
        <v>6890</v>
      </c>
      <c r="G41" s="63"/>
      <c r="H41" s="67"/>
      <c r="I41" s="68"/>
      <c r="J41" s="68"/>
      <c r="K41" s="67" t="s">
        <v>9340</v>
      </c>
      <c r="L41" s="71"/>
      <c r="M41" s="72">
        <v>9196.611328125</v>
      </c>
      <c r="N41" s="72">
        <v>5321.712890625</v>
      </c>
      <c r="O41" s="73"/>
      <c r="P41" s="74"/>
      <c r="Q41" s="74"/>
      <c r="R41" s="84"/>
      <c r="S41" s="48">
        <v>0</v>
      </c>
      <c r="T41" s="48">
        <v>1</v>
      </c>
      <c r="U41" s="49">
        <v>0</v>
      </c>
      <c r="V41" s="49">
        <v>5.8824000000000001E-2</v>
      </c>
      <c r="W41" s="49">
        <v>0</v>
      </c>
      <c r="X41" s="49">
        <v>0.56657199999999996</v>
      </c>
      <c r="Y41" s="49">
        <v>0</v>
      </c>
      <c r="Z41" s="49">
        <v>0</v>
      </c>
      <c r="AA41" s="69">
        <v>41</v>
      </c>
      <c r="AB41" s="69"/>
      <c r="AC41" s="70"/>
      <c r="AD41" s="76">
        <v>8514</v>
      </c>
      <c r="AE41" s="76">
        <v>24914</v>
      </c>
      <c r="AF41" s="76">
        <v>6463</v>
      </c>
      <c r="AG41" s="76">
        <v>91104</v>
      </c>
      <c r="AH41" s="76"/>
      <c r="AI41" s="76" t="s">
        <v>4608</v>
      </c>
      <c r="AJ41" s="76" t="s">
        <v>5683</v>
      </c>
      <c r="AK41" s="81" t="s">
        <v>6365</v>
      </c>
      <c r="AL41" s="76"/>
      <c r="AM41" s="78">
        <v>40868.500057870369</v>
      </c>
      <c r="AN41" s="76" t="s">
        <v>8071</v>
      </c>
      <c r="AO41" s="81" t="s">
        <v>8110</v>
      </c>
      <c r="AP41" s="76" t="s">
        <v>66</v>
      </c>
      <c r="AQ41" s="48"/>
      <c r="AR41" s="48"/>
      <c r="AS41" s="48"/>
      <c r="AT41" s="48"/>
      <c r="AU41" s="48" t="s">
        <v>2388</v>
      </c>
      <c r="AV41" s="48" t="s">
        <v>2388</v>
      </c>
      <c r="AW41" s="102" t="s">
        <v>10593</v>
      </c>
      <c r="AX41" s="102" t="s">
        <v>10593</v>
      </c>
      <c r="AY41" s="102" t="s">
        <v>11282</v>
      </c>
      <c r="AZ41" s="102" t="s">
        <v>11282</v>
      </c>
      <c r="BA41" s="2"/>
      <c r="BB41" s="3"/>
      <c r="BC41" s="3"/>
      <c r="BD41" s="3"/>
      <c r="BE41" s="3"/>
    </row>
    <row r="42" spans="1:57" x14ac:dyDescent="0.3">
      <c r="A42" s="62" t="s">
        <v>215</v>
      </c>
      <c r="B42" s="63"/>
      <c r="C42" s="63" t="s">
        <v>12228</v>
      </c>
      <c r="D42" s="64"/>
      <c r="E42" s="66"/>
      <c r="F42" s="98" t="s">
        <v>6891</v>
      </c>
      <c r="G42" s="63"/>
      <c r="H42" s="67"/>
      <c r="I42" s="68"/>
      <c r="J42" s="68"/>
      <c r="K42" s="67" t="s">
        <v>9341</v>
      </c>
      <c r="L42" s="71"/>
      <c r="M42" s="72">
        <v>2891.50830078125</v>
      </c>
      <c r="N42" s="72">
        <v>9311.515625</v>
      </c>
      <c r="O42" s="73"/>
      <c r="P42" s="74"/>
      <c r="Q42" s="74"/>
      <c r="R42" s="84"/>
      <c r="S42" s="48">
        <v>1</v>
      </c>
      <c r="T42" s="48">
        <v>1</v>
      </c>
      <c r="U42" s="49">
        <v>0</v>
      </c>
      <c r="V42" s="49">
        <v>0</v>
      </c>
      <c r="W42" s="49">
        <v>0</v>
      </c>
      <c r="X42" s="49">
        <v>1</v>
      </c>
      <c r="Y42" s="49">
        <v>0</v>
      </c>
      <c r="Z42" s="49" t="s">
        <v>10536</v>
      </c>
      <c r="AA42" s="69">
        <v>42</v>
      </c>
      <c r="AB42" s="69"/>
      <c r="AC42" s="70"/>
      <c r="AD42" s="76">
        <v>283</v>
      </c>
      <c r="AE42" s="76">
        <v>249</v>
      </c>
      <c r="AF42" s="76">
        <v>17890</v>
      </c>
      <c r="AG42" s="76">
        <v>22147</v>
      </c>
      <c r="AH42" s="76"/>
      <c r="AI42" s="76" t="s">
        <v>4609</v>
      </c>
      <c r="AJ42" s="76" t="s">
        <v>5684</v>
      </c>
      <c r="AK42" s="76"/>
      <c r="AL42" s="76"/>
      <c r="AM42" s="78">
        <v>41157.054849537039</v>
      </c>
      <c r="AN42" s="76" t="s">
        <v>8071</v>
      </c>
      <c r="AO42" s="81" t="s">
        <v>8111</v>
      </c>
      <c r="AP42" s="76" t="s">
        <v>66</v>
      </c>
      <c r="AQ42" s="48" t="s">
        <v>2125</v>
      </c>
      <c r="AR42" s="48" t="s">
        <v>2125</v>
      </c>
      <c r="AS42" s="48" t="s">
        <v>2350</v>
      </c>
      <c r="AT42" s="48" t="s">
        <v>2350</v>
      </c>
      <c r="AU42" s="48"/>
      <c r="AV42" s="48"/>
      <c r="AW42" s="102" t="s">
        <v>10617</v>
      </c>
      <c r="AX42" s="102" t="s">
        <v>10617</v>
      </c>
      <c r="AY42" s="102" t="s">
        <v>11306</v>
      </c>
      <c r="AZ42" s="102" t="s">
        <v>11306</v>
      </c>
      <c r="BA42" s="2"/>
      <c r="BB42" s="3"/>
      <c r="BC42" s="3"/>
      <c r="BD42" s="3"/>
      <c r="BE42" s="3"/>
    </row>
    <row r="43" spans="1:57" x14ac:dyDescent="0.3">
      <c r="A43" s="62" t="s">
        <v>216</v>
      </c>
      <c r="B43" s="63"/>
      <c r="C43" s="63" t="s">
        <v>12228</v>
      </c>
      <c r="D43" s="64"/>
      <c r="E43" s="66"/>
      <c r="F43" s="98" t="s">
        <v>6892</v>
      </c>
      <c r="G43" s="63"/>
      <c r="H43" s="67"/>
      <c r="I43" s="68"/>
      <c r="J43" s="68"/>
      <c r="K43" s="67" t="s">
        <v>9342</v>
      </c>
      <c r="L43" s="71"/>
      <c r="M43" s="72">
        <v>6733.53076171875</v>
      </c>
      <c r="N43" s="72">
        <v>6538.171875</v>
      </c>
      <c r="O43" s="73"/>
      <c r="P43" s="74"/>
      <c r="Q43" s="74"/>
      <c r="R43" s="84"/>
      <c r="S43" s="48">
        <v>0</v>
      </c>
      <c r="T43" s="48">
        <v>1</v>
      </c>
      <c r="U43" s="49">
        <v>0</v>
      </c>
      <c r="V43" s="49">
        <v>6.9439999999999997E-3</v>
      </c>
      <c r="W43" s="49">
        <v>0</v>
      </c>
      <c r="X43" s="49">
        <v>0.54690300000000003</v>
      </c>
      <c r="Y43" s="49">
        <v>0</v>
      </c>
      <c r="Z43" s="49">
        <v>0</v>
      </c>
      <c r="AA43" s="69">
        <v>43</v>
      </c>
      <c r="AB43" s="69"/>
      <c r="AC43" s="70"/>
      <c r="AD43" s="76">
        <v>580</v>
      </c>
      <c r="AE43" s="76">
        <v>208</v>
      </c>
      <c r="AF43" s="76">
        <v>6505</v>
      </c>
      <c r="AG43" s="76">
        <v>17737</v>
      </c>
      <c r="AH43" s="76"/>
      <c r="AI43" s="76" t="s">
        <v>4610</v>
      </c>
      <c r="AJ43" s="76" t="s">
        <v>5685</v>
      </c>
      <c r="AK43" s="76"/>
      <c r="AL43" s="76"/>
      <c r="AM43" s="78">
        <v>41728.396122685182</v>
      </c>
      <c r="AN43" s="76" t="s">
        <v>8071</v>
      </c>
      <c r="AO43" s="81" t="s">
        <v>8112</v>
      </c>
      <c r="AP43" s="76" t="s">
        <v>66</v>
      </c>
      <c r="AQ43" s="48" t="s">
        <v>2126</v>
      </c>
      <c r="AR43" s="48" t="s">
        <v>2126</v>
      </c>
      <c r="AS43" s="48" t="s">
        <v>2350</v>
      </c>
      <c r="AT43" s="48" t="s">
        <v>2350</v>
      </c>
      <c r="AU43" s="48"/>
      <c r="AV43" s="48"/>
      <c r="AW43" s="102" t="s">
        <v>10618</v>
      </c>
      <c r="AX43" s="102" t="s">
        <v>10618</v>
      </c>
      <c r="AY43" s="102" t="s">
        <v>11307</v>
      </c>
      <c r="AZ43" s="102" t="s">
        <v>11307</v>
      </c>
      <c r="BA43" s="2"/>
      <c r="BB43" s="3"/>
      <c r="BC43" s="3"/>
      <c r="BD43" s="3"/>
      <c r="BE43" s="3"/>
    </row>
    <row r="44" spans="1:57" ht="43.2" x14ac:dyDescent="0.3">
      <c r="A44" s="62" t="s">
        <v>1181</v>
      </c>
      <c r="B44" s="63"/>
      <c r="C44" s="63" t="s">
        <v>12228</v>
      </c>
      <c r="D44" s="64"/>
      <c r="E44" s="66"/>
      <c r="F44" s="98" t="s">
        <v>6893</v>
      </c>
      <c r="G44" s="63"/>
      <c r="H44" s="67"/>
      <c r="I44" s="68"/>
      <c r="J44" s="68"/>
      <c r="K44" s="50" t="s">
        <v>9343</v>
      </c>
      <c r="L44" s="71"/>
      <c r="M44" s="72">
        <v>7346.29052734375</v>
      </c>
      <c r="N44" s="72">
        <v>6655.25390625</v>
      </c>
      <c r="O44" s="73"/>
      <c r="P44" s="74"/>
      <c r="Q44" s="74"/>
      <c r="R44" s="84"/>
      <c r="S44" s="48">
        <v>28</v>
      </c>
      <c r="T44" s="48">
        <v>0</v>
      </c>
      <c r="U44" s="49">
        <v>2082</v>
      </c>
      <c r="V44" s="49">
        <v>1.0638E-2</v>
      </c>
      <c r="W44" s="49">
        <v>0</v>
      </c>
      <c r="X44" s="49">
        <v>13.074443</v>
      </c>
      <c r="Y44" s="49">
        <v>0</v>
      </c>
      <c r="Z44" s="49">
        <v>0</v>
      </c>
      <c r="AA44" s="69">
        <v>44</v>
      </c>
      <c r="AB44" s="69"/>
      <c r="AC44" s="70"/>
      <c r="AD44" s="76">
        <v>1117</v>
      </c>
      <c r="AE44" s="76">
        <v>28443</v>
      </c>
      <c r="AF44" s="76">
        <v>9906</v>
      </c>
      <c r="AG44" s="76">
        <v>3615</v>
      </c>
      <c r="AH44" s="76"/>
      <c r="AI44" s="76" t="s">
        <v>4611</v>
      </c>
      <c r="AJ44" s="76"/>
      <c r="AK44" s="81" t="s">
        <v>6366</v>
      </c>
      <c r="AL44" s="76"/>
      <c r="AM44" s="78">
        <v>40742.351770833331</v>
      </c>
      <c r="AN44" s="76" t="s">
        <v>8071</v>
      </c>
      <c r="AO44" s="81" t="s">
        <v>8113</v>
      </c>
      <c r="AP44" s="76" t="s">
        <v>65</v>
      </c>
      <c r="AQ44" s="48"/>
      <c r="AR44" s="48"/>
      <c r="AS44" s="48"/>
      <c r="AT44" s="48"/>
      <c r="AU44" s="48"/>
      <c r="AV44" s="48"/>
      <c r="AW44" s="48"/>
      <c r="AX44" s="48"/>
      <c r="AY44" s="48"/>
      <c r="AZ44" s="48"/>
      <c r="BA44" s="2"/>
      <c r="BB44" s="3"/>
      <c r="BC44" s="3"/>
      <c r="BD44" s="3"/>
      <c r="BE44" s="3"/>
    </row>
    <row r="45" spans="1:57" x14ac:dyDescent="0.3">
      <c r="A45" s="62" t="s">
        <v>217</v>
      </c>
      <c r="B45" s="63"/>
      <c r="C45" s="63" t="s">
        <v>12228</v>
      </c>
      <c r="D45" s="64"/>
      <c r="E45" s="66"/>
      <c r="F45" s="98" t="s">
        <v>6894</v>
      </c>
      <c r="G45" s="63"/>
      <c r="H45" s="67"/>
      <c r="I45" s="68"/>
      <c r="J45" s="68"/>
      <c r="K45" s="67" t="s">
        <v>9344</v>
      </c>
      <c r="L45" s="71"/>
      <c r="M45" s="72">
        <v>9196.611328125</v>
      </c>
      <c r="N45" s="72">
        <v>6970.8271484375</v>
      </c>
      <c r="O45" s="73"/>
      <c r="P45" s="74"/>
      <c r="Q45" s="74"/>
      <c r="R45" s="84"/>
      <c r="S45" s="48">
        <v>0</v>
      </c>
      <c r="T45" s="48">
        <v>1</v>
      </c>
      <c r="U45" s="49">
        <v>0</v>
      </c>
      <c r="V45" s="49">
        <v>2.1277000000000001E-2</v>
      </c>
      <c r="W45" s="49">
        <v>0</v>
      </c>
      <c r="X45" s="49">
        <v>0.55968399999999996</v>
      </c>
      <c r="Y45" s="49">
        <v>0</v>
      </c>
      <c r="Z45" s="49">
        <v>0</v>
      </c>
      <c r="AA45" s="69">
        <v>45</v>
      </c>
      <c r="AB45" s="69"/>
      <c r="AC45" s="70"/>
      <c r="AD45" s="76">
        <v>1771</v>
      </c>
      <c r="AE45" s="76">
        <v>67</v>
      </c>
      <c r="AF45" s="76">
        <v>9983</v>
      </c>
      <c r="AG45" s="76">
        <v>6839</v>
      </c>
      <c r="AH45" s="76"/>
      <c r="AI45" s="76"/>
      <c r="AJ45" s="76"/>
      <c r="AK45" s="76"/>
      <c r="AL45" s="76"/>
      <c r="AM45" s="78">
        <v>43257.545497685183</v>
      </c>
      <c r="AN45" s="76" t="s">
        <v>8071</v>
      </c>
      <c r="AO45" s="81" t="s">
        <v>8114</v>
      </c>
      <c r="AP45" s="76" t="s">
        <v>66</v>
      </c>
      <c r="AQ45" s="48"/>
      <c r="AR45" s="48"/>
      <c r="AS45" s="48"/>
      <c r="AT45" s="48"/>
      <c r="AU45" s="48" t="s">
        <v>2392</v>
      </c>
      <c r="AV45" s="48" t="s">
        <v>2392</v>
      </c>
      <c r="AW45" s="102" t="s">
        <v>10606</v>
      </c>
      <c r="AX45" s="102" t="s">
        <v>10606</v>
      </c>
      <c r="AY45" s="102" t="s">
        <v>11295</v>
      </c>
      <c r="AZ45" s="102" t="s">
        <v>11295</v>
      </c>
      <c r="BA45" s="2"/>
      <c r="BB45" s="3"/>
      <c r="BC45" s="3"/>
      <c r="BD45" s="3"/>
      <c r="BE45" s="3"/>
    </row>
    <row r="46" spans="1:57" x14ac:dyDescent="0.3">
      <c r="A46" s="62" t="s">
        <v>218</v>
      </c>
      <c r="B46" s="63"/>
      <c r="C46" s="63" t="s">
        <v>12228</v>
      </c>
      <c r="D46" s="64"/>
      <c r="E46" s="66"/>
      <c r="F46" s="98" t="s">
        <v>6895</v>
      </c>
      <c r="G46" s="63"/>
      <c r="H46" s="67"/>
      <c r="I46" s="68"/>
      <c r="J46" s="68"/>
      <c r="K46" s="67" t="s">
        <v>9345</v>
      </c>
      <c r="L46" s="71"/>
      <c r="M46" s="72">
        <v>8002.87158203125</v>
      </c>
      <c r="N46" s="72">
        <v>5799.8359375</v>
      </c>
      <c r="O46" s="73"/>
      <c r="P46" s="74"/>
      <c r="Q46" s="74"/>
      <c r="R46" s="84"/>
      <c r="S46" s="48">
        <v>0</v>
      </c>
      <c r="T46" s="48">
        <v>1</v>
      </c>
      <c r="U46" s="49">
        <v>0</v>
      </c>
      <c r="V46" s="49">
        <v>2.3255999999999999E-2</v>
      </c>
      <c r="W46" s="49">
        <v>0</v>
      </c>
      <c r="X46" s="49">
        <v>0.597333</v>
      </c>
      <c r="Y46" s="49">
        <v>0</v>
      </c>
      <c r="Z46" s="49">
        <v>0</v>
      </c>
      <c r="AA46" s="69">
        <v>46</v>
      </c>
      <c r="AB46" s="69"/>
      <c r="AC46" s="70"/>
      <c r="AD46" s="76">
        <v>1208</v>
      </c>
      <c r="AE46" s="76">
        <v>222</v>
      </c>
      <c r="AF46" s="76">
        <v>1028</v>
      </c>
      <c r="AG46" s="76">
        <v>2603</v>
      </c>
      <c r="AH46" s="76"/>
      <c r="AI46" s="76" t="s">
        <v>4612</v>
      </c>
      <c r="AJ46" s="76"/>
      <c r="AK46" s="76"/>
      <c r="AL46" s="76"/>
      <c r="AM46" s="78">
        <v>40729.553252314814</v>
      </c>
      <c r="AN46" s="76" t="s">
        <v>8071</v>
      </c>
      <c r="AO46" s="81" t="s">
        <v>8115</v>
      </c>
      <c r="AP46" s="76" t="s">
        <v>66</v>
      </c>
      <c r="AQ46" s="48"/>
      <c r="AR46" s="48"/>
      <c r="AS46" s="48"/>
      <c r="AT46" s="48"/>
      <c r="AU46" s="48"/>
      <c r="AV46" s="48"/>
      <c r="AW46" s="102" t="s">
        <v>10619</v>
      </c>
      <c r="AX46" s="102" t="s">
        <v>10619</v>
      </c>
      <c r="AY46" s="102" t="s">
        <v>11308</v>
      </c>
      <c r="AZ46" s="102" t="s">
        <v>11308</v>
      </c>
      <c r="BA46" s="2"/>
      <c r="BB46" s="3"/>
      <c r="BC46" s="3"/>
      <c r="BD46" s="3"/>
      <c r="BE46" s="3"/>
    </row>
    <row r="47" spans="1:57" x14ac:dyDescent="0.3">
      <c r="A47" s="62" t="s">
        <v>1182</v>
      </c>
      <c r="B47" s="63"/>
      <c r="C47" s="63" t="s">
        <v>12228</v>
      </c>
      <c r="D47" s="64"/>
      <c r="E47" s="66"/>
      <c r="F47" s="98" t="s">
        <v>6896</v>
      </c>
      <c r="G47" s="63"/>
      <c r="H47" s="67"/>
      <c r="I47" s="68"/>
      <c r="J47" s="68"/>
      <c r="K47" s="67" t="s">
        <v>9346</v>
      </c>
      <c r="L47" s="71"/>
      <c r="M47" s="72">
        <v>7888.48828125</v>
      </c>
      <c r="N47" s="72">
        <v>5706.1845703125</v>
      </c>
      <c r="O47" s="73"/>
      <c r="P47" s="74"/>
      <c r="Q47" s="74"/>
      <c r="R47" s="84"/>
      <c r="S47" s="48">
        <v>4</v>
      </c>
      <c r="T47" s="48">
        <v>0</v>
      </c>
      <c r="U47" s="49">
        <v>54</v>
      </c>
      <c r="V47" s="49">
        <v>3.0303E-2</v>
      </c>
      <c r="W47" s="49">
        <v>0</v>
      </c>
      <c r="X47" s="49">
        <v>2.1050960000000001</v>
      </c>
      <c r="Y47" s="49">
        <v>0</v>
      </c>
      <c r="Z47" s="49">
        <v>0</v>
      </c>
      <c r="AA47" s="69">
        <v>47</v>
      </c>
      <c r="AB47" s="69"/>
      <c r="AC47" s="70"/>
      <c r="AD47" s="76">
        <v>990</v>
      </c>
      <c r="AE47" s="76">
        <v>14073</v>
      </c>
      <c r="AF47" s="76">
        <v>102275</v>
      </c>
      <c r="AG47" s="76">
        <v>44378</v>
      </c>
      <c r="AH47" s="76"/>
      <c r="AI47" s="76" t="s">
        <v>4613</v>
      </c>
      <c r="AJ47" s="76" t="s">
        <v>5686</v>
      </c>
      <c r="AK47" s="81" t="s">
        <v>6367</v>
      </c>
      <c r="AL47" s="76"/>
      <c r="AM47" s="78">
        <v>40604.916620370372</v>
      </c>
      <c r="AN47" s="76" t="s">
        <v>8071</v>
      </c>
      <c r="AO47" s="81" t="s">
        <v>8116</v>
      </c>
      <c r="AP47" s="76" t="s">
        <v>65</v>
      </c>
      <c r="AQ47" s="48"/>
      <c r="AR47" s="48"/>
      <c r="AS47" s="48"/>
      <c r="AT47" s="48"/>
      <c r="AU47" s="48"/>
      <c r="AV47" s="48"/>
      <c r="AW47" s="48"/>
      <c r="AX47" s="48"/>
      <c r="AY47" s="48"/>
      <c r="AZ47" s="48"/>
      <c r="BA47" s="2"/>
      <c r="BB47" s="3"/>
      <c r="BC47" s="3"/>
      <c r="BD47" s="3"/>
      <c r="BE47" s="3"/>
    </row>
    <row r="48" spans="1:57" x14ac:dyDescent="0.3">
      <c r="A48" s="62" t="s">
        <v>219</v>
      </c>
      <c r="B48" s="63"/>
      <c r="C48" s="63" t="s">
        <v>12228</v>
      </c>
      <c r="D48" s="64"/>
      <c r="E48" s="66"/>
      <c r="F48" s="98" t="s">
        <v>6897</v>
      </c>
      <c r="G48" s="63"/>
      <c r="H48" s="67"/>
      <c r="I48" s="68"/>
      <c r="J48" s="68"/>
      <c r="K48" s="67" t="s">
        <v>9347</v>
      </c>
      <c r="L48" s="71"/>
      <c r="M48" s="72">
        <v>1244.720947265625</v>
      </c>
      <c r="N48" s="72">
        <v>9251.7900390625</v>
      </c>
      <c r="O48" s="73"/>
      <c r="P48" s="74"/>
      <c r="Q48" s="74"/>
      <c r="R48" s="84"/>
      <c r="S48" s="48">
        <v>1</v>
      </c>
      <c r="T48" s="48">
        <v>1</v>
      </c>
      <c r="U48" s="49">
        <v>0</v>
      </c>
      <c r="V48" s="49">
        <v>0</v>
      </c>
      <c r="W48" s="49">
        <v>0</v>
      </c>
      <c r="X48" s="49">
        <v>1</v>
      </c>
      <c r="Y48" s="49">
        <v>0</v>
      </c>
      <c r="Z48" s="49" t="s">
        <v>10536</v>
      </c>
      <c r="AA48" s="69">
        <v>48</v>
      </c>
      <c r="AB48" s="69"/>
      <c r="AC48" s="70"/>
      <c r="AD48" s="76">
        <v>275</v>
      </c>
      <c r="AE48" s="76">
        <v>289</v>
      </c>
      <c r="AF48" s="76">
        <v>9062</v>
      </c>
      <c r="AG48" s="76">
        <v>17804</v>
      </c>
      <c r="AH48" s="76"/>
      <c r="AI48" s="76" t="s">
        <v>4614</v>
      </c>
      <c r="AJ48" s="76" t="s">
        <v>5687</v>
      </c>
      <c r="AK48" s="76"/>
      <c r="AL48" s="76"/>
      <c r="AM48" s="78">
        <v>41133.66920138889</v>
      </c>
      <c r="AN48" s="76" t="s">
        <v>8071</v>
      </c>
      <c r="AO48" s="81" t="s">
        <v>8117</v>
      </c>
      <c r="AP48" s="76" t="s">
        <v>66</v>
      </c>
      <c r="AQ48" s="48"/>
      <c r="AR48" s="48"/>
      <c r="AS48" s="48"/>
      <c r="AT48" s="48"/>
      <c r="AU48" s="48"/>
      <c r="AV48" s="48"/>
      <c r="AW48" s="102" t="s">
        <v>2433</v>
      </c>
      <c r="AX48" s="102" t="s">
        <v>2433</v>
      </c>
      <c r="AY48" s="102" t="s">
        <v>10559</v>
      </c>
      <c r="AZ48" s="102" t="s">
        <v>10559</v>
      </c>
      <c r="BA48" s="2"/>
      <c r="BB48" s="3"/>
      <c r="BC48" s="3"/>
      <c r="BD48" s="3"/>
      <c r="BE48" s="3"/>
    </row>
    <row r="49" spans="1:57" x14ac:dyDescent="0.3">
      <c r="A49" s="62" t="s">
        <v>220</v>
      </c>
      <c r="B49" s="63"/>
      <c r="C49" s="63" t="s">
        <v>12228</v>
      </c>
      <c r="D49" s="64"/>
      <c r="E49" s="66"/>
      <c r="F49" s="98" t="s">
        <v>6898</v>
      </c>
      <c r="G49" s="63"/>
      <c r="H49" s="67"/>
      <c r="I49" s="68"/>
      <c r="J49" s="68"/>
      <c r="K49" s="67" t="s">
        <v>9348</v>
      </c>
      <c r="L49" s="71"/>
      <c r="M49" s="72">
        <v>6867.888671875</v>
      </c>
      <c r="N49" s="72">
        <v>6906.515625</v>
      </c>
      <c r="O49" s="73"/>
      <c r="P49" s="74"/>
      <c r="Q49" s="74"/>
      <c r="R49" s="84"/>
      <c r="S49" s="48">
        <v>0</v>
      </c>
      <c r="T49" s="48">
        <v>1</v>
      </c>
      <c r="U49" s="49">
        <v>0</v>
      </c>
      <c r="V49" s="49">
        <v>6.9439999999999997E-3</v>
      </c>
      <c r="W49" s="49">
        <v>0</v>
      </c>
      <c r="X49" s="49">
        <v>0.54690300000000003</v>
      </c>
      <c r="Y49" s="49">
        <v>0</v>
      </c>
      <c r="Z49" s="49">
        <v>0</v>
      </c>
      <c r="AA49" s="69">
        <v>49</v>
      </c>
      <c r="AB49" s="69"/>
      <c r="AC49" s="70"/>
      <c r="AD49" s="76">
        <v>353</v>
      </c>
      <c r="AE49" s="76">
        <v>116</v>
      </c>
      <c r="AF49" s="76">
        <v>465</v>
      </c>
      <c r="AG49" s="76">
        <v>18720</v>
      </c>
      <c r="AH49" s="76"/>
      <c r="AI49" s="76"/>
      <c r="AJ49" s="76" t="s">
        <v>5658</v>
      </c>
      <c r="AK49" s="76"/>
      <c r="AL49" s="76"/>
      <c r="AM49" s="78">
        <v>42527.837002314816</v>
      </c>
      <c r="AN49" s="76" t="s">
        <v>8071</v>
      </c>
      <c r="AO49" s="81" t="s">
        <v>8118</v>
      </c>
      <c r="AP49" s="76" t="s">
        <v>66</v>
      </c>
      <c r="AQ49" s="48" t="s">
        <v>2126</v>
      </c>
      <c r="AR49" s="48" t="s">
        <v>2126</v>
      </c>
      <c r="AS49" s="48" t="s">
        <v>2350</v>
      </c>
      <c r="AT49" s="48" t="s">
        <v>2350</v>
      </c>
      <c r="AU49" s="48"/>
      <c r="AV49" s="48"/>
      <c r="AW49" s="102" t="s">
        <v>10618</v>
      </c>
      <c r="AX49" s="102" t="s">
        <v>10618</v>
      </c>
      <c r="AY49" s="102" t="s">
        <v>11307</v>
      </c>
      <c r="AZ49" s="102" t="s">
        <v>11307</v>
      </c>
      <c r="BA49" s="2"/>
      <c r="BB49" s="3"/>
      <c r="BC49" s="3"/>
      <c r="BD49" s="3"/>
      <c r="BE49" s="3"/>
    </row>
    <row r="50" spans="1:57" x14ac:dyDescent="0.3">
      <c r="A50" s="62" t="s">
        <v>221</v>
      </c>
      <c r="B50" s="63"/>
      <c r="C50" s="63" t="s">
        <v>12228</v>
      </c>
      <c r="D50" s="64"/>
      <c r="E50" s="66"/>
      <c r="F50" s="98" t="s">
        <v>6899</v>
      </c>
      <c r="G50" s="63"/>
      <c r="H50" s="67"/>
      <c r="I50" s="68"/>
      <c r="J50" s="68"/>
      <c r="K50" s="67" t="s">
        <v>9349</v>
      </c>
      <c r="L50" s="71"/>
      <c r="M50" s="72">
        <v>2652.33251953125</v>
      </c>
      <c r="N50" s="72">
        <v>2638.66015625</v>
      </c>
      <c r="O50" s="73"/>
      <c r="P50" s="74"/>
      <c r="Q50" s="74"/>
      <c r="R50" s="84"/>
      <c r="S50" s="48">
        <v>0</v>
      </c>
      <c r="T50" s="48">
        <v>3</v>
      </c>
      <c r="U50" s="49">
        <v>6</v>
      </c>
      <c r="V50" s="49">
        <v>0.33333299999999999</v>
      </c>
      <c r="W50" s="49">
        <v>0</v>
      </c>
      <c r="X50" s="49">
        <v>1.9189179999999999</v>
      </c>
      <c r="Y50" s="49">
        <v>0</v>
      </c>
      <c r="Z50" s="49">
        <v>0</v>
      </c>
      <c r="AA50" s="69">
        <v>50</v>
      </c>
      <c r="AB50" s="69"/>
      <c r="AC50" s="70"/>
      <c r="AD50" s="76">
        <v>4173</v>
      </c>
      <c r="AE50" s="76">
        <v>8865</v>
      </c>
      <c r="AF50" s="76">
        <v>166946</v>
      </c>
      <c r="AG50" s="76">
        <v>36348</v>
      </c>
      <c r="AH50" s="76"/>
      <c r="AI50" s="76" t="s">
        <v>4615</v>
      </c>
      <c r="AJ50" s="76" t="s">
        <v>5688</v>
      </c>
      <c r="AK50" s="81" t="s">
        <v>6368</v>
      </c>
      <c r="AL50" s="76"/>
      <c r="AM50" s="78">
        <v>39547.947546296295</v>
      </c>
      <c r="AN50" s="76" t="s">
        <v>8071</v>
      </c>
      <c r="AO50" s="81" t="s">
        <v>8119</v>
      </c>
      <c r="AP50" s="76" t="s">
        <v>66</v>
      </c>
      <c r="AQ50" s="48"/>
      <c r="AR50" s="48"/>
      <c r="AS50" s="48"/>
      <c r="AT50" s="48"/>
      <c r="AU50" s="48"/>
      <c r="AV50" s="48"/>
      <c r="AW50" s="102" t="s">
        <v>10620</v>
      </c>
      <c r="AX50" s="102" t="s">
        <v>10620</v>
      </c>
      <c r="AY50" s="102" t="s">
        <v>11309</v>
      </c>
      <c r="AZ50" s="102" t="s">
        <v>11309</v>
      </c>
      <c r="BA50" s="2"/>
      <c r="BB50" s="3"/>
      <c r="BC50" s="3"/>
      <c r="BD50" s="3"/>
      <c r="BE50" s="3"/>
    </row>
    <row r="51" spans="1:57" x14ac:dyDescent="0.3">
      <c r="A51" s="62" t="s">
        <v>1183</v>
      </c>
      <c r="B51" s="63"/>
      <c r="C51" s="63" t="s">
        <v>12228</v>
      </c>
      <c r="D51" s="64"/>
      <c r="E51" s="66"/>
      <c r="F51" s="98" t="s">
        <v>6900</v>
      </c>
      <c r="G51" s="63"/>
      <c r="H51" s="67"/>
      <c r="I51" s="68"/>
      <c r="J51" s="68"/>
      <c r="K51" s="67" t="s">
        <v>9350</v>
      </c>
      <c r="L51" s="71"/>
      <c r="M51" s="72">
        <v>2499.75</v>
      </c>
      <c r="N51" s="72">
        <v>2594.26708984375</v>
      </c>
      <c r="O51" s="73"/>
      <c r="P51" s="74"/>
      <c r="Q51" s="74"/>
      <c r="R51" s="84"/>
      <c r="S51" s="48">
        <v>1</v>
      </c>
      <c r="T51" s="48">
        <v>0</v>
      </c>
      <c r="U51" s="49">
        <v>0</v>
      </c>
      <c r="V51" s="49">
        <v>0.2</v>
      </c>
      <c r="W51" s="49">
        <v>0</v>
      </c>
      <c r="X51" s="49">
        <v>0.693693</v>
      </c>
      <c r="Y51" s="49">
        <v>0</v>
      </c>
      <c r="Z51" s="49">
        <v>0</v>
      </c>
      <c r="AA51" s="69">
        <v>51</v>
      </c>
      <c r="AB51" s="69"/>
      <c r="AC51" s="70"/>
      <c r="AD51" s="76">
        <v>838</v>
      </c>
      <c r="AE51" s="76">
        <v>1227</v>
      </c>
      <c r="AF51" s="76">
        <v>4661</v>
      </c>
      <c r="AG51" s="76">
        <v>17251</v>
      </c>
      <c r="AH51" s="76"/>
      <c r="AI51" s="76" t="s">
        <v>4616</v>
      </c>
      <c r="AJ51" s="76" t="s">
        <v>5689</v>
      </c>
      <c r="AK51" s="76"/>
      <c r="AL51" s="76"/>
      <c r="AM51" s="78">
        <v>39689.890381944446</v>
      </c>
      <c r="AN51" s="76" t="s">
        <v>8071</v>
      </c>
      <c r="AO51" s="81" t="s">
        <v>8120</v>
      </c>
      <c r="AP51" s="76" t="s">
        <v>65</v>
      </c>
      <c r="AQ51" s="48"/>
      <c r="AR51" s="48"/>
      <c r="AS51" s="48"/>
      <c r="AT51" s="48"/>
      <c r="AU51" s="48"/>
      <c r="AV51" s="48"/>
      <c r="AW51" s="48"/>
      <c r="AX51" s="48"/>
      <c r="AY51" s="48"/>
      <c r="AZ51" s="48"/>
      <c r="BA51" s="2"/>
      <c r="BB51" s="3"/>
      <c r="BC51" s="3"/>
      <c r="BD51" s="3"/>
      <c r="BE51" s="3"/>
    </row>
    <row r="52" spans="1:57" x14ac:dyDescent="0.3">
      <c r="A52" s="62" t="s">
        <v>1184</v>
      </c>
      <c r="B52" s="63"/>
      <c r="C52" s="63" t="s">
        <v>12228</v>
      </c>
      <c r="D52" s="64"/>
      <c r="E52" s="66"/>
      <c r="F52" s="98" t="s">
        <v>6901</v>
      </c>
      <c r="G52" s="63"/>
      <c r="H52" s="67"/>
      <c r="I52" s="68"/>
      <c r="J52" s="68"/>
      <c r="K52" s="67" t="s">
        <v>9351</v>
      </c>
      <c r="L52" s="71"/>
      <c r="M52" s="72">
        <v>2679.7470703125</v>
      </c>
      <c r="N52" s="72">
        <v>2764.796142578125</v>
      </c>
      <c r="O52" s="73"/>
      <c r="P52" s="74"/>
      <c r="Q52" s="74"/>
      <c r="R52" s="84"/>
      <c r="S52" s="48">
        <v>1</v>
      </c>
      <c r="T52" s="48">
        <v>0</v>
      </c>
      <c r="U52" s="49">
        <v>0</v>
      </c>
      <c r="V52" s="49">
        <v>0.2</v>
      </c>
      <c r="W52" s="49">
        <v>0</v>
      </c>
      <c r="X52" s="49">
        <v>0.693693</v>
      </c>
      <c r="Y52" s="49">
        <v>0</v>
      </c>
      <c r="Z52" s="49">
        <v>0</v>
      </c>
      <c r="AA52" s="69">
        <v>52</v>
      </c>
      <c r="AB52" s="69"/>
      <c r="AC52" s="70"/>
      <c r="AD52" s="76">
        <v>1860</v>
      </c>
      <c r="AE52" s="76">
        <v>15032</v>
      </c>
      <c r="AF52" s="76">
        <v>98591</v>
      </c>
      <c r="AG52" s="76">
        <v>7020</v>
      </c>
      <c r="AH52" s="76"/>
      <c r="AI52" s="76" t="s">
        <v>4617</v>
      </c>
      <c r="AJ52" s="76" t="s">
        <v>5690</v>
      </c>
      <c r="AK52" s="81" t="s">
        <v>6369</v>
      </c>
      <c r="AL52" s="76"/>
      <c r="AM52" s="78">
        <v>39681.12259259259</v>
      </c>
      <c r="AN52" s="76" t="s">
        <v>8071</v>
      </c>
      <c r="AO52" s="81" t="s">
        <v>8121</v>
      </c>
      <c r="AP52" s="76" t="s">
        <v>65</v>
      </c>
      <c r="AQ52" s="48"/>
      <c r="AR52" s="48"/>
      <c r="AS52" s="48"/>
      <c r="AT52" s="48"/>
      <c r="AU52" s="48"/>
      <c r="AV52" s="48"/>
      <c r="AW52" s="48"/>
      <c r="AX52" s="48"/>
      <c r="AY52" s="48"/>
      <c r="AZ52" s="48"/>
      <c r="BA52" s="2"/>
      <c r="BB52" s="3"/>
      <c r="BC52" s="3"/>
      <c r="BD52" s="3"/>
      <c r="BE52" s="3"/>
    </row>
    <row r="53" spans="1:57" x14ac:dyDescent="0.3">
      <c r="A53" s="62" t="s">
        <v>1185</v>
      </c>
      <c r="B53" s="63"/>
      <c r="C53" s="63" t="s">
        <v>12228</v>
      </c>
      <c r="D53" s="64"/>
      <c r="E53" s="66"/>
      <c r="F53" s="98" t="s">
        <v>6902</v>
      </c>
      <c r="G53" s="63"/>
      <c r="H53" s="67"/>
      <c r="I53" s="68"/>
      <c r="J53" s="68"/>
      <c r="K53" s="67" t="s">
        <v>9352</v>
      </c>
      <c r="L53" s="71"/>
      <c r="M53" s="72">
        <v>2777.5</v>
      </c>
      <c r="N53" s="72">
        <v>2556.916748046875</v>
      </c>
      <c r="O53" s="73"/>
      <c r="P53" s="74"/>
      <c r="Q53" s="74"/>
      <c r="R53" s="84"/>
      <c r="S53" s="48">
        <v>1</v>
      </c>
      <c r="T53" s="48">
        <v>0</v>
      </c>
      <c r="U53" s="49">
        <v>0</v>
      </c>
      <c r="V53" s="49">
        <v>0.2</v>
      </c>
      <c r="W53" s="49">
        <v>0</v>
      </c>
      <c r="X53" s="49">
        <v>0.693693</v>
      </c>
      <c r="Y53" s="49">
        <v>0</v>
      </c>
      <c r="Z53" s="49">
        <v>0</v>
      </c>
      <c r="AA53" s="69">
        <v>53</v>
      </c>
      <c r="AB53" s="69"/>
      <c r="AC53" s="70"/>
      <c r="AD53" s="76">
        <v>6620</v>
      </c>
      <c r="AE53" s="76">
        <v>13028</v>
      </c>
      <c r="AF53" s="76">
        <v>125736</v>
      </c>
      <c r="AG53" s="76">
        <v>22850</v>
      </c>
      <c r="AH53" s="76"/>
      <c r="AI53" s="76" t="s">
        <v>4618</v>
      </c>
      <c r="AJ53" s="76" t="s">
        <v>5691</v>
      </c>
      <c r="AK53" s="81" t="s">
        <v>6370</v>
      </c>
      <c r="AL53" s="76"/>
      <c r="AM53" s="78">
        <v>39603.843124999999</v>
      </c>
      <c r="AN53" s="76" t="s">
        <v>8071</v>
      </c>
      <c r="AO53" s="81" t="s">
        <v>8122</v>
      </c>
      <c r="AP53" s="76" t="s">
        <v>65</v>
      </c>
      <c r="AQ53" s="48"/>
      <c r="AR53" s="48"/>
      <c r="AS53" s="48"/>
      <c r="AT53" s="48"/>
      <c r="AU53" s="48"/>
      <c r="AV53" s="48"/>
      <c r="AW53" s="48"/>
      <c r="AX53" s="48"/>
      <c r="AY53" s="48"/>
      <c r="AZ53" s="48"/>
      <c r="BA53" s="2"/>
      <c r="BB53" s="3"/>
      <c r="BC53" s="3"/>
      <c r="BD53" s="3"/>
      <c r="BE53" s="3"/>
    </row>
    <row r="54" spans="1:57" x14ac:dyDescent="0.3">
      <c r="A54" s="62" t="s">
        <v>222</v>
      </c>
      <c r="B54" s="63"/>
      <c r="C54" s="63" t="s">
        <v>12228</v>
      </c>
      <c r="D54" s="64"/>
      <c r="E54" s="66"/>
      <c r="F54" s="98" t="s">
        <v>6903</v>
      </c>
      <c r="G54" s="63"/>
      <c r="H54" s="67"/>
      <c r="I54" s="68"/>
      <c r="J54" s="68"/>
      <c r="K54" s="67" t="s">
        <v>9353</v>
      </c>
      <c r="L54" s="71"/>
      <c r="M54" s="72">
        <v>4705.88623046875</v>
      </c>
      <c r="N54" s="72">
        <v>9445.2900390625</v>
      </c>
      <c r="O54" s="73"/>
      <c r="P54" s="74"/>
      <c r="Q54" s="74"/>
      <c r="R54" s="84"/>
      <c r="S54" s="48">
        <v>1</v>
      </c>
      <c r="T54" s="48">
        <v>1</v>
      </c>
      <c r="U54" s="49">
        <v>0</v>
      </c>
      <c r="V54" s="49">
        <v>0</v>
      </c>
      <c r="W54" s="49">
        <v>0</v>
      </c>
      <c r="X54" s="49">
        <v>1</v>
      </c>
      <c r="Y54" s="49">
        <v>0</v>
      </c>
      <c r="Z54" s="49" t="s">
        <v>10536</v>
      </c>
      <c r="AA54" s="69">
        <v>54</v>
      </c>
      <c r="AB54" s="69"/>
      <c r="AC54" s="70"/>
      <c r="AD54" s="76">
        <v>332</v>
      </c>
      <c r="AE54" s="76">
        <v>2209</v>
      </c>
      <c r="AF54" s="76">
        <v>77954</v>
      </c>
      <c r="AG54" s="76">
        <v>52366</v>
      </c>
      <c r="AH54" s="76"/>
      <c r="AI54" s="76" t="s">
        <v>4619</v>
      </c>
      <c r="AJ54" s="76" t="s">
        <v>5692</v>
      </c>
      <c r="AK54" s="76"/>
      <c r="AL54" s="76"/>
      <c r="AM54" s="78">
        <v>42870.634120370371</v>
      </c>
      <c r="AN54" s="76" t="s">
        <v>8071</v>
      </c>
      <c r="AO54" s="81" t="s">
        <v>8123</v>
      </c>
      <c r="AP54" s="76" t="s">
        <v>66</v>
      </c>
      <c r="AQ54" s="48" t="s">
        <v>2127</v>
      </c>
      <c r="AR54" s="48" t="s">
        <v>2127</v>
      </c>
      <c r="AS54" s="48" t="s">
        <v>2350</v>
      </c>
      <c r="AT54" s="48" t="s">
        <v>2350</v>
      </c>
      <c r="AU54" s="48"/>
      <c r="AV54" s="48"/>
      <c r="AW54" s="102" t="s">
        <v>10621</v>
      </c>
      <c r="AX54" s="102" t="s">
        <v>10621</v>
      </c>
      <c r="AY54" s="102" t="s">
        <v>11310</v>
      </c>
      <c r="AZ54" s="102" t="s">
        <v>11310</v>
      </c>
      <c r="BA54" s="2"/>
      <c r="BB54" s="3"/>
      <c r="BC54" s="3"/>
      <c r="BD54" s="3"/>
      <c r="BE54" s="3"/>
    </row>
    <row r="55" spans="1:57" x14ac:dyDescent="0.3">
      <c r="A55" s="62" t="s">
        <v>223</v>
      </c>
      <c r="B55" s="63"/>
      <c r="C55" s="63" t="s">
        <v>12228</v>
      </c>
      <c r="D55" s="64"/>
      <c r="E55" s="66"/>
      <c r="F55" s="98" t="s">
        <v>6904</v>
      </c>
      <c r="G55" s="63"/>
      <c r="H55" s="67"/>
      <c r="I55" s="68"/>
      <c r="J55" s="68"/>
      <c r="K55" s="67" t="s">
        <v>9354</v>
      </c>
      <c r="L55" s="71"/>
      <c r="M55" s="72">
        <v>4642.63330078125</v>
      </c>
      <c r="N55" s="72">
        <v>9292.4833984375</v>
      </c>
      <c r="O55" s="73"/>
      <c r="P55" s="74"/>
      <c r="Q55" s="74"/>
      <c r="R55" s="84"/>
      <c r="S55" s="48">
        <v>1</v>
      </c>
      <c r="T55" s="48">
        <v>1</v>
      </c>
      <c r="U55" s="49">
        <v>0</v>
      </c>
      <c r="V55" s="49">
        <v>0</v>
      </c>
      <c r="W55" s="49">
        <v>0</v>
      </c>
      <c r="X55" s="49">
        <v>1</v>
      </c>
      <c r="Y55" s="49">
        <v>0</v>
      </c>
      <c r="Z55" s="49" t="s">
        <v>10536</v>
      </c>
      <c r="AA55" s="69">
        <v>55</v>
      </c>
      <c r="AB55" s="69"/>
      <c r="AC55" s="70"/>
      <c r="AD55" s="76">
        <v>1316</v>
      </c>
      <c r="AE55" s="76">
        <v>1492</v>
      </c>
      <c r="AF55" s="76">
        <v>12093</v>
      </c>
      <c r="AG55" s="76">
        <v>259</v>
      </c>
      <c r="AH55" s="76"/>
      <c r="AI55" s="76" t="s">
        <v>4620</v>
      </c>
      <c r="AJ55" s="76" t="s">
        <v>5672</v>
      </c>
      <c r="AK55" s="76"/>
      <c r="AL55" s="76"/>
      <c r="AM55" s="78">
        <v>40336.79</v>
      </c>
      <c r="AN55" s="76" t="s">
        <v>8071</v>
      </c>
      <c r="AO55" s="81" t="s">
        <v>8124</v>
      </c>
      <c r="AP55" s="76" t="s">
        <v>66</v>
      </c>
      <c r="AQ55" s="48"/>
      <c r="AR55" s="48"/>
      <c r="AS55" s="48"/>
      <c r="AT55" s="48"/>
      <c r="AU55" s="48"/>
      <c r="AV55" s="48"/>
      <c r="AW55" s="102" t="s">
        <v>10622</v>
      </c>
      <c r="AX55" s="102" t="s">
        <v>10622</v>
      </c>
      <c r="AY55" s="102" t="s">
        <v>11311</v>
      </c>
      <c r="AZ55" s="102" t="s">
        <v>11311</v>
      </c>
      <c r="BA55" s="2"/>
      <c r="BB55" s="3"/>
      <c r="BC55" s="3"/>
      <c r="BD55" s="3"/>
      <c r="BE55" s="3"/>
    </row>
    <row r="56" spans="1:57" x14ac:dyDescent="0.3">
      <c r="A56" s="62" t="s">
        <v>224</v>
      </c>
      <c r="B56" s="63"/>
      <c r="C56" s="63" t="s">
        <v>12228</v>
      </c>
      <c r="D56" s="64"/>
      <c r="E56" s="66"/>
      <c r="F56" s="98" t="s">
        <v>6905</v>
      </c>
      <c r="G56" s="63"/>
      <c r="H56" s="67"/>
      <c r="I56" s="68"/>
      <c r="J56" s="68"/>
      <c r="K56" s="67" t="s">
        <v>9355</v>
      </c>
      <c r="L56" s="71"/>
      <c r="M56" s="72">
        <v>9196.611328125</v>
      </c>
      <c r="N56" s="72">
        <v>6672.3662109375</v>
      </c>
      <c r="O56" s="73"/>
      <c r="P56" s="74"/>
      <c r="Q56" s="74"/>
      <c r="R56" s="84"/>
      <c r="S56" s="48">
        <v>0</v>
      </c>
      <c r="T56" s="48">
        <v>1</v>
      </c>
      <c r="U56" s="49">
        <v>0</v>
      </c>
      <c r="V56" s="49">
        <v>2.1277000000000001E-2</v>
      </c>
      <c r="W56" s="49">
        <v>0</v>
      </c>
      <c r="X56" s="49">
        <v>0.55968399999999996</v>
      </c>
      <c r="Y56" s="49">
        <v>0</v>
      </c>
      <c r="Z56" s="49">
        <v>0</v>
      </c>
      <c r="AA56" s="69">
        <v>56</v>
      </c>
      <c r="AB56" s="69"/>
      <c r="AC56" s="70"/>
      <c r="AD56" s="76">
        <v>42</v>
      </c>
      <c r="AE56" s="76">
        <v>150</v>
      </c>
      <c r="AF56" s="76">
        <v>91118</v>
      </c>
      <c r="AG56" s="76">
        <v>865</v>
      </c>
      <c r="AH56" s="76"/>
      <c r="AI56" s="76" t="s">
        <v>4621</v>
      </c>
      <c r="AJ56" s="76" t="s">
        <v>5693</v>
      </c>
      <c r="AK56" s="76"/>
      <c r="AL56" s="76"/>
      <c r="AM56" s="78">
        <v>40897.506990740738</v>
      </c>
      <c r="AN56" s="76" t="s">
        <v>8071</v>
      </c>
      <c r="AO56" s="81" t="s">
        <v>8125</v>
      </c>
      <c r="AP56" s="76" t="s">
        <v>66</v>
      </c>
      <c r="AQ56" s="48"/>
      <c r="AR56" s="48"/>
      <c r="AS56" s="48"/>
      <c r="AT56" s="48"/>
      <c r="AU56" s="48" t="s">
        <v>2392</v>
      </c>
      <c r="AV56" s="48" t="s">
        <v>2392</v>
      </c>
      <c r="AW56" s="102" t="s">
        <v>10606</v>
      </c>
      <c r="AX56" s="102" t="s">
        <v>10606</v>
      </c>
      <c r="AY56" s="102" t="s">
        <v>11295</v>
      </c>
      <c r="AZ56" s="102" t="s">
        <v>11295</v>
      </c>
      <c r="BA56" s="2"/>
      <c r="BB56" s="3"/>
      <c r="BC56" s="3"/>
      <c r="BD56" s="3"/>
      <c r="BE56" s="3"/>
    </row>
    <row r="57" spans="1:57" x14ac:dyDescent="0.3">
      <c r="A57" s="62" t="s">
        <v>225</v>
      </c>
      <c r="B57" s="63"/>
      <c r="C57" s="63" t="s">
        <v>12228</v>
      </c>
      <c r="D57" s="64"/>
      <c r="E57" s="66"/>
      <c r="F57" s="98" t="s">
        <v>6906</v>
      </c>
      <c r="G57" s="63"/>
      <c r="H57" s="67"/>
      <c r="I57" s="68"/>
      <c r="J57" s="68"/>
      <c r="K57" s="67" t="s">
        <v>9356</v>
      </c>
      <c r="L57" s="71"/>
      <c r="M57" s="72">
        <v>5246.388671875</v>
      </c>
      <c r="N57" s="72">
        <v>956.24530029296875</v>
      </c>
      <c r="O57" s="73"/>
      <c r="P57" s="74"/>
      <c r="Q57" s="74"/>
      <c r="R57" s="84"/>
      <c r="S57" s="48">
        <v>0</v>
      </c>
      <c r="T57" s="48">
        <v>1</v>
      </c>
      <c r="U57" s="49">
        <v>0</v>
      </c>
      <c r="V57" s="49">
        <v>1</v>
      </c>
      <c r="W57" s="49">
        <v>0</v>
      </c>
      <c r="X57" s="49">
        <v>1</v>
      </c>
      <c r="Y57" s="49">
        <v>0</v>
      </c>
      <c r="Z57" s="49">
        <v>0</v>
      </c>
      <c r="AA57" s="69">
        <v>57</v>
      </c>
      <c r="AB57" s="69"/>
      <c r="AC57" s="70"/>
      <c r="AD57" s="76">
        <v>1252</v>
      </c>
      <c r="AE57" s="76">
        <v>1357</v>
      </c>
      <c r="AF57" s="76">
        <v>21360</v>
      </c>
      <c r="AG57" s="76">
        <v>21617</v>
      </c>
      <c r="AH57" s="76"/>
      <c r="AI57" s="76" t="s">
        <v>4622</v>
      </c>
      <c r="AJ57" s="76" t="s">
        <v>5694</v>
      </c>
      <c r="AK57" s="81" t="s">
        <v>6371</v>
      </c>
      <c r="AL57" s="76"/>
      <c r="AM57" s="78">
        <v>39926.579895833333</v>
      </c>
      <c r="AN57" s="76" t="s">
        <v>8071</v>
      </c>
      <c r="AO57" s="81" t="s">
        <v>8126</v>
      </c>
      <c r="AP57" s="76" t="s">
        <v>66</v>
      </c>
      <c r="AQ57" s="48"/>
      <c r="AR57" s="48"/>
      <c r="AS57" s="48"/>
      <c r="AT57" s="48"/>
      <c r="AU57" s="48"/>
      <c r="AV57" s="48"/>
      <c r="AW57" s="102" t="s">
        <v>10623</v>
      </c>
      <c r="AX57" s="102" t="s">
        <v>10623</v>
      </c>
      <c r="AY57" s="102" t="s">
        <v>11312</v>
      </c>
      <c r="AZ57" s="102" t="s">
        <v>11312</v>
      </c>
      <c r="BA57" s="2"/>
      <c r="BB57" s="3"/>
      <c r="BC57" s="3"/>
      <c r="BD57" s="3"/>
      <c r="BE57" s="3"/>
    </row>
    <row r="58" spans="1:57" x14ac:dyDescent="0.3">
      <c r="A58" s="62" t="s">
        <v>1186</v>
      </c>
      <c r="B58" s="63"/>
      <c r="C58" s="63" t="s">
        <v>12228</v>
      </c>
      <c r="D58" s="64"/>
      <c r="E58" s="66"/>
      <c r="F58" s="98" t="s">
        <v>6907</v>
      </c>
      <c r="G58" s="63"/>
      <c r="H58" s="67"/>
      <c r="I58" s="68"/>
      <c r="J58" s="68"/>
      <c r="K58" s="67" t="s">
        <v>9357</v>
      </c>
      <c r="L58" s="71"/>
      <c r="M58" s="72">
        <v>5338.97216796875</v>
      </c>
      <c r="N58" s="72">
        <v>893.8814697265625</v>
      </c>
      <c r="O58" s="73"/>
      <c r="P58" s="74"/>
      <c r="Q58" s="74"/>
      <c r="R58" s="84"/>
      <c r="S58" s="48">
        <v>1</v>
      </c>
      <c r="T58" s="48">
        <v>0</v>
      </c>
      <c r="U58" s="49">
        <v>0</v>
      </c>
      <c r="V58" s="49">
        <v>1</v>
      </c>
      <c r="W58" s="49">
        <v>0</v>
      </c>
      <c r="X58" s="49">
        <v>1</v>
      </c>
      <c r="Y58" s="49">
        <v>0</v>
      </c>
      <c r="Z58" s="49">
        <v>0</v>
      </c>
      <c r="AA58" s="69">
        <v>58</v>
      </c>
      <c r="AB58" s="69"/>
      <c r="AC58" s="70"/>
      <c r="AD58" s="76">
        <v>6</v>
      </c>
      <c r="AE58" s="76">
        <v>639510</v>
      </c>
      <c r="AF58" s="76">
        <v>61661</v>
      </c>
      <c r="AG58" s="76">
        <v>203</v>
      </c>
      <c r="AH58" s="76"/>
      <c r="AI58" s="76" t="s">
        <v>4623</v>
      </c>
      <c r="AJ58" s="76"/>
      <c r="AK58" s="81" t="s">
        <v>6372</v>
      </c>
      <c r="AL58" s="76"/>
      <c r="AM58" s="78">
        <v>40625.829768518517</v>
      </c>
      <c r="AN58" s="76" t="s">
        <v>8071</v>
      </c>
      <c r="AO58" s="81" t="s">
        <v>8127</v>
      </c>
      <c r="AP58" s="76" t="s">
        <v>65</v>
      </c>
      <c r="AQ58" s="48"/>
      <c r="AR58" s="48"/>
      <c r="AS58" s="48"/>
      <c r="AT58" s="48"/>
      <c r="AU58" s="48"/>
      <c r="AV58" s="48"/>
      <c r="AW58" s="48"/>
      <c r="AX58" s="48"/>
      <c r="AY58" s="48"/>
      <c r="AZ58" s="48"/>
      <c r="BA58" s="2"/>
      <c r="BB58" s="3"/>
      <c r="BC58" s="3"/>
      <c r="BD58" s="3"/>
      <c r="BE58" s="3"/>
    </row>
    <row r="59" spans="1:57" x14ac:dyDescent="0.3">
      <c r="A59" s="62" t="s">
        <v>226</v>
      </c>
      <c r="B59" s="63"/>
      <c r="C59" s="63" t="s">
        <v>12228</v>
      </c>
      <c r="D59" s="64"/>
      <c r="E59" s="66"/>
      <c r="F59" s="98" t="s">
        <v>6908</v>
      </c>
      <c r="G59" s="63"/>
      <c r="H59" s="67"/>
      <c r="I59" s="68"/>
      <c r="J59" s="68"/>
      <c r="K59" s="67" t="s">
        <v>9358</v>
      </c>
      <c r="L59" s="71"/>
      <c r="M59" s="72">
        <v>8500.76171875</v>
      </c>
      <c r="N59" s="72">
        <v>9448.14453125</v>
      </c>
      <c r="O59" s="73"/>
      <c r="P59" s="74"/>
      <c r="Q59" s="74"/>
      <c r="R59" s="84"/>
      <c r="S59" s="48">
        <v>1</v>
      </c>
      <c r="T59" s="48">
        <v>1</v>
      </c>
      <c r="U59" s="49">
        <v>0</v>
      </c>
      <c r="V59" s="49">
        <v>0</v>
      </c>
      <c r="W59" s="49">
        <v>0</v>
      </c>
      <c r="X59" s="49">
        <v>1</v>
      </c>
      <c r="Y59" s="49">
        <v>0</v>
      </c>
      <c r="Z59" s="49" t="s">
        <v>10536</v>
      </c>
      <c r="AA59" s="69">
        <v>59</v>
      </c>
      <c r="AB59" s="69"/>
      <c r="AC59" s="70"/>
      <c r="AD59" s="76">
        <v>173</v>
      </c>
      <c r="AE59" s="76">
        <v>431</v>
      </c>
      <c r="AF59" s="76">
        <v>40941</v>
      </c>
      <c r="AG59" s="76">
        <v>108905</v>
      </c>
      <c r="AH59" s="76"/>
      <c r="AI59" s="76" t="s">
        <v>4624</v>
      </c>
      <c r="AJ59" s="76" t="s">
        <v>5695</v>
      </c>
      <c r="AK59" s="76"/>
      <c r="AL59" s="76"/>
      <c r="AM59" s="78">
        <v>41269.391944444447</v>
      </c>
      <c r="AN59" s="76" t="s">
        <v>8071</v>
      </c>
      <c r="AO59" s="81" t="s">
        <v>8128</v>
      </c>
      <c r="AP59" s="76" t="s">
        <v>66</v>
      </c>
      <c r="AQ59" s="48"/>
      <c r="AR59" s="48"/>
      <c r="AS59" s="48"/>
      <c r="AT59" s="48"/>
      <c r="AU59" s="48"/>
      <c r="AV59" s="48"/>
      <c r="AW59" s="102" t="s">
        <v>10624</v>
      </c>
      <c r="AX59" s="102" t="s">
        <v>10624</v>
      </c>
      <c r="AY59" s="102" t="s">
        <v>11313</v>
      </c>
      <c r="AZ59" s="102" t="s">
        <v>11313</v>
      </c>
      <c r="BA59" s="2"/>
      <c r="BB59" s="3"/>
      <c r="BC59" s="3"/>
      <c r="BD59" s="3"/>
      <c r="BE59" s="3"/>
    </row>
    <row r="60" spans="1:57" x14ac:dyDescent="0.3">
      <c r="A60" s="62" t="s">
        <v>227</v>
      </c>
      <c r="B60" s="63"/>
      <c r="C60" s="63" t="s">
        <v>12228</v>
      </c>
      <c r="D60" s="64"/>
      <c r="E60" s="66"/>
      <c r="F60" s="98" t="s">
        <v>6909</v>
      </c>
      <c r="G60" s="63"/>
      <c r="H60" s="67"/>
      <c r="I60" s="68"/>
      <c r="J60" s="68"/>
      <c r="K60" s="67" t="s">
        <v>9359</v>
      </c>
      <c r="L60" s="71"/>
      <c r="M60" s="72">
        <v>6690.52734375</v>
      </c>
      <c r="N60" s="72">
        <v>9458.513671875</v>
      </c>
      <c r="O60" s="73"/>
      <c r="P60" s="74"/>
      <c r="Q60" s="74"/>
      <c r="R60" s="84"/>
      <c r="S60" s="48">
        <v>1</v>
      </c>
      <c r="T60" s="48">
        <v>1</v>
      </c>
      <c r="U60" s="49">
        <v>0</v>
      </c>
      <c r="V60" s="49">
        <v>0</v>
      </c>
      <c r="W60" s="49">
        <v>0</v>
      </c>
      <c r="X60" s="49">
        <v>1</v>
      </c>
      <c r="Y60" s="49">
        <v>0</v>
      </c>
      <c r="Z60" s="49" t="s">
        <v>10536</v>
      </c>
      <c r="AA60" s="69">
        <v>60</v>
      </c>
      <c r="AB60" s="69"/>
      <c r="AC60" s="70"/>
      <c r="AD60" s="76">
        <v>312</v>
      </c>
      <c r="AE60" s="76">
        <v>557</v>
      </c>
      <c r="AF60" s="76">
        <v>10452</v>
      </c>
      <c r="AG60" s="76">
        <v>22754</v>
      </c>
      <c r="AH60" s="76"/>
      <c r="AI60" s="76" t="s">
        <v>4625</v>
      </c>
      <c r="AJ60" s="76"/>
      <c r="AK60" s="81" t="s">
        <v>6373</v>
      </c>
      <c r="AL60" s="76"/>
      <c r="AM60" s="78">
        <v>42748.466354166667</v>
      </c>
      <c r="AN60" s="76" t="s">
        <v>8071</v>
      </c>
      <c r="AO60" s="81" t="s">
        <v>8129</v>
      </c>
      <c r="AP60" s="76" t="s">
        <v>66</v>
      </c>
      <c r="AQ60" s="48" t="s">
        <v>2128</v>
      </c>
      <c r="AR60" s="48" t="s">
        <v>2128</v>
      </c>
      <c r="AS60" s="48" t="s">
        <v>2353</v>
      </c>
      <c r="AT60" s="48" t="s">
        <v>2353</v>
      </c>
      <c r="AU60" s="48"/>
      <c r="AV60" s="48"/>
      <c r="AW60" s="102" t="s">
        <v>10625</v>
      </c>
      <c r="AX60" s="102" t="s">
        <v>10625</v>
      </c>
      <c r="AY60" s="102" t="s">
        <v>11314</v>
      </c>
      <c r="AZ60" s="102" t="s">
        <v>11314</v>
      </c>
      <c r="BA60" s="2"/>
      <c r="BB60" s="3"/>
      <c r="BC60" s="3"/>
      <c r="BD60" s="3"/>
      <c r="BE60" s="3"/>
    </row>
    <row r="61" spans="1:57" x14ac:dyDescent="0.3">
      <c r="A61" s="62" t="s">
        <v>228</v>
      </c>
      <c r="B61" s="63"/>
      <c r="C61" s="63" t="s">
        <v>12228</v>
      </c>
      <c r="D61" s="64"/>
      <c r="E61" s="66"/>
      <c r="F61" s="98" t="s">
        <v>6910</v>
      </c>
      <c r="G61" s="63"/>
      <c r="H61" s="67"/>
      <c r="I61" s="68"/>
      <c r="J61" s="68"/>
      <c r="K61" s="67" t="s">
        <v>9360</v>
      </c>
      <c r="L61" s="71"/>
      <c r="M61" s="72">
        <v>7283.22216796875</v>
      </c>
      <c r="N61" s="72">
        <v>5492.75390625</v>
      </c>
      <c r="O61" s="73"/>
      <c r="P61" s="74"/>
      <c r="Q61" s="74"/>
      <c r="R61" s="84"/>
      <c r="S61" s="48">
        <v>0</v>
      </c>
      <c r="T61" s="48">
        <v>1</v>
      </c>
      <c r="U61" s="49">
        <v>0</v>
      </c>
      <c r="V61" s="49">
        <v>4.3478000000000003E-2</v>
      </c>
      <c r="W61" s="49">
        <v>0</v>
      </c>
      <c r="X61" s="49">
        <v>0.57882900000000004</v>
      </c>
      <c r="Y61" s="49">
        <v>0</v>
      </c>
      <c r="Z61" s="49">
        <v>0</v>
      </c>
      <c r="AA61" s="69">
        <v>61</v>
      </c>
      <c r="AB61" s="69"/>
      <c r="AC61" s="70"/>
      <c r="AD61" s="76">
        <v>2191</v>
      </c>
      <c r="AE61" s="76">
        <v>241</v>
      </c>
      <c r="AF61" s="76">
        <v>22047</v>
      </c>
      <c r="AG61" s="76">
        <v>58283</v>
      </c>
      <c r="AH61" s="76"/>
      <c r="AI61" s="76" t="s">
        <v>4626</v>
      </c>
      <c r="AJ61" s="76" t="s">
        <v>5696</v>
      </c>
      <c r="AK61" s="76"/>
      <c r="AL61" s="76"/>
      <c r="AM61" s="78">
        <v>43258.801527777781</v>
      </c>
      <c r="AN61" s="76" t="s">
        <v>8071</v>
      </c>
      <c r="AO61" s="81" t="s">
        <v>8130</v>
      </c>
      <c r="AP61" s="76" t="s">
        <v>66</v>
      </c>
      <c r="AQ61" s="48"/>
      <c r="AR61" s="48"/>
      <c r="AS61" s="48"/>
      <c r="AT61" s="48"/>
      <c r="AU61" s="48"/>
      <c r="AV61" s="48"/>
      <c r="AW61" s="102" t="s">
        <v>10626</v>
      </c>
      <c r="AX61" s="102" t="s">
        <v>10626</v>
      </c>
      <c r="AY61" s="102" t="s">
        <v>11315</v>
      </c>
      <c r="AZ61" s="102" t="s">
        <v>11315</v>
      </c>
      <c r="BA61" s="2"/>
      <c r="BB61" s="3"/>
      <c r="BC61" s="3"/>
      <c r="BD61" s="3"/>
      <c r="BE61" s="3"/>
    </row>
    <row r="62" spans="1:57" x14ac:dyDescent="0.3">
      <c r="A62" s="62" t="s">
        <v>1187</v>
      </c>
      <c r="B62" s="63"/>
      <c r="C62" s="63" t="s">
        <v>12228</v>
      </c>
      <c r="D62" s="64"/>
      <c r="E62" s="66"/>
      <c r="F62" s="98" t="s">
        <v>6911</v>
      </c>
      <c r="G62" s="63"/>
      <c r="H62" s="67"/>
      <c r="I62" s="68"/>
      <c r="J62" s="68"/>
      <c r="K62" s="67" t="s">
        <v>9361</v>
      </c>
      <c r="L62" s="71"/>
      <c r="M62" s="72">
        <v>6765.97021484375</v>
      </c>
      <c r="N62" s="72">
        <v>5566.6044921875</v>
      </c>
      <c r="O62" s="73"/>
      <c r="P62" s="74"/>
      <c r="Q62" s="74"/>
      <c r="R62" s="84"/>
      <c r="S62" s="48">
        <v>12</v>
      </c>
      <c r="T62" s="48">
        <v>0</v>
      </c>
      <c r="U62" s="49">
        <v>132</v>
      </c>
      <c r="V62" s="49">
        <v>8.3333000000000004E-2</v>
      </c>
      <c r="W62" s="49">
        <v>0</v>
      </c>
      <c r="X62" s="49">
        <v>6.0540510000000003</v>
      </c>
      <c r="Y62" s="49">
        <v>0</v>
      </c>
      <c r="Z62" s="49">
        <v>0</v>
      </c>
      <c r="AA62" s="69">
        <v>62</v>
      </c>
      <c r="AB62" s="69"/>
      <c r="AC62" s="70"/>
      <c r="AD62" s="76">
        <v>6928</v>
      </c>
      <c r="AE62" s="76">
        <v>3461420</v>
      </c>
      <c r="AF62" s="76">
        <v>254134</v>
      </c>
      <c r="AG62" s="76">
        <v>2447</v>
      </c>
      <c r="AH62" s="76"/>
      <c r="AI62" s="76" t="s">
        <v>4627</v>
      </c>
      <c r="AJ62" s="76" t="s">
        <v>5697</v>
      </c>
      <c r="AK62" s="81" t="s">
        <v>6374</v>
      </c>
      <c r="AL62" s="76"/>
      <c r="AM62" s="78">
        <v>39730.463680555556</v>
      </c>
      <c r="AN62" s="76" t="s">
        <v>8071</v>
      </c>
      <c r="AO62" s="81" t="s">
        <v>8131</v>
      </c>
      <c r="AP62" s="76" t="s">
        <v>65</v>
      </c>
      <c r="AQ62" s="48"/>
      <c r="AR62" s="48"/>
      <c r="AS62" s="48"/>
      <c r="AT62" s="48"/>
      <c r="AU62" s="48"/>
      <c r="AV62" s="48"/>
      <c r="AW62" s="48"/>
      <c r="AX62" s="48"/>
      <c r="AY62" s="48"/>
      <c r="AZ62" s="48"/>
      <c r="BA62" s="2"/>
      <c r="BB62" s="3"/>
      <c r="BC62" s="3"/>
      <c r="BD62" s="3"/>
      <c r="BE62" s="3"/>
    </row>
    <row r="63" spans="1:57" x14ac:dyDescent="0.3">
      <c r="A63" s="62" t="s">
        <v>229</v>
      </c>
      <c r="B63" s="63"/>
      <c r="C63" s="63" t="s">
        <v>12228</v>
      </c>
      <c r="D63" s="64"/>
      <c r="E63" s="66"/>
      <c r="F63" s="98" t="s">
        <v>6912</v>
      </c>
      <c r="G63" s="63"/>
      <c r="H63" s="67"/>
      <c r="I63" s="68"/>
      <c r="J63" s="68"/>
      <c r="K63" s="67" t="s">
        <v>9362</v>
      </c>
      <c r="L63" s="71"/>
      <c r="M63" s="72">
        <v>1152.3018798828125</v>
      </c>
      <c r="N63" s="72">
        <v>4250.60888671875</v>
      </c>
      <c r="O63" s="73"/>
      <c r="P63" s="74"/>
      <c r="Q63" s="74"/>
      <c r="R63" s="84"/>
      <c r="S63" s="48">
        <v>0</v>
      </c>
      <c r="T63" s="48">
        <v>2</v>
      </c>
      <c r="U63" s="49">
        <v>78</v>
      </c>
      <c r="V63" s="49">
        <v>6.3689999999999997E-3</v>
      </c>
      <c r="W63" s="49">
        <v>0</v>
      </c>
      <c r="X63" s="49">
        <v>1.016742</v>
      </c>
      <c r="Y63" s="49">
        <v>0</v>
      </c>
      <c r="Z63" s="49">
        <v>0</v>
      </c>
      <c r="AA63" s="69">
        <v>63</v>
      </c>
      <c r="AB63" s="69"/>
      <c r="AC63" s="70"/>
      <c r="AD63" s="76">
        <v>213</v>
      </c>
      <c r="AE63" s="76">
        <v>95</v>
      </c>
      <c r="AF63" s="76">
        <v>342</v>
      </c>
      <c r="AG63" s="76">
        <v>714</v>
      </c>
      <c r="AH63" s="76"/>
      <c r="AI63" s="76" t="s">
        <v>4628</v>
      </c>
      <c r="AJ63" s="76" t="s">
        <v>5698</v>
      </c>
      <c r="AK63" s="76"/>
      <c r="AL63" s="76"/>
      <c r="AM63" s="78">
        <v>43478.633831018517</v>
      </c>
      <c r="AN63" s="76" t="s">
        <v>8071</v>
      </c>
      <c r="AO63" s="81" t="s">
        <v>8132</v>
      </c>
      <c r="AP63" s="76" t="s">
        <v>66</v>
      </c>
      <c r="AQ63" s="48"/>
      <c r="AR63" s="48"/>
      <c r="AS63" s="48"/>
      <c r="AT63" s="48"/>
      <c r="AU63" s="48"/>
      <c r="AV63" s="48"/>
      <c r="AW63" s="102" t="s">
        <v>10627</v>
      </c>
      <c r="AX63" s="102" t="s">
        <v>10627</v>
      </c>
      <c r="AY63" s="102" t="s">
        <v>11316</v>
      </c>
      <c r="AZ63" s="102" t="s">
        <v>11316</v>
      </c>
      <c r="BA63" s="2"/>
      <c r="BB63" s="3"/>
      <c r="BC63" s="3"/>
      <c r="BD63" s="3"/>
      <c r="BE63" s="3"/>
    </row>
    <row r="64" spans="1:57" x14ac:dyDescent="0.3">
      <c r="A64" s="62" t="s">
        <v>1188</v>
      </c>
      <c r="B64" s="63"/>
      <c r="C64" s="63" t="s">
        <v>12228</v>
      </c>
      <c r="D64" s="64"/>
      <c r="E64" s="66"/>
      <c r="F64" s="98" t="s">
        <v>6913</v>
      </c>
      <c r="G64" s="63"/>
      <c r="H64" s="67"/>
      <c r="I64" s="68"/>
      <c r="J64" s="68"/>
      <c r="K64" s="67" t="s">
        <v>9363</v>
      </c>
      <c r="L64" s="71"/>
      <c r="M64" s="72">
        <v>1357.888916015625</v>
      </c>
      <c r="N64" s="72">
        <v>4458.31103515625</v>
      </c>
      <c r="O64" s="73"/>
      <c r="P64" s="74"/>
      <c r="Q64" s="74"/>
      <c r="R64" s="84"/>
      <c r="S64" s="48">
        <v>1</v>
      </c>
      <c r="T64" s="48">
        <v>0</v>
      </c>
      <c r="U64" s="49">
        <v>0</v>
      </c>
      <c r="V64" s="49">
        <v>5.1019999999999998E-3</v>
      </c>
      <c r="W64" s="49">
        <v>0</v>
      </c>
      <c r="X64" s="49">
        <v>0.58211500000000005</v>
      </c>
      <c r="Y64" s="49">
        <v>0</v>
      </c>
      <c r="Z64" s="49">
        <v>0</v>
      </c>
      <c r="AA64" s="69">
        <v>64</v>
      </c>
      <c r="AB64" s="69"/>
      <c r="AC64" s="70"/>
      <c r="AD64" s="76">
        <v>96</v>
      </c>
      <c r="AE64" s="76">
        <v>2995</v>
      </c>
      <c r="AF64" s="76">
        <v>30328</v>
      </c>
      <c r="AG64" s="76">
        <v>29409</v>
      </c>
      <c r="AH64" s="76"/>
      <c r="AI64" s="76" t="s">
        <v>4629</v>
      </c>
      <c r="AJ64" s="76" t="s">
        <v>5699</v>
      </c>
      <c r="AK64" s="81" t="s">
        <v>6375</v>
      </c>
      <c r="AL64" s="76"/>
      <c r="AM64" s="78">
        <v>41103.94326388889</v>
      </c>
      <c r="AN64" s="76" t="s">
        <v>8071</v>
      </c>
      <c r="AO64" s="81" t="s">
        <v>8133</v>
      </c>
      <c r="AP64" s="76" t="s">
        <v>65</v>
      </c>
      <c r="AQ64" s="48"/>
      <c r="AR64" s="48"/>
      <c r="AS64" s="48"/>
      <c r="AT64" s="48"/>
      <c r="AU64" s="48"/>
      <c r="AV64" s="48"/>
      <c r="AW64" s="48"/>
      <c r="AX64" s="48"/>
      <c r="AY64" s="48"/>
      <c r="AZ64" s="48"/>
      <c r="BA64" s="2"/>
      <c r="BB64" s="3"/>
      <c r="BC64" s="3"/>
      <c r="BD64" s="3"/>
      <c r="BE64" s="3"/>
    </row>
    <row r="65" spans="1:57" x14ac:dyDescent="0.3">
      <c r="A65" s="62" t="s">
        <v>230</v>
      </c>
      <c r="B65" s="63"/>
      <c r="C65" s="63" t="s">
        <v>12228</v>
      </c>
      <c r="D65" s="64"/>
      <c r="E65" s="66"/>
      <c r="F65" s="98" t="s">
        <v>6914</v>
      </c>
      <c r="G65" s="63"/>
      <c r="H65" s="67"/>
      <c r="I65" s="68"/>
      <c r="J65" s="68"/>
      <c r="K65" s="67" t="s">
        <v>9364</v>
      </c>
      <c r="L65" s="71"/>
      <c r="M65" s="72">
        <v>7653.5556640625</v>
      </c>
      <c r="N65" s="72">
        <v>5688.96923828125</v>
      </c>
      <c r="O65" s="73"/>
      <c r="P65" s="74"/>
      <c r="Q65" s="74"/>
      <c r="R65" s="84"/>
      <c r="S65" s="48">
        <v>0</v>
      </c>
      <c r="T65" s="48">
        <v>1</v>
      </c>
      <c r="U65" s="49">
        <v>0</v>
      </c>
      <c r="V65" s="49">
        <v>2.3255999999999999E-2</v>
      </c>
      <c r="W65" s="49">
        <v>0</v>
      </c>
      <c r="X65" s="49">
        <v>0.597333</v>
      </c>
      <c r="Y65" s="49">
        <v>0</v>
      </c>
      <c r="Z65" s="49">
        <v>0</v>
      </c>
      <c r="AA65" s="69">
        <v>65</v>
      </c>
      <c r="AB65" s="69"/>
      <c r="AC65" s="70"/>
      <c r="AD65" s="76">
        <v>1668</v>
      </c>
      <c r="AE65" s="76">
        <v>1908</v>
      </c>
      <c r="AF65" s="76">
        <v>7919</v>
      </c>
      <c r="AG65" s="76">
        <v>79</v>
      </c>
      <c r="AH65" s="76"/>
      <c r="AI65" s="76" t="s">
        <v>4630</v>
      </c>
      <c r="AJ65" s="76" t="s">
        <v>5700</v>
      </c>
      <c r="AK65" s="76"/>
      <c r="AL65" s="76"/>
      <c r="AM65" s="78">
        <v>39712.7575</v>
      </c>
      <c r="AN65" s="76" t="s">
        <v>8071</v>
      </c>
      <c r="AO65" s="81" t="s">
        <v>8134</v>
      </c>
      <c r="AP65" s="76" t="s">
        <v>66</v>
      </c>
      <c r="AQ65" s="48"/>
      <c r="AR65" s="48"/>
      <c r="AS65" s="48"/>
      <c r="AT65" s="48"/>
      <c r="AU65" s="48"/>
      <c r="AV65" s="48"/>
      <c r="AW65" s="102" t="s">
        <v>10628</v>
      </c>
      <c r="AX65" s="102" t="s">
        <v>10628</v>
      </c>
      <c r="AY65" s="102" t="s">
        <v>11317</v>
      </c>
      <c r="AZ65" s="102" t="s">
        <v>11317</v>
      </c>
      <c r="BA65" s="2"/>
      <c r="BB65" s="3"/>
      <c r="BC65" s="3"/>
      <c r="BD65" s="3"/>
      <c r="BE65" s="3"/>
    </row>
    <row r="66" spans="1:57" x14ac:dyDescent="0.3">
      <c r="A66" s="62" t="s">
        <v>231</v>
      </c>
      <c r="B66" s="63"/>
      <c r="C66" s="63" t="s">
        <v>12228</v>
      </c>
      <c r="D66" s="64"/>
      <c r="E66" s="66"/>
      <c r="F66" s="98" t="s">
        <v>6915</v>
      </c>
      <c r="G66" s="63"/>
      <c r="H66" s="67"/>
      <c r="I66" s="68"/>
      <c r="J66" s="68"/>
      <c r="K66" s="67" t="s">
        <v>9365</v>
      </c>
      <c r="L66" s="71"/>
      <c r="M66" s="72">
        <v>2962.1259765625</v>
      </c>
      <c r="N66" s="72">
        <v>6270.72802734375</v>
      </c>
      <c r="O66" s="73"/>
      <c r="P66" s="74"/>
      <c r="Q66" s="74"/>
      <c r="R66" s="84"/>
      <c r="S66" s="48">
        <v>0</v>
      </c>
      <c r="T66" s="48">
        <v>1</v>
      </c>
      <c r="U66" s="49">
        <v>0</v>
      </c>
      <c r="V66" s="49">
        <v>9.7090000000000006E-3</v>
      </c>
      <c r="W66" s="49">
        <v>1.8818999999999999E-2</v>
      </c>
      <c r="X66" s="49">
        <v>0.54937599999999998</v>
      </c>
      <c r="Y66" s="49">
        <v>0</v>
      </c>
      <c r="Z66" s="49">
        <v>0</v>
      </c>
      <c r="AA66" s="69">
        <v>66</v>
      </c>
      <c r="AB66" s="69"/>
      <c r="AC66" s="70"/>
      <c r="AD66" s="76">
        <v>387</v>
      </c>
      <c r="AE66" s="76">
        <v>1134</v>
      </c>
      <c r="AF66" s="76">
        <v>106840</v>
      </c>
      <c r="AG66" s="76">
        <v>107663</v>
      </c>
      <c r="AH66" s="76"/>
      <c r="AI66" s="76"/>
      <c r="AJ66" s="76" t="s">
        <v>5701</v>
      </c>
      <c r="AK66" s="76"/>
      <c r="AL66" s="76"/>
      <c r="AM66" s="78">
        <v>40750.306666666664</v>
      </c>
      <c r="AN66" s="76" t="s">
        <v>8071</v>
      </c>
      <c r="AO66" s="81" t="s">
        <v>8135</v>
      </c>
      <c r="AP66" s="76" t="s">
        <v>66</v>
      </c>
      <c r="AQ66" s="48"/>
      <c r="AR66" s="48"/>
      <c r="AS66" s="48"/>
      <c r="AT66" s="48"/>
      <c r="AU66" s="48"/>
      <c r="AV66" s="48"/>
      <c r="AW66" s="102" t="s">
        <v>10629</v>
      </c>
      <c r="AX66" s="102" t="s">
        <v>10629</v>
      </c>
      <c r="AY66" s="102" t="s">
        <v>11318</v>
      </c>
      <c r="AZ66" s="102" t="s">
        <v>11318</v>
      </c>
      <c r="BA66" s="2"/>
      <c r="BB66" s="3"/>
      <c r="BC66" s="3"/>
      <c r="BD66" s="3"/>
      <c r="BE66" s="3"/>
    </row>
    <row r="67" spans="1:57" x14ac:dyDescent="0.3">
      <c r="A67" s="62" t="s">
        <v>1189</v>
      </c>
      <c r="B67" s="63"/>
      <c r="C67" s="63" t="s">
        <v>12228</v>
      </c>
      <c r="D67" s="64"/>
      <c r="E67" s="66"/>
      <c r="F67" s="98" t="s">
        <v>6916</v>
      </c>
      <c r="G67" s="63"/>
      <c r="H67" s="67"/>
      <c r="I67" s="68"/>
      <c r="J67" s="68"/>
      <c r="K67" s="67" t="s">
        <v>9366</v>
      </c>
      <c r="L67" s="71"/>
      <c r="M67" s="72">
        <v>1728.094970703125</v>
      </c>
      <c r="N67" s="72">
        <v>6541.1572265625</v>
      </c>
      <c r="O67" s="73"/>
      <c r="P67" s="74"/>
      <c r="Q67" s="74"/>
      <c r="R67" s="84"/>
      <c r="S67" s="48">
        <v>52</v>
      </c>
      <c r="T67" s="48">
        <v>0</v>
      </c>
      <c r="U67" s="49">
        <v>2652</v>
      </c>
      <c r="V67" s="49">
        <v>1.9231000000000002E-2</v>
      </c>
      <c r="W67" s="49">
        <v>1.8818999999999999E-2</v>
      </c>
      <c r="X67" s="49">
        <v>24.432421999999999</v>
      </c>
      <c r="Y67" s="49">
        <v>0</v>
      </c>
      <c r="Z67" s="49">
        <v>0</v>
      </c>
      <c r="AA67" s="69">
        <v>67</v>
      </c>
      <c r="AB67" s="69"/>
      <c r="AC67" s="70"/>
      <c r="AD67" s="76">
        <v>776</v>
      </c>
      <c r="AE67" s="76">
        <v>55415</v>
      </c>
      <c r="AF67" s="76">
        <v>52667</v>
      </c>
      <c r="AG67" s="76">
        <v>113877</v>
      </c>
      <c r="AH67" s="76"/>
      <c r="AI67" s="76" t="s">
        <v>4631</v>
      </c>
      <c r="AJ67" s="76" t="s">
        <v>5702</v>
      </c>
      <c r="AK67" s="81" t="s">
        <v>6376</v>
      </c>
      <c r="AL67" s="76"/>
      <c r="AM67" s="78">
        <v>39935.537534722222</v>
      </c>
      <c r="AN67" s="76" t="s">
        <v>8071</v>
      </c>
      <c r="AO67" s="81" t="s">
        <v>8136</v>
      </c>
      <c r="AP67" s="76" t="s">
        <v>65</v>
      </c>
      <c r="AQ67" s="48"/>
      <c r="AR67" s="48"/>
      <c r="AS67" s="48"/>
      <c r="AT67" s="48"/>
      <c r="AU67" s="48"/>
      <c r="AV67" s="48"/>
      <c r="AW67" s="48"/>
      <c r="AX67" s="48"/>
      <c r="AY67" s="48"/>
      <c r="AZ67" s="48"/>
      <c r="BA67" s="2"/>
      <c r="BB67" s="3"/>
      <c r="BC67" s="3"/>
      <c r="BD67" s="3"/>
      <c r="BE67" s="3"/>
    </row>
    <row r="68" spans="1:57" x14ac:dyDescent="0.3">
      <c r="A68" s="62" t="s">
        <v>232</v>
      </c>
      <c r="B68" s="63"/>
      <c r="C68" s="63" t="s">
        <v>12228</v>
      </c>
      <c r="D68" s="64"/>
      <c r="E68" s="66"/>
      <c r="F68" s="98" t="s">
        <v>6917</v>
      </c>
      <c r="G68" s="63"/>
      <c r="H68" s="67"/>
      <c r="I68" s="68"/>
      <c r="J68" s="68"/>
      <c r="K68" s="67" t="s">
        <v>9367</v>
      </c>
      <c r="L68" s="71"/>
      <c r="M68" s="72">
        <v>2777.5</v>
      </c>
      <c r="N68" s="72">
        <v>528.01361083984375</v>
      </c>
      <c r="O68" s="73"/>
      <c r="P68" s="74"/>
      <c r="Q68" s="74"/>
      <c r="R68" s="84"/>
      <c r="S68" s="48">
        <v>0</v>
      </c>
      <c r="T68" s="48">
        <v>1</v>
      </c>
      <c r="U68" s="49">
        <v>0</v>
      </c>
      <c r="V68" s="49">
        <v>0.2</v>
      </c>
      <c r="W68" s="49">
        <v>0</v>
      </c>
      <c r="X68" s="49">
        <v>0.693693</v>
      </c>
      <c r="Y68" s="49">
        <v>0</v>
      </c>
      <c r="Z68" s="49">
        <v>0</v>
      </c>
      <c r="AA68" s="69">
        <v>68</v>
      </c>
      <c r="AB68" s="69"/>
      <c r="AC68" s="70"/>
      <c r="AD68" s="76">
        <v>238</v>
      </c>
      <c r="AE68" s="76">
        <v>262</v>
      </c>
      <c r="AF68" s="76">
        <v>183</v>
      </c>
      <c r="AG68" s="76">
        <v>1566</v>
      </c>
      <c r="AH68" s="76"/>
      <c r="AI68" s="76" t="s">
        <v>4632</v>
      </c>
      <c r="AJ68" s="76" t="s">
        <v>5703</v>
      </c>
      <c r="AK68" s="81" t="s">
        <v>6377</v>
      </c>
      <c r="AL68" s="76"/>
      <c r="AM68" s="78">
        <v>40831.401342592595</v>
      </c>
      <c r="AN68" s="76" t="s">
        <v>8071</v>
      </c>
      <c r="AO68" s="81" t="s">
        <v>8137</v>
      </c>
      <c r="AP68" s="76" t="s">
        <v>66</v>
      </c>
      <c r="AQ68" s="48"/>
      <c r="AR68" s="48"/>
      <c r="AS68" s="48"/>
      <c r="AT68" s="48"/>
      <c r="AU68" s="48"/>
      <c r="AV68" s="48"/>
      <c r="AW68" s="102" t="s">
        <v>10630</v>
      </c>
      <c r="AX68" s="102" t="s">
        <v>10630</v>
      </c>
      <c r="AY68" s="102" t="s">
        <v>11319</v>
      </c>
      <c r="AZ68" s="102" t="s">
        <v>11319</v>
      </c>
      <c r="BA68" s="2"/>
      <c r="BB68" s="3"/>
      <c r="BC68" s="3"/>
      <c r="BD68" s="3"/>
      <c r="BE68" s="3"/>
    </row>
    <row r="69" spans="1:57" x14ac:dyDescent="0.3">
      <c r="A69" s="62" t="s">
        <v>1190</v>
      </c>
      <c r="B69" s="63"/>
      <c r="C69" s="63" t="s">
        <v>12228</v>
      </c>
      <c r="D69" s="64"/>
      <c r="E69" s="66"/>
      <c r="F69" s="98" t="s">
        <v>6918</v>
      </c>
      <c r="G69" s="63"/>
      <c r="H69" s="67"/>
      <c r="I69" s="68"/>
      <c r="J69" s="68"/>
      <c r="K69" s="67" t="s">
        <v>9368</v>
      </c>
      <c r="L69" s="71"/>
      <c r="M69" s="72">
        <v>2597.607421875</v>
      </c>
      <c r="N69" s="72">
        <v>528.01361083984375</v>
      </c>
      <c r="O69" s="73"/>
      <c r="P69" s="74"/>
      <c r="Q69" s="74"/>
      <c r="R69" s="84"/>
      <c r="S69" s="48">
        <v>3</v>
      </c>
      <c r="T69" s="48">
        <v>0</v>
      </c>
      <c r="U69" s="49">
        <v>6</v>
      </c>
      <c r="V69" s="49">
        <v>0.33333299999999999</v>
      </c>
      <c r="W69" s="49">
        <v>0</v>
      </c>
      <c r="X69" s="49">
        <v>1.9189179999999999</v>
      </c>
      <c r="Y69" s="49">
        <v>0</v>
      </c>
      <c r="Z69" s="49">
        <v>0</v>
      </c>
      <c r="AA69" s="69">
        <v>69</v>
      </c>
      <c r="AB69" s="69"/>
      <c r="AC69" s="70"/>
      <c r="AD69" s="76">
        <v>2029</v>
      </c>
      <c r="AE69" s="76">
        <v>214</v>
      </c>
      <c r="AF69" s="76">
        <v>6305</v>
      </c>
      <c r="AG69" s="76">
        <v>9577</v>
      </c>
      <c r="AH69" s="76"/>
      <c r="AI69" s="76" t="s">
        <v>4633</v>
      </c>
      <c r="AJ69" s="76" t="s">
        <v>5704</v>
      </c>
      <c r="AK69" s="81" t="s">
        <v>6378</v>
      </c>
      <c r="AL69" s="76"/>
      <c r="AM69" s="78">
        <v>39866.978043981479</v>
      </c>
      <c r="AN69" s="76" t="s">
        <v>8071</v>
      </c>
      <c r="AO69" s="81" t="s">
        <v>8138</v>
      </c>
      <c r="AP69" s="76" t="s">
        <v>65</v>
      </c>
      <c r="AQ69" s="48"/>
      <c r="AR69" s="48"/>
      <c r="AS69" s="48"/>
      <c r="AT69" s="48"/>
      <c r="AU69" s="48"/>
      <c r="AV69" s="48"/>
      <c r="AW69" s="48"/>
      <c r="AX69" s="48"/>
      <c r="AY69" s="48"/>
      <c r="AZ69" s="48"/>
      <c r="BA69" s="2"/>
      <c r="BB69" s="3"/>
      <c r="BC69" s="3"/>
      <c r="BD69" s="3"/>
      <c r="BE69" s="3"/>
    </row>
    <row r="70" spans="1:57" x14ac:dyDescent="0.3">
      <c r="A70" s="62" t="s">
        <v>233</v>
      </c>
      <c r="B70" s="63"/>
      <c r="C70" s="63" t="s">
        <v>12228</v>
      </c>
      <c r="D70" s="64"/>
      <c r="E70" s="66"/>
      <c r="F70" s="98" t="s">
        <v>6919</v>
      </c>
      <c r="G70" s="63"/>
      <c r="H70" s="67"/>
      <c r="I70" s="68"/>
      <c r="J70" s="68"/>
      <c r="K70" s="67" t="s">
        <v>9369</v>
      </c>
      <c r="L70" s="71"/>
      <c r="M70" s="72">
        <v>7232.07666015625</v>
      </c>
      <c r="N70" s="72">
        <v>9008.658203125</v>
      </c>
      <c r="O70" s="73"/>
      <c r="P70" s="74"/>
      <c r="Q70" s="74"/>
      <c r="R70" s="84"/>
      <c r="S70" s="48">
        <v>1</v>
      </c>
      <c r="T70" s="48">
        <v>1</v>
      </c>
      <c r="U70" s="49">
        <v>0</v>
      </c>
      <c r="V70" s="49">
        <v>0</v>
      </c>
      <c r="W70" s="49">
        <v>0</v>
      </c>
      <c r="X70" s="49">
        <v>1</v>
      </c>
      <c r="Y70" s="49">
        <v>0</v>
      </c>
      <c r="Z70" s="49" t="s">
        <v>10536</v>
      </c>
      <c r="AA70" s="69">
        <v>70</v>
      </c>
      <c r="AB70" s="69"/>
      <c r="AC70" s="70"/>
      <c r="AD70" s="76">
        <v>1226</v>
      </c>
      <c r="AE70" s="76">
        <v>1098</v>
      </c>
      <c r="AF70" s="76">
        <v>11309</v>
      </c>
      <c r="AG70" s="76">
        <v>4103</v>
      </c>
      <c r="AH70" s="76"/>
      <c r="AI70" s="76" t="s">
        <v>4634</v>
      </c>
      <c r="AJ70" s="76" t="s">
        <v>5705</v>
      </c>
      <c r="AK70" s="76"/>
      <c r="AL70" s="76"/>
      <c r="AM70" s="78">
        <v>40629.594675925924</v>
      </c>
      <c r="AN70" s="76" t="s">
        <v>8071</v>
      </c>
      <c r="AO70" s="81" t="s">
        <v>8139</v>
      </c>
      <c r="AP70" s="76" t="s">
        <v>66</v>
      </c>
      <c r="AQ70" s="48"/>
      <c r="AR70" s="48"/>
      <c r="AS70" s="48"/>
      <c r="AT70" s="48"/>
      <c r="AU70" s="48"/>
      <c r="AV70" s="48"/>
      <c r="AW70" s="102" t="s">
        <v>10631</v>
      </c>
      <c r="AX70" s="102" t="s">
        <v>10631</v>
      </c>
      <c r="AY70" s="102" t="s">
        <v>11320</v>
      </c>
      <c r="AZ70" s="102" t="s">
        <v>11320</v>
      </c>
      <c r="BA70" s="2"/>
      <c r="BB70" s="3"/>
      <c r="BC70" s="3"/>
      <c r="BD70" s="3"/>
      <c r="BE70" s="3"/>
    </row>
    <row r="71" spans="1:57" x14ac:dyDescent="0.3">
      <c r="A71" s="62" t="s">
        <v>234</v>
      </c>
      <c r="B71" s="63"/>
      <c r="C71" s="63" t="s">
        <v>12228</v>
      </c>
      <c r="D71" s="64"/>
      <c r="E71" s="66"/>
      <c r="F71" s="98" t="s">
        <v>6920</v>
      </c>
      <c r="G71" s="63"/>
      <c r="H71" s="67"/>
      <c r="I71" s="68"/>
      <c r="J71" s="68"/>
      <c r="K71" s="67" t="s">
        <v>9370</v>
      </c>
      <c r="L71" s="71"/>
      <c r="M71" s="72">
        <v>7106.74072265625</v>
      </c>
      <c r="N71" s="72">
        <v>6579.62060546875</v>
      </c>
      <c r="O71" s="73"/>
      <c r="P71" s="74"/>
      <c r="Q71" s="74"/>
      <c r="R71" s="84"/>
      <c r="S71" s="48">
        <v>0</v>
      </c>
      <c r="T71" s="48">
        <v>1</v>
      </c>
      <c r="U71" s="49">
        <v>0</v>
      </c>
      <c r="V71" s="49">
        <v>6.9439999999999997E-3</v>
      </c>
      <c r="W71" s="49">
        <v>0</v>
      </c>
      <c r="X71" s="49">
        <v>0.54690300000000003</v>
      </c>
      <c r="Y71" s="49">
        <v>0</v>
      </c>
      <c r="Z71" s="49">
        <v>0</v>
      </c>
      <c r="AA71" s="69">
        <v>71</v>
      </c>
      <c r="AB71" s="69"/>
      <c r="AC71" s="70"/>
      <c r="AD71" s="76">
        <v>290</v>
      </c>
      <c r="AE71" s="76">
        <v>1107</v>
      </c>
      <c r="AF71" s="76">
        <v>8262</v>
      </c>
      <c r="AG71" s="76">
        <v>9891</v>
      </c>
      <c r="AH71" s="76"/>
      <c r="AI71" s="76" t="s">
        <v>4635</v>
      </c>
      <c r="AJ71" s="76" t="s">
        <v>5706</v>
      </c>
      <c r="AK71" s="81" t="s">
        <v>6379</v>
      </c>
      <c r="AL71" s="76"/>
      <c r="AM71" s="78">
        <v>42212.78533564815</v>
      </c>
      <c r="AN71" s="76" t="s">
        <v>8071</v>
      </c>
      <c r="AO71" s="81" t="s">
        <v>8140</v>
      </c>
      <c r="AP71" s="76" t="s">
        <v>66</v>
      </c>
      <c r="AQ71" s="48" t="s">
        <v>2126</v>
      </c>
      <c r="AR71" s="48" t="s">
        <v>2126</v>
      </c>
      <c r="AS71" s="48" t="s">
        <v>2350</v>
      </c>
      <c r="AT71" s="48" t="s">
        <v>2350</v>
      </c>
      <c r="AU71" s="48"/>
      <c r="AV71" s="48"/>
      <c r="AW71" s="102" t="s">
        <v>10618</v>
      </c>
      <c r="AX71" s="102" t="s">
        <v>10618</v>
      </c>
      <c r="AY71" s="102" t="s">
        <v>11307</v>
      </c>
      <c r="AZ71" s="102" t="s">
        <v>11307</v>
      </c>
      <c r="BA71" s="2"/>
      <c r="BB71" s="3"/>
      <c r="BC71" s="3"/>
      <c r="BD71" s="3"/>
      <c r="BE71" s="3"/>
    </row>
    <row r="72" spans="1:57" x14ac:dyDescent="0.3">
      <c r="A72" s="62" t="s">
        <v>235</v>
      </c>
      <c r="B72" s="63"/>
      <c r="C72" s="63" t="s">
        <v>12228</v>
      </c>
      <c r="D72" s="64"/>
      <c r="E72" s="66"/>
      <c r="F72" s="98" t="s">
        <v>6921</v>
      </c>
      <c r="G72" s="63"/>
      <c r="H72" s="67"/>
      <c r="I72" s="68"/>
      <c r="J72" s="68"/>
      <c r="K72" s="67" t="s">
        <v>9371</v>
      </c>
      <c r="L72" s="71"/>
      <c r="M72" s="72">
        <v>3111.734375</v>
      </c>
      <c r="N72" s="72">
        <v>9205.7451171875</v>
      </c>
      <c r="O72" s="73"/>
      <c r="P72" s="74"/>
      <c r="Q72" s="74"/>
      <c r="R72" s="84"/>
      <c r="S72" s="48">
        <v>1</v>
      </c>
      <c r="T72" s="48">
        <v>1</v>
      </c>
      <c r="U72" s="49">
        <v>0</v>
      </c>
      <c r="V72" s="49">
        <v>0</v>
      </c>
      <c r="W72" s="49">
        <v>0</v>
      </c>
      <c r="X72" s="49">
        <v>1</v>
      </c>
      <c r="Y72" s="49">
        <v>0</v>
      </c>
      <c r="Z72" s="49" t="s">
        <v>10536</v>
      </c>
      <c r="AA72" s="69">
        <v>72</v>
      </c>
      <c r="AB72" s="69"/>
      <c r="AC72" s="70"/>
      <c r="AD72" s="76">
        <v>583</v>
      </c>
      <c r="AE72" s="76">
        <v>1463</v>
      </c>
      <c r="AF72" s="76">
        <v>29947</v>
      </c>
      <c r="AG72" s="76">
        <v>19085</v>
      </c>
      <c r="AH72" s="76"/>
      <c r="AI72" s="76" t="s">
        <v>4636</v>
      </c>
      <c r="AJ72" s="76" t="s">
        <v>5707</v>
      </c>
      <c r="AK72" s="76"/>
      <c r="AL72" s="76"/>
      <c r="AM72" s="78">
        <v>40602.668171296296</v>
      </c>
      <c r="AN72" s="76" t="s">
        <v>8071</v>
      </c>
      <c r="AO72" s="81" t="s">
        <v>8141</v>
      </c>
      <c r="AP72" s="76" t="s">
        <v>66</v>
      </c>
      <c r="AQ72" s="48" t="s">
        <v>2129</v>
      </c>
      <c r="AR72" s="48" t="s">
        <v>2129</v>
      </c>
      <c r="AS72" s="48" t="s">
        <v>2350</v>
      </c>
      <c r="AT72" s="48" t="s">
        <v>2350</v>
      </c>
      <c r="AU72" s="48"/>
      <c r="AV72" s="48"/>
      <c r="AW72" s="102" t="s">
        <v>10632</v>
      </c>
      <c r="AX72" s="102" t="s">
        <v>10632</v>
      </c>
      <c r="AY72" s="102" t="s">
        <v>11321</v>
      </c>
      <c r="AZ72" s="102" t="s">
        <v>11321</v>
      </c>
      <c r="BA72" s="2"/>
      <c r="BB72" s="3"/>
      <c r="BC72" s="3"/>
      <c r="BD72" s="3"/>
      <c r="BE72" s="3"/>
    </row>
    <row r="73" spans="1:57" x14ac:dyDescent="0.3">
      <c r="A73" s="62" t="s">
        <v>236</v>
      </c>
      <c r="B73" s="63"/>
      <c r="C73" s="63" t="s">
        <v>12228</v>
      </c>
      <c r="D73" s="64"/>
      <c r="E73" s="66"/>
      <c r="F73" s="98" t="s">
        <v>6922</v>
      </c>
      <c r="G73" s="63"/>
      <c r="H73" s="67"/>
      <c r="I73" s="68"/>
      <c r="J73" s="68"/>
      <c r="K73" s="67" t="s">
        <v>9372</v>
      </c>
      <c r="L73" s="71"/>
      <c r="M73" s="72">
        <v>6993.990234375</v>
      </c>
      <c r="N73" s="72">
        <v>6342.810546875</v>
      </c>
      <c r="O73" s="73"/>
      <c r="P73" s="74"/>
      <c r="Q73" s="74"/>
      <c r="R73" s="84"/>
      <c r="S73" s="48">
        <v>0</v>
      </c>
      <c r="T73" s="48">
        <v>3</v>
      </c>
      <c r="U73" s="49">
        <v>198</v>
      </c>
      <c r="V73" s="49">
        <v>7.143E-3</v>
      </c>
      <c r="W73" s="49">
        <v>0</v>
      </c>
      <c r="X73" s="49">
        <v>1.5470790000000001</v>
      </c>
      <c r="Y73" s="49">
        <v>0</v>
      </c>
      <c r="Z73" s="49">
        <v>0</v>
      </c>
      <c r="AA73" s="69">
        <v>73</v>
      </c>
      <c r="AB73" s="69"/>
      <c r="AC73" s="70"/>
      <c r="AD73" s="76">
        <v>1484</v>
      </c>
      <c r="AE73" s="76">
        <v>566</v>
      </c>
      <c r="AF73" s="76">
        <v>54991</v>
      </c>
      <c r="AG73" s="76">
        <v>47697</v>
      </c>
      <c r="AH73" s="76"/>
      <c r="AI73" s="76"/>
      <c r="AJ73" s="76"/>
      <c r="AK73" s="76"/>
      <c r="AL73" s="76"/>
      <c r="AM73" s="78">
        <v>40976.772430555553</v>
      </c>
      <c r="AN73" s="76" t="s">
        <v>8071</v>
      </c>
      <c r="AO73" s="81" t="s">
        <v>8142</v>
      </c>
      <c r="AP73" s="76" t="s">
        <v>66</v>
      </c>
      <c r="AQ73" s="48" t="s">
        <v>2126</v>
      </c>
      <c r="AR73" s="48" t="s">
        <v>2126</v>
      </c>
      <c r="AS73" s="48" t="s">
        <v>2350</v>
      </c>
      <c r="AT73" s="48" t="s">
        <v>2350</v>
      </c>
      <c r="AU73" s="48" t="s">
        <v>2395</v>
      </c>
      <c r="AV73" s="48" t="s">
        <v>2395</v>
      </c>
      <c r="AW73" s="102" t="s">
        <v>10633</v>
      </c>
      <c r="AX73" s="102" t="s">
        <v>11265</v>
      </c>
      <c r="AY73" s="102" t="s">
        <v>11322</v>
      </c>
      <c r="AZ73" s="102" t="s">
        <v>11952</v>
      </c>
      <c r="BA73" s="2"/>
      <c r="BB73" s="3"/>
      <c r="BC73" s="3"/>
      <c r="BD73" s="3"/>
      <c r="BE73" s="3"/>
    </row>
    <row r="74" spans="1:57" x14ac:dyDescent="0.3">
      <c r="A74" s="62" t="s">
        <v>1191</v>
      </c>
      <c r="B74" s="63"/>
      <c r="C74" s="63" t="s">
        <v>12228</v>
      </c>
      <c r="D74" s="64"/>
      <c r="E74" s="66"/>
      <c r="F74" s="98" t="s">
        <v>6923</v>
      </c>
      <c r="G74" s="63"/>
      <c r="H74" s="67"/>
      <c r="I74" s="68"/>
      <c r="J74" s="68"/>
      <c r="K74" s="67" t="s">
        <v>9373</v>
      </c>
      <c r="L74" s="71"/>
      <c r="M74" s="72">
        <v>6449.97216796875</v>
      </c>
      <c r="N74" s="72">
        <v>6207.84375</v>
      </c>
      <c r="O74" s="73"/>
      <c r="P74" s="74"/>
      <c r="Q74" s="74"/>
      <c r="R74" s="84"/>
      <c r="S74" s="48">
        <v>1</v>
      </c>
      <c r="T74" s="48">
        <v>0</v>
      </c>
      <c r="U74" s="49">
        <v>0</v>
      </c>
      <c r="V74" s="49">
        <v>5.2630000000000003E-3</v>
      </c>
      <c r="W74" s="49">
        <v>0</v>
      </c>
      <c r="X74" s="49">
        <v>0.58833899999999995</v>
      </c>
      <c r="Y74" s="49">
        <v>0</v>
      </c>
      <c r="Z74" s="49">
        <v>0</v>
      </c>
      <c r="AA74" s="69">
        <v>74</v>
      </c>
      <c r="AB74" s="69"/>
      <c r="AC74" s="70"/>
      <c r="AD74" s="76">
        <v>6</v>
      </c>
      <c r="AE74" s="76">
        <v>0</v>
      </c>
      <c r="AF74" s="76">
        <v>0</v>
      </c>
      <c r="AG74" s="76">
        <v>0</v>
      </c>
      <c r="AH74" s="76"/>
      <c r="AI74" s="76"/>
      <c r="AJ74" s="76"/>
      <c r="AK74" s="76"/>
      <c r="AL74" s="76"/>
      <c r="AM74" s="78">
        <v>40657.889618055553</v>
      </c>
      <c r="AN74" s="76" t="s">
        <v>8071</v>
      </c>
      <c r="AO74" s="81" t="s">
        <v>8143</v>
      </c>
      <c r="AP74" s="76" t="s">
        <v>65</v>
      </c>
      <c r="AQ74" s="48"/>
      <c r="AR74" s="48"/>
      <c r="AS74" s="48"/>
      <c r="AT74" s="48"/>
      <c r="AU74" s="48"/>
      <c r="AV74" s="48"/>
      <c r="AW74" s="48"/>
      <c r="AX74" s="48"/>
      <c r="AY74" s="48"/>
      <c r="AZ74" s="48"/>
      <c r="BA74" s="2"/>
      <c r="BB74" s="3"/>
      <c r="BC74" s="3"/>
      <c r="BD74" s="3"/>
      <c r="BE74" s="3"/>
    </row>
    <row r="75" spans="1:57" x14ac:dyDescent="0.3">
      <c r="A75" s="62" t="s">
        <v>1192</v>
      </c>
      <c r="B75" s="63"/>
      <c r="C75" s="63" t="s">
        <v>12228</v>
      </c>
      <c r="D75" s="64"/>
      <c r="E75" s="66"/>
      <c r="F75" s="98" t="s">
        <v>6924</v>
      </c>
      <c r="G75" s="63"/>
      <c r="H75" s="67"/>
      <c r="I75" s="68"/>
      <c r="J75" s="68"/>
      <c r="K75" s="67" t="s">
        <v>9374</v>
      </c>
      <c r="L75" s="71"/>
      <c r="M75" s="72">
        <v>6998.2626953125</v>
      </c>
      <c r="N75" s="72">
        <v>6049.291015625</v>
      </c>
      <c r="O75" s="73"/>
      <c r="P75" s="74"/>
      <c r="Q75" s="74"/>
      <c r="R75" s="84"/>
      <c r="S75" s="48">
        <v>1</v>
      </c>
      <c r="T75" s="48">
        <v>0</v>
      </c>
      <c r="U75" s="49">
        <v>0</v>
      </c>
      <c r="V75" s="49">
        <v>5.2630000000000003E-3</v>
      </c>
      <c r="W75" s="49">
        <v>0</v>
      </c>
      <c r="X75" s="49">
        <v>0.58833899999999995</v>
      </c>
      <c r="Y75" s="49">
        <v>0</v>
      </c>
      <c r="Z75" s="49">
        <v>0</v>
      </c>
      <c r="AA75" s="69">
        <v>75</v>
      </c>
      <c r="AB75" s="69"/>
      <c r="AC75" s="70"/>
      <c r="AD75" s="76">
        <v>742</v>
      </c>
      <c r="AE75" s="76">
        <v>47702</v>
      </c>
      <c r="AF75" s="76">
        <v>30773</v>
      </c>
      <c r="AG75" s="76">
        <v>17392</v>
      </c>
      <c r="AH75" s="76"/>
      <c r="AI75" s="76" t="s">
        <v>4637</v>
      </c>
      <c r="AJ75" s="76"/>
      <c r="AK75" s="81" t="s">
        <v>6380</v>
      </c>
      <c r="AL75" s="76"/>
      <c r="AM75" s="78">
        <v>41460.61482638889</v>
      </c>
      <c r="AN75" s="76" t="s">
        <v>8071</v>
      </c>
      <c r="AO75" s="81" t="s">
        <v>8144</v>
      </c>
      <c r="AP75" s="76" t="s">
        <v>65</v>
      </c>
      <c r="AQ75" s="48"/>
      <c r="AR75" s="48"/>
      <c r="AS75" s="48"/>
      <c r="AT75" s="48"/>
      <c r="AU75" s="48"/>
      <c r="AV75" s="48"/>
      <c r="AW75" s="48"/>
      <c r="AX75" s="48"/>
      <c r="AY75" s="48"/>
      <c r="AZ75" s="48"/>
      <c r="BA75" s="2"/>
      <c r="BB75" s="3"/>
      <c r="BC75" s="3"/>
      <c r="BD75" s="3"/>
      <c r="BE75" s="3"/>
    </row>
    <row r="76" spans="1:57" x14ac:dyDescent="0.3">
      <c r="A76" s="62" t="s">
        <v>237</v>
      </c>
      <c r="B76" s="63"/>
      <c r="C76" s="63" t="s">
        <v>12228</v>
      </c>
      <c r="D76" s="64"/>
      <c r="E76" s="66"/>
      <c r="F76" s="98" t="s">
        <v>6925</v>
      </c>
      <c r="G76" s="63"/>
      <c r="H76" s="67"/>
      <c r="I76" s="68"/>
      <c r="J76" s="68"/>
      <c r="K76" s="67" t="s">
        <v>9375</v>
      </c>
      <c r="L76" s="71"/>
      <c r="M76" s="72">
        <v>5338.97216796875</v>
      </c>
      <c r="N76" s="72">
        <v>561.2744140625</v>
      </c>
      <c r="O76" s="73"/>
      <c r="P76" s="74"/>
      <c r="Q76" s="74"/>
      <c r="R76" s="84"/>
      <c r="S76" s="48">
        <v>0</v>
      </c>
      <c r="T76" s="48">
        <v>1</v>
      </c>
      <c r="U76" s="49">
        <v>0</v>
      </c>
      <c r="V76" s="49">
        <v>1</v>
      </c>
      <c r="W76" s="49">
        <v>0</v>
      </c>
      <c r="X76" s="49">
        <v>1</v>
      </c>
      <c r="Y76" s="49">
        <v>0</v>
      </c>
      <c r="Z76" s="49">
        <v>0</v>
      </c>
      <c r="AA76" s="69">
        <v>76</v>
      </c>
      <c r="AB76" s="69"/>
      <c r="AC76" s="70"/>
      <c r="AD76" s="76">
        <v>3845</v>
      </c>
      <c r="AE76" s="76">
        <v>530</v>
      </c>
      <c r="AF76" s="76">
        <v>28515</v>
      </c>
      <c r="AG76" s="76">
        <v>1262</v>
      </c>
      <c r="AH76" s="76"/>
      <c r="AI76" s="76"/>
      <c r="AJ76" s="76" t="s">
        <v>5708</v>
      </c>
      <c r="AK76" s="76"/>
      <c r="AL76" s="76"/>
      <c r="AM76" s="78">
        <v>40480.908425925925</v>
      </c>
      <c r="AN76" s="76" t="s">
        <v>8071</v>
      </c>
      <c r="AO76" s="81" t="s">
        <v>8145</v>
      </c>
      <c r="AP76" s="76" t="s">
        <v>66</v>
      </c>
      <c r="AQ76" s="48"/>
      <c r="AR76" s="48"/>
      <c r="AS76" s="48"/>
      <c r="AT76" s="48"/>
      <c r="AU76" s="48" t="s">
        <v>2396</v>
      </c>
      <c r="AV76" s="48" t="s">
        <v>2396</v>
      </c>
      <c r="AW76" s="102" t="s">
        <v>10634</v>
      </c>
      <c r="AX76" s="102" t="s">
        <v>10634</v>
      </c>
      <c r="AY76" s="102" t="s">
        <v>11323</v>
      </c>
      <c r="AZ76" s="102" t="s">
        <v>11323</v>
      </c>
      <c r="BA76" s="2"/>
      <c r="BB76" s="3"/>
      <c r="BC76" s="3"/>
      <c r="BD76" s="3"/>
      <c r="BE76" s="3"/>
    </row>
    <row r="77" spans="1:57" x14ac:dyDescent="0.3">
      <c r="A77" s="62" t="s">
        <v>1193</v>
      </c>
      <c r="B77" s="63"/>
      <c r="C77" s="63" t="s">
        <v>12228</v>
      </c>
      <c r="D77" s="64"/>
      <c r="E77" s="66"/>
      <c r="F77" s="98" t="s">
        <v>6926</v>
      </c>
      <c r="G77" s="63"/>
      <c r="H77" s="67"/>
      <c r="I77" s="68"/>
      <c r="J77" s="68"/>
      <c r="K77" s="67" t="s">
        <v>9376</v>
      </c>
      <c r="L77" s="71"/>
      <c r="M77" s="72">
        <v>5246.388671875</v>
      </c>
      <c r="N77" s="72">
        <v>644.42620849609375</v>
      </c>
      <c r="O77" s="73"/>
      <c r="P77" s="74"/>
      <c r="Q77" s="74"/>
      <c r="R77" s="84"/>
      <c r="S77" s="48">
        <v>1</v>
      </c>
      <c r="T77" s="48">
        <v>0</v>
      </c>
      <c r="U77" s="49">
        <v>0</v>
      </c>
      <c r="V77" s="49">
        <v>1</v>
      </c>
      <c r="W77" s="49">
        <v>0</v>
      </c>
      <c r="X77" s="49">
        <v>1</v>
      </c>
      <c r="Y77" s="49">
        <v>0</v>
      </c>
      <c r="Z77" s="49">
        <v>0</v>
      </c>
      <c r="AA77" s="69">
        <v>77</v>
      </c>
      <c r="AB77" s="69"/>
      <c r="AC77" s="70"/>
      <c r="AD77" s="76">
        <v>2442</v>
      </c>
      <c r="AE77" s="76">
        <v>9014</v>
      </c>
      <c r="AF77" s="76">
        <v>52287</v>
      </c>
      <c r="AG77" s="76">
        <v>20108</v>
      </c>
      <c r="AH77" s="76"/>
      <c r="AI77" s="76" t="s">
        <v>4638</v>
      </c>
      <c r="AJ77" s="76"/>
      <c r="AK77" s="81" t="s">
        <v>6381</v>
      </c>
      <c r="AL77" s="76"/>
      <c r="AM77" s="78">
        <v>40196.924722222226</v>
      </c>
      <c r="AN77" s="76" t="s">
        <v>8071</v>
      </c>
      <c r="AO77" s="81" t="s">
        <v>8146</v>
      </c>
      <c r="AP77" s="76" t="s">
        <v>65</v>
      </c>
      <c r="AQ77" s="48"/>
      <c r="AR77" s="48"/>
      <c r="AS77" s="48"/>
      <c r="AT77" s="48"/>
      <c r="AU77" s="48"/>
      <c r="AV77" s="48"/>
      <c r="AW77" s="48"/>
      <c r="AX77" s="48"/>
      <c r="AY77" s="48"/>
      <c r="AZ77" s="48"/>
      <c r="BA77" s="2"/>
      <c r="BB77" s="3"/>
      <c r="BC77" s="3"/>
      <c r="BD77" s="3"/>
      <c r="BE77" s="3"/>
    </row>
    <row r="78" spans="1:57" x14ac:dyDescent="0.3">
      <c r="A78" s="62" t="s">
        <v>238</v>
      </c>
      <c r="B78" s="63"/>
      <c r="C78" s="63" t="s">
        <v>12228</v>
      </c>
      <c r="D78" s="64"/>
      <c r="E78" s="66"/>
      <c r="F78" s="98" t="s">
        <v>6927</v>
      </c>
      <c r="G78" s="63"/>
      <c r="H78" s="67"/>
      <c r="I78" s="68"/>
      <c r="J78" s="68"/>
      <c r="K78" s="67" t="s">
        <v>9377</v>
      </c>
      <c r="L78" s="71"/>
      <c r="M78" s="72">
        <v>9040.951171875</v>
      </c>
      <c r="N78" s="72">
        <v>5723.2060546875</v>
      </c>
      <c r="O78" s="73"/>
      <c r="P78" s="74"/>
      <c r="Q78" s="74"/>
      <c r="R78" s="84"/>
      <c r="S78" s="48">
        <v>0</v>
      </c>
      <c r="T78" s="48">
        <v>1</v>
      </c>
      <c r="U78" s="49">
        <v>0</v>
      </c>
      <c r="V78" s="49">
        <v>5.8824000000000001E-2</v>
      </c>
      <c r="W78" s="49">
        <v>0</v>
      </c>
      <c r="X78" s="49">
        <v>0.56657199999999996</v>
      </c>
      <c r="Y78" s="49">
        <v>0</v>
      </c>
      <c r="Z78" s="49">
        <v>0</v>
      </c>
      <c r="AA78" s="69">
        <v>78</v>
      </c>
      <c r="AB78" s="69"/>
      <c r="AC78" s="70"/>
      <c r="AD78" s="76">
        <v>858</v>
      </c>
      <c r="AE78" s="76">
        <v>474</v>
      </c>
      <c r="AF78" s="76">
        <v>100356</v>
      </c>
      <c r="AG78" s="76">
        <v>72144</v>
      </c>
      <c r="AH78" s="76"/>
      <c r="AI78" s="76" t="s">
        <v>4639</v>
      </c>
      <c r="AJ78" s="76" t="s">
        <v>5709</v>
      </c>
      <c r="AK78" s="76"/>
      <c r="AL78" s="76"/>
      <c r="AM78" s="78">
        <v>40206.755636574075</v>
      </c>
      <c r="AN78" s="76" t="s">
        <v>8071</v>
      </c>
      <c r="AO78" s="81" t="s">
        <v>8147</v>
      </c>
      <c r="AP78" s="76" t="s">
        <v>66</v>
      </c>
      <c r="AQ78" s="48"/>
      <c r="AR78" s="48"/>
      <c r="AS78" s="48"/>
      <c r="AT78" s="48"/>
      <c r="AU78" s="48" t="s">
        <v>2388</v>
      </c>
      <c r="AV78" s="48" t="s">
        <v>2388</v>
      </c>
      <c r="AW78" s="102" t="s">
        <v>10593</v>
      </c>
      <c r="AX78" s="102" t="s">
        <v>10593</v>
      </c>
      <c r="AY78" s="102" t="s">
        <v>11282</v>
      </c>
      <c r="AZ78" s="102" t="s">
        <v>11282</v>
      </c>
      <c r="BA78" s="2"/>
      <c r="BB78" s="3"/>
      <c r="BC78" s="3"/>
      <c r="BD78" s="3"/>
      <c r="BE78" s="3"/>
    </row>
    <row r="79" spans="1:57" x14ac:dyDescent="0.3">
      <c r="A79" s="62" t="s">
        <v>239</v>
      </c>
      <c r="B79" s="63"/>
      <c r="C79" s="63" t="s">
        <v>12228</v>
      </c>
      <c r="D79" s="64"/>
      <c r="E79" s="66"/>
      <c r="F79" s="98" t="s">
        <v>6928</v>
      </c>
      <c r="G79" s="63"/>
      <c r="H79" s="67"/>
      <c r="I79" s="68"/>
      <c r="J79" s="68"/>
      <c r="K79" s="67" t="s">
        <v>9378</v>
      </c>
      <c r="L79" s="71"/>
      <c r="M79" s="72">
        <v>4326.31396484375</v>
      </c>
      <c r="N79" s="72">
        <v>9458.513671875</v>
      </c>
      <c r="O79" s="73"/>
      <c r="P79" s="74"/>
      <c r="Q79" s="74"/>
      <c r="R79" s="84"/>
      <c r="S79" s="48">
        <v>1</v>
      </c>
      <c r="T79" s="48">
        <v>1</v>
      </c>
      <c r="U79" s="49">
        <v>0</v>
      </c>
      <c r="V79" s="49">
        <v>0</v>
      </c>
      <c r="W79" s="49">
        <v>0</v>
      </c>
      <c r="X79" s="49">
        <v>1</v>
      </c>
      <c r="Y79" s="49">
        <v>0</v>
      </c>
      <c r="Z79" s="49" t="s">
        <v>10536</v>
      </c>
      <c r="AA79" s="69">
        <v>79</v>
      </c>
      <c r="AB79" s="69"/>
      <c r="AC79" s="70"/>
      <c r="AD79" s="76">
        <v>2361</v>
      </c>
      <c r="AE79" s="76">
        <v>1868</v>
      </c>
      <c r="AF79" s="76">
        <v>8785</v>
      </c>
      <c r="AG79" s="76">
        <v>21150</v>
      </c>
      <c r="AH79" s="76"/>
      <c r="AI79" s="76" t="s">
        <v>4640</v>
      </c>
      <c r="AJ79" s="76" t="s">
        <v>5710</v>
      </c>
      <c r="AK79" s="76"/>
      <c r="AL79" s="76"/>
      <c r="AM79" s="78">
        <v>43577.529513888891</v>
      </c>
      <c r="AN79" s="76" t="s">
        <v>8071</v>
      </c>
      <c r="AO79" s="81" t="s">
        <v>8148</v>
      </c>
      <c r="AP79" s="76" t="s">
        <v>66</v>
      </c>
      <c r="AQ79" s="48"/>
      <c r="AR79" s="48"/>
      <c r="AS79" s="48"/>
      <c r="AT79" s="48"/>
      <c r="AU79" s="48"/>
      <c r="AV79" s="48"/>
      <c r="AW79" s="102" t="s">
        <v>10635</v>
      </c>
      <c r="AX79" s="102" t="s">
        <v>10635</v>
      </c>
      <c r="AY79" s="102" t="s">
        <v>11324</v>
      </c>
      <c r="AZ79" s="102" t="s">
        <v>11324</v>
      </c>
      <c r="BA79" s="2"/>
      <c r="BB79" s="3"/>
      <c r="BC79" s="3"/>
      <c r="BD79" s="3"/>
      <c r="BE79" s="3"/>
    </row>
    <row r="80" spans="1:57" x14ac:dyDescent="0.3">
      <c r="A80" s="62" t="s">
        <v>240</v>
      </c>
      <c r="B80" s="63"/>
      <c r="C80" s="63" t="s">
        <v>12228</v>
      </c>
      <c r="D80" s="64"/>
      <c r="E80" s="66"/>
      <c r="F80" s="98" t="s">
        <v>6929</v>
      </c>
      <c r="G80" s="63"/>
      <c r="H80" s="67"/>
      <c r="I80" s="68"/>
      <c r="J80" s="68"/>
      <c r="K80" s="67" t="s">
        <v>9379</v>
      </c>
      <c r="L80" s="71"/>
      <c r="M80" s="72">
        <v>7550.0654296875</v>
      </c>
      <c r="N80" s="72">
        <v>8894.357421875</v>
      </c>
      <c r="O80" s="73"/>
      <c r="P80" s="74"/>
      <c r="Q80" s="74"/>
      <c r="R80" s="84"/>
      <c r="S80" s="48">
        <v>1</v>
      </c>
      <c r="T80" s="48">
        <v>1</v>
      </c>
      <c r="U80" s="49">
        <v>0</v>
      </c>
      <c r="V80" s="49">
        <v>0</v>
      </c>
      <c r="W80" s="49">
        <v>0</v>
      </c>
      <c r="X80" s="49">
        <v>1</v>
      </c>
      <c r="Y80" s="49">
        <v>0</v>
      </c>
      <c r="Z80" s="49" t="s">
        <v>10536</v>
      </c>
      <c r="AA80" s="69">
        <v>80</v>
      </c>
      <c r="AB80" s="69"/>
      <c r="AC80" s="70"/>
      <c r="AD80" s="76">
        <v>6</v>
      </c>
      <c r="AE80" s="76">
        <v>4</v>
      </c>
      <c r="AF80" s="76">
        <v>111</v>
      </c>
      <c r="AG80" s="76">
        <v>5</v>
      </c>
      <c r="AH80" s="76"/>
      <c r="AI80" s="76"/>
      <c r="AJ80" s="76"/>
      <c r="AK80" s="81" t="s">
        <v>6382</v>
      </c>
      <c r="AL80" s="76"/>
      <c r="AM80" s="78">
        <v>43466.985312500001</v>
      </c>
      <c r="AN80" s="76" t="s">
        <v>8071</v>
      </c>
      <c r="AO80" s="81" t="s">
        <v>8149</v>
      </c>
      <c r="AP80" s="76" t="s">
        <v>66</v>
      </c>
      <c r="AQ80" s="48" t="s">
        <v>2130</v>
      </c>
      <c r="AR80" s="48" t="s">
        <v>2130</v>
      </c>
      <c r="AS80" s="48" t="s">
        <v>2350</v>
      </c>
      <c r="AT80" s="48" t="s">
        <v>2350</v>
      </c>
      <c r="AU80" s="48"/>
      <c r="AV80" s="48"/>
      <c r="AW80" s="102" t="s">
        <v>10636</v>
      </c>
      <c r="AX80" s="102" t="s">
        <v>10636</v>
      </c>
      <c r="AY80" s="102" t="s">
        <v>11325</v>
      </c>
      <c r="AZ80" s="102" t="s">
        <v>11325</v>
      </c>
      <c r="BA80" s="2"/>
      <c r="BB80" s="3"/>
      <c r="BC80" s="3"/>
      <c r="BD80" s="3"/>
      <c r="BE80" s="3"/>
    </row>
    <row r="81" spans="1:57" x14ac:dyDescent="0.3">
      <c r="A81" s="62" t="s">
        <v>241</v>
      </c>
      <c r="B81" s="63"/>
      <c r="C81" s="63" t="s">
        <v>12228</v>
      </c>
      <c r="D81" s="64"/>
      <c r="E81" s="66"/>
      <c r="F81" s="98" t="s">
        <v>6930</v>
      </c>
      <c r="G81" s="63"/>
      <c r="H81" s="67"/>
      <c r="I81" s="68"/>
      <c r="J81" s="68"/>
      <c r="K81" s="67" t="s">
        <v>9380</v>
      </c>
      <c r="L81" s="71"/>
      <c r="M81" s="72">
        <v>8739.7919921875</v>
      </c>
      <c r="N81" s="72">
        <v>6096.55810546875</v>
      </c>
      <c r="O81" s="73"/>
      <c r="P81" s="74"/>
      <c r="Q81" s="74"/>
      <c r="R81" s="84"/>
      <c r="S81" s="48">
        <v>0</v>
      </c>
      <c r="T81" s="48">
        <v>1</v>
      </c>
      <c r="U81" s="49">
        <v>0</v>
      </c>
      <c r="V81" s="49">
        <v>2.1277000000000001E-2</v>
      </c>
      <c r="W81" s="49">
        <v>0</v>
      </c>
      <c r="X81" s="49">
        <v>0.55968399999999996</v>
      </c>
      <c r="Y81" s="49">
        <v>0</v>
      </c>
      <c r="Z81" s="49">
        <v>0</v>
      </c>
      <c r="AA81" s="69">
        <v>81</v>
      </c>
      <c r="AB81" s="69"/>
      <c r="AC81" s="70"/>
      <c r="AD81" s="76">
        <v>1908</v>
      </c>
      <c r="AE81" s="76">
        <v>224</v>
      </c>
      <c r="AF81" s="76">
        <v>9331</v>
      </c>
      <c r="AG81" s="76">
        <v>18385</v>
      </c>
      <c r="AH81" s="76"/>
      <c r="AI81" s="76" t="s">
        <v>4641</v>
      </c>
      <c r="AJ81" s="76"/>
      <c r="AK81" s="76"/>
      <c r="AL81" s="76"/>
      <c r="AM81" s="78">
        <v>42371.556585648148</v>
      </c>
      <c r="AN81" s="76" t="s">
        <v>8071</v>
      </c>
      <c r="AO81" s="81" t="s">
        <v>8150</v>
      </c>
      <c r="AP81" s="76" t="s">
        <v>66</v>
      </c>
      <c r="AQ81" s="48"/>
      <c r="AR81" s="48"/>
      <c r="AS81" s="48"/>
      <c r="AT81" s="48"/>
      <c r="AU81" s="48" t="s">
        <v>2392</v>
      </c>
      <c r="AV81" s="48" t="s">
        <v>2392</v>
      </c>
      <c r="AW81" s="102" t="s">
        <v>10606</v>
      </c>
      <c r="AX81" s="102" t="s">
        <v>10606</v>
      </c>
      <c r="AY81" s="102" t="s">
        <v>11295</v>
      </c>
      <c r="AZ81" s="102" t="s">
        <v>11295</v>
      </c>
      <c r="BA81" s="2"/>
      <c r="BB81" s="3"/>
      <c r="BC81" s="3"/>
      <c r="BD81" s="3"/>
      <c r="BE81" s="3"/>
    </row>
    <row r="82" spans="1:57" x14ac:dyDescent="0.3">
      <c r="A82" s="62" t="s">
        <v>242</v>
      </c>
      <c r="B82" s="63"/>
      <c r="C82" s="63" t="s">
        <v>12228</v>
      </c>
      <c r="D82" s="64"/>
      <c r="E82" s="66"/>
      <c r="F82" s="98" t="s">
        <v>6931</v>
      </c>
      <c r="G82" s="63"/>
      <c r="H82" s="67"/>
      <c r="I82" s="68"/>
      <c r="J82" s="68"/>
      <c r="K82" s="67" t="s">
        <v>9381</v>
      </c>
      <c r="L82" s="71"/>
      <c r="M82" s="72">
        <v>3895.035400390625</v>
      </c>
      <c r="N82" s="72">
        <v>9458.513671875</v>
      </c>
      <c r="O82" s="73"/>
      <c r="P82" s="74"/>
      <c r="Q82" s="74"/>
      <c r="R82" s="84"/>
      <c r="S82" s="48">
        <v>1</v>
      </c>
      <c r="T82" s="48">
        <v>1</v>
      </c>
      <c r="U82" s="49">
        <v>0</v>
      </c>
      <c r="V82" s="49">
        <v>0</v>
      </c>
      <c r="W82" s="49">
        <v>0</v>
      </c>
      <c r="X82" s="49">
        <v>1</v>
      </c>
      <c r="Y82" s="49">
        <v>0</v>
      </c>
      <c r="Z82" s="49" t="s">
        <v>10536</v>
      </c>
      <c r="AA82" s="69">
        <v>82</v>
      </c>
      <c r="AB82" s="69"/>
      <c r="AC82" s="70"/>
      <c r="AD82" s="76">
        <v>1264</v>
      </c>
      <c r="AE82" s="76">
        <v>2378</v>
      </c>
      <c r="AF82" s="76">
        <v>17246</v>
      </c>
      <c r="AG82" s="76">
        <v>7010</v>
      </c>
      <c r="AH82" s="76"/>
      <c r="AI82" s="76" t="s">
        <v>4642</v>
      </c>
      <c r="AJ82" s="76" t="s">
        <v>5711</v>
      </c>
      <c r="AK82" s="81" t="s">
        <v>6383</v>
      </c>
      <c r="AL82" s="76"/>
      <c r="AM82" s="78">
        <v>42025.802766203706</v>
      </c>
      <c r="AN82" s="76" t="s">
        <v>8071</v>
      </c>
      <c r="AO82" s="81" t="s">
        <v>8151</v>
      </c>
      <c r="AP82" s="76" t="s">
        <v>66</v>
      </c>
      <c r="AQ82" s="48" t="s">
        <v>2131</v>
      </c>
      <c r="AR82" s="48" t="s">
        <v>2131</v>
      </c>
      <c r="AS82" s="48" t="s">
        <v>2354</v>
      </c>
      <c r="AT82" s="48" t="s">
        <v>2354</v>
      </c>
      <c r="AU82" s="48"/>
      <c r="AV82" s="48"/>
      <c r="AW82" s="102" t="s">
        <v>10637</v>
      </c>
      <c r="AX82" s="102" t="s">
        <v>10637</v>
      </c>
      <c r="AY82" s="102" t="s">
        <v>11326</v>
      </c>
      <c r="AZ82" s="102" t="s">
        <v>11326</v>
      </c>
      <c r="BA82" s="2"/>
      <c r="BB82" s="3"/>
      <c r="BC82" s="3"/>
      <c r="BD82" s="3"/>
      <c r="BE82" s="3"/>
    </row>
    <row r="83" spans="1:57" x14ac:dyDescent="0.3">
      <c r="A83" s="62" t="s">
        <v>243</v>
      </c>
      <c r="B83" s="63"/>
      <c r="C83" s="63" t="s">
        <v>12228</v>
      </c>
      <c r="D83" s="64"/>
      <c r="E83" s="66"/>
      <c r="F83" s="98" t="s">
        <v>6932</v>
      </c>
      <c r="G83" s="63"/>
      <c r="H83" s="67"/>
      <c r="I83" s="68"/>
      <c r="J83" s="68"/>
      <c r="K83" s="67" t="s">
        <v>9382</v>
      </c>
      <c r="L83" s="71"/>
      <c r="M83" s="72">
        <v>2566.444091796875</v>
      </c>
      <c r="N83" s="72">
        <v>706.7900390625</v>
      </c>
      <c r="O83" s="73"/>
      <c r="P83" s="74"/>
      <c r="Q83" s="74"/>
      <c r="R83" s="84"/>
      <c r="S83" s="48">
        <v>0</v>
      </c>
      <c r="T83" s="48">
        <v>1</v>
      </c>
      <c r="U83" s="49">
        <v>0</v>
      </c>
      <c r="V83" s="49">
        <v>0.2</v>
      </c>
      <c r="W83" s="49">
        <v>0</v>
      </c>
      <c r="X83" s="49">
        <v>0.693693</v>
      </c>
      <c r="Y83" s="49">
        <v>0</v>
      </c>
      <c r="Z83" s="49">
        <v>0</v>
      </c>
      <c r="AA83" s="69">
        <v>83</v>
      </c>
      <c r="AB83" s="69"/>
      <c r="AC83" s="70"/>
      <c r="AD83" s="76">
        <v>548</v>
      </c>
      <c r="AE83" s="76">
        <v>139</v>
      </c>
      <c r="AF83" s="76">
        <v>21235</v>
      </c>
      <c r="AG83" s="76">
        <v>21232</v>
      </c>
      <c r="AH83" s="76"/>
      <c r="AI83" s="76" t="s">
        <v>4643</v>
      </c>
      <c r="AJ83" s="76" t="s">
        <v>5712</v>
      </c>
      <c r="AK83" s="76"/>
      <c r="AL83" s="76"/>
      <c r="AM83" s="78">
        <v>42370.223287037035</v>
      </c>
      <c r="AN83" s="76" t="s">
        <v>8071</v>
      </c>
      <c r="AO83" s="81" t="s">
        <v>8152</v>
      </c>
      <c r="AP83" s="76" t="s">
        <v>66</v>
      </c>
      <c r="AQ83" s="48"/>
      <c r="AR83" s="48"/>
      <c r="AS83" s="48"/>
      <c r="AT83" s="48"/>
      <c r="AU83" s="48"/>
      <c r="AV83" s="48"/>
      <c r="AW83" s="102" t="s">
        <v>10638</v>
      </c>
      <c r="AX83" s="102" t="s">
        <v>10638</v>
      </c>
      <c r="AY83" s="102" t="s">
        <v>11327</v>
      </c>
      <c r="AZ83" s="102" t="s">
        <v>11327</v>
      </c>
      <c r="BA83" s="2"/>
      <c r="BB83" s="3"/>
      <c r="BC83" s="3"/>
      <c r="BD83" s="3"/>
      <c r="BE83" s="3"/>
    </row>
    <row r="84" spans="1:57" x14ac:dyDescent="0.3">
      <c r="A84" s="62" t="s">
        <v>1194</v>
      </c>
      <c r="B84" s="63"/>
      <c r="C84" s="63" t="s">
        <v>12228</v>
      </c>
      <c r="D84" s="64"/>
      <c r="E84" s="66"/>
      <c r="F84" s="98" t="s">
        <v>6933</v>
      </c>
      <c r="G84" s="63"/>
      <c r="H84" s="67"/>
      <c r="I84" s="68"/>
      <c r="J84" s="68"/>
      <c r="K84" s="67" t="s">
        <v>9383</v>
      </c>
      <c r="L84" s="71"/>
      <c r="M84" s="72">
        <v>2614.564453125</v>
      </c>
      <c r="N84" s="72">
        <v>824.91168212890625</v>
      </c>
      <c r="O84" s="73"/>
      <c r="P84" s="74"/>
      <c r="Q84" s="74"/>
      <c r="R84" s="84"/>
      <c r="S84" s="48">
        <v>3</v>
      </c>
      <c r="T84" s="48">
        <v>0</v>
      </c>
      <c r="U84" s="49">
        <v>6</v>
      </c>
      <c r="V84" s="49">
        <v>0.33333299999999999</v>
      </c>
      <c r="W84" s="49">
        <v>0</v>
      </c>
      <c r="X84" s="49">
        <v>1.9189179999999999</v>
      </c>
      <c r="Y84" s="49">
        <v>0</v>
      </c>
      <c r="Z84" s="49">
        <v>0</v>
      </c>
      <c r="AA84" s="69">
        <v>84</v>
      </c>
      <c r="AB84" s="69"/>
      <c r="AC84" s="70"/>
      <c r="AD84" s="76">
        <v>4577</v>
      </c>
      <c r="AE84" s="76">
        <v>25241</v>
      </c>
      <c r="AF84" s="76">
        <v>18127</v>
      </c>
      <c r="AG84" s="76">
        <v>2</v>
      </c>
      <c r="AH84" s="76"/>
      <c r="AI84" s="76" t="s">
        <v>4644</v>
      </c>
      <c r="AJ84" s="76" t="s">
        <v>5713</v>
      </c>
      <c r="AK84" s="81" t="s">
        <v>6384</v>
      </c>
      <c r="AL84" s="76"/>
      <c r="AM84" s="78">
        <v>42534.62736111111</v>
      </c>
      <c r="AN84" s="76" t="s">
        <v>8071</v>
      </c>
      <c r="AO84" s="81" t="s">
        <v>8153</v>
      </c>
      <c r="AP84" s="76" t="s">
        <v>65</v>
      </c>
      <c r="AQ84" s="48"/>
      <c r="AR84" s="48"/>
      <c r="AS84" s="48"/>
      <c r="AT84" s="48"/>
      <c r="AU84" s="48"/>
      <c r="AV84" s="48"/>
      <c r="AW84" s="48"/>
      <c r="AX84" s="48"/>
      <c r="AY84" s="48"/>
      <c r="AZ84" s="48"/>
      <c r="BA84" s="2"/>
      <c r="BB84" s="3"/>
      <c r="BC84" s="3"/>
      <c r="BD84" s="3"/>
      <c r="BE84" s="3"/>
    </row>
    <row r="85" spans="1:57" x14ac:dyDescent="0.3">
      <c r="A85" s="62" t="s">
        <v>244</v>
      </c>
      <c r="B85" s="63"/>
      <c r="C85" s="63" t="s">
        <v>12228</v>
      </c>
      <c r="D85" s="64"/>
      <c r="E85" s="66"/>
      <c r="F85" s="98" t="s">
        <v>6934</v>
      </c>
      <c r="G85" s="63"/>
      <c r="H85" s="67"/>
      <c r="I85" s="68"/>
      <c r="J85" s="68"/>
      <c r="K85" s="67" t="s">
        <v>9384</v>
      </c>
      <c r="L85" s="71"/>
      <c r="M85" s="72">
        <v>8004.80029296875</v>
      </c>
      <c r="N85" s="72">
        <v>5632.5654296875</v>
      </c>
      <c r="O85" s="73"/>
      <c r="P85" s="74"/>
      <c r="Q85" s="74"/>
      <c r="R85" s="84"/>
      <c r="S85" s="48">
        <v>0</v>
      </c>
      <c r="T85" s="48">
        <v>2</v>
      </c>
      <c r="U85" s="49">
        <v>56</v>
      </c>
      <c r="V85" s="49">
        <v>3.4483E-2</v>
      </c>
      <c r="W85" s="49">
        <v>0</v>
      </c>
      <c r="X85" s="49">
        <v>1.016229</v>
      </c>
      <c r="Y85" s="49">
        <v>0</v>
      </c>
      <c r="Z85" s="49">
        <v>0</v>
      </c>
      <c r="AA85" s="69">
        <v>85</v>
      </c>
      <c r="AB85" s="69"/>
      <c r="AC85" s="70"/>
      <c r="AD85" s="76">
        <v>637</v>
      </c>
      <c r="AE85" s="76">
        <v>113</v>
      </c>
      <c r="AF85" s="76">
        <v>2880</v>
      </c>
      <c r="AG85" s="76">
        <v>16377</v>
      </c>
      <c r="AH85" s="76"/>
      <c r="AI85" s="76"/>
      <c r="AJ85" s="76"/>
      <c r="AK85" s="76"/>
      <c r="AL85" s="76"/>
      <c r="AM85" s="78">
        <v>41448.647696759261</v>
      </c>
      <c r="AN85" s="76" t="s">
        <v>8071</v>
      </c>
      <c r="AO85" s="81" t="s">
        <v>8154</v>
      </c>
      <c r="AP85" s="76" t="s">
        <v>66</v>
      </c>
      <c r="AQ85" s="48"/>
      <c r="AR85" s="48"/>
      <c r="AS85" s="48"/>
      <c r="AT85" s="48"/>
      <c r="AU85" s="48"/>
      <c r="AV85" s="48"/>
      <c r="AW85" s="102" t="s">
        <v>10639</v>
      </c>
      <c r="AX85" s="102" t="s">
        <v>10639</v>
      </c>
      <c r="AY85" s="102" t="s">
        <v>11328</v>
      </c>
      <c r="AZ85" s="102" t="s">
        <v>11328</v>
      </c>
      <c r="BA85" s="2"/>
      <c r="BB85" s="3"/>
      <c r="BC85" s="3"/>
      <c r="BD85" s="3"/>
      <c r="BE85" s="3"/>
    </row>
    <row r="86" spans="1:57" x14ac:dyDescent="0.3">
      <c r="A86" s="62" t="s">
        <v>1195</v>
      </c>
      <c r="B86" s="63"/>
      <c r="C86" s="63" t="s">
        <v>12228</v>
      </c>
      <c r="D86" s="64"/>
      <c r="E86" s="66"/>
      <c r="F86" s="98" t="s">
        <v>6935</v>
      </c>
      <c r="G86" s="63"/>
      <c r="H86" s="67"/>
      <c r="I86" s="68"/>
      <c r="J86" s="68"/>
      <c r="K86" s="67" t="s">
        <v>9385</v>
      </c>
      <c r="L86" s="71"/>
      <c r="M86" s="72">
        <v>8118.201171875</v>
      </c>
      <c r="N86" s="72">
        <v>5561.46044921875</v>
      </c>
      <c r="O86" s="73"/>
      <c r="P86" s="74"/>
      <c r="Q86" s="74"/>
      <c r="R86" s="84"/>
      <c r="S86" s="48">
        <v>2</v>
      </c>
      <c r="T86" s="48">
        <v>0</v>
      </c>
      <c r="U86" s="49">
        <v>60</v>
      </c>
      <c r="V86" s="49">
        <v>3.7037E-2</v>
      </c>
      <c r="W86" s="49">
        <v>0</v>
      </c>
      <c r="X86" s="49">
        <v>0.98563699999999999</v>
      </c>
      <c r="Y86" s="49">
        <v>0</v>
      </c>
      <c r="Z86" s="49">
        <v>0</v>
      </c>
      <c r="AA86" s="69">
        <v>86</v>
      </c>
      <c r="AB86" s="69"/>
      <c r="AC86" s="70"/>
      <c r="AD86" s="76">
        <v>153470</v>
      </c>
      <c r="AE86" s="76">
        <v>15266899</v>
      </c>
      <c r="AF86" s="76">
        <v>88773</v>
      </c>
      <c r="AG86" s="76">
        <v>4859</v>
      </c>
      <c r="AH86" s="76"/>
      <c r="AI86" s="76" t="s">
        <v>4645</v>
      </c>
      <c r="AJ86" s="76" t="s">
        <v>5666</v>
      </c>
      <c r="AK86" s="81" t="s">
        <v>6357</v>
      </c>
      <c r="AL86" s="76"/>
      <c r="AM86" s="78">
        <v>39926.56827546296</v>
      </c>
      <c r="AN86" s="76" t="s">
        <v>8071</v>
      </c>
      <c r="AO86" s="81" t="s">
        <v>8155</v>
      </c>
      <c r="AP86" s="76" t="s">
        <v>65</v>
      </c>
      <c r="AQ86" s="48"/>
      <c r="AR86" s="48"/>
      <c r="AS86" s="48"/>
      <c r="AT86" s="48"/>
      <c r="AU86" s="48"/>
      <c r="AV86" s="48"/>
      <c r="AW86" s="48"/>
      <c r="AX86" s="48"/>
      <c r="AY86" s="48"/>
      <c r="AZ86" s="48"/>
      <c r="BA86" s="2"/>
      <c r="BB86" s="3"/>
      <c r="BC86" s="3"/>
      <c r="BD86" s="3"/>
      <c r="BE86" s="3"/>
    </row>
    <row r="87" spans="1:57" x14ac:dyDescent="0.3">
      <c r="A87" s="62" t="s">
        <v>245</v>
      </c>
      <c r="B87" s="63"/>
      <c r="C87" s="63" t="s">
        <v>12228</v>
      </c>
      <c r="D87" s="64"/>
      <c r="E87" s="66"/>
      <c r="F87" s="98" t="s">
        <v>6936</v>
      </c>
      <c r="G87" s="63"/>
      <c r="H87" s="67"/>
      <c r="I87" s="68"/>
      <c r="J87" s="68"/>
      <c r="K87" s="67" t="s">
        <v>9386</v>
      </c>
      <c r="L87" s="71"/>
      <c r="M87" s="72">
        <v>4882.6865234375</v>
      </c>
      <c r="N87" s="72">
        <v>5429.63037109375</v>
      </c>
      <c r="O87" s="73"/>
      <c r="P87" s="74"/>
      <c r="Q87" s="74"/>
      <c r="R87" s="84"/>
      <c r="S87" s="48">
        <v>0</v>
      </c>
      <c r="T87" s="48">
        <v>1</v>
      </c>
      <c r="U87" s="49">
        <v>0</v>
      </c>
      <c r="V87" s="49">
        <v>0.04</v>
      </c>
      <c r="W87" s="49">
        <v>0</v>
      </c>
      <c r="X87" s="49">
        <v>0.57588300000000003</v>
      </c>
      <c r="Y87" s="49">
        <v>0</v>
      </c>
      <c r="Z87" s="49">
        <v>0</v>
      </c>
      <c r="AA87" s="69">
        <v>87</v>
      </c>
      <c r="AB87" s="69"/>
      <c r="AC87" s="70"/>
      <c r="AD87" s="76">
        <v>453</v>
      </c>
      <c r="AE87" s="76">
        <v>669</v>
      </c>
      <c r="AF87" s="76">
        <v>68244</v>
      </c>
      <c r="AG87" s="76">
        <v>90747</v>
      </c>
      <c r="AH87" s="76"/>
      <c r="AI87" s="76" t="s">
        <v>4646</v>
      </c>
      <c r="AJ87" s="76"/>
      <c r="AK87" s="76"/>
      <c r="AL87" s="76"/>
      <c r="AM87" s="78">
        <v>41142.659363425926</v>
      </c>
      <c r="AN87" s="76" t="s">
        <v>8071</v>
      </c>
      <c r="AO87" s="81" t="s">
        <v>8156</v>
      </c>
      <c r="AP87" s="76" t="s">
        <v>66</v>
      </c>
      <c r="AQ87" s="48" t="s">
        <v>2132</v>
      </c>
      <c r="AR87" s="48" t="s">
        <v>2132</v>
      </c>
      <c r="AS87" s="48" t="s">
        <v>2352</v>
      </c>
      <c r="AT87" s="48" t="s">
        <v>2352</v>
      </c>
      <c r="AU87" s="48"/>
      <c r="AV87" s="48"/>
      <c r="AW87" s="102" t="s">
        <v>10640</v>
      </c>
      <c r="AX87" s="102" t="s">
        <v>10640</v>
      </c>
      <c r="AY87" s="102" t="s">
        <v>11329</v>
      </c>
      <c r="AZ87" s="102" t="s">
        <v>11329</v>
      </c>
      <c r="BA87" s="2"/>
      <c r="BB87" s="3"/>
      <c r="BC87" s="3"/>
      <c r="BD87" s="3"/>
      <c r="BE87" s="3"/>
    </row>
    <row r="88" spans="1:57" ht="43.2" x14ac:dyDescent="0.3">
      <c r="A88" s="62" t="s">
        <v>1196</v>
      </c>
      <c r="B88" s="63"/>
      <c r="C88" s="63" t="s">
        <v>12228</v>
      </c>
      <c r="D88" s="64"/>
      <c r="E88" s="66"/>
      <c r="F88" s="98" t="s">
        <v>6937</v>
      </c>
      <c r="G88" s="63"/>
      <c r="H88" s="67"/>
      <c r="I88" s="68"/>
      <c r="J88" s="68"/>
      <c r="K88" s="50" t="s">
        <v>9387</v>
      </c>
      <c r="L88" s="71"/>
      <c r="M88" s="72">
        <v>5330.73291015625</v>
      </c>
      <c r="N88" s="72">
        <v>5549.44384765625</v>
      </c>
      <c r="O88" s="73"/>
      <c r="P88" s="74"/>
      <c r="Q88" s="74"/>
      <c r="R88" s="84"/>
      <c r="S88" s="48">
        <v>13</v>
      </c>
      <c r="T88" s="48">
        <v>0</v>
      </c>
      <c r="U88" s="49">
        <v>156</v>
      </c>
      <c r="V88" s="49">
        <v>7.6923000000000005E-2</v>
      </c>
      <c r="W88" s="49">
        <v>0</v>
      </c>
      <c r="X88" s="49">
        <v>6.5135110000000003</v>
      </c>
      <c r="Y88" s="49">
        <v>0</v>
      </c>
      <c r="Z88" s="49">
        <v>0</v>
      </c>
      <c r="AA88" s="69">
        <v>88</v>
      </c>
      <c r="AB88" s="69"/>
      <c r="AC88" s="70"/>
      <c r="AD88" s="76">
        <v>372</v>
      </c>
      <c r="AE88" s="76">
        <v>167851</v>
      </c>
      <c r="AF88" s="76">
        <v>87208</v>
      </c>
      <c r="AG88" s="76">
        <v>20658</v>
      </c>
      <c r="AH88" s="76"/>
      <c r="AI88" s="76" t="s">
        <v>4647</v>
      </c>
      <c r="AJ88" s="76" t="s">
        <v>5714</v>
      </c>
      <c r="AK88" s="81" t="s">
        <v>6385</v>
      </c>
      <c r="AL88" s="76"/>
      <c r="AM88" s="78">
        <v>39879.207962962966</v>
      </c>
      <c r="AN88" s="76" t="s">
        <v>8071</v>
      </c>
      <c r="AO88" s="81" t="s">
        <v>8157</v>
      </c>
      <c r="AP88" s="76" t="s">
        <v>65</v>
      </c>
      <c r="AQ88" s="48"/>
      <c r="AR88" s="48"/>
      <c r="AS88" s="48"/>
      <c r="AT88" s="48"/>
      <c r="AU88" s="48"/>
      <c r="AV88" s="48"/>
      <c r="AW88" s="48"/>
      <c r="AX88" s="48"/>
      <c r="AY88" s="48"/>
      <c r="AZ88" s="48"/>
      <c r="BA88" s="2"/>
      <c r="BB88" s="3"/>
      <c r="BC88" s="3"/>
      <c r="BD88" s="3"/>
      <c r="BE88" s="3"/>
    </row>
    <row r="89" spans="1:57" x14ac:dyDescent="0.3">
      <c r="A89" s="62" t="s">
        <v>246</v>
      </c>
      <c r="B89" s="63"/>
      <c r="C89" s="63" t="s">
        <v>12228</v>
      </c>
      <c r="D89" s="64"/>
      <c r="E89" s="66"/>
      <c r="F89" s="98" t="s">
        <v>6938</v>
      </c>
      <c r="G89" s="63"/>
      <c r="H89" s="67"/>
      <c r="I89" s="68"/>
      <c r="J89" s="68"/>
      <c r="K89" s="67" t="s">
        <v>9388</v>
      </c>
      <c r="L89" s="71"/>
      <c r="M89" s="72">
        <v>5338.97216796875</v>
      </c>
      <c r="N89" s="72">
        <v>1517.519775390625</v>
      </c>
      <c r="O89" s="73"/>
      <c r="P89" s="74"/>
      <c r="Q89" s="74"/>
      <c r="R89" s="84"/>
      <c r="S89" s="48">
        <v>0</v>
      </c>
      <c r="T89" s="48">
        <v>1</v>
      </c>
      <c r="U89" s="49">
        <v>0</v>
      </c>
      <c r="V89" s="49">
        <v>1</v>
      </c>
      <c r="W89" s="49">
        <v>0</v>
      </c>
      <c r="X89" s="49">
        <v>1</v>
      </c>
      <c r="Y89" s="49">
        <v>0</v>
      </c>
      <c r="Z89" s="49">
        <v>0</v>
      </c>
      <c r="AA89" s="69">
        <v>89</v>
      </c>
      <c r="AB89" s="69"/>
      <c r="AC89" s="70"/>
      <c r="AD89" s="76">
        <v>772</v>
      </c>
      <c r="AE89" s="76">
        <v>1277</v>
      </c>
      <c r="AF89" s="76">
        <v>42198</v>
      </c>
      <c r="AG89" s="76">
        <v>911</v>
      </c>
      <c r="AH89" s="76"/>
      <c r="AI89" s="76" t="s">
        <v>4648</v>
      </c>
      <c r="AJ89" s="76" t="s">
        <v>5715</v>
      </c>
      <c r="AK89" s="76"/>
      <c r="AL89" s="76"/>
      <c r="AM89" s="78">
        <v>40276.515069444446</v>
      </c>
      <c r="AN89" s="76" t="s">
        <v>8071</v>
      </c>
      <c r="AO89" s="81" t="s">
        <v>8158</v>
      </c>
      <c r="AP89" s="76" t="s">
        <v>66</v>
      </c>
      <c r="AQ89" s="48"/>
      <c r="AR89" s="48"/>
      <c r="AS89" s="48"/>
      <c r="AT89" s="48"/>
      <c r="AU89" s="48"/>
      <c r="AV89" s="48"/>
      <c r="AW89" s="102" t="s">
        <v>10641</v>
      </c>
      <c r="AX89" s="102" t="s">
        <v>10641</v>
      </c>
      <c r="AY89" s="102" t="s">
        <v>11330</v>
      </c>
      <c r="AZ89" s="102" t="s">
        <v>11330</v>
      </c>
      <c r="BA89" s="2"/>
      <c r="BB89" s="3"/>
      <c r="BC89" s="3"/>
      <c r="BD89" s="3"/>
      <c r="BE89" s="3"/>
    </row>
    <row r="90" spans="1:57" x14ac:dyDescent="0.3">
      <c r="A90" s="62" t="s">
        <v>1197</v>
      </c>
      <c r="B90" s="63"/>
      <c r="C90" s="63" t="s">
        <v>12228</v>
      </c>
      <c r="D90" s="64"/>
      <c r="E90" s="66"/>
      <c r="F90" s="98" t="s">
        <v>6939</v>
      </c>
      <c r="G90" s="63"/>
      <c r="H90" s="67"/>
      <c r="I90" s="68"/>
      <c r="J90" s="68"/>
      <c r="K90" s="67" t="s">
        <v>9389</v>
      </c>
      <c r="L90" s="71"/>
      <c r="M90" s="72">
        <v>5246.388671875</v>
      </c>
      <c r="N90" s="72">
        <v>1579.883544921875</v>
      </c>
      <c r="O90" s="73"/>
      <c r="P90" s="74"/>
      <c r="Q90" s="74"/>
      <c r="R90" s="84"/>
      <c r="S90" s="48">
        <v>1</v>
      </c>
      <c r="T90" s="48">
        <v>0</v>
      </c>
      <c r="U90" s="49">
        <v>0</v>
      </c>
      <c r="V90" s="49">
        <v>1</v>
      </c>
      <c r="W90" s="49">
        <v>0</v>
      </c>
      <c r="X90" s="49">
        <v>1</v>
      </c>
      <c r="Y90" s="49">
        <v>0</v>
      </c>
      <c r="Z90" s="49">
        <v>0</v>
      </c>
      <c r="AA90" s="69">
        <v>90</v>
      </c>
      <c r="AB90" s="69"/>
      <c r="AC90" s="70"/>
      <c r="AD90" s="76">
        <v>1213</v>
      </c>
      <c r="AE90" s="76">
        <v>1251</v>
      </c>
      <c r="AF90" s="76">
        <v>14448</v>
      </c>
      <c r="AG90" s="76">
        <v>2383</v>
      </c>
      <c r="AH90" s="76"/>
      <c r="AI90" s="76" t="s">
        <v>4649</v>
      </c>
      <c r="AJ90" s="76" t="s">
        <v>5716</v>
      </c>
      <c r="AK90" s="76"/>
      <c r="AL90" s="76"/>
      <c r="AM90" s="78">
        <v>39959.617175925923</v>
      </c>
      <c r="AN90" s="76" t="s">
        <v>8071</v>
      </c>
      <c r="AO90" s="81" t="s">
        <v>8159</v>
      </c>
      <c r="AP90" s="76" t="s">
        <v>65</v>
      </c>
      <c r="AQ90" s="48"/>
      <c r="AR90" s="48"/>
      <c r="AS90" s="48"/>
      <c r="AT90" s="48"/>
      <c r="AU90" s="48"/>
      <c r="AV90" s="48"/>
      <c r="AW90" s="48"/>
      <c r="AX90" s="48"/>
      <c r="AY90" s="48"/>
      <c r="AZ90" s="48"/>
      <c r="BA90" s="2"/>
      <c r="BB90" s="3"/>
      <c r="BC90" s="3"/>
      <c r="BD90" s="3"/>
      <c r="BE90" s="3"/>
    </row>
    <row r="91" spans="1:57" x14ac:dyDescent="0.3">
      <c r="A91" s="62" t="s">
        <v>247</v>
      </c>
      <c r="B91" s="63"/>
      <c r="C91" s="63" t="s">
        <v>12228</v>
      </c>
      <c r="D91" s="64"/>
      <c r="E91" s="66"/>
      <c r="F91" s="98" t="s">
        <v>6940</v>
      </c>
      <c r="G91" s="63"/>
      <c r="H91" s="67"/>
      <c r="I91" s="68"/>
      <c r="J91" s="68"/>
      <c r="K91" s="67" t="s">
        <v>9390</v>
      </c>
      <c r="L91" s="71"/>
      <c r="M91" s="72">
        <v>5246.388671875</v>
      </c>
      <c r="N91" s="72">
        <v>1205.70068359375</v>
      </c>
      <c r="O91" s="73"/>
      <c r="P91" s="74"/>
      <c r="Q91" s="74"/>
      <c r="R91" s="84"/>
      <c r="S91" s="48">
        <v>0</v>
      </c>
      <c r="T91" s="48">
        <v>1</v>
      </c>
      <c r="U91" s="49">
        <v>0</v>
      </c>
      <c r="V91" s="49">
        <v>1</v>
      </c>
      <c r="W91" s="49">
        <v>0</v>
      </c>
      <c r="X91" s="49">
        <v>1</v>
      </c>
      <c r="Y91" s="49">
        <v>0</v>
      </c>
      <c r="Z91" s="49">
        <v>0</v>
      </c>
      <c r="AA91" s="69">
        <v>91</v>
      </c>
      <c r="AB91" s="69"/>
      <c r="AC91" s="70"/>
      <c r="AD91" s="76">
        <v>796</v>
      </c>
      <c r="AE91" s="76">
        <v>2596</v>
      </c>
      <c r="AF91" s="76">
        <v>156421</v>
      </c>
      <c r="AG91" s="76">
        <v>13299</v>
      </c>
      <c r="AH91" s="76"/>
      <c r="AI91" s="76" t="s">
        <v>4650</v>
      </c>
      <c r="AJ91" s="76" t="s">
        <v>5717</v>
      </c>
      <c r="AK91" s="81" t="s">
        <v>6386</v>
      </c>
      <c r="AL91" s="76"/>
      <c r="AM91" s="78">
        <v>39972.206099537034</v>
      </c>
      <c r="AN91" s="76" t="s">
        <v>8071</v>
      </c>
      <c r="AO91" s="81" t="s">
        <v>8160</v>
      </c>
      <c r="AP91" s="76" t="s">
        <v>66</v>
      </c>
      <c r="AQ91" s="48"/>
      <c r="AR91" s="48"/>
      <c r="AS91" s="48"/>
      <c r="AT91" s="48"/>
      <c r="AU91" s="48"/>
      <c r="AV91" s="48"/>
      <c r="AW91" s="102" t="s">
        <v>10642</v>
      </c>
      <c r="AX91" s="102" t="s">
        <v>10642</v>
      </c>
      <c r="AY91" s="102" t="s">
        <v>11331</v>
      </c>
      <c r="AZ91" s="102" t="s">
        <v>11331</v>
      </c>
      <c r="BA91" s="2"/>
      <c r="BB91" s="3"/>
      <c r="BC91" s="3"/>
      <c r="BD91" s="3"/>
      <c r="BE91" s="3"/>
    </row>
    <row r="92" spans="1:57" x14ac:dyDescent="0.3">
      <c r="A92" s="62" t="s">
        <v>1198</v>
      </c>
      <c r="B92" s="63"/>
      <c r="C92" s="63" t="s">
        <v>12228</v>
      </c>
      <c r="D92" s="64"/>
      <c r="E92" s="66"/>
      <c r="F92" s="98" t="s">
        <v>6941</v>
      </c>
      <c r="G92" s="63"/>
      <c r="H92" s="67"/>
      <c r="I92" s="68"/>
      <c r="J92" s="68"/>
      <c r="K92" s="67" t="s">
        <v>9391</v>
      </c>
      <c r="L92" s="71"/>
      <c r="M92" s="72">
        <v>5338.97216796875</v>
      </c>
      <c r="N92" s="72">
        <v>1268.064453125</v>
      </c>
      <c r="O92" s="73"/>
      <c r="P92" s="74"/>
      <c r="Q92" s="74"/>
      <c r="R92" s="84"/>
      <c r="S92" s="48">
        <v>1</v>
      </c>
      <c r="T92" s="48">
        <v>0</v>
      </c>
      <c r="U92" s="49">
        <v>0</v>
      </c>
      <c r="V92" s="49">
        <v>1</v>
      </c>
      <c r="W92" s="49">
        <v>0</v>
      </c>
      <c r="X92" s="49">
        <v>1</v>
      </c>
      <c r="Y92" s="49">
        <v>0</v>
      </c>
      <c r="Z92" s="49">
        <v>0</v>
      </c>
      <c r="AA92" s="69">
        <v>92</v>
      </c>
      <c r="AB92" s="69"/>
      <c r="AC92" s="70"/>
      <c r="AD92" s="76">
        <v>615</v>
      </c>
      <c r="AE92" s="76">
        <v>1034</v>
      </c>
      <c r="AF92" s="76">
        <v>30807</v>
      </c>
      <c r="AG92" s="76">
        <v>2518</v>
      </c>
      <c r="AH92" s="76"/>
      <c r="AI92" s="76" t="s">
        <v>4651</v>
      </c>
      <c r="AJ92" s="76" t="s">
        <v>5718</v>
      </c>
      <c r="AK92" s="81" t="s">
        <v>6387</v>
      </c>
      <c r="AL92" s="76"/>
      <c r="AM92" s="78">
        <v>40200.906446759262</v>
      </c>
      <c r="AN92" s="76" t="s">
        <v>8071</v>
      </c>
      <c r="AO92" s="81" t="s">
        <v>8161</v>
      </c>
      <c r="AP92" s="76" t="s">
        <v>65</v>
      </c>
      <c r="AQ92" s="48"/>
      <c r="AR92" s="48"/>
      <c r="AS92" s="48"/>
      <c r="AT92" s="48"/>
      <c r="AU92" s="48"/>
      <c r="AV92" s="48"/>
      <c r="AW92" s="48"/>
      <c r="AX92" s="48"/>
      <c r="AY92" s="48"/>
      <c r="AZ92" s="48"/>
      <c r="BA92" s="2"/>
      <c r="BB92" s="3"/>
      <c r="BC92" s="3"/>
      <c r="BD92" s="3"/>
      <c r="BE92" s="3"/>
    </row>
    <row r="93" spans="1:57" x14ac:dyDescent="0.3">
      <c r="A93" s="62" t="s">
        <v>248</v>
      </c>
      <c r="B93" s="63"/>
      <c r="C93" s="63" t="s">
        <v>12228</v>
      </c>
      <c r="D93" s="64"/>
      <c r="E93" s="66"/>
      <c r="F93" s="98" t="s">
        <v>6942</v>
      </c>
      <c r="G93" s="63"/>
      <c r="H93" s="67"/>
      <c r="I93" s="68"/>
      <c r="J93" s="68"/>
      <c r="K93" s="67" t="s">
        <v>9392</v>
      </c>
      <c r="L93" s="71"/>
      <c r="M93" s="72">
        <v>7707.0869140625</v>
      </c>
      <c r="N93" s="72">
        <v>6636.46484375</v>
      </c>
      <c r="O93" s="73"/>
      <c r="P93" s="74"/>
      <c r="Q93" s="74"/>
      <c r="R93" s="84"/>
      <c r="S93" s="48">
        <v>0</v>
      </c>
      <c r="T93" s="48">
        <v>1</v>
      </c>
      <c r="U93" s="49">
        <v>0</v>
      </c>
      <c r="V93" s="49">
        <v>6.9439999999999997E-3</v>
      </c>
      <c r="W93" s="49">
        <v>0</v>
      </c>
      <c r="X93" s="49">
        <v>0.54690300000000003</v>
      </c>
      <c r="Y93" s="49">
        <v>0</v>
      </c>
      <c r="Z93" s="49">
        <v>0</v>
      </c>
      <c r="AA93" s="69">
        <v>93</v>
      </c>
      <c r="AB93" s="69"/>
      <c r="AC93" s="70"/>
      <c r="AD93" s="76">
        <v>1095</v>
      </c>
      <c r="AE93" s="76">
        <v>656</v>
      </c>
      <c r="AF93" s="76">
        <v>79751</v>
      </c>
      <c r="AG93" s="76">
        <v>93080</v>
      </c>
      <c r="AH93" s="76"/>
      <c r="AI93" s="76" t="s">
        <v>4652</v>
      </c>
      <c r="AJ93" s="76" t="s">
        <v>4930</v>
      </c>
      <c r="AK93" s="76"/>
      <c r="AL93" s="76"/>
      <c r="AM93" s="78">
        <v>41583.957407407404</v>
      </c>
      <c r="AN93" s="76" t="s">
        <v>8071</v>
      </c>
      <c r="AO93" s="81" t="s">
        <v>8162</v>
      </c>
      <c r="AP93" s="76" t="s">
        <v>66</v>
      </c>
      <c r="AQ93" s="48" t="s">
        <v>2126</v>
      </c>
      <c r="AR93" s="48" t="s">
        <v>2126</v>
      </c>
      <c r="AS93" s="48" t="s">
        <v>2350</v>
      </c>
      <c r="AT93" s="48" t="s">
        <v>2350</v>
      </c>
      <c r="AU93" s="48"/>
      <c r="AV93" s="48"/>
      <c r="AW93" s="102" t="s">
        <v>10618</v>
      </c>
      <c r="AX93" s="102" t="s">
        <v>10618</v>
      </c>
      <c r="AY93" s="102" t="s">
        <v>11307</v>
      </c>
      <c r="AZ93" s="102" t="s">
        <v>11307</v>
      </c>
      <c r="BA93" s="2"/>
      <c r="BB93" s="3"/>
      <c r="BC93" s="3"/>
      <c r="BD93" s="3"/>
      <c r="BE93" s="3"/>
    </row>
    <row r="94" spans="1:57" x14ac:dyDescent="0.3">
      <c r="A94" s="62" t="s">
        <v>249</v>
      </c>
      <c r="B94" s="63"/>
      <c r="C94" s="63" t="s">
        <v>12228</v>
      </c>
      <c r="D94" s="64"/>
      <c r="E94" s="66"/>
      <c r="F94" s="98" t="s">
        <v>6943</v>
      </c>
      <c r="G94" s="63"/>
      <c r="H94" s="67"/>
      <c r="I94" s="68"/>
      <c r="J94" s="68"/>
      <c r="K94" s="67" t="s">
        <v>9393</v>
      </c>
      <c r="L94" s="71"/>
      <c r="M94" s="72">
        <v>1886.5369873046875</v>
      </c>
      <c r="N94" s="72">
        <v>2016.4302978515625</v>
      </c>
      <c r="O94" s="73"/>
      <c r="P94" s="74"/>
      <c r="Q94" s="74"/>
      <c r="R94" s="84"/>
      <c r="S94" s="48">
        <v>0</v>
      </c>
      <c r="T94" s="48">
        <v>1</v>
      </c>
      <c r="U94" s="49">
        <v>0</v>
      </c>
      <c r="V94" s="49">
        <v>0.111111</v>
      </c>
      <c r="W94" s="49">
        <v>0</v>
      </c>
      <c r="X94" s="49">
        <v>0.63243199999999999</v>
      </c>
      <c r="Y94" s="49">
        <v>0</v>
      </c>
      <c r="Z94" s="49">
        <v>0</v>
      </c>
      <c r="AA94" s="69">
        <v>94</v>
      </c>
      <c r="AB94" s="69"/>
      <c r="AC94" s="70"/>
      <c r="AD94" s="76">
        <v>203</v>
      </c>
      <c r="AE94" s="76">
        <v>67</v>
      </c>
      <c r="AF94" s="76">
        <v>2678</v>
      </c>
      <c r="AG94" s="76">
        <v>544</v>
      </c>
      <c r="AH94" s="76"/>
      <c r="AI94" s="76" t="s">
        <v>4653</v>
      </c>
      <c r="AJ94" s="76" t="s">
        <v>5719</v>
      </c>
      <c r="AK94" s="76"/>
      <c r="AL94" s="76"/>
      <c r="AM94" s="78">
        <v>40789.58184027778</v>
      </c>
      <c r="AN94" s="76" t="s">
        <v>8071</v>
      </c>
      <c r="AO94" s="81" t="s">
        <v>8163</v>
      </c>
      <c r="AP94" s="76" t="s">
        <v>66</v>
      </c>
      <c r="AQ94" s="48" t="s">
        <v>2133</v>
      </c>
      <c r="AR94" s="48" t="s">
        <v>2133</v>
      </c>
      <c r="AS94" s="48" t="s">
        <v>2350</v>
      </c>
      <c r="AT94" s="48" t="s">
        <v>2350</v>
      </c>
      <c r="AU94" s="48"/>
      <c r="AV94" s="48"/>
      <c r="AW94" s="102" t="s">
        <v>10643</v>
      </c>
      <c r="AX94" s="102" t="s">
        <v>10643</v>
      </c>
      <c r="AY94" s="102" t="s">
        <v>11332</v>
      </c>
      <c r="AZ94" s="102" t="s">
        <v>11332</v>
      </c>
      <c r="BA94" s="2"/>
      <c r="BB94" s="3"/>
      <c r="BC94" s="3"/>
      <c r="BD94" s="3"/>
      <c r="BE94" s="3"/>
    </row>
    <row r="95" spans="1:57" x14ac:dyDescent="0.3">
      <c r="A95" s="62" t="s">
        <v>1092</v>
      </c>
      <c r="B95" s="63"/>
      <c r="C95" s="63" t="s">
        <v>12228</v>
      </c>
      <c r="D95" s="64"/>
      <c r="E95" s="66"/>
      <c r="F95" s="98" t="s">
        <v>6944</v>
      </c>
      <c r="G95" s="63"/>
      <c r="H95" s="67"/>
      <c r="I95" s="68"/>
      <c r="J95" s="68"/>
      <c r="K95" s="67" t="s">
        <v>9394</v>
      </c>
      <c r="L95" s="71"/>
      <c r="M95" s="72">
        <v>1947.78662109375</v>
      </c>
      <c r="N95" s="72">
        <v>2184.424560546875</v>
      </c>
      <c r="O95" s="73"/>
      <c r="P95" s="74"/>
      <c r="Q95" s="74"/>
      <c r="R95" s="84"/>
      <c r="S95" s="48">
        <v>5</v>
      </c>
      <c r="T95" s="48">
        <v>1</v>
      </c>
      <c r="U95" s="49">
        <v>20</v>
      </c>
      <c r="V95" s="49">
        <v>0.2</v>
      </c>
      <c r="W95" s="49">
        <v>0</v>
      </c>
      <c r="X95" s="49">
        <v>2.8378369999999999</v>
      </c>
      <c r="Y95" s="49">
        <v>0</v>
      </c>
      <c r="Z95" s="49">
        <v>0.2</v>
      </c>
      <c r="AA95" s="69">
        <v>95</v>
      </c>
      <c r="AB95" s="69"/>
      <c r="AC95" s="70"/>
      <c r="AD95" s="76">
        <v>154</v>
      </c>
      <c r="AE95" s="76">
        <v>284799</v>
      </c>
      <c r="AF95" s="76">
        <v>3311655</v>
      </c>
      <c r="AG95" s="76">
        <v>8038</v>
      </c>
      <c r="AH95" s="76"/>
      <c r="AI95" s="76" t="s">
        <v>4654</v>
      </c>
      <c r="AJ95" s="76"/>
      <c r="AK95" s="81" t="s">
        <v>6388</v>
      </c>
      <c r="AL95" s="76"/>
      <c r="AM95" s="78">
        <v>39786.709652777776</v>
      </c>
      <c r="AN95" s="76" t="s">
        <v>8071</v>
      </c>
      <c r="AO95" s="81" t="s">
        <v>8164</v>
      </c>
      <c r="AP95" s="76" t="s">
        <v>66</v>
      </c>
      <c r="AQ95" s="48" t="s">
        <v>2325</v>
      </c>
      <c r="AR95" s="48" t="s">
        <v>2325</v>
      </c>
      <c r="AS95" s="48" t="s">
        <v>2350</v>
      </c>
      <c r="AT95" s="48" t="s">
        <v>2350</v>
      </c>
      <c r="AU95" s="48"/>
      <c r="AV95" s="48"/>
      <c r="AW95" s="102" t="s">
        <v>10644</v>
      </c>
      <c r="AX95" s="102" t="s">
        <v>11266</v>
      </c>
      <c r="AY95" s="102" t="s">
        <v>11333</v>
      </c>
      <c r="AZ95" s="102" t="s">
        <v>11953</v>
      </c>
      <c r="BA95" s="2"/>
      <c r="BB95" s="3"/>
      <c r="BC95" s="3"/>
      <c r="BD95" s="3"/>
      <c r="BE95" s="3"/>
    </row>
    <row r="96" spans="1:57" x14ac:dyDescent="0.3">
      <c r="A96" s="62" t="s">
        <v>250</v>
      </c>
      <c r="B96" s="63"/>
      <c r="C96" s="63" t="s">
        <v>12228</v>
      </c>
      <c r="D96" s="64"/>
      <c r="E96" s="66"/>
      <c r="F96" s="98" t="s">
        <v>6945</v>
      </c>
      <c r="G96" s="63"/>
      <c r="H96" s="67"/>
      <c r="I96" s="68"/>
      <c r="J96" s="68"/>
      <c r="K96" s="67" t="s">
        <v>9395</v>
      </c>
      <c r="L96" s="71"/>
      <c r="M96" s="72">
        <v>7776.279296875</v>
      </c>
      <c r="N96" s="72">
        <v>5777.25732421875</v>
      </c>
      <c r="O96" s="73"/>
      <c r="P96" s="74"/>
      <c r="Q96" s="74"/>
      <c r="R96" s="84"/>
      <c r="S96" s="48">
        <v>0</v>
      </c>
      <c r="T96" s="48">
        <v>1</v>
      </c>
      <c r="U96" s="49">
        <v>0</v>
      </c>
      <c r="V96" s="49">
        <v>2.3255999999999999E-2</v>
      </c>
      <c r="W96" s="49">
        <v>0</v>
      </c>
      <c r="X96" s="49">
        <v>0.597333</v>
      </c>
      <c r="Y96" s="49">
        <v>0</v>
      </c>
      <c r="Z96" s="49">
        <v>0</v>
      </c>
      <c r="AA96" s="69">
        <v>96</v>
      </c>
      <c r="AB96" s="69"/>
      <c r="AC96" s="70"/>
      <c r="AD96" s="76">
        <v>9996</v>
      </c>
      <c r="AE96" s="76">
        <v>17009</v>
      </c>
      <c r="AF96" s="76">
        <v>37697</v>
      </c>
      <c r="AG96" s="76">
        <v>11212</v>
      </c>
      <c r="AH96" s="76"/>
      <c r="AI96" s="76" t="s">
        <v>4655</v>
      </c>
      <c r="AJ96" s="76" t="s">
        <v>5686</v>
      </c>
      <c r="AK96" s="76"/>
      <c r="AL96" s="76"/>
      <c r="AM96" s="78">
        <v>39900.812245370369</v>
      </c>
      <c r="AN96" s="76" t="s">
        <v>8071</v>
      </c>
      <c r="AO96" s="81" t="s">
        <v>8165</v>
      </c>
      <c r="AP96" s="76" t="s">
        <v>66</v>
      </c>
      <c r="AQ96" s="48"/>
      <c r="AR96" s="48"/>
      <c r="AS96" s="48"/>
      <c r="AT96" s="48"/>
      <c r="AU96" s="48"/>
      <c r="AV96" s="48"/>
      <c r="AW96" s="102" t="s">
        <v>10645</v>
      </c>
      <c r="AX96" s="102" t="s">
        <v>10645</v>
      </c>
      <c r="AY96" s="102" t="s">
        <v>11334</v>
      </c>
      <c r="AZ96" s="102" t="s">
        <v>11334</v>
      </c>
      <c r="BA96" s="2"/>
      <c r="BB96" s="3"/>
      <c r="BC96" s="3"/>
      <c r="BD96" s="3"/>
      <c r="BE96" s="3"/>
    </row>
    <row r="97" spans="1:57" x14ac:dyDescent="0.3">
      <c r="A97" s="62" t="s">
        <v>251</v>
      </c>
      <c r="B97" s="63"/>
      <c r="C97" s="63" t="s">
        <v>12228</v>
      </c>
      <c r="D97" s="64"/>
      <c r="E97" s="66"/>
      <c r="F97" s="98" t="s">
        <v>6946</v>
      </c>
      <c r="G97" s="63"/>
      <c r="H97" s="67"/>
      <c r="I97" s="68"/>
      <c r="J97" s="68"/>
      <c r="K97" s="67" t="s">
        <v>9396</v>
      </c>
      <c r="L97" s="71"/>
      <c r="M97" s="72">
        <v>2642.203857421875</v>
      </c>
      <c r="N97" s="72">
        <v>3242.9189453125</v>
      </c>
      <c r="O97" s="73"/>
      <c r="P97" s="74"/>
      <c r="Q97" s="74"/>
      <c r="R97" s="84"/>
      <c r="S97" s="48">
        <v>0</v>
      </c>
      <c r="T97" s="48">
        <v>1</v>
      </c>
      <c r="U97" s="49">
        <v>0</v>
      </c>
      <c r="V97" s="49">
        <v>0.2</v>
      </c>
      <c r="W97" s="49">
        <v>0</v>
      </c>
      <c r="X97" s="49">
        <v>0.693693</v>
      </c>
      <c r="Y97" s="49">
        <v>0</v>
      </c>
      <c r="Z97" s="49">
        <v>0</v>
      </c>
      <c r="AA97" s="69">
        <v>97</v>
      </c>
      <c r="AB97" s="69"/>
      <c r="AC97" s="70"/>
      <c r="AD97" s="76">
        <v>1498</v>
      </c>
      <c r="AE97" s="76">
        <v>853</v>
      </c>
      <c r="AF97" s="76">
        <v>29684</v>
      </c>
      <c r="AG97" s="76">
        <v>2442</v>
      </c>
      <c r="AH97" s="76"/>
      <c r="AI97" s="76" t="s">
        <v>4656</v>
      </c>
      <c r="AJ97" s="76" t="s">
        <v>5720</v>
      </c>
      <c r="AK97" s="81" t="s">
        <v>6389</v>
      </c>
      <c r="AL97" s="76"/>
      <c r="AM97" s="78">
        <v>40834.954988425925</v>
      </c>
      <c r="AN97" s="76" t="s">
        <v>8071</v>
      </c>
      <c r="AO97" s="81" t="s">
        <v>8166</v>
      </c>
      <c r="AP97" s="76" t="s">
        <v>66</v>
      </c>
      <c r="AQ97" s="48"/>
      <c r="AR97" s="48"/>
      <c r="AS97" s="48"/>
      <c r="AT97" s="48"/>
      <c r="AU97" s="48"/>
      <c r="AV97" s="48"/>
      <c r="AW97" s="102" t="s">
        <v>10646</v>
      </c>
      <c r="AX97" s="102" t="s">
        <v>10646</v>
      </c>
      <c r="AY97" s="102" t="s">
        <v>11335</v>
      </c>
      <c r="AZ97" s="102" t="s">
        <v>11335</v>
      </c>
      <c r="BA97" s="2"/>
      <c r="BB97" s="3"/>
      <c r="BC97" s="3"/>
      <c r="BD97" s="3"/>
      <c r="BE97" s="3"/>
    </row>
    <row r="98" spans="1:57" x14ac:dyDescent="0.3">
      <c r="A98" s="62" t="s">
        <v>252</v>
      </c>
      <c r="B98" s="63"/>
      <c r="C98" s="63" t="s">
        <v>12228</v>
      </c>
      <c r="D98" s="64"/>
      <c r="E98" s="66"/>
      <c r="F98" s="98" t="s">
        <v>6947</v>
      </c>
      <c r="G98" s="63"/>
      <c r="H98" s="67"/>
      <c r="I98" s="68"/>
      <c r="J98" s="68"/>
      <c r="K98" s="67" t="s">
        <v>9397</v>
      </c>
      <c r="L98" s="71"/>
      <c r="M98" s="72">
        <v>4620.47021484375</v>
      </c>
      <c r="N98" s="72">
        <v>9095.998046875</v>
      </c>
      <c r="O98" s="73"/>
      <c r="P98" s="74"/>
      <c r="Q98" s="74"/>
      <c r="R98" s="84"/>
      <c r="S98" s="48">
        <v>1</v>
      </c>
      <c r="T98" s="48">
        <v>1</v>
      </c>
      <c r="U98" s="49">
        <v>0</v>
      </c>
      <c r="V98" s="49">
        <v>0</v>
      </c>
      <c r="W98" s="49">
        <v>0</v>
      </c>
      <c r="X98" s="49">
        <v>1</v>
      </c>
      <c r="Y98" s="49">
        <v>0</v>
      </c>
      <c r="Z98" s="49" t="s">
        <v>10536</v>
      </c>
      <c r="AA98" s="69">
        <v>98</v>
      </c>
      <c r="AB98" s="69"/>
      <c r="AC98" s="70"/>
      <c r="AD98" s="76">
        <v>227</v>
      </c>
      <c r="AE98" s="76">
        <v>209</v>
      </c>
      <c r="AF98" s="76">
        <v>2216</v>
      </c>
      <c r="AG98" s="76">
        <v>3505</v>
      </c>
      <c r="AH98" s="76"/>
      <c r="AI98" s="76"/>
      <c r="AJ98" s="76" t="s">
        <v>5721</v>
      </c>
      <c r="AK98" s="76"/>
      <c r="AL98" s="76"/>
      <c r="AM98" s="78">
        <v>42478.881111111114</v>
      </c>
      <c r="AN98" s="76" t="s">
        <v>8071</v>
      </c>
      <c r="AO98" s="81" t="s">
        <v>8167</v>
      </c>
      <c r="AP98" s="76" t="s">
        <v>66</v>
      </c>
      <c r="AQ98" s="48"/>
      <c r="AR98" s="48"/>
      <c r="AS98" s="48"/>
      <c r="AT98" s="48"/>
      <c r="AU98" s="48"/>
      <c r="AV98" s="48"/>
      <c r="AW98" s="102" t="s">
        <v>10647</v>
      </c>
      <c r="AX98" s="102" t="s">
        <v>10647</v>
      </c>
      <c r="AY98" s="102" t="s">
        <v>11336</v>
      </c>
      <c r="AZ98" s="102" t="s">
        <v>11336</v>
      </c>
      <c r="BA98" s="2"/>
      <c r="BB98" s="3"/>
      <c r="BC98" s="3"/>
      <c r="BD98" s="3"/>
      <c r="BE98" s="3"/>
    </row>
    <row r="99" spans="1:57" x14ac:dyDescent="0.3">
      <c r="A99" s="62" t="s">
        <v>253</v>
      </c>
      <c r="B99" s="63"/>
      <c r="C99" s="63" t="s">
        <v>12228</v>
      </c>
      <c r="D99" s="64"/>
      <c r="E99" s="66"/>
      <c r="F99" s="98" t="s">
        <v>6948</v>
      </c>
      <c r="G99" s="63"/>
      <c r="H99" s="67"/>
      <c r="I99" s="68"/>
      <c r="J99" s="68"/>
      <c r="K99" s="67" t="s">
        <v>9398</v>
      </c>
      <c r="L99" s="71"/>
      <c r="M99" s="72">
        <v>7975.9501953125</v>
      </c>
      <c r="N99" s="72">
        <v>6757.12255859375</v>
      </c>
      <c r="O99" s="73"/>
      <c r="P99" s="74"/>
      <c r="Q99" s="74"/>
      <c r="R99" s="84"/>
      <c r="S99" s="48">
        <v>0</v>
      </c>
      <c r="T99" s="48">
        <v>1</v>
      </c>
      <c r="U99" s="49">
        <v>0</v>
      </c>
      <c r="V99" s="49">
        <v>6.9439999999999997E-3</v>
      </c>
      <c r="W99" s="49">
        <v>0</v>
      </c>
      <c r="X99" s="49">
        <v>0.54690300000000003</v>
      </c>
      <c r="Y99" s="49">
        <v>0</v>
      </c>
      <c r="Z99" s="49">
        <v>0</v>
      </c>
      <c r="AA99" s="69">
        <v>99</v>
      </c>
      <c r="AB99" s="69"/>
      <c r="AC99" s="70"/>
      <c r="AD99" s="76">
        <v>85</v>
      </c>
      <c r="AE99" s="76">
        <v>162</v>
      </c>
      <c r="AF99" s="76">
        <v>11388</v>
      </c>
      <c r="AG99" s="76">
        <v>51</v>
      </c>
      <c r="AH99" s="76"/>
      <c r="AI99" s="76" t="s">
        <v>4657</v>
      </c>
      <c r="AJ99" s="76" t="s">
        <v>5722</v>
      </c>
      <c r="AK99" s="76"/>
      <c r="AL99" s="76"/>
      <c r="AM99" s="78">
        <v>40701.620092592595</v>
      </c>
      <c r="AN99" s="76" t="s">
        <v>8071</v>
      </c>
      <c r="AO99" s="81" t="s">
        <v>8168</v>
      </c>
      <c r="AP99" s="76" t="s">
        <v>66</v>
      </c>
      <c r="AQ99" s="48" t="s">
        <v>2126</v>
      </c>
      <c r="AR99" s="48" t="s">
        <v>2126</v>
      </c>
      <c r="AS99" s="48" t="s">
        <v>2350</v>
      </c>
      <c r="AT99" s="48" t="s">
        <v>2350</v>
      </c>
      <c r="AU99" s="48"/>
      <c r="AV99" s="48"/>
      <c r="AW99" s="102" t="s">
        <v>10618</v>
      </c>
      <c r="AX99" s="102" t="s">
        <v>10618</v>
      </c>
      <c r="AY99" s="102" t="s">
        <v>11307</v>
      </c>
      <c r="AZ99" s="102" t="s">
        <v>11307</v>
      </c>
      <c r="BA99" s="2"/>
      <c r="BB99" s="3"/>
      <c r="BC99" s="3"/>
      <c r="BD99" s="3"/>
      <c r="BE99" s="3"/>
    </row>
    <row r="100" spans="1:57" x14ac:dyDescent="0.3">
      <c r="A100" s="62" t="s">
        <v>254</v>
      </c>
      <c r="B100" s="63"/>
      <c r="C100" s="63" t="s">
        <v>12228</v>
      </c>
      <c r="D100" s="64"/>
      <c r="E100" s="66"/>
      <c r="F100" s="98" t="s">
        <v>6949</v>
      </c>
      <c r="G100" s="63"/>
      <c r="H100" s="67"/>
      <c r="I100" s="68"/>
      <c r="J100" s="68"/>
      <c r="K100" s="67" t="s">
        <v>9399</v>
      </c>
      <c r="L100" s="71"/>
      <c r="M100" s="72">
        <v>3312.426025390625</v>
      </c>
      <c r="N100" s="72">
        <v>2258.9560546875</v>
      </c>
      <c r="O100" s="73"/>
      <c r="P100" s="74"/>
      <c r="Q100" s="74"/>
      <c r="R100" s="84"/>
      <c r="S100" s="48">
        <v>0</v>
      </c>
      <c r="T100" s="48">
        <v>1</v>
      </c>
      <c r="U100" s="49">
        <v>0</v>
      </c>
      <c r="V100" s="49">
        <v>0.33333299999999999</v>
      </c>
      <c r="W100" s="49">
        <v>0</v>
      </c>
      <c r="X100" s="49">
        <v>0.77027000000000001</v>
      </c>
      <c r="Y100" s="49">
        <v>0</v>
      </c>
      <c r="Z100" s="49">
        <v>0</v>
      </c>
      <c r="AA100" s="69">
        <v>100</v>
      </c>
      <c r="AB100" s="69"/>
      <c r="AC100" s="70"/>
      <c r="AD100" s="76">
        <v>924</v>
      </c>
      <c r="AE100" s="76">
        <v>622</v>
      </c>
      <c r="AF100" s="76">
        <v>3828</v>
      </c>
      <c r="AG100" s="76">
        <v>5950</v>
      </c>
      <c r="AH100" s="76"/>
      <c r="AI100" s="76" t="s">
        <v>4658</v>
      </c>
      <c r="AJ100" s="76" t="s">
        <v>5723</v>
      </c>
      <c r="AK100" s="76"/>
      <c r="AL100" s="76"/>
      <c r="AM100" s="78">
        <v>42638.189525462964</v>
      </c>
      <c r="AN100" s="76" t="s">
        <v>8071</v>
      </c>
      <c r="AO100" s="81" t="s">
        <v>8169</v>
      </c>
      <c r="AP100" s="76" t="s">
        <v>66</v>
      </c>
      <c r="AQ100" s="48"/>
      <c r="AR100" s="48"/>
      <c r="AS100" s="48"/>
      <c r="AT100" s="48"/>
      <c r="AU100" s="48" t="s">
        <v>2397</v>
      </c>
      <c r="AV100" s="48" t="s">
        <v>2397</v>
      </c>
      <c r="AW100" s="102" t="s">
        <v>10648</v>
      </c>
      <c r="AX100" s="102" t="s">
        <v>10648</v>
      </c>
      <c r="AY100" s="102" t="s">
        <v>11337</v>
      </c>
      <c r="AZ100" s="102" t="s">
        <v>11337</v>
      </c>
      <c r="BA100" s="2"/>
      <c r="BB100" s="3"/>
      <c r="BC100" s="3"/>
      <c r="BD100" s="3"/>
      <c r="BE100" s="3"/>
    </row>
    <row r="101" spans="1:57" x14ac:dyDescent="0.3">
      <c r="A101" s="62" t="s">
        <v>1199</v>
      </c>
      <c r="B101" s="63"/>
      <c r="C101" s="63" t="s">
        <v>12228</v>
      </c>
      <c r="D101" s="64"/>
      <c r="E101" s="66"/>
      <c r="F101" s="98" t="s">
        <v>6950</v>
      </c>
      <c r="G101" s="63"/>
      <c r="H101" s="67"/>
      <c r="I101" s="68"/>
      <c r="J101" s="68"/>
      <c r="K101" s="67" t="s">
        <v>9400</v>
      </c>
      <c r="L101" s="71"/>
      <c r="M101" s="72">
        <v>3394.72216796875</v>
      </c>
      <c r="N101" s="72">
        <v>2307.46142578125</v>
      </c>
      <c r="O101" s="73"/>
      <c r="P101" s="74"/>
      <c r="Q101" s="74"/>
      <c r="R101" s="84"/>
      <c r="S101" s="48">
        <v>2</v>
      </c>
      <c r="T101" s="48">
        <v>0</v>
      </c>
      <c r="U101" s="49">
        <v>2</v>
      </c>
      <c r="V101" s="49">
        <v>0.5</v>
      </c>
      <c r="W101" s="49">
        <v>0</v>
      </c>
      <c r="X101" s="49">
        <v>1.4594590000000001</v>
      </c>
      <c r="Y101" s="49">
        <v>0</v>
      </c>
      <c r="Z101" s="49">
        <v>0</v>
      </c>
      <c r="AA101" s="69">
        <v>101</v>
      </c>
      <c r="AB101" s="69"/>
      <c r="AC101" s="70"/>
      <c r="AD101" s="76">
        <v>298</v>
      </c>
      <c r="AE101" s="76">
        <v>40</v>
      </c>
      <c r="AF101" s="76">
        <v>112</v>
      </c>
      <c r="AG101" s="76">
        <v>336</v>
      </c>
      <c r="AH101" s="76"/>
      <c r="AI101" s="76" t="s">
        <v>4659</v>
      </c>
      <c r="AJ101" s="76"/>
      <c r="AK101" s="76"/>
      <c r="AL101" s="76"/>
      <c r="AM101" s="78">
        <v>43700.778645833336</v>
      </c>
      <c r="AN101" s="76" t="s">
        <v>8071</v>
      </c>
      <c r="AO101" s="81" t="s">
        <v>8170</v>
      </c>
      <c r="AP101" s="76" t="s">
        <v>65</v>
      </c>
      <c r="AQ101" s="48"/>
      <c r="AR101" s="48"/>
      <c r="AS101" s="48"/>
      <c r="AT101" s="48"/>
      <c r="AU101" s="48"/>
      <c r="AV101" s="48"/>
      <c r="AW101" s="48"/>
      <c r="AX101" s="48"/>
      <c r="AY101" s="48"/>
      <c r="AZ101" s="48"/>
      <c r="BA101" s="2"/>
      <c r="BB101" s="3"/>
      <c r="BC101" s="3"/>
      <c r="BD101" s="3"/>
      <c r="BE101" s="3"/>
    </row>
    <row r="102" spans="1:57" x14ac:dyDescent="0.3">
      <c r="A102" s="62" t="s">
        <v>255</v>
      </c>
      <c r="B102" s="63"/>
      <c r="C102" s="63" t="s">
        <v>12228</v>
      </c>
      <c r="D102" s="64"/>
      <c r="E102" s="66"/>
      <c r="F102" s="98" t="s">
        <v>6951</v>
      </c>
      <c r="G102" s="63"/>
      <c r="H102" s="67"/>
      <c r="I102" s="68"/>
      <c r="J102" s="68"/>
      <c r="K102" s="67" t="s">
        <v>9401</v>
      </c>
      <c r="L102" s="71"/>
      <c r="M102" s="72">
        <v>9196.611328125</v>
      </c>
      <c r="N102" s="72">
        <v>9404.1318359375</v>
      </c>
      <c r="O102" s="73"/>
      <c r="P102" s="74"/>
      <c r="Q102" s="74"/>
      <c r="R102" s="84"/>
      <c r="S102" s="48">
        <v>1</v>
      </c>
      <c r="T102" s="48">
        <v>1</v>
      </c>
      <c r="U102" s="49">
        <v>0</v>
      </c>
      <c r="V102" s="49">
        <v>0</v>
      </c>
      <c r="W102" s="49">
        <v>0</v>
      </c>
      <c r="X102" s="49">
        <v>1</v>
      </c>
      <c r="Y102" s="49">
        <v>0</v>
      </c>
      <c r="Z102" s="49" t="s">
        <v>10536</v>
      </c>
      <c r="AA102" s="69">
        <v>102</v>
      </c>
      <c r="AB102" s="69"/>
      <c r="AC102" s="70"/>
      <c r="AD102" s="76">
        <v>576</v>
      </c>
      <c r="AE102" s="76">
        <v>446</v>
      </c>
      <c r="AF102" s="76">
        <v>6354</v>
      </c>
      <c r="AG102" s="76">
        <v>5083</v>
      </c>
      <c r="AH102" s="76"/>
      <c r="AI102" s="76" t="s">
        <v>4660</v>
      </c>
      <c r="AJ102" s="76"/>
      <c r="AK102" s="76"/>
      <c r="AL102" s="76"/>
      <c r="AM102" s="78">
        <v>43195.937418981484</v>
      </c>
      <c r="AN102" s="76" t="s">
        <v>8071</v>
      </c>
      <c r="AO102" s="81" t="s">
        <v>8171</v>
      </c>
      <c r="AP102" s="76" t="s">
        <v>66</v>
      </c>
      <c r="AQ102" s="48" t="s">
        <v>2134</v>
      </c>
      <c r="AR102" s="48" t="s">
        <v>2134</v>
      </c>
      <c r="AS102" s="48" t="s">
        <v>2350</v>
      </c>
      <c r="AT102" s="48" t="s">
        <v>2350</v>
      </c>
      <c r="AU102" s="48"/>
      <c r="AV102" s="48"/>
      <c r="AW102" s="102" t="s">
        <v>10649</v>
      </c>
      <c r="AX102" s="102" t="s">
        <v>10649</v>
      </c>
      <c r="AY102" s="102" t="s">
        <v>11338</v>
      </c>
      <c r="AZ102" s="102" t="s">
        <v>11338</v>
      </c>
      <c r="BA102" s="2"/>
      <c r="BB102" s="3"/>
      <c r="BC102" s="3"/>
      <c r="BD102" s="3"/>
      <c r="BE102" s="3"/>
    </row>
    <row r="103" spans="1:57" x14ac:dyDescent="0.3">
      <c r="A103" s="62" t="s">
        <v>256</v>
      </c>
      <c r="B103" s="63"/>
      <c r="C103" s="63" t="s">
        <v>12228</v>
      </c>
      <c r="D103" s="64"/>
      <c r="E103" s="66"/>
      <c r="F103" s="98" t="s">
        <v>6952</v>
      </c>
      <c r="G103" s="63"/>
      <c r="H103" s="67"/>
      <c r="I103" s="68"/>
      <c r="J103" s="68"/>
      <c r="K103" s="67" t="s">
        <v>9402</v>
      </c>
      <c r="L103" s="71"/>
      <c r="M103" s="72">
        <v>8437.912109375</v>
      </c>
      <c r="N103" s="72">
        <v>6373.9501953125</v>
      </c>
      <c r="O103" s="73"/>
      <c r="P103" s="74"/>
      <c r="Q103" s="74"/>
      <c r="R103" s="84"/>
      <c r="S103" s="48">
        <v>0</v>
      </c>
      <c r="T103" s="48">
        <v>1</v>
      </c>
      <c r="U103" s="49">
        <v>0</v>
      </c>
      <c r="V103" s="49">
        <v>2.1277000000000001E-2</v>
      </c>
      <c r="W103" s="49">
        <v>0</v>
      </c>
      <c r="X103" s="49">
        <v>0.55968399999999996</v>
      </c>
      <c r="Y103" s="49">
        <v>0</v>
      </c>
      <c r="Z103" s="49">
        <v>0</v>
      </c>
      <c r="AA103" s="69">
        <v>103</v>
      </c>
      <c r="AB103" s="69"/>
      <c r="AC103" s="70"/>
      <c r="AD103" s="76">
        <v>1876</v>
      </c>
      <c r="AE103" s="76">
        <v>410</v>
      </c>
      <c r="AF103" s="76">
        <v>32141</v>
      </c>
      <c r="AG103" s="76">
        <v>15900</v>
      </c>
      <c r="AH103" s="76"/>
      <c r="AI103" s="76" t="s">
        <v>4661</v>
      </c>
      <c r="AJ103" s="76" t="s">
        <v>5724</v>
      </c>
      <c r="AK103" s="76"/>
      <c r="AL103" s="76"/>
      <c r="AM103" s="78">
        <v>41161.895648148151</v>
      </c>
      <c r="AN103" s="76" t="s">
        <v>8071</v>
      </c>
      <c r="AO103" s="81" t="s">
        <v>8172</v>
      </c>
      <c r="AP103" s="76" t="s">
        <v>66</v>
      </c>
      <c r="AQ103" s="48"/>
      <c r="AR103" s="48"/>
      <c r="AS103" s="48"/>
      <c r="AT103" s="48"/>
      <c r="AU103" s="48" t="s">
        <v>2392</v>
      </c>
      <c r="AV103" s="48" t="s">
        <v>2392</v>
      </c>
      <c r="AW103" s="102" t="s">
        <v>10606</v>
      </c>
      <c r="AX103" s="102" t="s">
        <v>10606</v>
      </c>
      <c r="AY103" s="102" t="s">
        <v>11295</v>
      </c>
      <c r="AZ103" s="102" t="s">
        <v>11295</v>
      </c>
      <c r="BA103" s="2"/>
      <c r="BB103" s="3"/>
      <c r="BC103" s="3"/>
      <c r="BD103" s="3"/>
      <c r="BE103" s="3"/>
    </row>
    <row r="104" spans="1:57" x14ac:dyDescent="0.3">
      <c r="A104" s="62" t="s">
        <v>257</v>
      </c>
      <c r="B104" s="63"/>
      <c r="C104" s="63" t="s">
        <v>12228</v>
      </c>
      <c r="D104" s="64"/>
      <c r="E104" s="66"/>
      <c r="F104" s="98" t="s">
        <v>6953</v>
      </c>
      <c r="G104" s="63"/>
      <c r="H104" s="67"/>
      <c r="I104" s="68"/>
      <c r="J104" s="68"/>
      <c r="K104" s="67" t="s">
        <v>9403</v>
      </c>
      <c r="L104" s="71"/>
      <c r="M104" s="72">
        <v>5139.23291015625</v>
      </c>
      <c r="N104" s="72">
        <v>9154.326171875</v>
      </c>
      <c r="O104" s="73"/>
      <c r="P104" s="74"/>
      <c r="Q104" s="74"/>
      <c r="R104" s="84"/>
      <c r="S104" s="48">
        <v>1</v>
      </c>
      <c r="T104" s="48">
        <v>1</v>
      </c>
      <c r="U104" s="49">
        <v>0</v>
      </c>
      <c r="V104" s="49">
        <v>0</v>
      </c>
      <c r="W104" s="49">
        <v>0</v>
      </c>
      <c r="X104" s="49">
        <v>1</v>
      </c>
      <c r="Y104" s="49">
        <v>0</v>
      </c>
      <c r="Z104" s="49" t="s">
        <v>10536</v>
      </c>
      <c r="AA104" s="69">
        <v>104</v>
      </c>
      <c r="AB104" s="69"/>
      <c r="AC104" s="70"/>
      <c r="AD104" s="76">
        <v>336</v>
      </c>
      <c r="AE104" s="76">
        <v>541</v>
      </c>
      <c r="AF104" s="76">
        <v>6826</v>
      </c>
      <c r="AG104" s="76">
        <v>302</v>
      </c>
      <c r="AH104" s="76"/>
      <c r="AI104" s="76"/>
      <c r="AJ104" s="76"/>
      <c r="AK104" s="76"/>
      <c r="AL104" s="76"/>
      <c r="AM104" s="78">
        <v>43523.846724537034</v>
      </c>
      <c r="AN104" s="76" t="s">
        <v>8071</v>
      </c>
      <c r="AO104" s="81" t="s">
        <v>8173</v>
      </c>
      <c r="AP104" s="76" t="s">
        <v>66</v>
      </c>
      <c r="AQ104" s="48"/>
      <c r="AR104" s="48"/>
      <c r="AS104" s="48"/>
      <c r="AT104" s="48"/>
      <c r="AU104" s="48"/>
      <c r="AV104" s="48"/>
      <c r="AW104" s="102" t="s">
        <v>10650</v>
      </c>
      <c r="AX104" s="102" t="s">
        <v>10650</v>
      </c>
      <c r="AY104" s="102" t="s">
        <v>11339</v>
      </c>
      <c r="AZ104" s="102" t="s">
        <v>11339</v>
      </c>
      <c r="BA104" s="2"/>
      <c r="BB104" s="3"/>
      <c r="BC104" s="3"/>
      <c r="BD104" s="3"/>
      <c r="BE104" s="3"/>
    </row>
    <row r="105" spans="1:57" x14ac:dyDescent="0.3">
      <c r="A105" s="62" t="s">
        <v>258</v>
      </c>
      <c r="B105" s="63"/>
      <c r="C105" s="63" t="s">
        <v>12228</v>
      </c>
      <c r="D105" s="64"/>
      <c r="E105" s="66"/>
      <c r="F105" s="98" t="s">
        <v>6954</v>
      </c>
      <c r="G105" s="63"/>
      <c r="H105" s="67"/>
      <c r="I105" s="68"/>
      <c r="J105" s="68"/>
      <c r="K105" s="67" t="s">
        <v>9404</v>
      </c>
      <c r="L105" s="71"/>
      <c r="M105" s="72">
        <v>8233.19921875</v>
      </c>
      <c r="N105" s="72">
        <v>5490.2080078125</v>
      </c>
      <c r="O105" s="73"/>
      <c r="P105" s="74"/>
      <c r="Q105" s="74"/>
      <c r="R105" s="84"/>
      <c r="S105" s="48">
        <v>0</v>
      </c>
      <c r="T105" s="48">
        <v>2</v>
      </c>
      <c r="U105" s="49">
        <v>60</v>
      </c>
      <c r="V105" s="49">
        <v>3.7037E-2</v>
      </c>
      <c r="W105" s="49">
        <v>0</v>
      </c>
      <c r="X105" s="49">
        <v>0.94997699999999996</v>
      </c>
      <c r="Y105" s="49">
        <v>0</v>
      </c>
      <c r="Z105" s="49">
        <v>0</v>
      </c>
      <c r="AA105" s="69">
        <v>105</v>
      </c>
      <c r="AB105" s="69"/>
      <c r="AC105" s="70"/>
      <c r="AD105" s="76">
        <v>448</v>
      </c>
      <c r="AE105" s="76">
        <v>94</v>
      </c>
      <c r="AF105" s="76">
        <v>779</v>
      </c>
      <c r="AG105" s="76">
        <v>229</v>
      </c>
      <c r="AH105" s="76"/>
      <c r="AI105" s="76"/>
      <c r="AJ105" s="76" t="s">
        <v>5725</v>
      </c>
      <c r="AK105" s="76"/>
      <c r="AL105" s="76"/>
      <c r="AM105" s="78">
        <v>39835.869456018518</v>
      </c>
      <c r="AN105" s="76" t="s">
        <v>8071</v>
      </c>
      <c r="AO105" s="81" t="s">
        <v>8174</v>
      </c>
      <c r="AP105" s="76" t="s">
        <v>66</v>
      </c>
      <c r="AQ105" s="48"/>
      <c r="AR105" s="48"/>
      <c r="AS105" s="48"/>
      <c r="AT105" s="48"/>
      <c r="AU105" s="48" t="s">
        <v>2398</v>
      </c>
      <c r="AV105" s="48" t="s">
        <v>2398</v>
      </c>
      <c r="AW105" s="102" t="s">
        <v>10651</v>
      </c>
      <c r="AX105" s="102" t="s">
        <v>10651</v>
      </c>
      <c r="AY105" s="102" t="s">
        <v>11340</v>
      </c>
      <c r="AZ105" s="102" t="s">
        <v>11340</v>
      </c>
      <c r="BA105" s="2"/>
      <c r="BB105" s="3"/>
      <c r="BC105" s="3"/>
      <c r="BD105" s="3"/>
      <c r="BE105" s="3"/>
    </row>
    <row r="106" spans="1:57" x14ac:dyDescent="0.3">
      <c r="A106" s="62" t="s">
        <v>1200</v>
      </c>
      <c r="B106" s="63"/>
      <c r="C106" s="63" t="s">
        <v>12228</v>
      </c>
      <c r="D106" s="64"/>
      <c r="E106" s="66"/>
      <c r="F106" s="98" t="s">
        <v>6955</v>
      </c>
      <c r="G106" s="63"/>
      <c r="H106" s="67"/>
      <c r="I106" s="68"/>
      <c r="J106" s="68"/>
      <c r="K106" s="67" t="s">
        <v>9405</v>
      </c>
      <c r="L106" s="71"/>
      <c r="M106" s="72">
        <v>8353.1513671875</v>
      </c>
      <c r="N106" s="72">
        <v>5415.08740234375</v>
      </c>
      <c r="O106" s="73"/>
      <c r="P106" s="74"/>
      <c r="Q106" s="74"/>
      <c r="R106" s="84"/>
      <c r="S106" s="48">
        <v>5</v>
      </c>
      <c r="T106" s="48">
        <v>0</v>
      </c>
      <c r="U106" s="49">
        <v>66</v>
      </c>
      <c r="V106" s="49">
        <v>3.4483E-2</v>
      </c>
      <c r="W106" s="49">
        <v>0</v>
      </c>
      <c r="X106" s="49">
        <v>2.2416550000000002</v>
      </c>
      <c r="Y106" s="49">
        <v>0.05</v>
      </c>
      <c r="Z106" s="49">
        <v>0</v>
      </c>
      <c r="AA106" s="69">
        <v>106</v>
      </c>
      <c r="AB106" s="69"/>
      <c r="AC106" s="70"/>
      <c r="AD106" s="76">
        <v>236</v>
      </c>
      <c r="AE106" s="76">
        <v>235631</v>
      </c>
      <c r="AF106" s="76">
        <v>3859</v>
      </c>
      <c r="AG106" s="76">
        <v>491</v>
      </c>
      <c r="AH106" s="76"/>
      <c r="AI106" s="76" t="s">
        <v>4662</v>
      </c>
      <c r="AJ106" s="76" t="s">
        <v>5668</v>
      </c>
      <c r="AK106" s="81" t="s">
        <v>6390</v>
      </c>
      <c r="AL106" s="76"/>
      <c r="AM106" s="78">
        <v>43592.375844907408</v>
      </c>
      <c r="AN106" s="76" t="s">
        <v>8071</v>
      </c>
      <c r="AO106" s="81" t="s">
        <v>8175</v>
      </c>
      <c r="AP106" s="76" t="s">
        <v>65</v>
      </c>
      <c r="AQ106" s="48"/>
      <c r="AR106" s="48"/>
      <c r="AS106" s="48"/>
      <c r="AT106" s="48"/>
      <c r="AU106" s="48"/>
      <c r="AV106" s="48"/>
      <c r="AW106" s="48"/>
      <c r="AX106" s="48"/>
      <c r="AY106" s="48"/>
      <c r="AZ106" s="48"/>
      <c r="BA106" s="2"/>
      <c r="BB106" s="3"/>
      <c r="BC106" s="3"/>
      <c r="BD106" s="3"/>
      <c r="BE106" s="3"/>
    </row>
    <row r="107" spans="1:57" x14ac:dyDescent="0.3">
      <c r="A107" s="62" t="s">
        <v>259</v>
      </c>
      <c r="B107" s="63"/>
      <c r="C107" s="63" t="s">
        <v>12228</v>
      </c>
      <c r="D107" s="64"/>
      <c r="E107" s="66"/>
      <c r="F107" s="98" t="s">
        <v>6956</v>
      </c>
      <c r="G107" s="63"/>
      <c r="H107" s="67"/>
      <c r="I107" s="68"/>
      <c r="J107" s="68"/>
      <c r="K107" s="67" t="s">
        <v>9406</v>
      </c>
      <c r="L107" s="71"/>
      <c r="M107" s="72">
        <v>2020.2733154296875</v>
      </c>
      <c r="N107" s="72">
        <v>1538.0399169921875</v>
      </c>
      <c r="O107" s="73"/>
      <c r="P107" s="74"/>
      <c r="Q107" s="74"/>
      <c r="R107" s="84"/>
      <c r="S107" s="48">
        <v>0</v>
      </c>
      <c r="T107" s="48">
        <v>3</v>
      </c>
      <c r="U107" s="49">
        <v>8.6666670000000003</v>
      </c>
      <c r="V107" s="49">
        <v>0.14285700000000001</v>
      </c>
      <c r="W107" s="49">
        <v>0</v>
      </c>
      <c r="X107" s="49">
        <v>1.1815180000000001</v>
      </c>
      <c r="Y107" s="49">
        <v>0</v>
      </c>
      <c r="Z107" s="49">
        <v>0</v>
      </c>
      <c r="AA107" s="69">
        <v>107</v>
      </c>
      <c r="AB107" s="69"/>
      <c r="AC107" s="70"/>
      <c r="AD107" s="76">
        <v>67</v>
      </c>
      <c r="AE107" s="76">
        <v>32</v>
      </c>
      <c r="AF107" s="76">
        <v>250</v>
      </c>
      <c r="AG107" s="76">
        <v>3141</v>
      </c>
      <c r="AH107" s="76"/>
      <c r="AI107" s="76" t="s">
        <v>4663</v>
      </c>
      <c r="AJ107" s="76" t="s">
        <v>5726</v>
      </c>
      <c r="AK107" s="76"/>
      <c r="AL107" s="76"/>
      <c r="AM107" s="78">
        <v>43743.717245370368</v>
      </c>
      <c r="AN107" s="76" t="s">
        <v>8071</v>
      </c>
      <c r="AO107" s="81" t="s">
        <v>8176</v>
      </c>
      <c r="AP107" s="76" t="s">
        <v>66</v>
      </c>
      <c r="AQ107" s="48" t="s">
        <v>2135</v>
      </c>
      <c r="AR107" s="48" t="s">
        <v>2135</v>
      </c>
      <c r="AS107" s="48" t="s">
        <v>2350</v>
      </c>
      <c r="AT107" s="48" t="s">
        <v>2350</v>
      </c>
      <c r="AU107" s="48"/>
      <c r="AV107" s="48"/>
      <c r="AW107" s="102" t="s">
        <v>10652</v>
      </c>
      <c r="AX107" s="102" t="s">
        <v>10652</v>
      </c>
      <c r="AY107" s="102" t="s">
        <v>11341</v>
      </c>
      <c r="AZ107" s="102" t="s">
        <v>11341</v>
      </c>
      <c r="BA107" s="2"/>
      <c r="BB107" s="3"/>
      <c r="BC107" s="3"/>
      <c r="BD107" s="3"/>
      <c r="BE107" s="3"/>
    </row>
    <row r="108" spans="1:57" x14ac:dyDescent="0.3">
      <c r="A108" s="62" t="s">
        <v>1201</v>
      </c>
      <c r="B108" s="63"/>
      <c r="C108" s="63" t="s">
        <v>12228</v>
      </c>
      <c r="D108" s="64"/>
      <c r="E108" s="66"/>
      <c r="F108" s="98" t="s">
        <v>6957</v>
      </c>
      <c r="G108" s="63"/>
      <c r="H108" s="67"/>
      <c r="I108" s="68"/>
      <c r="J108" s="68"/>
      <c r="K108" s="67" t="s">
        <v>9407</v>
      </c>
      <c r="L108" s="71"/>
      <c r="M108" s="72">
        <v>2129.416748046875</v>
      </c>
      <c r="N108" s="72">
        <v>1413.580078125</v>
      </c>
      <c r="O108" s="73"/>
      <c r="P108" s="74"/>
      <c r="Q108" s="74"/>
      <c r="R108" s="84"/>
      <c r="S108" s="48">
        <v>1</v>
      </c>
      <c r="T108" s="48">
        <v>0</v>
      </c>
      <c r="U108" s="49">
        <v>0</v>
      </c>
      <c r="V108" s="49">
        <v>9.0909000000000004E-2</v>
      </c>
      <c r="W108" s="49">
        <v>0</v>
      </c>
      <c r="X108" s="49">
        <v>0.484763</v>
      </c>
      <c r="Y108" s="49">
        <v>0</v>
      </c>
      <c r="Z108" s="49">
        <v>0</v>
      </c>
      <c r="AA108" s="69">
        <v>108</v>
      </c>
      <c r="AB108" s="69"/>
      <c r="AC108" s="70"/>
      <c r="AD108" s="76">
        <v>88</v>
      </c>
      <c r="AE108" s="76">
        <v>17</v>
      </c>
      <c r="AF108" s="76">
        <v>240</v>
      </c>
      <c r="AG108" s="76">
        <v>112</v>
      </c>
      <c r="AH108" s="76"/>
      <c r="AI108" s="76"/>
      <c r="AJ108" s="76"/>
      <c r="AK108" s="76"/>
      <c r="AL108" s="76"/>
      <c r="AM108" s="78">
        <v>41584.822592592594</v>
      </c>
      <c r="AN108" s="76" t="s">
        <v>8071</v>
      </c>
      <c r="AO108" s="81" t="s">
        <v>8177</v>
      </c>
      <c r="AP108" s="76" t="s">
        <v>65</v>
      </c>
      <c r="AQ108" s="48"/>
      <c r="AR108" s="48"/>
      <c r="AS108" s="48"/>
      <c r="AT108" s="48"/>
      <c r="AU108" s="48"/>
      <c r="AV108" s="48"/>
      <c r="AW108" s="48"/>
      <c r="AX108" s="48"/>
      <c r="AY108" s="48"/>
      <c r="AZ108" s="48"/>
      <c r="BA108" s="2"/>
      <c r="BB108" s="3"/>
      <c r="BC108" s="3"/>
      <c r="BD108" s="3"/>
      <c r="BE108" s="3"/>
    </row>
    <row r="109" spans="1:57" x14ac:dyDescent="0.3">
      <c r="A109" s="62" t="s">
        <v>1202</v>
      </c>
      <c r="B109" s="63"/>
      <c r="C109" s="63" t="s">
        <v>12228</v>
      </c>
      <c r="D109" s="64"/>
      <c r="E109" s="66"/>
      <c r="F109" s="98" t="s">
        <v>6958</v>
      </c>
      <c r="G109" s="63"/>
      <c r="H109" s="67"/>
      <c r="I109" s="68"/>
      <c r="J109" s="68"/>
      <c r="K109" s="67" t="s">
        <v>9408</v>
      </c>
      <c r="L109" s="71"/>
      <c r="M109" s="72">
        <v>2117.296142578125</v>
      </c>
      <c r="N109" s="72">
        <v>1677.04541015625</v>
      </c>
      <c r="O109" s="73"/>
      <c r="P109" s="74"/>
      <c r="Q109" s="74"/>
      <c r="R109" s="84"/>
      <c r="S109" s="48">
        <v>3</v>
      </c>
      <c r="T109" s="48">
        <v>0</v>
      </c>
      <c r="U109" s="49">
        <v>4</v>
      </c>
      <c r="V109" s="49">
        <v>0.14285700000000001</v>
      </c>
      <c r="W109" s="49">
        <v>0</v>
      </c>
      <c r="X109" s="49">
        <v>1.093181</v>
      </c>
      <c r="Y109" s="49">
        <v>0.16666666666666666</v>
      </c>
      <c r="Z109" s="49">
        <v>0</v>
      </c>
      <c r="AA109" s="69">
        <v>109</v>
      </c>
      <c r="AB109" s="69"/>
      <c r="AC109" s="70"/>
      <c r="AD109" s="76">
        <v>519</v>
      </c>
      <c r="AE109" s="76">
        <v>680653</v>
      </c>
      <c r="AF109" s="76">
        <v>38655</v>
      </c>
      <c r="AG109" s="76">
        <v>2338</v>
      </c>
      <c r="AH109" s="76"/>
      <c r="AI109" s="76" t="s">
        <v>4664</v>
      </c>
      <c r="AJ109" s="76" t="s">
        <v>5727</v>
      </c>
      <c r="AK109" s="81" t="s">
        <v>6391</v>
      </c>
      <c r="AL109" s="76"/>
      <c r="AM109" s="78">
        <v>40255.630624999998</v>
      </c>
      <c r="AN109" s="76" t="s">
        <v>8071</v>
      </c>
      <c r="AO109" s="81" t="s">
        <v>8178</v>
      </c>
      <c r="AP109" s="76" t="s">
        <v>65</v>
      </c>
      <c r="AQ109" s="48"/>
      <c r="AR109" s="48"/>
      <c r="AS109" s="48"/>
      <c r="AT109" s="48"/>
      <c r="AU109" s="48"/>
      <c r="AV109" s="48"/>
      <c r="AW109" s="48"/>
      <c r="AX109" s="48"/>
      <c r="AY109" s="48"/>
      <c r="AZ109" s="48"/>
      <c r="BA109" s="2"/>
      <c r="BB109" s="3"/>
      <c r="BC109" s="3"/>
      <c r="BD109" s="3"/>
      <c r="BE109" s="3"/>
    </row>
    <row r="110" spans="1:57" x14ac:dyDescent="0.3">
      <c r="A110" s="62" t="s">
        <v>1203</v>
      </c>
      <c r="B110" s="63"/>
      <c r="C110" s="63" t="s">
        <v>12228</v>
      </c>
      <c r="D110" s="64"/>
      <c r="E110" s="66"/>
      <c r="F110" s="98" t="s">
        <v>6959</v>
      </c>
      <c r="G110" s="63"/>
      <c r="H110" s="67"/>
      <c r="I110" s="68"/>
      <c r="J110" s="68"/>
      <c r="K110" s="67" t="s">
        <v>9409</v>
      </c>
      <c r="L110" s="71"/>
      <c r="M110" s="72">
        <v>1730.6943359375</v>
      </c>
      <c r="N110" s="72">
        <v>1618.613525390625</v>
      </c>
      <c r="O110" s="73"/>
      <c r="P110" s="74"/>
      <c r="Q110" s="74"/>
      <c r="R110" s="84"/>
      <c r="S110" s="48">
        <v>3</v>
      </c>
      <c r="T110" s="48">
        <v>0</v>
      </c>
      <c r="U110" s="49">
        <v>4</v>
      </c>
      <c r="V110" s="49">
        <v>0.14285700000000001</v>
      </c>
      <c r="W110" s="49">
        <v>0</v>
      </c>
      <c r="X110" s="49">
        <v>1.093181</v>
      </c>
      <c r="Y110" s="49">
        <v>0.16666666666666666</v>
      </c>
      <c r="Z110" s="49">
        <v>0</v>
      </c>
      <c r="AA110" s="69">
        <v>110</v>
      </c>
      <c r="AB110" s="69"/>
      <c r="AC110" s="70"/>
      <c r="AD110" s="76">
        <v>530</v>
      </c>
      <c r="AE110" s="76">
        <v>5151047</v>
      </c>
      <c r="AF110" s="76">
        <v>182092</v>
      </c>
      <c r="AG110" s="76">
        <v>565</v>
      </c>
      <c r="AH110" s="76"/>
      <c r="AI110" s="76" t="s">
        <v>4665</v>
      </c>
      <c r="AJ110" s="76" t="s">
        <v>5728</v>
      </c>
      <c r="AK110" s="81" t="s">
        <v>6392</v>
      </c>
      <c r="AL110" s="76"/>
      <c r="AM110" s="78">
        <v>39833.455416666664</v>
      </c>
      <c r="AN110" s="76" t="s">
        <v>8071</v>
      </c>
      <c r="AO110" s="81" t="s">
        <v>8179</v>
      </c>
      <c r="AP110" s="76" t="s">
        <v>65</v>
      </c>
      <c r="AQ110" s="48"/>
      <c r="AR110" s="48"/>
      <c r="AS110" s="48"/>
      <c r="AT110" s="48"/>
      <c r="AU110" s="48"/>
      <c r="AV110" s="48"/>
      <c r="AW110" s="48"/>
      <c r="AX110" s="48"/>
      <c r="AY110" s="48"/>
      <c r="AZ110" s="48"/>
      <c r="BA110" s="2"/>
      <c r="BB110" s="3"/>
      <c r="BC110" s="3"/>
      <c r="BD110" s="3"/>
      <c r="BE110" s="3"/>
    </row>
    <row r="111" spans="1:57" x14ac:dyDescent="0.3">
      <c r="A111" s="62" t="s">
        <v>260</v>
      </c>
      <c r="B111" s="63"/>
      <c r="C111" s="63" t="s">
        <v>12228</v>
      </c>
      <c r="D111" s="64"/>
      <c r="E111" s="66"/>
      <c r="F111" s="98" t="s">
        <v>6960</v>
      </c>
      <c r="G111" s="63"/>
      <c r="H111" s="67"/>
      <c r="I111" s="68"/>
      <c r="J111" s="68"/>
      <c r="K111" s="67" t="s">
        <v>9410</v>
      </c>
      <c r="L111" s="71"/>
      <c r="M111" s="72">
        <v>6102.54638671875</v>
      </c>
      <c r="N111" s="72">
        <v>9189.673828125</v>
      </c>
      <c r="O111" s="73"/>
      <c r="P111" s="74"/>
      <c r="Q111" s="74"/>
      <c r="R111" s="84"/>
      <c r="S111" s="48">
        <v>1</v>
      </c>
      <c r="T111" s="48">
        <v>1</v>
      </c>
      <c r="U111" s="49">
        <v>0</v>
      </c>
      <c r="V111" s="49">
        <v>0</v>
      </c>
      <c r="W111" s="49">
        <v>0</v>
      </c>
      <c r="X111" s="49">
        <v>1</v>
      </c>
      <c r="Y111" s="49">
        <v>0</v>
      </c>
      <c r="Z111" s="49" t="s">
        <v>10536</v>
      </c>
      <c r="AA111" s="69">
        <v>111</v>
      </c>
      <c r="AB111" s="69"/>
      <c r="AC111" s="70"/>
      <c r="AD111" s="76">
        <v>163</v>
      </c>
      <c r="AE111" s="76">
        <v>728</v>
      </c>
      <c r="AF111" s="76">
        <v>20904</v>
      </c>
      <c r="AG111" s="76">
        <v>23552</v>
      </c>
      <c r="AH111" s="76"/>
      <c r="AI111" s="76" t="s">
        <v>4666</v>
      </c>
      <c r="AJ111" s="76"/>
      <c r="AK111" s="76"/>
      <c r="AL111" s="76"/>
      <c r="AM111" s="78">
        <v>40606.9452662037</v>
      </c>
      <c r="AN111" s="76" t="s">
        <v>8071</v>
      </c>
      <c r="AO111" s="81" t="s">
        <v>8180</v>
      </c>
      <c r="AP111" s="76" t="s">
        <v>66</v>
      </c>
      <c r="AQ111" s="48" t="s">
        <v>2136</v>
      </c>
      <c r="AR111" s="48" t="s">
        <v>2136</v>
      </c>
      <c r="AS111" s="48" t="s">
        <v>2350</v>
      </c>
      <c r="AT111" s="48" t="s">
        <v>2350</v>
      </c>
      <c r="AU111" s="48"/>
      <c r="AV111" s="48"/>
      <c r="AW111" s="102" t="s">
        <v>10653</v>
      </c>
      <c r="AX111" s="102" t="s">
        <v>10653</v>
      </c>
      <c r="AY111" s="102" t="s">
        <v>11342</v>
      </c>
      <c r="AZ111" s="102" t="s">
        <v>11342</v>
      </c>
      <c r="BA111" s="2"/>
      <c r="BB111" s="3"/>
      <c r="BC111" s="3"/>
      <c r="BD111" s="3"/>
      <c r="BE111" s="3"/>
    </row>
    <row r="112" spans="1:57" x14ac:dyDescent="0.3">
      <c r="A112" s="62" t="s">
        <v>261</v>
      </c>
      <c r="B112" s="63"/>
      <c r="C112" s="63" t="s">
        <v>12228</v>
      </c>
      <c r="D112" s="64"/>
      <c r="E112" s="66"/>
      <c r="F112" s="98" t="s">
        <v>6961</v>
      </c>
      <c r="G112" s="63"/>
      <c r="H112" s="67"/>
      <c r="I112" s="68"/>
      <c r="J112" s="68"/>
      <c r="K112" s="67" t="s">
        <v>9411</v>
      </c>
      <c r="L112" s="71"/>
      <c r="M112" s="72">
        <v>1036.3310546875</v>
      </c>
      <c r="N112" s="72">
        <v>6184.8046875</v>
      </c>
      <c r="O112" s="73"/>
      <c r="P112" s="74"/>
      <c r="Q112" s="74"/>
      <c r="R112" s="84"/>
      <c r="S112" s="48">
        <v>0</v>
      </c>
      <c r="T112" s="48">
        <v>1</v>
      </c>
      <c r="U112" s="49">
        <v>0</v>
      </c>
      <c r="V112" s="49">
        <v>9.7090000000000006E-3</v>
      </c>
      <c r="W112" s="49">
        <v>1.8818999999999999E-2</v>
      </c>
      <c r="X112" s="49">
        <v>0.54937599999999998</v>
      </c>
      <c r="Y112" s="49">
        <v>0</v>
      </c>
      <c r="Z112" s="49">
        <v>0</v>
      </c>
      <c r="AA112" s="69">
        <v>112</v>
      </c>
      <c r="AB112" s="69"/>
      <c r="AC112" s="70"/>
      <c r="AD112" s="76">
        <v>674</v>
      </c>
      <c r="AE112" s="76">
        <v>4705</v>
      </c>
      <c r="AF112" s="76">
        <v>117793</v>
      </c>
      <c r="AG112" s="76">
        <v>52727</v>
      </c>
      <c r="AH112" s="76"/>
      <c r="AI112" s="76" t="s">
        <v>4667</v>
      </c>
      <c r="AJ112" s="76" t="s">
        <v>5729</v>
      </c>
      <c r="AK112" s="81" t="s">
        <v>6393</v>
      </c>
      <c r="AL112" s="76"/>
      <c r="AM112" s="78">
        <v>41253.054583333331</v>
      </c>
      <c r="AN112" s="76" t="s">
        <v>8071</v>
      </c>
      <c r="AO112" s="81" t="s">
        <v>8181</v>
      </c>
      <c r="AP112" s="76" t="s">
        <v>66</v>
      </c>
      <c r="AQ112" s="48"/>
      <c r="AR112" s="48"/>
      <c r="AS112" s="48"/>
      <c r="AT112" s="48"/>
      <c r="AU112" s="48"/>
      <c r="AV112" s="48"/>
      <c r="AW112" s="102" t="s">
        <v>10629</v>
      </c>
      <c r="AX112" s="102" t="s">
        <v>10629</v>
      </c>
      <c r="AY112" s="102" t="s">
        <v>11318</v>
      </c>
      <c r="AZ112" s="102" t="s">
        <v>11318</v>
      </c>
      <c r="BA112" s="2"/>
      <c r="BB112" s="3"/>
      <c r="BC112" s="3"/>
      <c r="BD112" s="3"/>
      <c r="BE112" s="3"/>
    </row>
    <row r="113" spans="1:57" x14ac:dyDescent="0.3">
      <c r="A113" s="62" t="s">
        <v>262</v>
      </c>
      <c r="B113" s="63"/>
      <c r="C113" s="63" t="s">
        <v>12228</v>
      </c>
      <c r="D113" s="64"/>
      <c r="E113" s="66"/>
      <c r="F113" s="98" t="s">
        <v>6962</v>
      </c>
      <c r="G113" s="63"/>
      <c r="H113" s="67"/>
      <c r="I113" s="68"/>
      <c r="J113" s="68"/>
      <c r="K113" s="67" t="s">
        <v>9412</v>
      </c>
      <c r="L113" s="71"/>
      <c r="M113" s="72">
        <v>3269.259521484375</v>
      </c>
      <c r="N113" s="72">
        <v>1080.9849853515625</v>
      </c>
      <c r="O113" s="73"/>
      <c r="P113" s="74"/>
      <c r="Q113" s="74"/>
      <c r="R113" s="84"/>
      <c r="S113" s="48">
        <v>0</v>
      </c>
      <c r="T113" s="48">
        <v>2</v>
      </c>
      <c r="U113" s="49">
        <v>2</v>
      </c>
      <c r="V113" s="49">
        <v>0.5</v>
      </c>
      <c r="W113" s="49">
        <v>0</v>
      </c>
      <c r="X113" s="49">
        <v>1.4594590000000001</v>
      </c>
      <c r="Y113" s="49">
        <v>0</v>
      </c>
      <c r="Z113" s="49">
        <v>0</v>
      </c>
      <c r="AA113" s="69">
        <v>113</v>
      </c>
      <c r="AB113" s="69"/>
      <c r="AC113" s="70"/>
      <c r="AD113" s="76">
        <v>878</v>
      </c>
      <c r="AE113" s="76">
        <v>259</v>
      </c>
      <c r="AF113" s="76">
        <v>1100</v>
      </c>
      <c r="AG113" s="76">
        <v>1851</v>
      </c>
      <c r="AH113" s="76"/>
      <c r="AI113" s="76" t="s">
        <v>4668</v>
      </c>
      <c r="AJ113" s="76"/>
      <c r="AK113" s="76"/>
      <c r="AL113" s="76"/>
      <c r="AM113" s="78">
        <v>42608.368900462963</v>
      </c>
      <c r="AN113" s="76" t="s">
        <v>8071</v>
      </c>
      <c r="AO113" s="81" t="s">
        <v>8182</v>
      </c>
      <c r="AP113" s="76" t="s">
        <v>66</v>
      </c>
      <c r="AQ113" s="48"/>
      <c r="AR113" s="48"/>
      <c r="AS113" s="48"/>
      <c r="AT113" s="48"/>
      <c r="AU113" s="48"/>
      <c r="AV113" s="48"/>
      <c r="AW113" s="102" t="s">
        <v>10654</v>
      </c>
      <c r="AX113" s="102" t="s">
        <v>10654</v>
      </c>
      <c r="AY113" s="102" t="s">
        <v>11343</v>
      </c>
      <c r="AZ113" s="102" t="s">
        <v>11343</v>
      </c>
      <c r="BA113" s="2"/>
      <c r="BB113" s="3"/>
      <c r="BC113" s="3"/>
      <c r="BD113" s="3"/>
      <c r="BE113" s="3"/>
    </row>
    <row r="114" spans="1:57" x14ac:dyDescent="0.3">
      <c r="A114" s="62" t="s">
        <v>1204</v>
      </c>
      <c r="B114" s="63"/>
      <c r="C114" s="63" t="s">
        <v>12228</v>
      </c>
      <c r="D114" s="64"/>
      <c r="E114" s="66"/>
      <c r="F114" s="98" t="s">
        <v>6963</v>
      </c>
      <c r="G114" s="63"/>
      <c r="H114" s="67"/>
      <c r="I114" s="68"/>
      <c r="J114" s="68"/>
      <c r="K114" s="67" t="s">
        <v>9413</v>
      </c>
      <c r="L114" s="71"/>
      <c r="M114" s="72">
        <v>3147.833251953125</v>
      </c>
      <c r="N114" s="72">
        <v>1018.609130859375</v>
      </c>
      <c r="O114" s="73"/>
      <c r="P114" s="74"/>
      <c r="Q114" s="74"/>
      <c r="R114" s="84"/>
      <c r="S114" s="48">
        <v>1</v>
      </c>
      <c r="T114" s="48">
        <v>0</v>
      </c>
      <c r="U114" s="49">
        <v>0</v>
      </c>
      <c r="V114" s="49">
        <v>0.33333299999999999</v>
      </c>
      <c r="W114" s="49">
        <v>0</v>
      </c>
      <c r="X114" s="49">
        <v>0.77027000000000001</v>
      </c>
      <c r="Y114" s="49">
        <v>0</v>
      </c>
      <c r="Z114" s="49">
        <v>0</v>
      </c>
      <c r="AA114" s="69">
        <v>114</v>
      </c>
      <c r="AB114" s="69"/>
      <c r="AC114" s="70"/>
      <c r="AD114" s="76">
        <v>50</v>
      </c>
      <c r="AE114" s="76">
        <v>1576</v>
      </c>
      <c r="AF114" s="76">
        <v>472</v>
      </c>
      <c r="AG114" s="76">
        <v>574</v>
      </c>
      <c r="AH114" s="76"/>
      <c r="AI114" s="76" t="s">
        <v>4669</v>
      </c>
      <c r="AJ114" s="76" t="s">
        <v>5730</v>
      </c>
      <c r="AK114" s="81" t="s">
        <v>6394</v>
      </c>
      <c r="AL114" s="76"/>
      <c r="AM114" s="78">
        <v>43176.826493055552</v>
      </c>
      <c r="AN114" s="76" t="s">
        <v>8071</v>
      </c>
      <c r="AO114" s="81" t="s">
        <v>8183</v>
      </c>
      <c r="AP114" s="76" t="s">
        <v>65</v>
      </c>
      <c r="AQ114" s="48"/>
      <c r="AR114" s="48"/>
      <c r="AS114" s="48"/>
      <c r="AT114" s="48"/>
      <c r="AU114" s="48"/>
      <c r="AV114" s="48"/>
      <c r="AW114" s="48"/>
      <c r="AX114" s="48"/>
      <c r="AY114" s="48"/>
      <c r="AZ114" s="48"/>
      <c r="BA114" s="2"/>
      <c r="BB114" s="3"/>
      <c r="BC114" s="3"/>
      <c r="BD114" s="3"/>
      <c r="BE114" s="3"/>
    </row>
    <row r="115" spans="1:57" x14ac:dyDescent="0.3">
      <c r="A115" s="62" t="s">
        <v>1205</v>
      </c>
      <c r="B115" s="63"/>
      <c r="C115" s="63" t="s">
        <v>12228</v>
      </c>
      <c r="D115" s="64"/>
      <c r="E115" s="66"/>
      <c r="F115" s="98" t="s">
        <v>6964</v>
      </c>
      <c r="G115" s="63"/>
      <c r="H115" s="67"/>
      <c r="I115" s="68"/>
      <c r="J115" s="68"/>
      <c r="K115" s="67" t="s">
        <v>9414</v>
      </c>
      <c r="L115" s="71"/>
      <c r="M115" s="72">
        <v>3394.72216796875</v>
      </c>
      <c r="N115" s="72">
        <v>1143.3367919921875</v>
      </c>
      <c r="O115" s="73"/>
      <c r="P115" s="74"/>
      <c r="Q115" s="74"/>
      <c r="R115" s="84"/>
      <c r="S115" s="48">
        <v>1</v>
      </c>
      <c r="T115" s="48">
        <v>0</v>
      </c>
      <c r="U115" s="49">
        <v>0</v>
      </c>
      <c r="V115" s="49">
        <v>0.33333299999999999</v>
      </c>
      <c r="W115" s="49">
        <v>0</v>
      </c>
      <c r="X115" s="49">
        <v>0.77027000000000001</v>
      </c>
      <c r="Y115" s="49">
        <v>0</v>
      </c>
      <c r="Z115" s="49">
        <v>0</v>
      </c>
      <c r="AA115" s="69">
        <v>115</v>
      </c>
      <c r="AB115" s="69"/>
      <c r="AC115" s="70"/>
      <c r="AD115" s="76">
        <v>47</v>
      </c>
      <c r="AE115" s="76">
        <v>58</v>
      </c>
      <c r="AF115" s="76">
        <v>175</v>
      </c>
      <c r="AG115" s="76">
        <v>13</v>
      </c>
      <c r="AH115" s="76"/>
      <c r="AI115" s="76" t="s">
        <v>4670</v>
      </c>
      <c r="AJ115" s="76"/>
      <c r="AK115" s="76"/>
      <c r="AL115" s="76"/>
      <c r="AM115" s="78">
        <v>43705.828773148147</v>
      </c>
      <c r="AN115" s="76" t="s">
        <v>8071</v>
      </c>
      <c r="AO115" s="81" t="s">
        <v>8184</v>
      </c>
      <c r="AP115" s="76" t="s">
        <v>65</v>
      </c>
      <c r="AQ115" s="48"/>
      <c r="AR115" s="48"/>
      <c r="AS115" s="48"/>
      <c r="AT115" s="48"/>
      <c r="AU115" s="48"/>
      <c r="AV115" s="48"/>
      <c r="AW115" s="48"/>
      <c r="AX115" s="48"/>
      <c r="AY115" s="48"/>
      <c r="AZ115" s="48"/>
      <c r="BA115" s="2"/>
      <c r="BB115" s="3"/>
      <c r="BC115" s="3"/>
      <c r="BD115" s="3"/>
      <c r="BE115" s="3"/>
    </row>
    <row r="116" spans="1:57" x14ac:dyDescent="0.3">
      <c r="A116" s="62" t="s">
        <v>263</v>
      </c>
      <c r="B116" s="63"/>
      <c r="C116" s="63" t="s">
        <v>12228</v>
      </c>
      <c r="D116" s="64"/>
      <c r="E116" s="66"/>
      <c r="F116" s="98" t="s">
        <v>6965</v>
      </c>
      <c r="G116" s="63"/>
      <c r="H116" s="67"/>
      <c r="I116" s="68"/>
      <c r="J116" s="68"/>
      <c r="K116" s="67" t="s">
        <v>9415</v>
      </c>
      <c r="L116" s="71"/>
      <c r="M116" s="72">
        <v>1126.91748046875</v>
      </c>
      <c r="N116" s="72">
        <v>1382.9798583984375</v>
      </c>
      <c r="O116" s="73"/>
      <c r="P116" s="74"/>
      <c r="Q116" s="74"/>
      <c r="R116" s="84"/>
      <c r="S116" s="48">
        <v>0</v>
      </c>
      <c r="T116" s="48">
        <v>3</v>
      </c>
      <c r="U116" s="49">
        <v>154</v>
      </c>
      <c r="V116" s="49">
        <v>3.9220000000000001E-3</v>
      </c>
      <c r="W116" s="49">
        <v>0</v>
      </c>
      <c r="X116" s="49">
        <v>1.614582</v>
      </c>
      <c r="Y116" s="49">
        <v>0</v>
      </c>
      <c r="Z116" s="49">
        <v>0</v>
      </c>
      <c r="AA116" s="69">
        <v>116</v>
      </c>
      <c r="AB116" s="69"/>
      <c r="AC116" s="70"/>
      <c r="AD116" s="76">
        <v>294</v>
      </c>
      <c r="AE116" s="76">
        <v>259</v>
      </c>
      <c r="AF116" s="76">
        <v>6800</v>
      </c>
      <c r="AG116" s="76">
        <v>96</v>
      </c>
      <c r="AH116" s="76"/>
      <c r="AI116" s="76" t="s">
        <v>4671</v>
      </c>
      <c r="AJ116" s="76" t="s">
        <v>5731</v>
      </c>
      <c r="AK116" s="76"/>
      <c r="AL116" s="76"/>
      <c r="AM116" s="78">
        <v>41374.69940972222</v>
      </c>
      <c r="AN116" s="76" t="s">
        <v>8071</v>
      </c>
      <c r="AO116" s="81" t="s">
        <v>8185</v>
      </c>
      <c r="AP116" s="76" t="s">
        <v>66</v>
      </c>
      <c r="AQ116" s="48" t="s">
        <v>2137</v>
      </c>
      <c r="AR116" s="48" t="s">
        <v>2137</v>
      </c>
      <c r="AS116" s="48" t="s">
        <v>2350</v>
      </c>
      <c r="AT116" s="48" t="s">
        <v>2350</v>
      </c>
      <c r="AU116" s="48"/>
      <c r="AV116" s="48"/>
      <c r="AW116" s="102" t="s">
        <v>10655</v>
      </c>
      <c r="AX116" s="102" t="s">
        <v>10655</v>
      </c>
      <c r="AY116" s="102" t="s">
        <v>11344</v>
      </c>
      <c r="AZ116" s="102" t="s">
        <v>11344</v>
      </c>
      <c r="BA116" s="2"/>
      <c r="BB116" s="3"/>
      <c r="BC116" s="3"/>
      <c r="BD116" s="3"/>
      <c r="BE116" s="3"/>
    </row>
    <row r="117" spans="1:57" ht="57.6" x14ac:dyDescent="0.3">
      <c r="A117" s="62" t="s">
        <v>1206</v>
      </c>
      <c r="B117" s="63"/>
      <c r="C117" s="63" t="s">
        <v>12228</v>
      </c>
      <c r="D117" s="64"/>
      <c r="E117" s="66"/>
      <c r="F117" s="98" t="s">
        <v>6966</v>
      </c>
      <c r="G117" s="63"/>
      <c r="H117" s="67"/>
      <c r="I117" s="68"/>
      <c r="J117" s="68"/>
      <c r="K117" s="50" t="s">
        <v>9416</v>
      </c>
      <c r="L117" s="71"/>
      <c r="M117" s="72">
        <v>1328.029052734375</v>
      </c>
      <c r="N117" s="72">
        <v>1329.20068359375</v>
      </c>
      <c r="O117" s="73"/>
      <c r="P117" s="74"/>
      <c r="Q117" s="74"/>
      <c r="R117" s="84"/>
      <c r="S117" s="48">
        <v>1</v>
      </c>
      <c r="T117" s="48">
        <v>0</v>
      </c>
      <c r="U117" s="49">
        <v>0</v>
      </c>
      <c r="V117" s="49">
        <v>3.4009999999999999E-3</v>
      </c>
      <c r="W117" s="49">
        <v>0</v>
      </c>
      <c r="X117" s="49">
        <v>0.60746500000000003</v>
      </c>
      <c r="Y117" s="49">
        <v>0</v>
      </c>
      <c r="Z117" s="49">
        <v>0</v>
      </c>
      <c r="AA117" s="69">
        <v>117</v>
      </c>
      <c r="AB117" s="69"/>
      <c r="AC117" s="70"/>
      <c r="AD117" s="76">
        <v>281189</v>
      </c>
      <c r="AE117" s="76">
        <v>1439156</v>
      </c>
      <c r="AF117" s="76">
        <v>2994386</v>
      </c>
      <c r="AG117" s="76">
        <v>141</v>
      </c>
      <c r="AH117" s="76"/>
      <c r="AI117" s="76" t="s">
        <v>4672</v>
      </c>
      <c r="AJ117" s="76" t="s">
        <v>5732</v>
      </c>
      <c r="AK117" s="81" t="s">
        <v>6395</v>
      </c>
      <c r="AL117" s="76"/>
      <c r="AM117" s="78">
        <v>40018.630624999998</v>
      </c>
      <c r="AN117" s="76" t="s">
        <v>8071</v>
      </c>
      <c r="AO117" s="81" t="s">
        <v>8186</v>
      </c>
      <c r="AP117" s="76" t="s">
        <v>65</v>
      </c>
      <c r="AQ117" s="48"/>
      <c r="AR117" s="48"/>
      <c r="AS117" s="48"/>
      <c r="AT117" s="48"/>
      <c r="AU117" s="48"/>
      <c r="AV117" s="48"/>
      <c r="AW117" s="48"/>
      <c r="AX117" s="48"/>
      <c r="AY117" s="48"/>
      <c r="AZ117" s="48"/>
      <c r="BA117" s="2"/>
      <c r="BB117" s="3"/>
      <c r="BC117" s="3"/>
      <c r="BD117" s="3"/>
      <c r="BE117" s="3"/>
    </row>
    <row r="118" spans="1:57" x14ac:dyDescent="0.3">
      <c r="A118" s="62" t="s">
        <v>1207</v>
      </c>
      <c r="B118" s="63"/>
      <c r="C118" s="63" t="s">
        <v>12228</v>
      </c>
      <c r="D118" s="64"/>
      <c r="E118" s="66"/>
      <c r="F118" s="98" t="s">
        <v>6923</v>
      </c>
      <c r="G118" s="63"/>
      <c r="H118" s="67"/>
      <c r="I118" s="68"/>
      <c r="J118" s="68"/>
      <c r="K118" s="67" t="s">
        <v>9417</v>
      </c>
      <c r="L118" s="71"/>
      <c r="M118" s="72">
        <v>1043.23486328125</v>
      </c>
      <c r="N118" s="72">
        <v>1268.064453125</v>
      </c>
      <c r="O118" s="73"/>
      <c r="P118" s="74"/>
      <c r="Q118" s="74"/>
      <c r="R118" s="84"/>
      <c r="S118" s="48">
        <v>1</v>
      </c>
      <c r="T118" s="48">
        <v>0</v>
      </c>
      <c r="U118" s="49">
        <v>0</v>
      </c>
      <c r="V118" s="49">
        <v>3.4009999999999999E-3</v>
      </c>
      <c r="W118" s="49">
        <v>0</v>
      </c>
      <c r="X118" s="49">
        <v>0.60746500000000003</v>
      </c>
      <c r="Y118" s="49">
        <v>0</v>
      </c>
      <c r="Z118" s="49">
        <v>0</v>
      </c>
      <c r="AA118" s="69">
        <v>118</v>
      </c>
      <c r="AB118" s="69"/>
      <c r="AC118" s="70"/>
      <c r="AD118" s="76">
        <v>60</v>
      </c>
      <c r="AE118" s="76">
        <v>4</v>
      </c>
      <c r="AF118" s="76">
        <v>193</v>
      </c>
      <c r="AG118" s="76">
        <v>28</v>
      </c>
      <c r="AH118" s="76"/>
      <c r="AI118" s="76"/>
      <c r="AJ118" s="76"/>
      <c r="AK118" s="76"/>
      <c r="AL118" s="76"/>
      <c r="AM118" s="78">
        <v>41820.071550925924</v>
      </c>
      <c r="AN118" s="76" t="s">
        <v>8071</v>
      </c>
      <c r="AO118" s="81" t="s">
        <v>8187</v>
      </c>
      <c r="AP118" s="76" t="s">
        <v>65</v>
      </c>
      <c r="AQ118" s="48"/>
      <c r="AR118" s="48"/>
      <c r="AS118" s="48"/>
      <c r="AT118" s="48"/>
      <c r="AU118" s="48"/>
      <c r="AV118" s="48"/>
      <c r="AW118" s="48"/>
      <c r="AX118" s="48"/>
      <c r="AY118" s="48"/>
      <c r="AZ118" s="48"/>
      <c r="BA118" s="2"/>
      <c r="BB118" s="3"/>
      <c r="BC118" s="3"/>
      <c r="BD118" s="3"/>
      <c r="BE118" s="3"/>
    </row>
    <row r="119" spans="1:57" x14ac:dyDescent="0.3">
      <c r="A119" s="62" t="s">
        <v>1208</v>
      </c>
      <c r="B119" s="63"/>
      <c r="C119" s="63" t="s">
        <v>12228</v>
      </c>
      <c r="D119" s="64"/>
      <c r="E119" s="66"/>
      <c r="F119" s="98" t="s">
        <v>6967</v>
      </c>
      <c r="G119" s="63"/>
      <c r="H119" s="67"/>
      <c r="I119" s="68"/>
      <c r="J119" s="68"/>
      <c r="K119" s="67" t="s">
        <v>9418</v>
      </c>
      <c r="L119" s="71"/>
      <c r="M119" s="72">
        <v>1059.6693115234375</v>
      </c>
      <c r="N119" s="72">
        <v>1488.3006591796875</v>
      </c>
      <c r="O119" s="73"/>
      <c r="P119" s="74"/>
      <c r="Q119" s="74"/>
      <c r="R119" s="84"/>
      <c r="S119" s="48">
        <v>2</v>
      </c>
      <c r="T119" s="48">
        <v>0</v>
      </c>
      <c r="U119" s="49">
        <v>222</v>
      </c>
      <c r="V119" s="49">
        <v>4.5450000000000004E-3</v>
      </c>
      <c r="W119" s="49">
        <v>0</v>
      </c>
      <c r="X119" s="49">
        <v>1.016216</v>
      </c>
      <c r="Y119" s="49">
        <v>0</v>
      </c>
      <c r="Z119" s="49">
        <v>0</v>
      </c>
      <c r="AA119" s="69">
        <v>119</v>
      </c>
      <c r="AB119" s="69"/>
      <c r="AC119" s="70"/>
      <c r="AD119" s="76">
        <v>381</v>
      </c>
      <c r="AE119" s="76">
        <v>3895</v>
      </c>
      <c r="AF119" s="76">
        <v>7815</v>
      </c>
      <c r="AG119" s="76">
        <v>163</v>
      </c>
      <c r="AH119" s="76"/>
      <c r="AI119" s="76" t="s">
        <v>4673</v>
      </c>
      <c r="AJ119" s="76" t="s">
        <v>5733</v>
      </c>
      <c r="AK119" s="81" t="s">
        <v>6396</v>
      </c>
      <c r="AL119" s="76"/>
      <c r="AM119" s="78">
        <v>40234.922256944446</v>
      </c>
      <c r="AN119" s="76" t="s">
        <v>8071</v>
      </c>
      <c r="AO119" s="81" t="s">
        <v>8188</v>
      </c>
      <c r="AP119" s="76" t="s">
        <v>65</v>
      </c>
      <c r="AQ119" s="48"/>
      <c r="AR119" s="48"/>
      <c r="AS119" s="48"/>
      <c r="AT119" s="48"/>
      <c r="AU119" s="48"/>
      <c r="AV119" s="48"/>
      <c r="AW119" s="48"/>
      <c r="AX119" s="48"/>
      <c r="AY119" s="48"/>
      <c r="AZ119" s="48"/>
      <c r="BA119" s="2"/>
      <c r="BB119" s="3"/>
      <c r="BC119" s="3"/>
      <c r="BD119" s="3"/>
      <c r="BE119" s="3"/>
    </row>
    <row r="120" spans="1:57" x14ac:dyDescent="0.3">
      <c r="A120" s="62" t="s">
        <v>264</v>
      </c>
      <c r="B120" s="63"/>
      <c r="C120" s="63" t="s">
        <v>12228</v>
      </c>
      <c r="D120" s="64"/>
      <c r="E120" s="66"/>
      <c r="F120" s="98" t="s">
        <v>6968</v>
      </c>
      <c r="G120" s="63"/>
      <c r="H120" s="67"/>
      <c r="I120" s="68"/>
      <c r="J120" s="68"/>
      <c r="K120" s="67" t="s">
        <v>9419</v>
      </c>
      <c r="L120" s="71"/>
      <c r="M120" s="72">
        <v>6666</v>
      </c>
      <c r="N120" s="72">
        <v>3492.374267578125</v>
      </c>
      <c r="O120" s="73"/>
      <c r="P120" s="74"/>
      <c r="Q120" s="74"/>
      <c r="R120" s="84"/>
      <c r="S120" s="48">
        <v>0</v>
      </c>
      <c r="T120" s="48">
        <v>1</v>
      </c>
      <c r="U120" s="49">
        <v>0</v>
      </c>
      <c r="V120" s="49">
        <v>1</v>
      </c>
      <c r="W120" s="49">
        <v>0</v>
      </c>
      <c r="X120" s="49">
        <v>1</v>
      </c>
      <c r="Y120" s="49">
        <v>0</v>
      </c>
      <c r="Z120" s="49">
        <v>0</v>
      </c>
      <c r="AA120" s="69">
        <v>120</v>
      </c>
      <c r="AB120" s="69"/>
      <c r="AC120" s="70"/>
      <c r="AD120" s="76">
        <v>577</v>
      </c>
      <c r="AE120" s="76">
        <v>70</v>
      </c>
      <c r="AF120" s="76">
        <v>2037</v>
      </c>
      <c r="AG120" s="76">
        <v>398</v>
      </c>
      <c r="AH120" s="76"/>
      <c r="AI120" s="76" t="s">
        <v>4674</v>
      </c>
      <c r="AJ120" s="76"/>
      <c r="AK120" s="76"/>
      <c r="AL120" s="76"/>
      <c r="AM120" s="78">
        <v>43475.988275462965</v>
      </c>
      <c r="AN120" s="76" t="s">
        <v>8071</v>
      </c>
      <c r="AO120" s="81" t="s">
        <v>8189</v>
      </c>
      <c r="AP120" s="76" t="s">
        <v>66</v>
      </c>
      <c r="AQ120" s="48"/>
      <c r="AR120" s="48"/>
      <c r="AS120" s="48"/>
      <c r="AT120" s="48"/>
      <c r="AU120" s="48"/>
      <c r="AV120" s="48"/>
      <c r="AW120" s="102" t="s">
        <v>10656</v>
      </c>
      <c r="AX120" s="102" t="s">
        <v>10656</v>
      </c>
      <c r="AY120" s="102" t="s">
        <v>11345</v>
      </c>
      <c r="AZ120" s="102" t="s">
        <v>11345</v>
      </c>
      <c r="BA120" s="2"/>
      <c r="BB120" s="3"/>
      <c r="BC120" s="3"/>
      <c r="BD120" s="3"/>
      <c r="BE120" s="3"/>
    </row>
    <row r="121" spans="1:57" x14ac:dyDescent="0.3">
      <c r="A121" s="62" t="s">
        <v>1209</v>
      </c>
      <c r="B121" s="63"/>
      <c r="C121" s="63" t="s">
        <v>12228</v>
      </c>
      <c r="D121" s="64"/>
      <c r="E121" s="66"/>
      <c r="F121" s="98" t="s">
        <v>6969</v>
      </c>
      <c r="G121" s="63"/>
      <c r="H121" s="67"/>
      <c r="I121" s="68"/>
      <c r="J121" s="68"/>
      <c r="K121" s="67" t="s">
        <v>9420</v>
      </c>
      <c r="L121" s="71"/>
      <c r="M121" s="72">
        <v>6758.58349609375</v>
      </c>
      <c r="N121" s="72">
        <v>3430.010498046875</v>
      </c>
      <c r="O121" s="73"/>
      <c r="P121" s="74"/>
      <c r="Q121" s="74"/>
      <c r="R121" s="84"/>
      <c r="S121" s="48">
        <v>1</v>
      </c>
      <c r="T121" s="48">
        <v>0</v>
      </c>
      <c r="U121" s="49">
        <v>0</v>
      </c>
      <c r="V121" s="49">
        <v>1</v>
      </c>
      <c r="W121" s="49">
        <v>0</v>
      </c>
      <c r="X121" s="49">
        <v>1</v>
      </c>
      <c r="Y121" s="49">
        <v>0</v>
      </c>
      <c r="Z121" s="49">
        <v>0</v>
      </c>
      <c r="AA121" s="69">
        <v>121</v>
      </c>
      <c r="AB121" s="69"/>
      <c r="AC121" s="70"/>
      <c r="AD121" s="76">
        <v>771</v>
      </c>
      <c r="AE121" s="76">
        <v>1405</v>
      </c>
      <c r="AF121" s="76">
        <v>7639</v>
      </c>
      <c r="AG121" s="76">
        <v>25283</v>
      </c>
      <c r="AH121" s="76"/>
      <c r="AI121" s="76" t="s">
        <v>4675</v>
      </c>
      <c r="AJ121" s="76" t="s">
        <v>5734</v>
      </c>
      <c r="AK121" s="76"/>
      <c r="AL121" s="76"/>
      <c r="AM121" s="78">
        <v>43048.753055555557</v>
      </c>
      <c r="AN121" s="76" t="s">
        <v>8071</v>
      </c>
      <c r="AO121" s="81" t="s">
        <v>8190</v>
      </c>
      <c r="AP121" s="76" t="s">
        <v>65</v>
      </c>
      <c r="AQ121" s="48"/>
      <c r="AR121" s="48"/>
      <c r="AS121" s="48"/>
      <c r="AT121" s="48"/>
      <c r="AU121" s="48"/>
      <c r="AV121" s="48"/>
      <c r="AW121" s="48"/>
      <c r="AX121" s="48"/>
      <c r="AY121" s="48"/>
      <c r="AZ121" s="48"/>
      <c r="BA121" s="2"/>
      <c r="BB121" s="3"/>
      <c r="BC121" s="3"/>
      <c r="BD121" s="3"/>
      <c r="BE121" s="3"/>
    </row>
    <row r="122" spans="1:57" x14ac:dyDescent="0.3">
      <c r="A122" s="62" t="s">
        <v>265</v>
      </c>
      <c r="B122" s="63"/>
      <c r="C122" s="63" t="s">
        <v>12228</v>
      </c>
      <c r="D122" s="64"/>
      <c r="E122" s="66"/>
      <c r="F122" s="98" t="s">
        <v>6970</v>
      </c>
      <c r="G122" s="63"/>
      <c r="H122" s="67"/>
      <c r="I122" s="68"/>
      <c r="J122" s="68"/>
      <c r="K122" s="67" t="s">
        <v>9421</v>
      </c>
      <c r="L122" s="71"/>
      <c r="M122" s="72">
        <v>5170.85546875</v>
      </c>
      <c r="N122" s="72">
        <v>9458.513671875</v>
      </c>
      <c r="O122" s="73"/>
      <c r="P122" s="74"/>
      <c r="Q122" s="74"/>
      <c r="R122" s="84"/>
      <c r="S122" s="48">
        <v>1</v>
      </c>
      <c r="T122" s="48">
        <v>1</v>
      </c>
      <c r="U122" s="49">
        <v>0</v>
      </c>
      <c r="V122" s="49">
        <v>0</v>
      </c>
      <c r="W122" s="49">
        <v>0</v>
      </c>
      <c r="X122" s="49">
        <v>1</v>
      </c>
      <c r="Y122" s="49">
        <v>0</v>
      </c>
      <c r="Z122" s="49" t="s">
        <v>10536</v>
      </c>
      <c r="AA122" s="69">
        <v>122</v>
      </c>
      <c r="AB122" s="69"/>
      <c r="AC122" s="70"/>
      <c r="AD122" s="76">
        <v>706</v>
      </c>
      <c r="AE122" s="76">
        <v>782</v>
      </c>
      <c r="AF122" s="76">
        <v>48672</v>
      </c>
      <c r="AG122" s="76">
        <v>29867</v>
      </c>
      <c r="AH122" s="76"/>
      <c r="AI122" s="76" t="s">
        <v>4676</v>
      </c>
      <c r="AJ122" s="76" t="s">
        <v>5735</v>
      </c>
      <c r="AK122" s="76"/>
      <c r="AL122" s="76"/>
      <c r="AM122" s="78">
        <v>39994.795104166667</v>
      </c>
      <c r="AN122" s="76" t="s">
        <v>8071</v>
      </c>
      <c r="AO122" s="81" t="s">
        <v>8191</v>
      </c>
      <c r="AP122" s="76" t="s">
        <v>66</v>
      </c>
      <c r="AQ122" s="48"/>
      <c r="AR122" s="48"/>
      <c r="AS122" s="48"/>
      <c r="AT122" s="48"/>
      <c r="AU122" s="48"/>
      <c r="AV122" s="48"/>
      <c r="AW122" s="102" t="s">
        <v>10657</v>
      </c>
      <c r="AX122" s="102" t="s">
        <v>10657</v>
      </c>
      <c r="AY122" s="102" t="s">
        <v>11346</v>
      </c>
      <c r="AZ122" s="102" t="s">
        <v>11346</v>
      </c>
      <c r="BA122" s="2"/>
      <c r="BB122" s="3"/>
      <c r="BC122" s="3"/>
      <c r="BD122" s="3"/>
      <c r="BE122" s="3"/>
    </row>
    <row r="123" spans="1:57" x14ac:dyDescent="0.3">
      <c r="A123" s="62" t="s">
        <v>266</v>
      </c>
      <c r="B123" s="63"/>
      <c r="C123" s="63" t="s">
        <v>12228</v>
      </c>
      <c r="D123" s="64"/>
      <c r="E123" s="66"/>
      <c r="F123" s="98" t="s">
        <v>6971</v>
      </c>
      <c r="G123" s="63"/>
      <c r="H123" s="67"/>
      <c r="I123" s="68"/>
      <c r="J123" s="68"/>
      <c r="K123" s="67" t="s">
        <v>9422</v>
      </c>
      <c r="L123" s="71"/>
      <c r="M123" s="72">
        <v>1521.97412109375</v>
      </c>
      <c r="N123" s="72">
        <v>9112.6259765625</v>
      </c>
      <c r="O123" s="73"/>
      <c r="P123" s="74"/>
      <c r="Q123" s="74"/>
      <c r="R123" s="84"/>
      <c r="S123" s="48">
        <v>1</v>
      </c>
      <c r="T123" s="48">
        <v>1</v>
      </c>
      <c r="U123" s="49">
        <v>0</v>
      </c>
      <c r="V123" s="49">
        <v>0</v>
      </c>
      <c r="W123" s="49">
        <v>0</v>
      </c>
      <c r="X123" s="49">
        <v>1</v>
      </c>
      <c r="Y123" s="49">
        <v>0</v>
      </c>
      <c r="Z123" s="49" t="s">
        <v>10536</v>
      </c>
      <c r="AA123" s="69">
        <v>123</v>
      </c>
      <c r="AB123" s="69"/>
      <c r="AC123" s="70"/>
      <c r="AD123" s="76">
        <v>539</v>
      </c>
      <c r="AE123" s="76">
        <v>28704</v>
      </c>
      <c r="AF123" s="76">
        <v>9932</v>
      </c>
      <c r="AG123" s="76">
        <v>1933</v>
      </c>
      <c r="AH123" s="76"/>
      <c r="AI123" s="76" t="s">
        <v>4677</v>
      </c>
      <c r="AJ123" s="76" t="s">
        <v>5686</v>
      </c>
      <c r="AK123" s="81" t="s">
        <v>6397</v>
      </c>
      <c r="AL123" s="76"/>
      <c r="AM123" s="78">
        <v>42197.536087962966</v>
      </c>
      <c r="AN123" s="76" t="s">
        <v>8071</v>
      </c>
      <c r="AO123" s="81" t="s">
        <v>8192</v>
      </c>
      <c r="AP123" s="76" t="s">
        <v>66</v>
      </c>
      <c r="AQ123" s="48"/>
      <c r="AR123" s="48"/>
      <c r="AS123" s="48"/>
      <c r="AT123" s="48"/>
      <c r="AU123" s="48"/>
      <c r="AV123" s="48"/>
      <c r="AW123" s="102" t="s">
        <v>10658</v>
      </c>
      <c r="AX123" s="102" t="s">
        <v>10658</v>
      </c>
      <c r="AY123" s="102" t="s">
        <v>11347</v>
      </c>
      <c r="AZ123" s="102" t="s">
        <v>11347</v>
      </c>
      <c r="BA123" s="2"/>
      <c r="BB123" s="3"/>
      <c r="BC123" s="3"/>
      <c r="BD123" s="3"/>
      <c r="BE123" s="3"/>
    </row>
    <row r="124" spans="1:57" x14ac:dyDescent="0.3">
      <c r="A124" s="62" t="s">
        <v>267</v>
      </c>
      <c r="B124" s="63"/>
      <c r="C124" s="63" t="s">
        <v>12228</v>
      </c>
      <c r="D124" s="64"/>
      <c r="E124" s="66"/>
      <c r="F124" s="98" t="s">
        <v>6972</v>
      </c>
      <c r="G124" s="63"/>
      <c r="H124" s="67"/>
      <c r="I124" s="68"/>
      <c r="J124" s="68"/>
      <c r="K124" s="67" t="s">
        <v>9423</v>
      </c>
      <c r="L124" s="71"/>
      <c r="M124" s="72">
        <v>7128.91650390625</v>
      </c>
      <c r="N124" s="72">
        <v>3492.374267578125</v>
      </c>
      <c r="O124" s="73"/>
      <c r="P124" s="74"/>
      <c r="Q124" s="74"/>
      <c r="R124" s="84"/>
      <c r="S124" s="48">
        <v>0</v>
      </c>
      <c r="T124" s="48">
        <v>1</v>
      </c>
      <c r="U124" s="49">
        <v>0</v>
      </c>
      <c r="V124" s="49">
        <v>1</v>
      </c>
      <c r="W124" s="49">
        <v>0</v>
      </c>
      <c r="X124" s="49">
        <v>1</v>
      </c>
      <c r="Y124" s="49">
        <v>0</v>
      </c>
      <c r="Z124" s="49">
        <v>0</v>
      </c>
      <c r="AA124" s="69">
        <v>124</v>
      </c>
      <c r="AB124" s="69"/>
      <c r="AC124" s="70"/>
      <c r="AD124" s="76">
        <v>2306</v>
      </c>
      <c r="AE124" s="76">
        <v>967</v>
      </c>
      <c r="AF124" s="76">
        <v>8403</v>
      </c>
      <c r="AG124" s="76">
        <v>10733</v>
      </c>
      <c r="AH124" s="76"/>
      <c r="AI124" s="76" t="s">
        <v>4678</v>
      </c>
      <c r="AJ124" s="76" t="s">
        <v>5710</v>
      </c>
      <c r="AK124" s="76"/>
      <c r="AL124" s="76"/>
      <c r="AM124" s="78">
        <v>40103.799687500003</v>
      </c>
      <c r="AN124" s="76" t="s">
        <v>8071</v>
      </c>
      <c r="AO124" s="81" t="s">
        <v>8193</v>
      </c>
      <c r="AP124" s="76" t="s">
        <v>66</v>
      </c>
      <c r="AQ124" s="48"/>
      <c r="AR124" s="48"/>
      <c r="AS124" s="48"/>
      <c r="AT124" s="48"/>
      <c r="AU124" s="48"/>
      <c r="AV124" s="48"/>
      <c r="AW124" s="102" t="s">
        <v>10659</v>
      </c>
      <c r="AX124" s="102" t="s">
        <v>10659</v>
      </c>
      <c r="AY124" s="102" t="s">
        <v>11348</v>
      </c>
      <c r="AZ124" s="102" t="s">
        <v>11348</v>
      </c>
      <c r="BA124" s="2"/>
      <c r="BB124" s="3"/>
      <c r="BC124" s="3"/>
      <c r="BD124" s="3"/>
      <c r="BE124" s="3"/>
    </row>
    <row r="125" spans="1:57" x14ac:dyDescent="0.3">
      <c r="A125" s="62" t="s">
        <v>1210</v>
      </c>
      <c r="B125" s="63"/>
      <c r="C125" s="63" t="s">
        <v>12228</v>
      </c>
      <c r="D125" s="64"/>
      <c r="E125" s="66"/>
      <c r="F125" s="98" t="s">
        <v>6973</v>
      </c>
      <c r="G125" s="63"/>
      <c r="H125" s="67"/>
      <c r="I125" s="68"/>
      <c r="J125" s="68"/>
      <c r="K125" s="67" t="s">
        <v>9424</v>
      </c>
      <c r="L125" s="71"/>
      <c r="M125" s="72">
        <v>7252.361328125</v>
      </c>
      <c r="N125" s="72">
        <v>3430.010498046875</v>
      </c>
      <c r="O125" s="73"/>
      <c r="P125" s="74"/>
      <c r="Q125" s="74"/>
      <c r="R125" s="84"/>
      <c r="S125" s="48">
        <v>1</v>
      </c>
      <c r="T125" s="48">
        <v>0</v>
      </c>
      <c r="U125" s="49">
        <v>0</v>
      </c>
      <c r="V125" s="49">
        <v>1</v>
      </c>
      <c r="W125" s="49">
        <v>0</v>
      </c>
      <c r="X125" s="49">
        <v>1</v>
      </c>
      <c r="Y125" s="49">
        <v>0</v>
      </c>
      <c r="Z125" s="49">
        <v>0</v>
      </c>
      <c r="AA125" s="69">
        <v>125</v>
      </c>
      <c r="AB125" s="69"/>
      <c r="AC125" s="70"/>
      <c r="AD125" s="76">
        <v>1281</v>
      </c>
      <c r="AE125" s="76">
        <v>856</v>
      </c>
      <c r="AF125" s="76">
        <v>36705</v>
      </c>
      <c r="AG125" s="76">
        <v>11713</v>
      </c>
      <c r="AH125" s="76"/>
      <c r="AI125" s="76" t="s">
        <v>4679</v>
      </c>
      <c r="AJ125" s="76" t="s">
        <v>5736</v>
      </c>
      <c r="AK125" s="76"/>
      <c r="AL125" s="76"/>
      <c r="AM125" s="78">
        <v>40548.774872685186</v>
      </c>
      <c r="AN125" s="76" t="s">
        <v>8071</v>
      </c>
      <c r="AO125" s="81" t="s">
        <v>8194</v>
      </c>
      <c r="AP125" s="76" t="s">
        <v>65</v>
      </c>
      <c r="AQ125" s="48"/>
      <c r="AR125" s="48"/>
      <c r="AS125" s="48"/>
      <c r="AT125" s="48"/>
      <c r="AU125" s="48"/>
      <c r="AV125" s="48"/>
      <c r="AW125" s="48"/>
      <c r="AX125" s="48"/>
      <c r="AY125" s="48"/>
      <c r="AZ125" s="48"/>
      <c r="BA125" s="2"/>
      <c r="BB125" s="3"/>
      <c r="BC125" s="3"/>
      <c r="BD125" s="3"/>
      <c r="BE125" s="3"/>
    </row>
    <row r="126" spans="1:57" x14ac:dyDescent="0.3">
      <c r="A126" s="62" t="s">
        <v>268</v>
      </c>
      <c r="B126" s="63"/>
      <c r="C126" s="63" t="s">
        <v>12228</v>
      </c>
      <c r="D126" s="64"/>
      <c r="E126" s="66"/>
      <c r="F126" s="98" t="s">
        <v>6974</v>
      </c>
      <c r="G126" s="63"/>
      <c r="H126" s="67"/>
      <c r="I126" s="68"/>
      <c r="J126" s="68"/>
      <c r="K126" s="67" t="s">
        <v>9425</v>
      </c>
      <c r="L126" s="71"/>
      <c r="M126" s="72">
        <v>9021.0546875</v>
      </c>
      <c r="N126" s="72">
        <v>5411.1669921875</v>
      </c>
      <c r="O126" s="73"/>
      <c r="P126" s="74"/>
      <c r="Q126" s="74"/>
      <c r="R126" s="84"/>
      <c r="S126" s="48">
        <v>0</v>
      </c>
      <c r="T126" s="48">
        <v>1</v>
      </c>
      <c r="U126" s="49">
        <v>0</v>
      </c>
      <c r="V126" s="49">
        <v>5.8824000000000001E-2</v>
      </c>
      <c r="W126" s="49">
        <v>0</v>
      </c>
      <c r="X126" s="49">
        <v>0.56657199999999996</v>
      </c>
      <c r="Y126" s="49">
        <v>0</v>
      </c>
      <c r="Z126" s="49">
        <v>0</v>
      </c>
      <c r="AA126" s="69">
        <v>126</v>
      </c>
      <c r="AB126" s="69"/>
      <c r="AC126" s="70"/>
      <c r="AD126" s="76">
        <v>896</v>
      </c>
      <c r="AE126" s="76">
        <v>156</v>
      </c>
      <c r="AF126" s="76">
        <v>21177</v>
      </c>
      <c r="AG126" s="76">
        <v>21276</v>
      </c>
      <c r="AH126" s="76"/>
      <c r="AI126" s="76" t="s">
        <v>4680</v>
      </c>
      <c r="AJ126" s="76"/>
      <c r="AK126" s="76"/>
      <c r="AL126" s="76"/>
      <c r="AM126" s="78">
        <v>43749.629918981482</v>
      </c>
      <c r="AN126" s="76" t="s">
        <v>8071</v>
      </c>
      <c r="AO126" s="81" t="s">
        <v>8195</v>
      </c>
      <c r="AP126" s="76" t="s">
        <v>66</v>
      </c>
      <c r="AQ126" s="48"/>
      <c r="AR126" s="48"/>
      <c r="AS126" s="48"/>
      <c r="AT126" s="48"/>
      <c r="AU126" s="48" t="s">
        <v>2388</v>
      </c>
      <c r="AV126" s="48" t="s">
        <v>2388</v>
      </c>
      <c r="AW126" s="102" t="s">
        <v>10593</v>
      </c>
      <c r="AX126" s="102" t="s">
        <v>10593</v>
      </c>
      <c r="AY126" s="102" t="s">
        <v>11282</v>
      </c>
      <c r="AZ126" s="102" t="s">
        <v>11282</v>
      </c>
      <c r="BA126" s="2"/>
      <c r="BB126" s="3"/>
      <c r="BC126" s="3"/>
      <c r="BD126" s="3"/>
      <c r="BE126" s="3"/>
    </row>
    <row r="127" spans="1:57" x14ac:dyDescent="0.3">
      <c r="A127" s="62" t="s">
        <v>269</v>
      </c>
      <c r="B127" s="63"/>
      <c r="C127" s="63"/>
      <c r="D127" s="64"/>
      <c r="E127" s="66"/>
      <c r="F127" s="98" t="s">
        <v>6975</v>
      </c>
      <c r="G127" s="63"/>
      <c r="H127" s="67"/>
      <c r="I127" s="68"/>
      <c r="J127" s="68"/>
      <c r="K127" s="67" t="s">
        <v>9426</v>
      </c>
      <c r="L127" s="71"/>
      <c r="M127" s="72">
        <v>6983.4794921875</v>
      </c>
      <c r="N127" s="72">
        <v>6745.04638671875</v>
      </c>
      <c r="O127" s="73"/>
      <c r="P127" s="74"/>
      <c r="Q127" s="74"/>
      <c r="R127" s="84"/>
      <c r="S127" s="48">
        <v>0</v>
      </c>
      <c r="T127" s="48">
        <v>1</v>
      </c>
      <c r="U127" s="49">
        <v>0</v>
      </c>
      <c r="V127" s="49">
        <v>6.9439999999999997E-3</v>
      </c>
      <c r="W127" s="49">
        <v>0</v>
      </c>
      <c r="X127" s="49">
        <v>0.54690300000000003</v>
      </c>
      <c r="Y127" s="49">
        <v>0</v>
      </c>
      <c r="Z127" s="49">
        <v>0</v>
      </c>
      <c r="AA127" s="69">
        <v>127</v>
      </c>
      <c r="AB127" s="69"/>
      <c r="AC127" s="70"/>
      <c r="AD127" s="76">
        <v>446</v>
      </c>
      <c r="AE127" s="76">
        <v>258</v>
      </c>
      <c r="AF127" s="76">
        <v>8924</v>
      </c>
      <c r="AG127" s="76">
        <v>11416</v>
      </c>
      <c r="AH127" s="76"/>
      <c r="AI127" s="76" t="s">
        <v>4681</v>
      </c>
      <c r="AJ127" s="76" t="s">
        <v>5737</v>
      </c>
      <c r="AK127" s="76"/>
      <c r="AL127" s="76"/>
      <c r="AM127" s="78">
        <v>40620.561793981484</v>
      </c>
      <c r="AN127" s="76" t="s">
        <v>8071</v>
      </c>
      <c r="AO127" s="81" t="s">
        <v>8196</v>
      </c>
      <c r="AP127" s="76" t="s">
        <v>66</v>
      </c>
      <c r="AQ127" s="48" t="s">
        <v>2126</v>
      </c>
      <c r="AR127" s="48" t="s">
        <v>2126</v>
      </c>
      <c r="AS127" s="48" t="s">
        <v>2350</v>
      </c>
      <c r="AT127" s="48" t="s">
        <v>2350</v>
      </c>
      <c r="AU127" s="48"/>
      <c r="AV127" s="48"/>
      <c r="AW127" s="102" t="s">
        <v>10618</v>
      </c>
      <c r="AX127" s="102" t="s">
        <v>10618</v>
      </c>
      <c r="AY127" s="102" t="s">
        <v>11307</v>
      </c>
      <c r="AZ127" s="102" t="s">
        <v>11307</v>
      </c>
      <c r="BA127" s="2"/>
      <c r="BB127" s="3"/>
      <c r="BC127" s="3"/>
      <c r="BD127" s="3"/>
      <c r="BE127" s="3"/>
    </row>
    <row r="128" spans="1:57" x14ac:dyDescent="0.3">
      <c r="A128" s="62" t="s">
        <v>270</v>
      </c>
      <c r="B128" s="63"/>
      <c r="C128" s="63"/>
      <c r="D128" s="64"/>
      <c r="E128" s="66"/>
      <c r="F128" s="98" t="s">
        <v>6976</v>
      </c>
      <c r="G128" s="63"/>
      <c r="H128" s="67"/>
      <c r="I128" s="68"/>
      <c r="J128" s="68"/>
      <c r="K128" s="67" t="s">
        <v>9427</v>
      </c>
      <c r="L128" s="71"/>
      <c r="M128" s="72">
        <v>8948.7998046875</v>
      </c>
      <c r="N128" s="72">
        <v>9296.1220703125</v>
      </c>
      <c r="O128" s="73"/>
      <c r="P128" s="74"/>
      <c r="Q128" s="74"/>
      <c r="R128" s="84"/>
      <c r="S128" s="48">
        <v>1</v>
      </c>
      <c r="T128" s="48">
        <v>1</v>
      </c>
      <c r="U128" s="49">
        <v>0</v>
      </c>
      <c r="V128" s="49">
        <v>0</v>
      </c>
      <c r="W128" s="49">
        <v>0</v>
      </c>
      <c r="X128" s="49">
        <v>1</v>
      </c>
      <c r="Y128" s="49">
        <v>0</v>
      </c>
      <c r="Z128" s="49" t="s">
        <v>10536</v>
      </c>
      <c r="AA128" s="69">
        <v>128</v>
      </c>
      <c r="AB128" s="69"/>
      <c r="AC128" s="70"/>
      <c r="AD128" s="76">
        <v>3026</v>
      </c>
      <c r="AE128" s="76">
        <v>3053</v>
      </c>
      <c r="AF128" s="76">
        <v>163814</v>
      </c>
      <c r="AG128" s="76">
        <v>8505</v>
      </c>
      <c r="AH128" s="76"/>
      <c r="AI128" s="76" t="s">
        <v>4682</v>
      </c>
      <c r="AJ128" s="76" t="s">
        <v>5658</v>
      </c>
      <c r="AK128" s="76"/>
      <c r="AL128" s="76"/>
      <c r="AM128" s="78">
        <v>40553.0784375</v>
      </c>
      <c r="AN128" s="76" t="s">
        <v>8071</v>
      </c>
      <c r="AO128" s="81" t="s">
        <v>8197</v>
      </c>
      <c r="AP128" s="76" t="s">
        <v>66</v>
      </c>
      <c r="AQ128" s="48" t="s">
        <v>2138</v>
      </c>
      <c r="AR128" s="48" t="s">
        <v>2138</v>
      </c>
      <c r="AS128" s="48" t="s">
        <v>2350</v>
      </c>
      <c r="AT128" s="48" t="s">
        <v>2350</v>
      </c>
      <c r="AU128" s="48"/>
      <c r="AV128" s="48"/>
      <c r="AW128" s="102" t="s">
        <v>10660</v>
      </c>
      <c r="AX128" s="102" t="s">
        <v>10660</v>
      </c>
      <c r="AY128" s="102" t="s">
        <v>11349</v>
      </c>
      <c r="AZ128" s="102" t="s">
        <v>11349</v>
      </c>
      <c r="BA128" s="2"/>
      <c r="BB128" s="3"/>
      <c r="BC128" s="3"/>
      <c r="BD128" s="3"/>
      <c r="BE128" s="3"/>
    </row>
    <row r="129" spans="1:57" x14ac:dyDescent="0.3">
      <c r="A129" s="62" t="s">
        <v>271</v>
      </c>
      <c r="B129" s="63"/>
      <c r="C129" s="63"/>
      <c r="D129" s="64"/>
      <c r="E129" s="66"/>
      <c r="F129" s="98" t="s">
        <v>6977</v>
      </c>
      <c r="G129" s="63"/>
      <c r="H129" s="67"/>
      <c r="I129" s="68"/>
      <c r="J129" s="68"/>
      <c r="K129" s="67" t="s">
        <v>9428</v>
      </c>
      <c r="L129" s="71"/>
      <c r="M129" s="72">
        <v>9251.9580078125</v>
      </c>
      <c r="N129" s="72">
        <v>5799.8359375</v>
      </c>
      <c r="O129" s="73"/>
      <c r="P129" s="74"/>
      <c r="Q129" s="74"/>
      <c r="R129" s="84"/>
      <c r="S129" s="48">
        <v>0</v>
      </c>
      <c r="T129" s="48">
        <v>1</v>
      </c>
      <c r="U129" s="49">
        <v>0</v>
      </c>
      <c r="V129" s="49">
        <v>5.8824000000000001E-2</v>
      </c>
      <c r="W129" s="49">
        <v>0</v>
      </c>
      <c r="X129" s="49">
        <v>0.56657199999999996</v>
      </c>
      <c r="Y129" s="49">
        <v>0</v>
      </c>
      <c r="Z129" s="49">
        <v>0</v>
      </c>
      <c r="AA129" s="69">
        <v>129</v>
      </c>
      <c r="AB129" s="69"/>
      <c r="AC129" s="70"/>
      <c r="AD129" s="76">
        <v>301</v>
      </c>
      <c r="AE129" s="76">
        <v>120</v>
      </c>
      <c r="AF129" s="76">
        <v>16293</v>
      </c>
      <c r="AG129" s="76">
        <v>20917</v>
      </c>
      <c r="AH129" s="76"/>
      <c r="AI129" s="76" t="s">
        <v>4683</v>
      </c>
      <c r="AJ129" s="76" t="s">
        <v>5738</v>
      </c>
      <c r="AK129" s="76"/>
      <c r="AL129" s="76"/>
      <c r="AM129" s="78">
        <v>42542.586134259262</v>
      </c>
      <c r="AN129" s="76" t="s">
        <v>8071</v>
      </c>
      <c r="AO129" s="81" t="s">
        <v>8198</v>
      </c>
      <c r="AP129" s="76" t="s">
        <v>66</v>
      </c>
      <c r="AQ129" s="48"/>
      <c r="AR129" s="48"/>
      <c r="AS129" s="48"/>
      <c r="AT129" s="48"/>
      <c r="AU129" s="48" t="s">
        <v>2388</v>
      </c>
      <c r="AV129" s="48" t="s">
        <v>2388</v>
      </c>
      <c r="AW129" s="102" t="s">
        <v>10593</v>
      </c>
      <c r="AX129" s="102" t="s">
        <v>10593</v>
      </c>
      <c r="AY129" s="102" t="s">
        <v>11282</v>
      </c>
      <c r="AZ129" s="102" t="s">
        <v>11282</v>
      </c>
      <c r="BA129" s="2"/>
      <c r="BB129" s="3"/>
      <c r="BC129" s="3"/>
      <c r="BD129" s="3"/>
      <c r="BE129" s="3"/>
    </row>
    <row r="130" spans="1:57" x14ac:dyDescent="0.3">
      <c r="A130" s="62" t="s">
        <v>272</v>
      </c>
      <c r="B130" s="63"/>
      <c r="C130" s="63"/>
      <c r="D130" s="64"/>
      <c r="E130" s="66"/>
      <c r="F130" s="98" t="s">
        <v>6978</v>
      </c>
      <c r="G130" s="63"/>
      <c r="H130" s="67"/>
      <c r="I130" s="68"/>
      <c r="J130" s="68"/>
      <c r="K130" s="67" t="s">
        <v>9429</v>
      </c>
      <c r="L130" s="71"/>
      <c r="M130" s="72">
        <v>3147.833251953125</v>
      </c>
      <c r="N130" s="72">
        <v>2161.946044921875</v>
      </c>
      <c r="O130" s="73"/>
      <c r="P130" s="74"/>
      <c r="Q130" s="74"/>
      <c r="R130" s="84"/>
      <c r="S130" s="48">
        <v>0</v>
      </c>
      <c r="T130" s="48">
        <v>1</v>
      </c>
      <c r="U130" s="49">
        <v>0</v>
      </c>
      <c r="V130" s="49">
        <v>0.33333299999999999</v>
      </c>
      <c r="W130" s="49">
        <v>0</v>
      </c>
      <c r="X130" s="49">
        <v>0.77027000000000001</v>
      </c>
      <c r="Y130" s="49">
        <v>0</v>
      </c>
      <c r="Z130" s="49">
        <v>0</v>
      </c>
      <c r="AA130" s="69">
        <v>130</v>
      </c>
      <c r="AB130" s="69"/>
      <c r="AC130" s="70"/>
      <c r="AD130" s="76">
        <v>7782</v>
      </c>
      <c r="AE130" s="76">
        <v>7171</v>
      </c>
      <c r="AF130" s="76">
        <v>52224</v>
      </c>
      <c r="AG130" s="76">
        <v>29007</v>
      </c>
      <c r="AH130" s="76"/>
      <c r="AI130" s="76" t="s">
        <v>4684</v>
      </c>
      <c r="AJ130" s="76" t="s">
        <v>5739</v>
      </c>
      <c r="AK130" s="81" t="s">
        <v>6398</v>
      </c>
      <c r="AL130" s="76"/>
      <c r="AM130" s="78">
        <v>40288.5156712963</v>
      </c>
      <c r="AN130" s="76" t="s">
        <v>8071</v>
      </c>
      <c r="AO130" s="81" t="s">
        <v>8199</v>
      </c>
      <c r="AP130" s="76" t="s">
        <v>66</v>
      </c>
      <c r="AQ130" s="48"/>
      <c r="AR130" s="48"/>
      <c r="AS130" s="48"/>
      <c r="AT130" s="48"/>
      <c r="AU130" s="48" t="s">
        <v>2397</v>
      </c>
      <c r="AV130" s="48" t="s">
        <v>2397</v>
      </c>
      <c r="AW130" s="102" t="s">
        <v>10648</v>
      </c>
      <c r="AX130" s="102" t="s">
        <v>10648</v>
      </c>
      <c r="AY130" s="102" t="s">
        <v>11337</v>
      </c>
      <c r="AZ130" s="102" t="s">
        <v>11337</v>
      </c>
      <c r="BA130" s="2"/>
      <c r="BB130" s="3"/>
      <c r="BC130" s="3"/>
      <c r="BD130" s="3"/>
      <c r="BE130" s="3"/>
    </row>
    <row r="131" spans="1:57" x14ac:dyDescent="0.3">
      <c r="A131" s="62" t="s">
        <v>273</v>
      </c>
      <c r="B131" s="63"/>
      <c r="C131" s="63"/>
      <c r="D131" s="64"/>
      <c r="E131" s="66"/>
      <c r="F131" s="98" t="s">
        <v>6979</v>
      </c>
      <c r="G131" s="63"/>
      <c r="H131" s="67"/>
      <c r="I131" s="68"/>
      <c r="J131" s="68"/>
      <c r="K131" s="67" t="s">
        <v>9430</v>
      </c>
      <c r="L131" s="71"/>
      <c r="M131" s="72">
        <v>2261.123046875</v>
      </c>
      <c r="N131" s="72">
        <v>6098.0166015625</v>
      </c>
      <c r="O131" s="73"/>
      <c r="P131" s="74"/>
      <c r="Q131" s="74"/>
      <c r="R131" s="84"/>
      <c r="S131" s="48">
        <v>0</v>
      </c>
      <c r="T131" s="48">
        <v>1</v>
      </c>
      <c r="U131" s="49">
        <v>0</v>
      </c>
      <c r="V131" s="49">
        <v>9.7090000000000006E-3</v>
      </c>
      <c r="W131" s="49">
        <v>1.8818999999999999E-2</v>
      </c>
      <c r="X131" s="49">
        <v>0.54937599999999998</v>
      </c>
      <c r="Y131" s="49">
        <v>0</v>
      </c>
      <c r="Z131" s="49">
        <v>0</v>
      </c>
      <c r="AA131" s="69">
        <v>131</v>
      </c>
      <c r="AB131" s="69"/>
      <c r="AC131" s="70"/>
      <c r="AD131" s="76">
        <v>657</v>
      </c>
      <c r="AE131" s="76">
        <v>220</v>
      </c>
      <c r="AF131" s="76">
        <v>6514</v>
      </c>
      <c r="AG131" s="76">
        <v>3390</v>
      </c>
      <c r="AH131" s="76"/>
      <c r="AI131" s="76" t="s">
        <v>4685</v>
      </c>
      <c r="AJ131" s="76" t="s">
        <v>5740</v>
      </c>
      <c r="AK131" s="81" t="s">
        <v>6399</v>
      </c>
      <c r="AL131" s="76"/>
      <c r="AM131" s="78">
        <v>39904.573865740742</v>
      </c>
      <c r="AN131" s="76" t="s">
        <v>8071</v>
      </c>
      <c r="AO131" s="81" t="s">
        <v>8200</v>
      </c>
      <c r="AP131" s="76" t="s">
        <v>66</v>
      </c>
      <c r="AQ131" s="48"/>
      <c r="AR131" s="48"/>
      <c r="AS131" s="48"/>
      <c r="AT131" s="48"/>
      <c r="AU131" s="48"/>
      <c r="AV131" s="48"/>
      <c r="AW131" s="102" t="s">
        <v>10629</v>
      </c>
      <c r="AX131" s="102" t="s">
        <v>10629</v>
      </c>
      <c r="AY131" s="102" t="s">
        <v>11318</v>
      </c>
      <c r="AZ131" s="102" t="s">
        <v>11318</v>
      </c>
      <c r="BA131" s="2"/>
      <c r="BB131" s="3"/>
      <c r="BC131" s="3"/>
      <c r="BD131" s="3"/>
      <c r="BE131" s="3"/>
    </row>
    <row r="132" spans="1:57" x14ac:dyDescent="0.3">
      <c r="A132" s="62" t="s">
        <v>274</v>
      </c>
      <c r="B132" s="63"/>
      <c r="C132" s="63"/>
      <c r="D132" s="64"/>
      <c r="E132" s="66"/>
      <c r="F132" s="98" t="s">
        <v>6980</v>
      </c>
      <c r="G132" s="63"/>
      <c r="H132" s="67"/>
      <c r="I132" s="68"/>
      <c r="J132" s="68"/>
      <c r="K132" s="67" t="s">
        <v>9431</v>
      </c>
      <c r="L132" s="71"/>
      <c r="M132" s="72">
        <v>4139.11669921875</v>
      </c>
      <c r="N132" s="72">
        <v>9210.765625</v>
      </c>
      <c r="O132" s="73"/>
      <c r="P132" s="74"/>
      <c r="Q132" s="74"/>
      <c r="R132" s="84"/>
      <c r="S132" s="48">
        <v>1</v>
      </c>
      <c r="T132" s="48">
        <v>1</v>
      </c>
      <c r="U132" s="49">
        <v>0</v>
      </c>
      <c r="V132" s="49">
        <v>0</v>
      </c>
      <c r="W132" s="49">
        <v>0</v>
      </c>
      <c r="X132" s="49">
        <v>1</v>
      </c>
      <c r="Y132" s="49">
        <v>0</v>
      </c>
      <c r="Z132" s="49" t="s">
        <v>10536</v>
      </c>
      <c r="AA132" s="69">
        <v>132</v>
      </c>
      <c r="AB132" s="69"/>
      <c r="AC132" s="70"/>
      <c r="AD132" s="76">
        <v>153</v>
      </c>
      <c r="AE132" s="76">
        <v>435</v>
      </c>
      <c r="AF132" s="76">
        <v>169395</v>
      </c>
      <c r="AG132" s="76">
        <v>64233</v>
      </c>
      <c r="AH132" s="76"/>
      <c r="AI132" s="76"/>
      <c r="AJ132" s="76"/>
      <c r="AK132" s="76"/>
      <c r="AL132" s="76"/>
      <c r="AM132" s="78">
        <v>40105.289317129631</v>
      </c>
      <c r="AN132" s="76" t="s">
        <v>8071</v>
      </c>
      <c r="AO132" s="81" t="s">
        <v>8201</v>
      </c>
      <c r="AP132" s="76" t="s">
        <v>66</v>
      </c>
      <c r="AQ132" s="48"/>
      <c r="AR132" s="48"/>
      <c r="AS132" s="48"/>
      <c r="AT132" s="48"/>
      <c r="AU132" s="48"/>
      <c r="AV132" s="48"/>
      <c r="AW132" s="102" t="s">
        <v>10661</v>
      </c>
      <c r="AX132" s="102" t="s">
        <v>10661</v>
      </c>
      <c r="AY132" s="102" t="s">
        <v>11350</v>
      </c>
      <c r="AZ132" s="102" t="s">
        <v>11350</v>
      </c>
      <c r="BA132" s="2"/>
      <c r="BB132" s="3"/>
      <c r="BC132" s="3"/>
      <c r="BD132" s="3"/>
      <c r="BE132" s="3"/>
    </row>
    <row r="133" spans="1:57" x14ac:dyDescent="0.3">
      <c r="A133" s="62" t="s">
        <v>275</v>
      </c>
      <c r="B133" s="63"/>
      <c r="C133" s="63"/>
      <c r="D133" s="64"/>
      <c r="E133" s="66"/>
      <c r="F133" s="98" t="s">
        <v>6981</v>
      </c>
      <c r="G133" s="63"/>
      <c r="H133" s="67"/>
      <c r="I133" s="68"/>
      <c r="J133" s="68"/>
      <c r="K133" s="67" t="s">
        <v>9432</v>
      </c>
      <c r="L133" s="71"/>
      <c r="M133" s="72">
        <v>8550.8896484375</v>
      </c>
      <c r="N133" s="72">
        <v>6217.78955078125</v>
      </c>
      <c r="O133" s="73"/>
      <c r="P133" s="74"/>
      <c r="Q133" s="74"/>
      <c r="R133" s="84"/>
      <c r="S133" s="48">
        <v>0</v>
      </c>
      <c r="T133" s="48">
        <v>1</v>
      </c>
      <c r="U133" s="49">
        <v>0</v>
      </c>
      <c r="V133" s="49">
        <v>2.1277000000000001E-2</v>
      </c>
      <c r="W133" s="49">
        <v>0</v>
      </c>
      <c r="X133" s="49">
        <v>0.55968399999999996</v>
      </c>
      <c r="Y133" s="49">
        <v>0</v>
      </c>
      <c r="Z133" s="49">
        <v>0</v>
      </c>
      <c r="AA133" s="69">
        <v>133</v>
      </c>
      <c r="AB133" s="69"/>
      <c r="AC133" s="70"/>
      <c r="AD133" s="76">
        <v>219</v>
      </c>
      <c r="AE133" s="76">
        <v>1340</v>
      </c>
      <c r="AF133" s="76">
        <v>191339</v>
      </c>
      <c r="AG133" s="76">
        <v>31366</v>
      </c>
      <c r="AH133" s="76"/>
      <c r="AI133" s="76" t="s">
        <v>4686</v>
      </c>
      <c r="AJ133" s="76" t="s">
        <v>5741</v>
      </c>
      <c r="AK133" s="76"/>
      <c r="AL133" s="76"/>
      <c r="AM133" s="78">
        <v>41120.699664351851</v>
      </c>
      <c r="AN133" s="76" t="s">
        <v>8071</v>
      </c>
      <c r="AO133" s="81" t="s">
        <v>8202</v>
      </c>
      <c r="AP133" s="76" t="s">
        <v>66</v>
      </c>
      <c r="AQ133" s="48"/>
      <c r="AR133" s="48"/>
      <c r="AS133" s="48"/>
      <c r="AT133" s="48"/>
      <c r="AU133" s="48" t="s">
        <v>2392</v>
      </c>
      <c r="AV133" s="48" t="s">
        <v>2392</v>
      </c>
      <c r="AW133" s="102" t="s">
        <v>10606</v>
      </c>
      <c r="AX133" s="102" t="s">
        <v>10606</v>
      </c>
      <c r="AY133" s="102" t="s">
        <v>11295</v>
      </c>
      <c r="AZ133" s="102" t="s">
        <v>11295</v>
      </c>
      <c r="BA133" s="2"/>
      <c r="BB133" s="3"/>
      <c r="BC133" s="3"/>
      <c r="BD133" s="3"/>
      <c r="BE133" s="3"/>
    </row>
    <row r="134" spans="1:57" x14ac:dyDescent="0.3">
      <c r="A134" s="62" t="s">
        <v>276</v>
      </c>
      <c r="B134" s="63"/>
      <c r="C134" s="63"/>
      <c r="D134" s="64"/>
      <c r="E134" s="66"/>
      <c r="F134" s="98" t="s">
        <v>6982</v>
      </c>
      <c r="G134" s="63"/>
      <c r="H134" s="67"/>
      <c r="I134" s="68"/>
      <c r="J134" s="68"/>
      <c r="K134" s="67" t="s">
        <v>9433</v>
      </c>
      <c r="L134" s="71"/>
      <c r="M134" s="72">
        <v>3492.845458984375</v>
      </c>
      <c r="N134" s="72">
        <v>9285.419921875</v>
      </c>
      <c r="O134" s="73"/>
      <c r="P134" s="74"/>
      <c r="Q134" s="74"/>
      <c r="R134" s="84"/>
      <c r="S134" s="48">
        <v>1</v>
      </c>
      <c r="T134" s="48">
        <v>1</v>
      </c>
      <c r="U134" s="49">
        <v>0</v>
      </c>
      <c r="V134" s="49">
        <v>0</v>
      </c>
      <c r="W134" s="49">
        <v>0</v>
      </c>
      <c r="X134" s="49">
        <v>1</v>
      </c>
      <c r="Y134" s="49">
        <v>0</v>
      </c>
      <c r="Z134" s="49" t="s">
        <v>10536</v>
      </c>
      <c r="AA134" s="69">
        <v>134</v>
      </c>
      <c r="AB134" s="69"/>
      <c r="AC134" s="70"/>
      <c r="AD134" s="76">
        <v>113</v>
      </c>
      <c r="AE134" s="76">
        <v>340</v>
      </c>
      <c r="AF134" s="76">
        <v>15717</v>
      </c>
      <c r="AG134" s="76">
        <v>6958</v>
      </c>
      <c r="AH134" s="76"/>
      <c r="AI134" s="76" t="s">
        <v>4687</v>
      </c>
      <c r="AJ134" s="76"/>
      <c r="AK134" s="76"/>
      <c r="AL134" s="76"/>
      <c r="AM134" s="78">
        <v>40684.314166666663</v>
      </c>
      <c r="AN134" s="76" t="s">
        <v>8071</v>
      </c>
      <c r="AO134" s="81" t="s">
        <v>8203</v>
      </c>
      <c r="AP134" s="76" t="s">
        <v>66</v>
      </c>
      <c r="AQ134" s="48"/>
      <c r="AR134" s="48"/>
      <c r="AS134" s="48"/>
      <c r="AT134" s="48"/>
      <c r="AU134" s="48"/>
      <c r="AV134" s="48"/>
      <c r="AW134" s="102" t="s">
        <v>10662</v>
      </c>
      <c r="AX134" s="102" t="s">
        <v>10662</v>
      </c>
      <c r="AY134" s="102" t="s">
        <v>11351</v>
      </c>
      <c r="AZ134" s="102" t="s">
        <v>11351</v>
      </c>
      <c r="BA134" s="2"/>
      <c r="BB134" s="3"/>
      <c r="BC134" s="3"/>
      <c r="BD134" s="3"/>
      <c r="BE134" s="3"/>
    </row>
    <row r="135" spans="1:57" x14ac:dyDescent="0.3">
      <c r="A135" s="62" t="s">
        <v>277</v>
      </c>
      <c r="B135" s="63"/>
      <c r="C135" s="63"/>
      <c r="D135" s="64"/>
      <c r="E135" s="66"/>
      <c r="F135" s="98" t="s">
        <v>6983</v>
      </c>
      <c r="G135" s="63"/>
      <c r="H135" s="67"/>
      <c r="I135" s="68"/>
      <c r="J135" s="68"/>
      <c r="K135" s="67" t="s">
        <v>9434</v>
      </c>
      <c r="L135" s="71"/>
      <c r="M135" s="72">
        <v>7715.27783203125</v>
      </c>
      <c r="N135" s="72">
        <v>4614.9228515625</v>
      </c>
      <c r="O135" s="73"/>
      <c r="P135" s="74"/>
      <c r="Q135" s="74"/>
      <c r="R135" s="84"/>
      <c r="S135" s="48">
        <v>0</v>
      </c>
      <c r="T135" s="48">
        <v>1</v>
      </c>
      <c r="U135" s="49">
        <v>0</v>
      </c>
      <c r="V135" s="49">
        <v>0.33333299999999999</v>
      </c>
      <c r="W135" s="49">
        <v>0</v>
      </c>
      <c r="X135" s="49">
        <v>0.77027000000000001</v>
      </c>
      <c r="Y135" s="49">
        <v>0</v>
      </c>
      <c r="Z135" s="49">
        <v>0</v>
      </c>
      <c r="AA135" s="69">
        <v>135</v>
      </c>
      <c r="AB135" s="69"/>
      <c r="AC135" s="70"/>
      <c r="AD135" s="76">
        <v>2001</v>
      </c>
      <c r="AE135" s="76">
        <v>681</v>
      </c>
      <c r="AF135" s="76">
        <v>23475</v>
      </c>
      <c r="AG135" s="76">
        <v>58943</v>
      </c>
      <c r="AH135" s="76"/>
      <c r="AI135" s="76" t="s">
        <v>4688</v>
      </c>
      <c r="AJ135" s="76" t="s">
        <v>5742</v>
      </c>
      <c r="AK135" s="81" t="s">
        <v>6400</v>
      </c>
      <c r="AL135" s="76"/>
      <c r="AM135" s="78">
        <v>41523.959803240738</v>
      </c>
      <c r="AN135" s="76" t="s">
        <v>8071</v>
      </c>
      <c r="AO135" s="81" t="s">
        <v>8204</v>
      </c>
      <c r="AP135" s="76" t="s">
        <v>66</v>
      </c>
      <c r="AQ135" s="48" t="s">
        <v>2139</v>
      </c>
      <c r="AR135" s="48" t="s">
        <v>2139</v>
      </c>
      <c r="AS135" s="48" t="s">
        <v>2356</v>
      </c>
      <c r="AT135" s="48" t="s">
        <v>2356</v>
      </c>
      <c r="AU135" s="48"/>
      <c r="AV135" s="48"/>
      <c r="AW135" s="102" t="s">
        <v>10663</v>
      </c>
      <c r="AX135" s="102" t="s">
        <v>10663</v>
      </c>
      <c r="AY135" s="102" t="s">
        <v>11352</v>
      </c>
      <c r="AZ135" s="102" t="s">
        <v>11352</v>
      </c>
      <c r="BA135" s="2"/>
      <c r="BB135" s="3"/>
      <c r="BC135" s="3"/>
      <c r="BD135" s="3"/>
      <c r="BE135" s="3"/>
    </row>
    <row r="136" spans="1:57" x14ac:dyDescent="0.3">
      <c r="A136" s="62" t="s">
        <v>1211</v>
      </c>
      <c r="B136" s="63"/>
      <c r="C136" s="63"/>
      <c r="D136" s="64"/>
      <c r="E136" s="66"/>
      <c r="F136" s="98" t="s">
        <v>6984</v>
      </c>
      <c r="G136" s="63"/>
      <c r="H136" s="67"/>
      <c r="I136" s="68"/>
      <c r="J136" s="68"/>
      <c r="K136" s="67" t="s">
        <v>9435</v>
      </c>
      <c r="L136" s="71"/>
      <c r="M136" s="72">
        <v>7823.267578125</v>
      </c>
      <c r="N136" s="72">
        <v>4541.99462890625</v>
      </c>
      <c r="O136" s="73"/>
      <c r="P136" s="74"/>
      <c r="Q136" s="74"/>
      <c r="R136" s="84"/>
      <c r="S136" s="48">
        <v>2</v>
      </c>
      <c r="T136" s="48">
        <v>0</v>
      </c>
      <c r="U136" s="49">
        <v>2</v>
      </c>
      <c r="V136" s="49">
        <v>0.5</v>
      </c>
      <c r="W136" s="49">
        <v>0</v>
      </c>
      <c r="X136" s="49">
        <v>1.4594590000000001</v>
      </c>
      <c r="Y136" s="49">
        <v>0</v>
      </c>
      <c r="Z136" s="49">
        <v>0</v>
      </c>
      <c r="AA136" s="69">
        <v>136</v>
      </c>
      <c r="AB136" s="69"/>
      <c r="AC136" s="70"/>
      <c r="AD136" s="76">
        <v>874</v>
      </c>
      <c r="AE136" s="76">
        <v>27311</v>
      </c>
      <c r="AF136" s="76">
        <v>30166</v>
      </c>
      <c r="AG136" s="76">
        <v>61874</v>
      </c>
      <c r="AH136" s="76"/>
      <c r="AI136" s="76" t="s">
        <v>4689</v>
      </c>
      <c r="AJ136" s="76" t="s">
        <v>5743</v>
      </c>
      <c r="AK136" s="81" t="s">
        <v>6401</v>
      </c>
      <c r="AL136" s="76"/>
      <c r="AM136" s="78">
        <v>42112.064108796294</v>
      </c>
      <c r="AN136" s="76" t="s">
        <v>8071</v>
      </c>
      <c r="AO136" s="81" t="s">
        <v>8205</v>
      </c>
      <c r="AP136" s="76" t="s">
        <v>65</v>
      </c>
      <c r="AQ136" s="48"/>
      <c r="AR136" s="48"/>
      <c r="AS136" s="48"/>
      <c r="AT136" s="48"/>
      <c r="AU136" s="48"/>
      <c r="AV136" s="48"/>
      <c r="AW136" s="48"/>
      <c r="AX136" s="48"/>
      <c r="AY136" s="48"/>
      <c r="AZ136" s="48"/>
      <c r="BA136" s="2"/>
      <c r="BB136" s="3"/>
      <c r="BC136" s="3"/>
      <c r="BD136" s="3"/>
      <c r="BE136" s="3"/>
    </row>
    <row r="137" spans="1:57" x14ac:dyDescent="0.3">
      <c r="A137" s="62" t="s">
        <v>278</v>
      </c>
      <c r="B137" s="63"/>
      <c r="C137" s="63"/>
      <c r="D137" s="64"/>
      <c r="E137" s="66"/>
      <c r="F137" s="98" t="s">
        <v>6985</v>
      </c>
      <c r="G137" s="63"/>
      <c r="H137" s="67"/>
      <c r="I137" s="68"/>
      <c r="J137" s="68"/>
      <c r="K137" s="67" t="s">
        <v>9436</v>
      </c>
      <c r="L137" s="71"/>
      <c r="M137" s="72">
        <v>849.61798095703125</v>
      </c>
      <c r="N137" s="72">
        <v>6855.84033203125</v>
      </c>
      <c r="O137" s="73"/>
      <c r="P137" s="74"/>
      <c r="Q137" s="74"/>
      <c r="R137" s="84"/>
      <c r="S137" s="48">
        <v>0</v>
      </c>
      <c r="T137" s="48">
        <v>1</v>
      </c>
      <c r="U137" s="49">
        <v>0</v>
      </c>
      <c r="V137" s="49">
        <v>9.7090000000000006E-3</v>
      </c>
      <c r="W137" s="49">
        <v>1.8818999999999999E-2</v>
      </c>
      <c r="X137" s="49">
        <v>0.54937599999999998</v>
      </c>
      <c r="Y137" s="49">
        <v>0</v>
      </c>
      <c r="Z137" s="49">
        <v>0</v>
      </c>
      <c r="AA137" s="69">
        <v>137</v>
      </c>
      <c r="AB137" s="69"/>
      <c r="AC137" s="70"/>
      <c r="AD137" s="76">
        <v>67</v>
      </c>
      <c r="AE137" s="76">
        <v>35</v>
      </c>
      <c r="AF137" s="76">
        <v>9605</v>
      </c>
      <c r="AG137" s="76">
        <v>12496</v>
      </c>
      <c r="AH137" s="76"/>
      <c r="AI137" s="76" t="s">
        <v>4690</v>
      </c>
      <c r="AJ137" s="76" t="s">
        <v>5744</v>
      </c>
      <c r="AK137" s="76"/>
      <c r="AL137" s="76"/>
      <c r="AM137" s="78">
        <v>43486.944814814815</v>
      </c>
      <c r="AN137" s="76" t="s">
        <v>8071</v>
      </c>
      <c r="AO137" s="81" t="s">
        <v>8206</v>
      </c>
      <c r="AP137" s="76" t="s">
        <v>66</v>
      </c>
      <c r="AQ137" s="48"/>
      <c r="AR137" s="48"/>
      <c r="AS137" s="48"/>
      <c r="AT137" s="48"/>
      <c r="AU137" s="48"/>
      <c r="AV137" s="48"/>
      <c r="AW137" s="102" t="s">
        <v>10629</v>
      </c>
      <c r="AX137" s="102" t="s">
        <v>10629</v>
      </c>
      <c r="AY137" s="102" t="s">
        <v>11318</v>
      </c>
      <c r="AZ137" s="102" t="s">
        <v>11318</v>
      </c>
      <c r="BA137" s="2"/>
      <c r="BB137" s="3"/>
      <c r="BC137" s="3"/>
      <c r="BD137" s="3"/>
      <c r="BE137" s="3"/>
    </row>
    <row r="138" spans="1:57" x14ac:dyDescent="0.3">
      <c r="A138" s="62" t="s">
        <v>279</v>
      </c>
      <c r="B138" s="63"/>
      <c r="C138" s="63"/>
      <c r="D138" s="64"/>
      <c r="E138" s="66"/>
      <c r="F138" s="98" t="s">
        <v>6986</v>
      </c>
      <c r="G138" s="63"/>
      <c r="H138" s="67"/>
      <c r="I138" s="68"/>
      <c r="J138" s="68"/>
      <c r="K138" s="67" t="s">
        <v>9437</v>
      </c>
      <c r="L138" s="71"/>
      <c r="M138" s="72">
        <v>6283.587890625</v>
      </c>
      <c r="N138" s="72">
        <v>9501.216796875</v>
      </c>
      <c r="O138" s="73"/>
      <c r="P138" s="74"/>
      <c r="Q138" s="74"/>
      <c r="R138" s="84"/>
      <c r="S138" s="48">
        <v>1</v>
      </c>
      <c r="T138" s="48">
        <v>1</v>
      </c>
      <c r="U138" s="49">
        <v>0</v>
      </c>
      <c r="V138" s="49">
        <v>0</v>
      </c>
      <c r="W138" s="49">
        <v>0</v>
      </c>
      <c r="X138" s="49">
        <v>1</v>
      </c>
      <c r="Y138" s="49">
        <v>0</v>
      </c>
      <c r="Z138" s="49" t="s">
        <v>10536</v>
      </c>
      <c r="AA138" s="69">
        <v>138</v>
      </c>
      <c r="AB138" s="69"/>
      <c r="AC138" s="70"/>
      <c r="AD138" s="76">
        <v>655</v>
      </c>
      <c r="AE138" s="76">
        <v>465</v>
      </c>
      <c r="AF138" s="76">
        <v>31024</v>
      </c>
      <c r="AG138" s="76">
        <v>2464</v>
      </c>
      <c r="AH138" s="76"/>
      <c r="AI138" s="76" t="s">
        <v>4691</v>
      </c>
      <c r="AJ138" s="76" t="s">
        <v>5745</v>
      </c>
      <c r="AK138" s="76"/>
      <c r="AL138" s="76"/>
      <c r="AM138" s="78">
        <v>40012.154293981483</v>
      </c>
      <c r="AN138" s="76" t="s">
        <v>8071</v>
      </c>
      <c r="AO138" s="81" t="s">
        <v>8207</v>
      </c>
      <c r="AP138" s="76" t="s">
        <v>66</v>
      </c>
      <c r="AQ138" s="48" t="s">
        <v>2140</v>
      </c>
      <c r="AR138" s="48" t="s">
        <v>2140</v>
      </c>
      <c r="AS138" s="48" t="s">
        <v>2350</v>
      </c>
      <c r="AT138" s="48" t="s">
        <v>2350</v>
      </c>
      <c r="AU138" s="48"/>
      <c r="AV138" s="48"/>
      <c r="AW138" s="102" t="s">
        <v>10664</v>
      </c>
      <c r="AX138" s="102" t="s">
        <v>10664</v>
      </c>
      <c r="AY138" s="102" t="s">
        <v>11353</v>
      </c>
      <c r="AZ138" s="102" t="s">
        <v>11353</v>
      </c>
      <c r="BA138" s="2"/>
      <c r="BB138" s="3"/>
      <c r="BC138" s="3"/>
      <c r="BD138" s="3"/>
      <c r="BE138" s="3"/>
    </row>
    <row r="139" spans="1:57" x14ac:dyDescent="0.3">
      <c r="A139" s="62" t="s">
        <v>280</v>
      </c>
      <c r="B139" s="63"/>
      <c r="C139" s="63"/>
      <c r="D139" s="64"/>
      <c r="E139" s="66"/>
      <c r="F139" s="98" t="s">
        <v>6987</v>
      </c>
      <c r="G139" s="63"/>
      <c r="H139" s="67"/>
      <c r="I139" s="68"/>
      <c r="J139" s="68"/>
      <c r="K139" s="67" t="s">
        <v>9438</v>
      </c>
      <c r="L139" s="71"/>
      <c r="M139" s="72">
        <v>3147.833251953125</v>
      </c>
      <c r="N139" s="72">
        <v>1787.762939453125</v>
      </c>
      <c r="O139" s="73"/>
      <c r="P139" s="74"/>
      <c r="Q139" s="74"/>
      <c r="R139" s="84"/>
      <c r="S139" s="48">
        <v>2</v>
      </c>
      <c r="T139" s="48">
        <v>1</v>
      </c>
      <c r="U139" s="49">
        <v>0</v>
      </c>
      <c r="V139" s="49">
        <v>0.33333299999999999</v>
      </c>
      <c r="W139" s="49">
        <v>0</v>
      </c>
      <c r="X139" s="49">
        <v>1</v>
      </c>
      <c r="Y139" s="49">
        <v>0</v>
      </c>
      <c r="Z139" s="49">
        <v>0</v>
      </c>
      <c r="AA139" s="69">
        <v>139</v>
      </c>
      <c r="AB139" s="69"/>
      <c r="AC139" s="70"/>
      <c r="AD139" s="76">
        <v>1078</v>
      </c>
      <c r="AE139" s="76">
        <v>826</v>
      </c>
      <c r="AF139" s="76">
        <v>185</v>
      </c>
      <c r="AG139" s="76">
        <v>2110</v>
      </c>
      <c r="AH139" s="76"/>
      <c r="AI139" s="76" t="s">
        <v>4692</v>
      </c>
      <c r="AJ139" s="76" t="s">
        <v>5746</v>
      </c>
      <c r="AK139" s="81" t="s">
        <v>6402</v>
      </c>
      <c r="AL139" s="76"/>
      <c r="AM139" s="78">
        <v>40284.743391203701</v>
      </c>
      <c r="AN139" s="76" t="s">
        <v>8071</v>
      </c>
      <c r="AO139" s="81" t="s">
        <v>8208</v>
      </c>
      <c r="AP139" s="76" t="s">
        <v>66</v>
      </c>
      <c r="AQ139" s="48"/>
      <c r="AR139" s="48"/>
      <c r="AS139" s="48"/>
      <c r="AT139" s="48"/>
      <c r="AU139" s="48"/>
      <c r="AV139" s="48"/>
      <c r="AW139" s="102" t="s">
        <v>10665</v>
      </c>
      <c r="AX139" s="102" t="s">
        <v>10665</v>
      </c>
      <c r="AY139" s="102" t="s">
        <v>11354</v>
      </c>
      <c r="AZ139" s="102" t="s">
        <v>11354</v>
      </c>
      <c r="BA139" s="2"/>
      <c r="BB139" s="3"/>
      <c r="BC139" s="3"/>
      <c r="BD139" s="3"/>
      <c r="BE139" s="3"/>
    </row>
    <row r="140" spans="1:57" x14ac:dyDescent="0.3">
      <c r="A140" s="62" t="s">
        <v>281</v>
      </c>
      <c r="B140" s="63"/>
      <c r="C140" s="63"/>
      <c r="D140" s="64"/>
      <c r="E140" s="66"/>
      <c r="F140" s="98" t="s">
        <v>6988</v>
      </c>
      <c r="G140" s="63"/>
      <c r="H140" s="67"/>
      <c r="I140" s="68"/>
      <c r="J140" s="68"/>
      <c r="K140" s="67" t="s">
        <v>9439</v>
      </c>
      <c r="L140" s="71"/>
      <c r="M140" s="72">
        <v>3271.726318359375</v>
      </c>
      <c r="N140" s="72">
        <v>1850.020263671875</v>
      </c>
      <c r="O140" s="73"/>
      <c r="P140" s="74"/>
      <c r="Q140" s="74"/>
      <c r="R140" s="84"/>
      <c r="S140" s="48">
        <v>0</v>
      </c>
      <c r="T140" s="48">
        <v>2</v>
      </c>
      <c r="U140" s="49">
        <v>2</v>
      </c>
      <c r="V140" s="49">
        <v>0.5</v>
      </c>
      <c r="W140" s="49">
        <v>0</v>
      </c>
      <c r="X140" s="49">
        <v>1</v>
      </c>
      <c r="Y140" s="49">
        <v>0</v>
      </c>
      <c r="Z140" s="49">
        <v>0</v>
      </c>
      <c r="AA140" s="69">
        <v>140</v>
      </c>
      <c r="AB140" s="69"/>
      <c r="AC140" s="70"/>
      <c r="AD140" s="76">
        <v>0</v>
      </c>
      <c r="AE140" s="76">
        <v>48</v>
      </c>
      <c r="AF140" s="76">
        <v>7893</v>
      </c>
      <c r="AG140" s="76">
        <v>5</v>
      </c>
      <c r="AH140" s="76"/>
      <c r="AI140" s="76"/>
      <c r="AJ140" s="76"/>
      <c r="AK140" s="76"/>
      <c r="AL140" s="76"/>
      <c r="AM140" s="78">
        <v>41076.331747685188</v>
      </c>
      <c r="AN140" s="76" t="s">
        <v>8071</v>
      </c>
      <c r="AO140" s="81" t="s">
        <v>8209</v>
      </c>
      <c r="AP140" s="76" t="s">
        <v>66</v>
      </c>
      <c r="AQ140" s="48"/>
      <c r="AR140" s="48"/>
      <c r="AS140" s="48"/>
      <c r="AT140" s="48"/>
      <c r="AU140" s="48"/>
      <c r="AV140" s="48"/>
      <c r="AW140" s="102" t="s">
        <v>10666</v>
      </c>
      <c r="AX140" s="102" t="s">
        <v>11267</v>
      </c>
      <c r="AY140" s="102" t="s">
        <v>11355</v>
      </c>
      <c r="AZ140" s="102" t="s">
        <v>11954</v>
      </c>
      <c r="BA140" s="2"/>
      <c r="BB140" s="3"/>
      <c r="BC140" s="3"/>
      <c r="BD140" s="3"/>
      <c r="BE140" s="3"/>
    </row>
    <row r="141" spans="1:57" x14ac:dyDescent="0.3">
      <c r="A141" s="62" t="s">
        <v>282</v>
      </c>
      <c r="B141" s="63"/>
      <c r="C141" s="63"/>
      <c r="D141" s="64"/>
      <c r="E141" s="66"/>
      <c r="F141" s="98" t="s">
        <v>6989</v>
      </c>
      <c r="G141" s="63"/>
      <c r="H141" s="67"/>
      <c r="I141" s="68"/>
      <c r="J141" s="68"/>
      <c r="K141" s="67" t="s">
        <v>9440</v>
      </c>
      <c r="L141" s="71"/>
      <c r="M141" s="72">
        <v>3394.72216796875</v>
      </c>
      <c r="N141" s="72">
        <v>1912.4906005859375</v>
      </c>
      <c r="O141" s="73"/>
      <c r="P141" s="74"/>
      <c r="Q141" s="74"/>
      <c r="R141" s="84"/>
      <c r="S141" s="48">
        <v>2</v>
      </c>
      <c r="T141" s="48">
        <v>1</v>
      </c>
      <c r="U141" s="49">
        <v>0</v>
      </c>
      <c r="V141" s="49">
        <v>0.33333299999999999</v>
      </c>
      <c r="W141" s="49">
        <v>0</v>
      </c>
      <c r="X141" s="49">
        <v>1</v>
      </c>
      <c r="Y141" s="49">
        <v>0</v>
      </c>
      <c r="Z141" s="49">
        <v>0</v>
      </c>
      <c r="AA141" s="69">
        <v>141</v>
      </c>
      <c r="AB141" s="69"/>
      <c r="AC141" s="70"/>
      <c r="AD141" s="76">
        <v>368</v>
      </c>
      <c r="AE141" s="76">
        <v>1512</v>
      </c>
      <c r="AF141" s="76">
        <v>6359</v>
      </c>
      <c r="AG141" s="76">
        <v>5492</v>
      </c>
      <c r="AH141" s="76"/>
      <c r="AI141" s="76" t="s">
        <v>4693</v>
      </c>
      <c r="AJ141" s="76" t="s">
        <v>5747</v>
      </c>
      <c r="AK141" s="81" t="s">
        <v>6403</v>
      </c>
      <c r="AL141" s="76"/>
      <c r="AM141" s="78">
        <v>41829.500324074077</v>
      </c>
      <c r="AN141" s="76" t="s">
        <v>8071</v>
      </c>
      <c r="AO141" s="81" t="s">
        <v>8210</v>
      </c>
      <c r="AP141" s="76" t="s">
        <v>66</v>
      </c>
      <c r="AQ141" s="48"/>
      <c r="AR141" s="48"/>
      <c r="AS141" s="48"/>
      <c r="AT141" s="48"/>
      <c r="AU141" s="48"/>
      <c r="AV141" s="48"/>
      <c r="AW141" s="102" t="s">
        <v>10667</v>
      </c>
      <c r="AX141" s="102" t="s">
        <v>10667</v>
      </c>
      <c r="AY141" s="102" t="s">
        <v>11356</v>
      </c>
      <c r="AZ141" s="102" t="s">
        <v>11356</v>
      </c>
      <c r="BA141" s="2"/>
      <c r="BB141" s="3"/>
      <c r="BC141" s="3"/>
      <c r="BD141" s="3"/>
      <c r="BE141" s="3"/>
    </row>
    <row r="142" spans="1:57" x14ac:dyDescent="0.3">
      <c r="A142" s="62" t="s">
        <v>283</v>
      </c>
      <c r="B142" s="63"/>
      <c r="C142" s="63"/>
      <c r="D142" s="64"/>
      <c r="E142" s="66"/>
      <c r="F142" s="98" t="s">
        <v>6990</v>
      </c>
      <c r="G142" s="63"/>
      <c r="H142" s="67"/>
      <c r="I142" s="68"/>
      <c r="J142" s="68"/>
      <c r="K142" s="67" t="s">
        <v>9441</v>
      </c>
      <c r="L142" s="71"/>
      <c r="M142" s="72">
        <v>5832.75</v>
      </c>
      <c r="N142" s="72">
        <v>3492.374267578125</v>
      </c>
      <c r="O142" s="73"/>
      <c r="P142" s="74"/>
      <c r="Q142" s="74"/>
      <c r="R142" s="84"/>
      <c r="S142" s="48">
        <v>0</v>
      </c>
      <c r="T142" s="48">
        <v>1</v>
      </c>
      <c r="U142" s="49">
        <v>0</v>
      </c>
      <c r="V142" s="49">
        <v>1</v>
      </c>
      <c r="W142" s="49">
        <v>0</v>
      </c>
      <c r="X142" s="49">
        <v>1</v>
      </c>
      <c r="Y142" s="49">
        <v>0</v>
      </c>
      <c r="Z142" s="49">
        <v>0</v>
      </c>
      <c r="AA142" s="69">
        <v>142</v>
      </c>
      <c r="AB142" s="69"/>
      <c r="AC142" s="70"/>
      <c r="AD142" s="76">
        <v>735</v>
      </c>
      <c r="AE142" s="76">
        <v>216</v>
      </c>
      <c r="AF142" s="76">
        <v>14754</v>
      </c>
      <c r="AG142" s="76">
        <v>231</v>
      </c>
      <c r="AH142" s="76"/>
      <c r="AI142" s="76" t="s">
        <v>4694</v>
      </c>
      <c r="AJ142" s="76" t="s">
        <v>5748</v>
      </c>
      <c r="AK142" s="76"/>
      <c r="AL142" s="76"/>
      <c r="AM142" s="78">
        <v>43418.220972222225</v>
      </c>
      <c r="AN142" s="76" t="s">
        <v>8071</v>
      </c>
      <c r="AO142" s="81" t="s">
        <v>8211</v>
      </c>
      <c r="AP142" s="76" t="s">
        <v>66</v>
      </c>
      <c r="AQ142" s="48"/>
      <c r="AR142" s="48"/>
      <c r="AS142" s="48"/>
      <c r="AT142" s="48"/>
      <c r="AU142" s="48"/>
      <c r="AV142" s="48"/>
      <c r="AW142" s="102" t="s">
        <v>10668</v>
      </c>
      <c r="AX142" s="102" t="s">
        <v>10668</v>
      </c>
      <c r="AY142" s="102" t="s">
        <v>11357</v>
      </c>
      <c r="AZ142" s="102" t="s">
        <v>11357</v>
      </c>
      <c r="BA142" s="2"/>
      <c r="BB142" s="3"/>
      <c r="BC142" s="3"/>
      <c r="BD142" s="3"/>
      <c r="BE142" s="3"/>
    </row>
    <row r="143" spans="1:57" x14ac:dyDescent="0.3">
      <c r="A143" s="62" t="s">
        <v>1212</v>
      </c>
      <c r="B143" s="63"/>
      <c r="C143" s="63"/>
      <c r="D143" s="64"/>
      <c r="E143" s="66"/>
      <c r="F143" s="98" t="s">
        <v>6991</v>
      </c>
      <c r="G143" s="63"/>
      <c r="H143" s="67"/>
      <c r="I143" s="68"/>
      <c r="J143" s="68"/>
      <c r="K143" s="67" t="s">
        <v>9442</v>
      </c>
      <c r="L143" s="71"/>
      <c r="M143" s="72">
        <v>5709.3056640625</v>
      </c>
      <c r="N143" s="72">
        <v>3430.010498046875</v>
      </c>
      <c r="O143" s="73"/>
      <c r="P143" s="74"/>
      <c r="Q143" s="74"/>
      <c r="R143" s="84"/>
      <c r="S143" s="48">
        <v>1</v>
      </c>
      <c r="T143" s="48">
        <v>0</v>
      </c>
      <c r="U143" s="49">
        <v>0</v>
      </c>
      <c r="V143" s="49">
        <v>1</v>
      </c>
      <c r="W143" s="49">
        <v>0</v>
      </c>
      <c r="X143" s="49">
        <v>1</v>
      </c>
      <c r="Y143" s="49">
        <v>0</v>
      </c>
      <c r="Z143" s="49">
        <v>0</v>
      </c>
      <c r="AA143" s="69">
        <v>143</v>
      </c>
      <c r="AB143" s="69"/>
      <c r="AC143" s="70"/>
      <c r="AD143" s="76">
        <v>1540</v>
      </c>
      <c r="AE143" s="76">
        <v>3717</v>
      </c>
      <c r="AF143" s="76">
        <v>30589</v>
      </c>
      <c r="AG143" s="76">
        <v>48692</v>
      </c>
      <c r="AH143" s="76"/>
      <c r="AI143" s="76" t="s">
        <v>4695</v>
      </c>
      <c r="AJ143" s="76" t="s">
        <v>5749</v>
      </c>
      <c r="AK143" s="76"/>
      <c r="AL143" s="76"/>
      <c r="AM143" s="78">
        <v>41110.559988425928</v>
      </c>
      <c r="AN143" s="76" t="s">
        <v>8071</v>
      </c>
      <c r="AO143" s="81" t="s">
        <v>8212</v>
      </c>
      <c r="AP143" s="76" t="s">
        <v>65</v>
      </c>
      <c r="AQ143" s="48"/>
      <c r="AR143" s="48"/>
      <c r="AS143" s="48"/>
      <c r="AT143" s="48"/>
      <c r="AU143" s="48"/>
      <c r="AV143" s="48"/>
      <c r="AW143" s="48"/>
      <c r="AX143" s="48"/>
      <c r="AY143" s="48"/>
      <c r="AZ143" s="48"/>
      <c r="BA143" s="2"/>
      <c r="BB143" s="3"/>
      <c r="BC143" s="3"/>
      <c r="BD143" s="3"/>
      <c r="BE143" s="3"/>
    </row>
    <row r="144" spans="1:57" x14ac:dyDescent="0.3">
      <c r="A144" s="62" t="s">
        <v>284</v>
      </c>
      <c r="B144" s="63"/>
      <c r="C144" s="63"/>
      <c r="D144" s="64"/>
      <c r="E144" s="66"/>
      <c r="F144" s="98" t="s">
        <v>6992</v>
      </c>
      <c r="G144" s="63"/>
      <c r="H144" s="67"/>
      <c r="I144" s="68"/>
      <c r="J144" s="68"/>
      <c r="K144" s="67" t="s">
        <v>9443</v>
      </c>
      <c r="L144" s="71"/>
      <c r="M144" s="72">
        <v>5521.9951171875</v>
      </c>
      <c r="N144" s="72">
        <v>9440.5107421875</v>
      </c>
      <c r="O144" s="73"/>
      <c r="P144" s="74"/>
      <c r="Q144" s="74"/>
      <c r="R144" s="84"/>
      <c r="S144" s="48">
        <v>1</v>
      </c>
      <c r="T144" s="48">
        <v>1</v>
      </c>
      <c r="U144" s="49">
        <v>0</v>
      </c>
      <c r="V144" s="49">
        <v>0</v>
      </c>
      <c r="W144" s="49">
        <v>0</v>
      </c>
      <c r="X144" s="49">
        <v>1</v>
      </c>
      <c r="Y144" s="49">
        <v>0</v>
      </c>
      <c r="Z144" s="49" t="s">
        <v>10536</v>
      </c>
      <c r="AA144" s="69">
        <v>144</v>
      </c>
      <c r="AB144" s="69"/>
      <c r="AC144" s="70"/>
      <c r="AD144" s="76">
        <v>171</v>
      </c>
      <c r="AE144" s="76">
        <v>90</v>
      </c>
      <c r="AF144" s="76">
        <v>2047</v>
      </c>
      <c r="AG144" s="76">
        <v>24410</v>
      </c>
      <c r="AH144" s="76"/>
      <c r="AI144" s="76" t="s">
        <v>4696</v>
      </c>
      <c r="AJ144" s="76" t="s">
        <v>5750</v>
      </c>
      <c r="AK144" s="76"/>
      <c r="AL144" s="76"/>
      <c r="AM144" s="78">
        <v>43105.931377314817</v>
      </c>
      <c r="AN144" s="76" t="s">
        <v>8071</v>
      </c>
      <c r="AO144" s="81" t="s">
        <v>8213</v>
      </c>
      <c r="AP144" s="76" t="s">
        <v>66</v>
      </c>
      <c r="AQ144" s="48" t="s">
        <v>2141</v>
      </c>
      <c r="AR144" s="48" t="s">
        <v>2141</v>
      </c>
      <c r="AS144" s="48" t="s">
        <v>2350</v>
      </c>
      <c r="AT144" s="48" t="s">
        <v>2350</v>
      </c>
      <c r="AU144" s="48"/>
      <c r="AV144" s="48"/>
      <c r="AW144" s="102" t="s">
        <v>10669</v>
      </c>
      <c r="AX144" s="102" t="s">
        <v>10669</v>
      </c>
      <c r="AY144" s="102" t="s">
        <v>11358</v>
      </c>
      <c r="AZ144" s="102" t="s">
        <v>11358</v>
      </c>
      <c r="BA144" s="2"/>
      <c r="BB144" s="3"/>
      <c r="BC144" s="3"/>
      <c r="BD144" s="3"/>
      <c r="BE144" s="3"/>
    </row>
    <row r="145" spans="1:57" x14ac:dyDescent="0.3">
      <c r="A145" s="62" t="s">
        <v>285</v>
      </c>
      <c r="B145" s="63"/>
      <c r="C145" s="63"/>
      <c r="D145" s="64"/>
      <c r="E145" s="66"/>
      <c r="F145" s="98" t="s">
        <v>6993</v>
      </c>
      <c r="G145" s="63"/>
      <c r="H145" s="67"/>
      <c r="I145" s="68"/>
      <c r="J145" s="68"/>
      <c r="K145" s="67" t="s">
        <v>9444</v>
      </c>
      <c r="L145" s="71"/>
      <c r="M145" s="72">
        <v>3796.72509765625</v>
      </c>
      <c r="N145" s="72">
        <v>9436.361328125</v>
      </c>
      <c r="O145" s="73"/>
      <c r="P145" s="74"/>
      <c r="Q145" s="74"/>
      <c r="R145" s="84"/>
      <c r="S145" s="48">
        <v>1</v>
      </c>
      <c r="T145" s="48">
        <v>1</v>
      </c>
      <c r="U145" s="49">
        <v>0</v>
      </c>
      <c r="V145" s="49">
        <v>0</v>
      </c>
      <c r="W145" s="49">
        <v>0</v>
      </c>
      <c r="X145" s="49">
        <v>1</v>
      </c>
      <c r="Y145" s="49">
        <v>0</v>
      </c>
      <c r="Z145" s="49" t="s">
        <v>10536</v>
      </c>
      <c r="AA145" s="69">
        <v>145</v>
      </c>
      <c r="AB145" s="69"/>
      <c r="AC145" s="70"/>
      <c r="AD145" s="76">
        <v>323</v>
      </c>
      <c r="AE145" s="76">
        <v>595</v>
      </c>
      <c r="AF145" s="76">
        <v>68703</v>
      </c>
      <c r="AG145" s="76">
        <v>1</v>
      </c>
      <c r="AH145" s="76"/>
      <c r="AI145" s="76" t="s">
        <v>4697</v>
      </c>
      <c r="AJ145" s="76" t="s">
        <v>5751</v>
      </c>
      <c r="AK145" s="81" t="s">
        <v>6404</v>
      </c>
      <c r="AL145" s="76"/>
      <c r="AM145" s="78">
        <v>39885.391388888886</v>
      </c>
      <c r="AN145" s="76" t="s">
        <v>8071</v>
      </c>
      <c r="AO145" s="81" t="s">
        <v>8214</v>
      </c>
      <c r="AP145" s="76" t="s">
        <v>66</v>
      </c>
      <c r="AQ145" s="48"/>
      <c r="AR145" s="48"/>
      <c r="AS145" s="48"/>
      <c r="AT145" s="48"/>
      <c r="AU145" s="48"/>
      <c r="AV145" s="48"/>
      <c r="AW145" s="102" t="s">
        <v>10670</v>
      </c>
      <c r="AX145" s="102" t="s">
        <v>10670</v>
      </c>
      <c r="AY145" s="102" t="s">
        <v>11359</v>
      </c>
      <c r="AZ145" s="102" t="s">
        <v>11359</v>
      </c>
      <c r="BA145" s="2"/>
      <c r="BB145" s="3"/>
      <c r="BC145" s="3"/>
      <c r="BD145" s="3"/>
      <c r="BE145" s="3"/>
    </row>
    <row r="146" spans="1:57" x14ac:dyDescent="0.3">
      <c r="A146" s="62" t="s">
        <v>286</v>
      </c>
      <c r="B146" s="63"/>
      <c r="C146" s="63"/>
      <c r="D146" s="64"/>
      <c r="E146" s="66"/>
      <c r="F146" s="98" t="s">
        <v>6994</v>
      </c>
      <c r="G146" s="63"/>
      <c r="H146" s="67"/>
      <c r="I146" s="68"/>
      <c r="J146" s="68"/>
      <c r="K146" s="67" t="s">
        <v>9445</v>
      </c>
      <c r="L146" s="71"/>
      <c r="M146" s="72">
        <v>919.79302978515625</v>
      </c>
      <c r="N146" s="72">
        <v>4311.67236328125</v>
      </c>
      <c r="O146" s="73"/>
      <c r="P146" s="74"/>
      <c r="Q146" s="74"/>
      <c r="R146" s="84"/>
      <c r="S146" s="48">
        <v>0</v>
      </c>
      <c r="T146" s="48">
        <v>1</v>
      </c>
      <c r="U146" s="49">
        <v>0</v>
      </c>
      <c r="V146" s="49">
        <v>6.2890000000000003E-3</v>
      </c>
      <c r="W146" s="49">
        <v>0</v>
      </c>
      <c r="X146" s="49">
        <v>0.52194399999999996</v>
      </c>
      <c r="Y146" s="49">
        <v>0</v>
      </c>
      <c r="Z146" s="49">
        <v>0</v>
      </c>
      <c r="AA146" s="69">
        <v>146</v>
      </c>
      <c r="AB146" s="69"/>
      <c r="AC146" s="70"/>
      <c r="AD146" s="76">
        <v>1045</v>
      </c>
      <c r="AE146" s="76">
        <v>1139</v>
      </c>
      <c r="AF146" s="76">
        <v>44410</v>
      </c>
      <c r="AG146" s="76">
        <v>36</v>
      </c>
      <c r="AH146" s="76"/>
      <c r="AI146" s="76" t="s">
        <v>4698</v>
      </c>
      <c r="AJ146" s="76" t="s">
        <v>5752</v>
      </c>
      <c r="AK146" s="76"/>
      <c r="AL146" s="76"/>
      <c r="AM146" s="78">
        <v>40718.651122685187</v>
      </c>
      <c r="AN146" s="76" t="s">
        <v>8071</v>
      </c>
      <c r="AO146" s="81" t="s">
        <v>8215</v>
      </c>
      <c r="AP146" s="76" t="s">
        <v>66</v>
      </c>
      <c r="AQ146" s="48" t="s">
        <v>2142</v>
      </c>
      <c r="AR146" s="48" t="s">
        <v>2142</v>
      </c>
      <c r="AS146" s="48" t="s">
        <v>2350</v>
      </c>
      <c r="AT146" s="48" t="s">
        <v>2350</v>
      </c>
      <c r="AU146" s="48"/>
      <c r="AV146" s="48"/>
      <c r="AW146" s="102" t="s">
        <v>10671</v>
      </c>
      <c r="AX146" s="102" t="s">
        <v>10671</v>
      </c>
      <c r="AY146" s="102" t="s">
        <v>11360</v>
      </c>
      <c r="AZ146" s="102" t="s">
        <v>11360</v>
      </c>
      <c r="BA146" s="2"/>
      <c r="BB146" s="3"/>
      <c r="BC146" s="3"/>
      <c r="BD146" s="3"/>
      <c r="BE146" s="3"/>
    </row>
    <row r="147" spans="1:57" x14ac:dyDescent="0.3">
      <c r="A147" s="62" t="s">
        <v>287</v>
      </c>
      <c r="B147" s="63"/>
      <c r="C147" s="63"/>
      <c r="D147" s="64"/>
      <c r="E147" s="66"/>
      <c r="F147" s="98" t="s">
        <v>6995</v>
      </c>
      <c r="G147" s="63"/>
      <c r="H147" s="67"/>
      <c r="I147" s="68"/>
      <c r="J147" s="68"/>
      <c r="K147" s="67" t="s">
        <v>9446</v>
      </c>
      <c r="L147" s="71"/>
      <c r="M147" s="72">
        <v>2820.480712890625</v>
      </c>
      <c r="N147" s="72">
        <v>6642.37841796875</v>
      </c>
      <c r="O147" s="73"/>
      <c r="P147" s="74"/>
      <c r="Q147" s="74"/>
      <c r="R147" s="84"/>
      <c r="S147" s="48">
        <v>0</v>
      </c>
      <c r="T147" s="48">
        <v>1</v>
      </c>
      <c r="U147" s="49">
        <v>0</v>
      </c>
      <c r="V147" s="49">
        <v>9.7090000000000006E-3</v>
      </c>
      <c r="W147" s="49">
        <v>1.8818999999999999E-2</v>
      </c>
      <c r="X147" s="49">
        <v>0.54937599999999998</v>
      </c>
      <c r="Y147" s="49">
        <v>0</v>
      </c>
      <c r="Z147" s="49">
        <v>0</v>
      </c>
      <c r="AA147" s="69">
        <v>147</v>
      </c>
      <c r="AB147" s="69"/>
      <c r="AC147" s="70"/>
      <c r="AD147" s="76">
        <v>91</v>
      </c>
      <c r="AE147" s="76">
        <v>36</v>
      </c>
      <c r="AF147" s="76">
        <v>5751</v>
      </c>
      <c r="AG147" s="76">
        <v>11821</v>
      </c>
      <c r="AH147" s="76"/>
      <c r="AI147" s="76" t="s">
        <v>4699</v>
      </c>
      <c r="AJ147" s="76"/>
      <c r="AK147" s="76"/>
      <c r="AL147" s="76"/>
      <c r="AM147" s="78">
        <v>43709.578159722223</v>
      </c>
      <c r="AN147" s="76" t="s">
        <v>8071</v>
      </c>
      <c r="AO147" s="81" t="s">
        <v>8216</v>
      </c>
      <c r="AP147" s="76" t="s">
        <v>66</v>
      </c>
      <c r="AQ147" s="48"/>
      <c r="AR147" s="48"/>
      <c r="AS147" s="48"/>
      <c r="AT147" s="48"/>
      <c r="AU147" s="48"/>
      <c r="AV147" s="48"/>
      <c r="AW147" s="102" t="s">
        <v>10629</v>
      </c>
      <c r="AX147" s="102" t="s">
        <v>10629</v>
      </c>
      <c r="AY147" s="102" t="s">
        <v>11318</v>
      </c>
      <c r="AZ147" s="102" t="s">
        <v>11318</v>
      </c>
      <c r="BA147" s="2"/>
      <c r="BB147" s="3"/>
      <c r="BC147" s="3"/>
      <c r="BD147" s="3"/>
      <c r="BE147" s="3"/>
    </row>
    <row r="148" spans="1:57" x14ac:dyDescent="0.3">
      <c r="A148" s="62" t="s">
        <v>288</v>
      </c>
      <c r="B148" s="63"/>
      <c r="C148" s="63"/>
      <c r="D148" s="64"/>
      <c r="E148" s="66"/>
      <c r="F148" s="98" t="s">
        <v>6996</v>
      </c>
      <c r="G148" s="63"/>
      <c r="H148" s="67"/>
      <c r="I148" s="68"/>
      <c r="J148" s="68"/>
      <c r="K148" s="67" t="s">
        <v>9447</v>
      </c>
      <c r="L148" s="71"/>
      <c r="M148" s="72">
        <v>5416.68310546875</v>
      </c>
      <c r="N148" s="72">
        <v>9197.4150390625</v>
      </c>
      <c r="O148" s="73"/>
      <c r="P148" s="74"/>
      <c r="Q148" s="74"/>
      <c r="R148" s="84"/>
      <c r="S148" s="48">
        <v>1</v>
      </c>
      <c r="T148" s="48">
        <v>1</v>
      </c>
      <c r="U148" s="49">
        <v>0</v>
      </c>
      <c r="V148" s="49">
        <v>0</v>
      </c>
      <c r="W148" s="49">
        <v>0</v>
      </c>
      <c r="X148" s="49">
        <v>1</v>
      </c>
      <c r="Y148" s="49">
        <v>0</v>
      </c>
      <c r="Z148" s="49" t="s">
        <v>10536</v>
      </c>
      <c r="AA148" s="69">
        <v>148</v>
      </c>
      <c r="AB148" s="69"/>
      <c r="AC148" s="70"/>
      <c r="AD148" s="76">
        <v>1202</v>
      </c>
      <c r="AE148" s="76">
        <v>1717</v>
      </c>
      <c r="AF148" s="76">
        <v>36264</v>
      </c>
      <c r="AG148" s="76">
        <v>44111</v>
      </c>
      <c r="AH148" s="76"/>
      <c r="AI148" s="76" t="s">
        <v>4700</v>
      </c>
      <c r="AJ148" s="76"/>
      <c r="AK148" s="81" t="s">
        <v>6405</v>
      </c>
      <c r="AL148" s="76"/>
      <c r="AM148" s="78">
        <v>41190.407627314817</v>
      </c>
      <c r="AN148" s="76" t="s">
        <v>8071</v>
      </c>
      <c r="AO148" s="81" t="s">
        <v>8217</v>
      </c>
      <c r="AP148" s="76" t="s">
        <v>66</v>
      </c>
      <c r="AQ148" s="48" t="s">
        <v>2143</v>
      </c>
      <c r="AR148" s="48" t="s">
        <v>2143</v>
      </c>
      <c r="AS148" s="48" t="s">
        <v>2350</v>
      </c>
      <c r="AT148" s="48" t="s">
        <v>2350</v>
      </c>
      <c r="AU148" s="48"/>
      <c r="AV148" s="48"/>
      <c r="AW148" s="102" t="s">
        <v>10672</v>
      </c>
      <c r="AX148" s="102" t="s">
        <v>10672</v>
      </c>
      <c r="AY148" s="102" t="s">
        <v>11361</v>
      </c>
      <c r="AZ148" s="102" t="s">
        <v>11361</v>
      </c>
      <c r="BA148" s="2"/>
      <c r="BB148" s="3"/>
      <c r="BC148" s="3"/>
      <c r="BD148" s="3"/>
      <c r="BE148" s="3"/>
    </row>
    <row r="149" spans="1:57" ht="259.2" x14ac:dyDescent="0.3">
      <c r="A149" s="62" t="s">
        <v>289</v>
      </c>
      <c r="B149" s="63"/>
      <c r="C149" s="63"/>
      <c r="D149" s="64"/>
      <c r="E149" s="66"/>
      <c r="F149" s="98" t="s">
        <v>6997</v>
      </c>
      <c r="G149" s="63"/>
      <c r="H149" s="67"/>
      <c r="I149" s="68"/>
      <c r="J149" s="68"/>
      <c r="K149" s="50" t="s">
        <v>9448</v>
      </c>
      <c r="L149" s="71"/>
      <c r="M149" s="72">
        <v>8394.22265625</v>
      </c>
      <c r="N149" s="72">
        <v>6548.587890625</v>
      </c>
      <c r="O149" s="73"/>
      <c r="P149" s="74"/>
      <c r="Q149" s="74"/>
      <c r="R149" s="84"/>
      <c r="S149" s="48">
        <v>0</v>
      </c>
      <c r="T149" s="48">
        <v>1</v>
      </c>
      <c r="U149" s="49">
        <v>0</v>
      </c>
      <c r="V149" s="49">
        <v>2.1277000000000001E-2</v>
      </c>
      <c r="W149" s="49">
        <v>0</v>
      </c>
      <c r="X149" s="49">
        <v>0.55968399999999996</v>
      </c>
      <c r="Y149" s="49">
        <v>0</v>
      </c>
      <c r="Z149" s="49">
        <v>0</v>
      </c>
      <c r="AA149" s="69">
        <v>149</v>
      </c>
      <c r="AB149" s="69"/>
      <c r="AC149" s="70"/>
      <c r="AD149" s="76">
        <v>348</v>
      </c>
      <c r="AE149" s="76">
        <v>174</v>
      </c>
      <c r="AF149" s="76">
        <v>20570</v>
      </c>
      <c r="AG149" s="76">
        <v>6703</v>
      </c>
      <c r="AH149" s="76"/>
      <c r="AI149" s="76"/>
      <c r="AJ149" s="76"/>
      <c r="AK149" s="76"/>
      <c r="AL149" s="76"/>
      <c r="AM149" s="78">
        <v>41043.319386574076</v>
      </c>
      <c r="AN149" s="76" t="s">
        <v>8071</v>
      </c>
      <c r="AO149" s="81" t="s">
        <v>8218</v>
      </c>
      <c r="AP149" s="76" t="s">
        <v>66</v>
      </c>
      <c r="AQ149" s="48"/>
      <c r="AR149" s="48"/>
      <c r="AS149" s="48"/>
      <c r="AT149" s="48"/>
      <c r="AU149" s="48" t="s">
        <v>2392</v>
      </c>
      <c r="AV149" s="48" t="s">
        <v>2392</v>
      </c>
      <c r="AW149" s="102" t="s">
        <v>10606</v>
      </c>
      <c r="AX149" s="102" t="s">
        <v>10606</v>
      </c>
      <c r="AY149" s="102" t="s">
        <v>11295</v>
      </c>
      <c r="AZ149" s="102" t="s">
        <v>11295</v>
      </c>
      <c r="BA149" s="2"/>
      <c r="BB149" s="3"/>
      <c r="BC149" s="3"/>
      <c r="BD149" s="3"/>
      <c r="BE149" s="3"/>
    </row>
    <row r="150" spans="1:57" x14ac:dyDescent="0.3">
      <c r="A150" s="62" t="s">
        <v>290</v>
      </c>
      <c r="B150" s="63"/>
      <c r="C150" s="63"/>
      <c r="D150" s="64"/>
      <c r="E150" s="66"/>
      <c r="F150" s="98" t="s">
        <v>6998</v>
      </c>
      <c r="G150" s="63"/>
      <c r="H150" s="67"/>
      <c r="I150" s="68"/>
      <c r="J150" s="68"/>
      <c r="K150" s="67" t="s">
        <v>9449</v>
      </c>
      <c r="L150" s="71"/>
      <c r="M150" s="72">
        <v>8066.0009765625</v>
      </c>
      <c r="N150" s="72">
        <v>9371.8359375</v>
      </c>
      <c r="O150" s="73"/>
      <c r="P150" s="74"/>
      <c r="Q150" s="74"/>
      <c r="R150" s="84"/>
      <c r="S150" s="48">
        <v>1</v>
      </c>
      <c r="T150" s="48">
        <v>1</v>
      </c>
      <c r="U150" s="49">
        <v>0</v>
      </c>
      <c r="V150" s="49">
        <v>0</v>
      </c>
      <c r="W150" s="49">
        <v>0</v>
      </c>
      <c r="X150" s="49">
        <v>1</v>
      </c>
      <c r="Y150" s="49">
        <v>0</v>
      </c>
      <c r="Z150" s="49" t="s">
        <v>10536</v>
      </c>
      <c r="AA150" s="69">
        <v>150</v>
      </c>
      <c r="AB150" s="69"/>
      <c r="AC150" s="70"/>
      <c r="AD150" s="76">
        <v>256</v>
      </c>
      <c r="AE150" s="76">
        <v>303</v>
      </c>
      <c r="AF150" s="76">
        <v>54593</v>
      </c>
      <c r="AG150" s="76">
        <v>2755</v>
      </c>
      <c r="AH150" s="76"/>
      <c r="AI150" s="76" t="s">
        <v>4701</v>
      </c>
      <c r="AJ150" s="76" t="s">
        <v>5753</v>
      </c>
      <c r="AK150" s="76"/>
      <c r="AL150" s="76"/>
      <c r="AM150" s="78">
        <v>40007.177893518521</v>
      </c>
      <c r="AN150" s="76" t="s">
        <v>8071</v>
      </c>
      <c r="AO150" s="81" t="s">
        <v>8219</v>
      </c>
      <c r="AP150" s="76" t="s">
        <v>66</v>
      </c>
      <c r="AQ150" s="48" t="s">
        <v>2144</v>
      </c>
      <c r="AR150" s="48" t="s">
        <v>2144</v>
      </c>
      <c r="AS150" s="48" t="s">
        <v>2350</v>
      </c>
      <c r="AT150" s="48" t="s">
        <v>2350</v>
      </c>
      <c r="AU150" s="48"/>
      <c r="AV150" s="48"/>
      <c r="AW150" s="102" t="s">
        <v>10673</v>
      </c>
      <c r="AX150" s="102" t="s">
        <v>10673</v>
      </c>
      <c r="AY150" s="102" t="s">
        <v>11362</v>
      </c>
      <c r="AZ150" s="102" t="s">
        <v>11362</v>
      </c>
      <c r="BA150" s="2"/>
      <c r="BB150" s="3"/>
      <c r="BC150" s="3"/>
      <c r="BD150" s="3"/>
      <c r="BE150" s="3"/>
    </row>
    <row r="151" spans="1:57" x14ac:dyDescent="0.3">
      <c r="A151" s="62" t="s">
        <v>291</v>
      </c>
      <c r="B151" s="63"/>
      <c r="C151" s="63"/>
      <c r="D151" s="64"/>
      <c r="E151" s="66"/>
      <c r="F151" s="98" t="s">
        <v>6999</v>
      </c>
      <c r="G151" s="63"/>
      <c r="H151" s="67"/>
      <c r="I151" s="68"/>
      <c r="J151" s="68"/>
      <c r="K151" s="67" t="s">
        <v>9450</v>
      </c>
      <c r="L151" s="71"/>
      <c r="M151" s="72">
        <v>7621.21923828125</v>
      </c>
      <c r="N151" s="72">
        <v>9205.8583984375</v>
      </c>
      <c r="O151" s="73"/>
      <c r="P151" s="74"/>
      <c r="Q151" s="74"/>
      <c r="R151" s="84"/>
      <c r="S151" s="48">
        <v>1</v>
      </c>
      <c r="T151" s="48">
        <v>1</v>
      </c>
      <c r="U151" s="49">
        <v>0</v>
      </c>
      <c r="V151" s="49">
        <v>0</v>
      </c>
      <c r="W151" s="49">
        <v>0</v>
      </c>
      <c r="X151" s="49">
        <v>1</v>
      </c>
      <c r="Y151" s="49">
        <v>0</v>
      </c>
      <c r="Z151" s="49" t="s">
        <v>10536</v>
      </c>
      <c r="AA151" s="69">
        <v>151</v>
      </c>
      <c r="AB151" s="69"/>
      <c r="AC151" s="70"/>
      <c r="AD151" s="76">
        <v>79</v>
      </c>
      <c r="AE151" s="76">
        <v>53</v>
      </c>
      <c r="AF151" s="76">
        <v>23804</v>
      </c>
      <c r="AG151" s="76">
        <v>3</v>
      </c>
      <c r="AH151" s="76"/>
      <c r="AI151" s="76"/>
      <c r="AJ151" s="76" t="s">
        <v>5754</v>
      </c>
      <c r="AK151" s="81" t="s">
        <v>6406</v>
      </c>
      <c r="AL151" s="76"/>
      <c r="AM151" s="78">
        <v>42944.558935185189</v>
      </c>
      <c r="AN151" s="76" t="s">
        <v>8071</v>
      </c>
      <c r="AO151" s="81" t="s">
        <v>8220</v>
      </c>
      <c r="AP151" s="76" t="s">
        <v>66</v>
      </c>
      <c r="AQ151" s="48" t="s">
        <v>10577</v>
      </c>
      <c r="AR151" s="48" t="s">
        <v>10577</v>
      </c>
      <c r="AS151" s="48" t="s">
        <v>2357</v>
      </c>
      <c r="AT151" s="48" t="s">
        <v>2357</v>
      </c>
      <c r="AU151" s="48"/>
      <c r="AV151" s="48"/>
      <c r="AW151" s="102" t="s">
        <v>10674</v>
      </c>
      <c r="AX151" s="102" t="s">
        <v>11268</v>
      </c>
      <c r="AY151" s="102" t="s">
        <v>11363</v>
      </c>
      <c r="AZ151" s="102" t="s">
        <v>11955</v>
      </c>
      <c r="BA151" s="2"/>
      <c r="BB151" s="3"/>
      <c r="BC151" s="3"/>
      <c r="BD151" s="3"/>
      <c r="BE151" s="3"/>
    </row>
    <row r="152" spans="1:57" x14ac:dyDescent="0.3">
      <c r="A152" s="62" t="s">
        <v>292</v>
      </c>
      <c r="B152" s="63"/>
      <c r="C152" s="63"/>
      <c r="D152" s="64"/>
      <c r="E152" s="66"/>
      <c r="F152" s="98" t="s">
        <v>7000</v>
      </c>
      <c r="G152" s="63"/>
      <c r="H152" s="67"/>
      <c r="I152" s="68"/>
      <c r="J152" s="68"/>
      <c r="K152" s="67" t="s">
        <v>9451</v>
      </c>
      <c r="L152" s="71"/>
      <c r="M152" s="72">
        <v>6836.12158203125</v>
      </c>
      <c r="N152" s="72">
        <v>9710.4521484375</v>
      </c>
      <c r="O152" s="73"/>
      <c r="P152" s="74"/>
      <c r="Q152" s="74"/>
      <c r="R152" s="84"/>
      <c r="S152" s="48">
        <v>1</v>
      </c>
      <c r="T152" s="48">
        <v>1</v>
      </c>
      <c r="U152" s="49">
        <v>0</v>
      </c>
      <c r="V152" s="49">
        <v>0</v>
      </c>
      <c r="W152" s="49">
        <v>0</v>
      </c>
      <c r="X152" s="49">
        <v>1</v>
      </c>
      <c r="Y152" s="49">
        <v>0</v>
      </c>
      <c r="Z152" s="49" t="s">
        <v>10536</v>
      </c>
      <c r="AA152" s="69">
        <v>152</v>
      </c>
      <c r="AB152" s="69"/>
      <c r="AC152" s="70"/>
      <c r="AD152" s="76">
        <v>184</v>
      </c>
      <c r="AE152" s="76">
        <v>242</v>
      </c>
      <c r="AF152" s="76">
        <v>10440</v>
      </c>
      <c r="AG152" s="76">
        <v>17</v>
      </c>
      <c r="AH152" s="76"/>
      <c r="AI152" s="76"/>
      <c r="AJ152" s="76"/>
      <c r="AK152" s="76"/>
      <c r="AL152" s="76"/>
      <c r="AM152" s="78">
        <v>42951.643807870372</v>
      </c>
      <c r="AN152" s="76" t="s">
        <v>8071</v>
      </c>
      <c r="AO152" s="81" t="s">
        <v>8221</v>
      </c>
      <c r="AP152" s="76" t="s">
        <v>66</v>
      </c>
      <c r="AQ152" s="48" t="s">
        <v>10578</v>
      </c>
      <c r="AR152" s="48" t="s">
        <v>10578</v>
      </c>
      <c r="AS152" s="48" t="s">
        <v>2357</v>
      </c>
      <c r="AT152" s="48" t="s">
        <v>2357</v>
      </c>
      <c r="AU152" s="48"/>
      <c r="AV152" s="48"/>
      <c r="AW152" s="102" t="s">
        <v>10675</v>
      </c>
      <c r="AX152" s="102" t="s">
        <v>11269</v>
      </c>
      <c r="AY152" s="102" t="s">
        <v>11364</v>
      </c>
      <c r="AZ152" s="102" t="s">
        <v>11956</v>
      </c>
      <c r="BA152" s="2"/>
      <c r="BB152" s="3"/>
      <c r="BC152" s="3"/>
      <c r="BD152" s="3"/>
      <c r="BE152" s="3"/>
    </row>
    <row r="153" spans="1:57" x14ac:dyDescent="0.3">
      <c r="A153" s="62" t="s">
        <v>293</v>
      </c>
      <c r="B153" s="63"/>
      <c r="C153" s="63"/>
      <c r="D153" s="64"/>
      <c r="E153" s="66"/>
      <c r="F153" s="98" t="s">
        <v>7001</v>
      </c>
      <c r="G153" s="63"/>
      <c r="H153" s="67"/>
      <c r="I153" s="68"/>
      <c r="J153" s="68"/>
      <c r="K153" s="67" t="s">
        <v>9452</v>
      </c>
      <c r="L153" s="71"/>
      <c r="M153" s="72">
        <v>6955.41015625</v>
      </c>
      <c r="N153" s="72">
        <v>9376.9140625</v>
      </c>
      <c r="O153" s="73"/>
      <c r="P153" s="74"/>
      <c r="Q153" s="74"/>
      <c r="R153" s="84"/>
      <c r="S153" s="48">
        <v>1</v>
      </c>
      <c r="T153" s="48">
        <v>1</v>
      </c>
      <c r="U153" s="49">
        <v>0</v>
      </c>
      <c r="V153" s="49">
        <v>0</v>
      </c>
      <c r="W153" s="49">
        <v>0</v>
      </c>
      <c r="X153" s="49">
        <v>1</v>
      </c>
      <c r="Y153" s="49">
        <v>0</v>
      </c>
      <c r="Z153" s="49" t="s">
        <v>10536</v>
      </c>
      <c r="AA153" s="69">
        <v>153</v>
      </c>
      <c r="AB153" s="69"/>
      <c r="AC153" s="70"/>
      <c r="AD153" s="76">
        <v>188</v>
      </c>
      <c r="AE153" s="76">
        <v>82</v>
      </c>
      <c r="AF153" s="76">
        <v>4670</v>
      </c>
      <c r="AG153" s="76">
        <v>7293</v>
      </c>
      <c r="AH153" s="76"/>
      <c r="AI153" s="76" t="s">
        <v>4702</v>
      </c>
      <c r="AJ153" s="76"/>
      <c r="AK153" s="81" t="s">
        <v>6407</v>
      </c>
      <c r="AL153" s="76"/>
      <c r="AM153" s="78">
        <v>43309.147974537038</v>
      </c>
      <c r="AN153" s="76" t="s">
        <v>8071</v>
      </c>
      <c r="AO153" s="81" t="s">
        <v>8222</v>
      </c>
      <c r="AP153" s="76" t="s">
        <v>66</v>
      </c>
      <c r="AQ153" s="48"/>
      <c r="AR153" s="48"/>
      <c r="AS153" s="48"/>
      <c r="AT153" s="48"/>
      <c r="AU153" s="48"/>
      <c r="AV153" s="48"/>
      <c r="AW153" s="102" t="s">
        <v>10676</v>
      </c>
      <c r="AX153" s="102" t="s">
        <v>10676</v>
      </c>
      <c r="AY153" s="102" t="s">
        <v>11365</v>
      </c>
      <c r="AZ153" s="102" t="s">
        <v>11365</v>
      </c>
      <c r="BA153" s="2"/>
      <c r="BB153" s="3"/>
      <c r="BC153" s="3"/>
      <c r="BD153" s="3"/>
      <c r="BE153" s="3"/>
    </row>
    <row r="154" spans="1:57" x14ac:dyDescent="0.3">
      <c r="A154" s="62" t="s">
        <v>294</v>
      </c>
      <c r="B154" s="63"/>
      <c r="C154" s="63"/>
      <c r="D154" s="64"/>
      <c r="E154" s="66"/>
      <c r="F154" s="98" t="s">
        <v>7002</v>
      </c>
      <c r="G154" s="63"/>
      <c r="H154" s="67"/>
      <c r="I154" s="68"/>
      <c r="J154" s="68"/>
      <c r="K154" s="67" t="s">
        <v>9453</v>
      </c>
      <c r="L154" s="71"/>
      <c r="M154" s="72">
        <v>6203.08349609375</v>
      </c>
      <c r="N154" s="72">
        <v>3430.010498046875</v>
      </c>
      <c r="O154" s="73"/>
      <c r="P154" s="74"/>
      <c r="Q154" s="74"/>
      <c r="R154" s="84"/>
      <c r="S154" s="48">
        <v>0</v>
      </c>
      <c r="T154" s="48">
        <v>1</v>
      </c>
      <c r="U154" s="49">
        <v>0</v>
      </c>
      <c r="V154" s="49">
        <v>1</v>
      </c>
      <c r="W154" s="49">
        <v>0</v>
      </c>
      <c r="X154" s="49">
        <v>1</v>
      </c>
      <c r="Y154" s="49">
        <v>0</v>
      </c>
      <c r="Z154" s="49">
        <v>0</v>
      </c>
      <c r="AA154" s="69">
        <v>154</v>
      </c>
      <c r="AB154" s="69"/>
      <c r="AC154" s="70"/>
      <c r="AD154" s="76">
        <v>23</v>
      </c>
      <c r="AE154" s="76">
        <v>3</v>
      </c>
      <c r="AF154" s="76">
        <v>5</v>
      </c>
      <c r="AG154" s="76">
        <v>20</v>
      </c>
      <c r="AH154" s="76"/>
      <c r="AI154" s="76" t="s">
        <v>4703</v>
      </c>
      <c r="AJ154" s="76"/>
      <c r="AK154" s="76"/>
      <c r="AL154" s="76"/>
      <c r="AM154" s="78">
        <v>39818.828159722223</v>
      </c>
      <c r="AN154" s="76" t="s">
        <v>8071</v>
      </c>
      <c r="AO154" s="81" t="s">
        <v>8223</v>
      </c>
      <c r="AP154" s="76" t="s">
        <v>66</v>
      </c>
      <c r="AQ154" s="48" t="s">
        <v>2148</v>
      </c>
      <c r="AR154" s="48" t="s">
        <v>2148</v>
      </c>
      <c r="AS154" s="48" t="s">
        <v>2350</v>
      </c>
      <c r="AT154" s="48" t="s">
        <v>2350</v>
      </c>
      <c r="AU154" s="48"/>
      <c r="AV154" s="48"/>
      <c r="AW154" s="102" t="s">
        <v>10677</v>
      </c>
      <c r="AX154" s="102" t="s">
        <v>10677</v>
      </c>
      <c r="AY154" s="102" t="s">
        <v>11366</v>
      </c>
      <c r="AZ154" s="102" t="s">
        <v>11366</v>
      </c>
      <c r="BA154" s="2"/>
      <c r="BB154" s="3"/>
      <c r="BC154" s="3"/>
      <c r="BD154" s="3"/>
      <c r="BE154" s="3"/>
    </row>
    <row r="155" spans="1:57" x14ac:dyDescent="0.3">
      <c r="A155" s="62" t="s">
        <v>1213</v>
      </c>
      <c r="B155" s="63"/>
      <c r="C155" s="63"/>
      <c r="D155" s="64"/>
      <c r="E155" s="66"/>
      <c r="F155" s="98" t="s">
        <v>7003</v>
      </c>
      <c r="G155" s="63"/>
      <c r="H155" s="67"/>
      <c r="I155" s="68"/>
      <c r="J155" s="68"/>
      <c r="K155" s="67" t="s">
        <v>9454</v>
      </c>
      <c r="L155" s="71"/>
      <c r="M155" s="72">
        <v>6295.66650390625</v>
      </c>
      <c r="N155" s="72">
        <v>3492.374267578125</v>
      </c>
      <c r="O155" s="73"/>
      <c r="P155" s="74"/>
      <c r="Q155" s="74"/>
      <c r="R155" s="84"/>
      <c r="S155" s="48">
        <v>1</v>
      </c>
      <c r="T155" s="48">
        <v>0</v>
      </c>
      <c r="U155" s="49">
        <v>0</v>
      </c>
      <c r="V155" s="49">
        <v>1</v>
      </c>
      <c r="W155" s="49">
        <v>0</v>
      </c>
      <c r="X155" s="49">
        <v>1</v>
      </c>
      <c r="Y155" s="49">
        <v>0</v>
      </c>
      <c r="Z155" s="49">
        <v>0</v>
      </c>
      <c r="AA155" s="69">
        <v>155</v>
      </c>
      <c r="AB155" s="69"/>
      <c r="AC155" s="70"/>
      <c r="AD155" s="76">
        <v>4612</v>
      </c>
      <c r="AE155" s="76">
        <v>26248</v>
      </c>
      <c r="AF155" s="76">
        <v>11584</v>
      </c>
      <c r="AG155" s="76">
        <v>2858</v>
      </c>
      <c r="AH155" s="76"/>
      <c r="AI155" s="76" t="s">
        <v>4704</v>
      </c>
      <c r="AJ155" s="76" t="s">
        <v>5755</v>
      </c>
      <c r="AK155" s="81" t="s">
        <v>6408</v>
      </c>
      <c r="AL155" s="76"/>
      <c r="AM155" s="78">
        <v>39825.775671296295</v>
      </c>
      <c r="AN155" s="76" t="s">
        <v>8071</v>
      </c>
      <c r="AO155" s="81" t="s">
        <v>8224</v>
      </c>
      <c r="AP155" s="76" t="s">
        <v>65</v>
      </c>
      <c r="AQ155" s="48"/>
      <c r="AR155" s="48"/>
      <c r="AS155" s="48"/>
      <c r="AT155" s="48"/>
      <c r="AU155" s="48"/>
      <c r="AV155" s="48"/>
      <c r="AW155" s="48"/>
      <c r="AX155" s="48"/>
      <c r="AY155" s="48"/>
      <c r="AZ155" s="48"/>
      <c r="BA155" s="2"/>
      <c r="BB155" s="3"/>
      <c r="BC155" s="3"/>
      <c r="BD155" s="3"/>
      <c r="BE155" s="3"/>
    </row>
    <row r="156" spans="1:57" x14ac:dyDescent="0.3">
      <c r="A156" s="62" t="s">
        <v>295</v>
      </c>
      <c r="B156" s="63"/>
      <c r="C156" s="63"/>
      <c r="D156" s="64"/>
      <c r="E156" s="66"/>
      <c r="F156" s="98" t="s">
        <v>7004</v>
      </c>
      <c r="G156" s="63"/>
      <c r="H156" s="67"/>
      <c r="I156" s="68"/>
      <c r="J156" s="68"/>
      <c r="K156" s="67" t="s">
        <v>9455</v>
      </c>
      <c r="L156" s="71"/>
      <c r="M156" s="72">
        <v>5341.46142578125</v>
      </c>
      <c r="N156" s="72">
        <v>9198.1005859375</v>
      </c>
      <c r="O156" s="73"/>
      <c r="P156" s="74"/>
      <c r="Q156" s="74"/>
      <c r="R156" s="84"/>
      <c r="S156" s="48">
        <v>1</v>
      </c>
      <c r="T156" s="48">
        <v>1</v>
      </c>
      <c r="U156" s="49">
        <v>0</v>
      </c>
      <c r="V156" s="49">
        <v>0</v>
      </c>
      <c r="W156" s="49">
        <v>0</v>
      </c>
      <c r="X156" s="49">
        <v>1</v>
      </c>
      <c r="Y156" s="49">
        <v>0</v>
      </c>
      <c r="Z156" s="49" t="s">
        <v>10536</v>
      </c>
      <c r="AA156" s="69">
        <v>156</v>
      </c>
      <c r="AB156" s="69"/>
      <c r="AC156" s="70"/>
      <c r="AD156" s="76">
        <v>228</v>
      </c>
      <c r="AE156" s="76">
        <v>159</v>
      </c>
      <c r="AF156" s="76">
        <v>3110</v>
      </c>
      <c r="AG156" s="76">
        <v>20705</v>
      </c>
      <c r="AH156" s="76"/>
      <c r="AI156" s="76" t="s">
        <v>4705</v>
      </c>
      <c r="AJ156" s="82" t="s">
        <v>5756</v>
      </c>
      <c r="AK156" s="81" t="s">
        <v>6409</v>
      </c>
      <c r="AL156" s="76"/>
      <c r="AM156" s="78">
        <v>42765.927476851852</v>
      </c>
      <c r="AN156" s="76" t="s">
        <v>8071</v>
      </c>
      <c r="AO156" s="81" t="s">
        <v>8225</v>
      </c>
      <c r="AP156" s="76" t="s">
        <v>66</v>
      </c>
      <c r="AQ156" s="48"/>
      <c r="AR156" s="48"/>
      <c r="AS156" s="48"/>
      <c r="AT156" s="48"/>
      <c r="AU156" s="48" t="s">
        <v>2399</v>
      </c>
      <c r="AV156" s="48" t="s">
        <v>2399</v>
      </c>
      <c r="AW156" s="102" t="s">
        <v>10678</v>
      </c>
      <c r="AX156" s="102" t="s">
        <v>10678</v>
      </c>
      <c r="AY156" s="102" t="s">
        <v>11367</v>
      </c>
      <c r="AZ156" s="102" t="s">
        <v>11367</v>
      </c>
      <c r="BA156" s="2"/>
      <c r="BB156" s="3"/>
      <c r="BC156" s="3"/>
      <c r="BD156" s="3"/>
      <c r="BE156" s="3"/>
    </row>
    <row r="157" spans="1:57" x14ac:dyDescent="0.3">
      <c r="A157" s="62" t="s">
        <v>296</v>
      </c>
      <c r="B157" s="63"/>
      <c r="C157" s="63"/>
      <c r="D157" s="64"/>
      <c r="E157" s="66"/>
      <c r="F157" s="98" t="s">
        <v>7005</v>
      </c>
      <c r="G157" s="63"/>
      <c r="H157" s="67"/>
      <c r="I157" s="68"/>
      <c r="J157" s="68"/>
      <c r="K157" s="67" t="s">
        <v>9456</v>
      </c>
      <c r="L157" s="71"/>
      <c r="M157" s="72">
        <v>1451.4248046875</v>
      </c>
      <c r="N157" s="72">
        <v>9608.7783203125</v>
      </c>
      <c r="O157" s="73"/>
      <c r="P157" s="74"/>
      <c r="Q157" s="74"/>
      <c r="R157" s="84"/>
      <c r="S157" s="48">
        <v>1</v>
      </c>
      <c r="T157" s="48">
        <v>1</v>
      </c>
      <c r="U157" s="49">
        <v>0</v>
      </c>
      <c r="V157" s="49">
        <v>0</v>
      </c>
      <c r="W157" s="49">
        <v>0</v>
      </c>
      <c r="X157" s="49">
        <v>1</v>
      </c>
      <c r="Y157" s="49">
        <v>0</v>
      </c>
      <c r="Z157" s="49" t="s">
        <v>10536</v>
      </c>
      <c r="AA157" s="69">
        <v>157</v>
      </c>
      <c r="AB157" s="69"/>
      <c r="AC157" s="70"/>
      <c r="AD157" s="76">
        <v>892</v>
      </c>
      <c r="AE157" s="76">
        <v>465</v>
      </c>
      <c r="AF157" s="76">
        <v>44987</v>
      </c>
      <c r="AG157" s="76">
        <v>6900</v>
      </c>
      <c r="AH157" s="76"/>
      <c r="AI157" s="76" t="s">
        <v>4706</v>
      </c>
      <c r="AJ157" s="76" t="s">
        <v>5757</v>
      </c>
      <c r="AK157" s="81" t="s">
        <v>6410</v>
      </c>
      <c r="AL157" s="76"/>
      <c r="AM157" s="78">
        <v>40503.737071759257</v>
      </c>
      <c r="AN157" s="76" t="s">
        <v>8071</v>
      </c>
      <c r="AO157" s="81" t="s">
        <v>8226</v>
      </c>
      <c r="AP157" s="76" t="s">
        <v>66</v>
      </c>
      <c r="AQ157" s="48"/>
      <c r="AR157" s="48"/>
      <c r="AS157" s="48"/>
      <c r="AT157" s="48"/>
      <c r="AU157" s="48" t="s">
        <v>2400</v>
      </c>
      <c r="AV157" s="48" t="s">
        <v>2400</v>
      </c>
      <c r="AW157" s="102" t="s">
        <v>10679</v>
      </c>
      <c r="AX157" s="102" t="s">
        <v>10679</v>
      </c>
      <c r="AY157" s="102" t="s">
        <v>11368</v>
      </c>
      <c r="AZ157" s="102" t="s">
        <v>11368</v>
      </c>
      <c r="BA157" s="2"/>
      <c r="BB157" s="3"/>
      <c r="BC157" s="3"/>
      <c r="BD157" s="3"/>
      <c r="BE157" s="3"/>
    </row>
    <row r="158" spans="1:57" x14ac:dyDescent="0.3">
      <c r="A158" s="62" t="s">
        <v>297</v>
      </c>
      <c r="B158" s="63"/>
      <c r="C158" s="63"/>
      <c r="D158" s="64"/>
      <c r="E158" s="66"/>
      <c r="F158" s="98" t="s">
        <v>7006</v>
      </c>
      <c r="G158" s="63"/>
      <c r="H158" s="67"/>
      <c r="I158" s="68"/>
      <c r="J158" s="68"/>
      <c r="K158" s="67" t="s">
        <v>9457</v>
      </c>
      <c r="L158" s="71"/>
      <c r="M158" s="72">
        <v>3147.833251953125</v>
      </c>
      <c r="N158" s="72">
        <v>249.45530700683594</v>
      </c>
      <c r="O158" s="73"/>
      <c r="P158" s="74"/>
      <c r="Q158" s="74"/>
      <c r="R158" s="84"/>
      <c r="S158" s="48">
        <v>0</v>
      </c>
      <c r="T158" s="48">
        <v>1</v>
      </c>
      <c r="U158" s="49">
        <v>0</v>
      </c>
      <c r="V158" s="49">
        <v>0.33333299999999999</v>
      </c>
      <c r="W158" s="49">
        <v>0</v>
      </c>
      <c r="X158" s="49">
        <v>0.77027000000000001</v>
      </c>
      <c r="Y158" s="49">
        <v>0</v>
      </c>
      <c r="Z158" s="49">
        <v>0</v>
      </c>
      <c r="AA158" s="69">
        <v>158</v>
      </c>
      <c r="AB158" s="69"/>
      <c r="AC158" s="70"/>
      <c r="AD158" s="76">
        <v>346</v>
      </c>
      <c r="AE158" s="76">
        <v>18614</v>
      </c>
      <c r="AF158" s="76">
        <v>144427</v>
      </c>
      <c r="AG158" s="76">
        <v>7854</v>
      </c>
      <c r="AH158" s="76"/>
      <c r="AI158" s="76" t="s">
        <v>4707</v>
      </c>
      <c r="AJ158" s="76"/>
      <c r="AK158" s="81" t="s">
        <v>6411</v>
      </c>
      <c r="AL158" s="76"/>
      <c r="AM158" s="78">
        <v>42164.573483796295</v>
      </c>
      <c r="AN158" s="76" t="s">
        <v>8071</v>
      </c>
      <c r="AO158" s="81" t="s">
        <v>8227</v>
      </c>
      <c r="AP158" s="76" t="s">
        <v>66</v>
      </c>
      <c r="AQ158" s="48" t="s">
        <v>2149</v>
      </c>
      <c r="AR158" s="48" t="s">
        <v>2149</v>
      </c>
      <c r="AS158" s="48" t="s">
        <v>2358</v>
      </c>
      <c r="AT158" s="48" t="s">
        <v>2358</v>
      </c>
      <c r="AU158" s="48"/>
      <c r="AV158" s="48"/>
      <c r="AW158" s="102" t="s">
        <v>10680</v>
      </c>
      <c r="AX158" s="102" t="s">
        <v>10680</v>
      </c>
      <c r="AY158" s="102" t="s">
        <v>11369</v>
      </c>
      <c r="AZ158" s="102" t="s">
        <v>11369</v>
      </c>
      <c r="BA158" s="2"/>
      <c r="BB158" s="3"/>
      <c r="BC158" s="3"/>
      <c r="BD158" s="3"/>
      <c r="BE158" s="3"/>
    </row>
    <row r="159" spans="1:57" x14ac:dyDescent="0.3">
      <c r="A159" s="62" t="s">
        <v>1214</v>
      </c>
      <c r="B159" s="63"/>
      <c r="C159" s="63"/>
      <c r="D159" s="64"/>
      <c r="E159" s="66"/>
      <c r="F159" s="98" t="s">
        <v>7007</v>
      </c>
      <c r="G159" s="63"/>
      <c r="H159" s="67"/>
      <c r="I159" s="68"/>
      <c r="J159" s="68"/>
      <c r="K159" s="67" t="s">
        <v>9458</v>
      </c>
      <c r="L159" s="71"/>
      <c r="M159" s="72">
        <v>3394.72216796875</v>
      </c>
      <c r="N159" s="72">
        <v>374.18295288085938</v>
      </c>
      <c r="O159" s="73"/>
      <c r="P159" s="74"/>
      <c r="Q159" s="74"/>
      <c r="R159" s="84"/>
      <c r="S159" s="48">
        <v>2</v>
      </c>
      <c r="T159" s="48">
        <v>0</v>
      </c>
      <c r="U159" s="49">
        <v>2</v>
      </c>
      <c r="V159" s="49">
        <v>0.5</v>
      </c>
      <c r="W159" s="49">
        <v>0</v>
      </c>
      <c r="X159" s="49">
        <v>1.4594590000000001</v>
      </c>
      <c r="Y159" s="49">
        <v>0</v>
      </c>
      <c r="Z159" s="49">
        <v>0</v>
      </c>
      <c r="AA159" s="69">
        <v>159</v>
      </c>
      <c r="AB159" s="69"/>
      <c r="AC159" s="70"/>
      <c r="AD159" s="76">
        <v>27580</v>
      </c>
      <c r="AE159" s="76">
        <v>626053</v>
      </c>
      <c r="AF159" s="76">
        <v>90835</v>
      </c>
      <c r="AG159" s="76">
        <v>69807</v>
      </c>
      <c r="AH159" s="76"/>
      <c r="AI159" s="76" t="s">
        <v>4708</v>
      </c>
      <c r="AJ159" s="76" t="s">
        <v>5758</v>
      </c>
      <c r="AK159" s="81" t="s">
        <v>6412</v>
      </c>
      <c r="AL159" s="76"/>
      <c r="AM159" s="78">
        <v>39913.514409722222</v>
      </c>
      <c r="AN159" s="76" t="s">
        <v>8071</v>
      </c>
      <c r="AO159" s="81" t="s">
        <v>8228</v>
      </c>
      <c r="AP159" s="76" t="s">
        <v>65</v>
      </c>
      <c r="AQ159" s="48"/>
      <c r="AR159" s="48"/>
      <c r="AS159" s="48"/>
      <c r="AT159" s="48"/>
      <c r="AU159" s="48"/>
      <c r="AV159" s="48"/>
      <c r="AW159" s="48"/>
      <c r="AX159" s="48"/>
      <c r="AY159" s="48"/>
      <c r="AZ159" s="48"/>
      <c r="BA159" s="2"/>
      <c r="BB159" s="3"/>
      <c r="BC159" s="3"/>
      <c r="BD159" s="3"/>
      <c r="BE159" s="3"/>
    </row>
    <row r="160" spans="1:57" x14ac:dyDescent="0.3">
      <c r="A160" s="62" t="s">
        <v>298</v>
      </c>
      <c r="B160" s="63"/>
      <c r="C160" s="63"/>
      <c r="D160" s="64"/>
      <c r="E160" s="66"/>
      <c r="F160" s="98" t="s">
        <v>7008</v>
      </c>
      <c r="G160" s="63"/>
      <c r="H160" s="67"/>
      <c r="I160" s="68"/>
      <c r="J160" s="68"/>
      <c r="K160" s="67" t="s">
        <v>9459</v>
      </c>
      <c r="L160" s="71"/>
      <c r="M160" s="72">
        <v>3473.89453125</v>
      </c>
      <c r="N160" s="72">
        <v>9219.0869140625</v>
      </c>
      <c r="O160" s="73"/>
      <c r="P160" s="74"/>
      <c r="Q160" s="74"/>
      <c r="R160" s="84"/>
      <c r="S160" s="48">
        <v>1</v>
      </c>
      <c r="T160" s="48">
        <v>1</v>
      </c>
      <c r="U160" s="49">
        <v>0</v>
      </c>
      <c r="V160" s="49">
        <v>0</v>
      </c>
      <c r="W160" s="49">
        <v>0</v>
      </c>
      <c r="X160" s="49">
        <v>1</v>
      </c>
      <c r="Y160" s="49">
        <v>0</v>
      </c>
      <c r="Z160" s="49" t="s">
        <v>10536</v>
      </c>
      <c r="AA160" s="69">
        <v>160</v>
      </c>
      <c r="AB160" s="69"/>
      <c r="AC160" s="70"/>
      <c r="AD160" s="76">
        <v>196</v>
      </c>
      <c r="AE160" s="76">
        <v>124</v>
      </c>
      <c r="AF160" s="76">
        <v>681</v>
      </c>
      <c r="AG160" s="76">
        <v>749</v>
      </c>
      <c r="AH160" s="76"/>
      <c r="AI160" s="76" t="s">
        <v>4709</v>
      </c>
      <c r="AJ160" s="76" t="s">
        <v>5759</v>
      </c>
      <c r="AK160" s="76"/>
      <c r="AL160" s="76"/>
      <c r="AM160" s="78">
        <v>42883.583449074074</v>
      </c>
      <c r="AN160" s="76" t="s">
        <v>8071</v>
      </c>
      <c r="AO160" s="81" t="s">
        <v>8229</v>
      </c>
      <c r="AP160" s="76" t="s">
        <v>66</v>
      </c>
      <c r="AQ160" s="48"/>
      <c r="AR160" s="48"/>
      <c r="AS160" s="48"/>
      <c r="AT160" s="48"/>
      <c r="AU160" s="48"/>
      <c r="AV160" s="48"/>
      <c r="AW160" s="102" t="s">
        <v>10681</v>
      </c>
      <c r="AX160" s="102" t="s">
        <v>10681</v>
      </c>
      <c r="AY160" s="102" t="s">
        <v>11370</v>
      </c>
      <c r="AZ160" s="102" t="s">
        <v>11370</v>
      </c>
      <c r="BA160" s="2"/>
      <c r="BB160" s="3"/>
      <c r="BC160" s="3"/>
      <c r="BD160" s="3"/>
      <c r="BE160" s="3"/>
    </row>
    <row r="161" spans="1:57" x14ac:dyDescent="0.3">
      <c r="A161" s="62" t="s">
        <v>299</v>
      </c>
      <c r="B161" s="63"/>
      <c r="C161" s="63"/>
      <c r="D161" s="64"/>
      <c r="E161" s="66"/>
      <c r="F161" s="98" t="s">
        <v>7009</v>
      </c>
      <c r="G161" s="63"/>
      <c r="H161" s="67"/>
      <c r="I161" s="68"/>
      <c r="J161" s="68"/>
      <c r="K161" s="67" t="s">
        <v>9460</v>
      </c>
      <c r="L161" s="71"/>
      <c r="M161" s="72">
        <v>6892.8828125</v>
      </c>
      <c r="N161" s="72">
        <v>9583.9609375</v>
      </c>
      <c r="O161" s="73"/>
      <c r="P161" s="74"/>
      <c r="Q161" s="74"/>
      <c r="R161" s="84"/>
      <c r="S161" s="48">
        <v>1</v>
      </c>
      <c r="T161" s="48">
        <v>1</v>
      </c>
      <c r="U161" s="49">
        <v>0</v>
      </c>
      <c r="V161" s="49">
        <v>0</v>
      </c>
      <c r="W161" s="49">
        <v>0</v>
      </c>
      <c r="X161" s="49">
        <v>1</v>
      </c>
      <c r="Y161" s="49">
        <v>0</v>
      </c>
      <c r="Z161" s="49" t="s">
        <v>10536</v>
      </c>
      <c r="AA161" s="69">
        <v>161</v>
      </c>
      <c r="AB161" s="69"/>
      <c r="AC161" s="70"/>
      <c r="AD161" s="76">
        <v>338</v>
      </c>
      <c r="AE161" s="76">
        <v>83</v>
      </c>
      <c r="AF161" s="76">
        <v>14469</v>
      </c>
      <c r="AG161" s="76">
        <v>620</v>
      </c>
      <c r="AH161" s="76"/>
      <c r="AI161" s="76" t="s">
        <v>4710</v>
      </c>
      <c r="AJ161" s="76" t="s">
        <v>5760</v>
      </c>
      <c r="AK161" s="76"/>
      <c r="AL161" s="76"/>
      <c r="AM161" s="78">
        <v>39930.737500000003</v>
      </c>
      <c r="AN161" s="76" t="s">
        <v>8071</v>
      </c>
      <c r="AO161" s="81" t="s">
        <v>8230</v>
      </c>
      <c r="AP161" s="76" t="s">
        <v>66</v>
      </c>
      <c r="AQ161" s="48"/>
      <c r="AR161" s="48"/>
      <c r="AS161" s="48"/>
      <c r="AT161" s="48"/>
      <c r="AU161" s="48"/>
      <c r="AV161" s="48"/>
      <c r="AW161" s="102" t="s">
        <v>10682</v>
      </c>
      <c r="AX161" s="102" t="s">
        <v>10682</v>
      </c>
      <c r="AY161" s="102" t="s">
        <v>11371</v>
      </c>
      <c r="AZ161" s="102" t="s">
        <v>11371</v>
      </c>
      <c r="BA161" s="2"/>
      <c r="BB161" s="3"/>
      <c r="BC161" s="3"/>
      <c r="BD161" s="3"/>
      <c r="BE161" s="3"/>
    </row>
    <row r="162" spans="1:57" x14ac:dyDescent="0.3">
      <c r="A162" s="62" t="s">
        <v>300</v>
      </c>
      <c r="B162" s="63"/>
      <c r="C162" s="63"/>
      <c r="D162" s="64"/>
      <c r="E162" s="66"/>
      <c r="F162" s="98" t="s">
        <v>7010</v>
      </c>
      <c r="G162" s="63"/>
      <c r="H162" s="67"/>
      <c r="I162" s="68"/>
      <c r="J162" s="68"/>
      <c r="K162" s="67" t="s">
        <v>9461</v>
      </c>
      <c r="L162" s="71"/>
      <c r="M162" s="72">
        <v>7622.6943359375</v>
      </c>
      <c r="N162" s="72">
        <v>3430.010498046875</v>
      </c>
      <c r="O162" s="73"/>
      <c r="P162" s="74"/>
      <c r="Q162" s="74"/>
      <c r="R162" s="84"/>
      <c r="S162" s="48">
        <v>0</v>
      </c>
      <c r="T162" s="48">
        <v>1</v>
      </c>
      <c r="U162" s="49">
        <v>0</v>
      </c>
      <c r="V162" s="49">
        <v>1</v>
      </c>
      <c r="W162" s="49">
        <v>0</v>
      </c>
      <c r="X162" s="49">
        <v>1</v>
      </c>
      <c r="Y162" s="49">
        <v>0</v>
      </c>
      <c r="Z162" s="49">
        <v>0</v>
      </c>
      <c r="AA162" s="69">
        <v>162</v>
      </c>
      <c r="AB162" s="69"/>
      <c r="AC162" s="70"/>
      <c r="AD162" s="76">
        <v>336</v>
      </c>
      <c r="AE162" s="76">
        <v>172</v>
      </c>
      <c r="AF162" s="76">
        <v>1216</v>
      </c>
      <c r="AG162" s="76">
        <v>7717</v>
      </c>
      <c r="AH162" s="76"/>
      <c r="AI162" s="76"/>
      <c r="AJ162" s="76"/>
      <c r="AK162" s="76"/>
      <c r="AL162" s="76"/>
      <c r="AM162" s="78">
        <v>40421.55972222222</v>
      </c>
      <c r="AN162" s="76" t="s">
        <v>8071</v>
      </c>
      <c r="AO162" s="81" t="s">
        <v>8231</v>
      </c>
      <c r="AP162" s="76" t="s">
        <v>66</v>
      </c>
      <c r="AQ162" s="48"/>
      <c r="AR162" s="48"/>
      <c r="AS162" s="48"/>
      <c r="AT162" s="48"/>
      <c r="AU162" s="48" t="s">
        <v>2401</v>
      </c>
      <c r="AV162" s="48" t="s">
        <v>2401</v>
      </c>
      <c r="AW162" s="102" t="s">
        <v>10683</v>
      </c>
      <c r="AX162" s="102" t="s">
        <v>10683</v>
      </c>
      <c r="AY162" s="102" t="s">
        <v>11372</v>
      </c>
      <c r="AZ162" s="102" t="s">
        <v>11372</v>
      </c>
      <c r="BA162" s="2"/>
      <c r="BB162" s="3"/>
      <c r="BC162" s="3"/>
      <c r="BD162" s="3"/>
      <c r="BE162" s="3"/>
    </row>
    <row r="163" spans="1:57" x14ac:dyDescent="0.3">
      <c r="A163" s="62" t="s">
        <v>1215</v>
      </c>
      <c r="B163" s="63"/>
      <c r="C163" s="63"/>
      <c r="D163" s="64"/>
      <c r="E163" s="66"/>
      <c r="F163" s="98" t="s">
        <v>7011</v>
      </c>
      <c r="G163" s="63"/>
      <c r="H163" s="67"/>
      <c r="I163" s="68"/>
      <c r="J163" s="68"/>
      <c r="K163" s="67" t="s">
        <v>9462</v>
      </c>
      <c r="L163" s="71"/>
      <c r="M163" s="72">
        <v>7715.27783203125</v>
      </c>
      <c r="N163" s="72">
        <v>3492.374267578125</v>
      </c>
      <c r="O163" s="73"/>
      <c r="P163" s="74"/>
      <c r="Q163" s="74"/>
      <c r="R163" s="84"/>
      <c r="S163" s="48">
        <v>1</v>
      </c>
      <c r="T163" s="48">
        <v>0</v>
      </c>
      <c r="U163" s="49">
        <v>0</v>
      </c>
      <c r="V163" s="49">
        <v>1</v>
      </c>
      <c r="W163" s="49">
        <v>0</v>
      </c>
      <c r="X163" s="49">
        <v>1</v>
      </c>
      <c r="Y163" s="49">
        <v>0</v>
      </c>
      <c r="Z163" s="49">
        <v>0</v>
      </c>
      <c r="AA163" s="69">
        <v>163</v>
      </c>
      <c r="AB163" s="69"/>
      <c r="AC163" s="70"/>
      <c r="AD163" s="76">
        <v>744</v>
      </c>
      <c r="AE163" s="76">
        <v>295</v>
      </c>
      <c r="AF163" s="76">
        <v>8996</v>
      </c>
      <c r="AG163" s="76">
        <v>490</v>
      </c>
      <c r="AH163" s="76"/>
      <c r="AI163" s="76" t="s">
        <v>4711</v>
      </c>
      <c r="AJ163" s="76" t="s">
        <v>5666</v>
      </c>
      <c r="AK163" s="76"/>
      <c r="AL163" s="76"/>
      <c r="AM163" s="78">
        <v>40523.86210648148</v>
      </c>
      <c r="AN163" s="76" t="s">
        <v>8071</v>
      </c>
      <c r="AO163" s="81" t="s">
        <v>8232</v>
      </c>
      <c r="AP163" s="76" t="s">
        <v>65</v>
      </c>
      <c r="AQ163" s="48"/>
      <c r="AR163" s="48"/>
      <c r="AS163" s="48"/>
      <c r="AT163" s="48"/>
      <c r="AU163" s="48"/>
      <c r="AV163" s="48"/>
      <c r="AW163" s="48"/>
      <c r="AX163" s="48"/>
      <c r="AY163" s="48"/>
      <c r="AZ163" s="48"/>
      <c r="BA163" s="2"/>
      <c r="BB163" s="3"/>
      <c r="BC163" s="3"/>
      <c r="BD163" s="3"/>
      <c r="BE163" s="3"/>
    </row>
    <row r="164" spans="1:57" x14ac:dyDescent="0.3">
      <c r="A164" s="62" t="s">
        <v>301</v>
      </c>
      <c r="B164" s="63"/>
      <c r="C164" s="63"/>
      <c r="D164" s="64"/>
      <c r="E164" s="66"/>
      <c r="F164" s="98" t="s">
        <v>7012</v>
      </c>
      <c r="G164" s="63"/>
      <c r="H164" s="67"/>
      <c r="I164" s="68"/>
      <c r="J164" s="68"/>
      <c r="K164" s="67" t="s">
        <v>9463</v>
      </c>
      <c r="L164" s="71"/>
      <c r="M164" s="72">
        <v>3145.748291015625</v>
      </c>
      <c r="N164" s="72">
        <v>9593.650390625</v>
      </c>
      <c r="O164" s="73"/>
      <c r="P164" s="74"/>
      <c r="Q164" s="74"/>
      <c r="R164" s="84"/>
      <c r="S164" s="48">
        <v>1</v>
      </c>
      <c r="T164" s="48">
        <v>1</v>
      </c>
      <c r="U164" s="49">
        <v>0</v>
      </c>
      <c r="V164" s="49">
        <v>0</v>
      </c>
      <c r="W164" s="49">
        <v>0</v>
      </c>
      <c r="X164" s="49">
        <v>1</v>
      </c>
      <c r="Y164" s="49">
        <v>0</v>
      </c>
      <c r="Z164" s="49" t="s">
        <v>10536</v>
      </c>
      <c r="AA164" s="69">
        <v>164</v>
      </c>
      <c r="AB164" s="69"/>
      <c r="AC164" s="70"/>
      <c r="AD164" s="76">
        <v>694</v>
      </c>
      <c r="AE164" s="76">
        <v>686</v>
      </c>
      <c r="AF164" s="76">
        <v>893</v>
      </c>
      <c r="AG164" s="76">
        <v>1035</v>
      </c>
      <c r="AH164" s="76"/>
      <c r="AI164" s="76" t="s">
        <v>4712</v>
      </c>
      <c r="AJ164" s="76"/>
      <c r="AK164" s="76"/>
      <c r="AL164" s="76"/>
      <c r="AM164" s="78">
        <v>43690.794409722221</v>
      </c>
      <c r="AN164" s="76" t="s">
        <v>8071</v>
      </c>
      <c r="AO164" s="81" t="s">
        <v>8233</v>
      </c>
      <c r="AP164" s="76" t="s">
        <v>66</v>
      </c>
      <c r="AQ164" s="48" t="s">
        <v>2150</v>
      </c>
      <c r="AR164" s="48" t="s">
        <v>2150</v>
      </c>
      <c r="AS164" s="48" t="s">
        <v>2350</v>
      </c>
      <c r="AT164" s="48" t="s">
        <v>2350</v>
      </c>
      <c r="AU164" s="48"/>
      <c r="AV164" s="48"/>
      <c r="AW164" s="102" t="s">
        <v>10684</v>
      </c>
      <c r="AX164" s="102" t="s">
        <v>10684</v>
      </c>
      <c r="AY164" s="102" t="s">
        <v>11373</v>
      </c>
      <c r="AZ164" s="102" t="s">
        <v>11373</v>
      </c>
      <c r="BA164" s="2"/>
      <c r="BB164" s="3"/>
      <c r="BC164" s="3"/>
      <c r="BD164" s="3"/>
      <c r="BE164" s="3"/>
    </row>
    <row r="165" spans="1:57" x14ac:dyDescent="0.3">
      <c r="A165" s="62" t="s">
        <v>302</v>
      </c>
      <c r="B165" s="63"/>
      <c r="C165" s="63"/>
      <c r="D165" s="64"/>
      <c r="E165" s="66"/>
      <c r="F165" s="98" t="s">
        <v>6923</v>
      </c>
      <c r="G165" s="63"/>
      <c r="H165" s="67"/>
      <c r="I165" s="68"/>
      <c r="J165" s="68"/>
      <c r="K165" s="67" t="s">
        <v>9464</v>
      </c>
      <c r="L165" s="71"/>
      <c r="M165" s="72">
        <v>9042.3056640625</v>
      </c>
      <c r="N165" s="72">
        <v>3492.374267578125</v>
      </c>
      <c r="O165" s="73"/>
      <c r="P165" s="74"/>
      <c r="Q165" s="74"/>
      <c r="R165" s="84"/>
      <c r="S165" s="48">
        <v>0</v>
      </c>
      <c r="T165" s="48">
        <v>1</v>
      </c>
      <c r="U165" s="49">
        <v>0</v>
      </c>
      <c r="V165" s="49">
        <v>1</v>
      </c>
      <c r="W165" s="49">
        <v>0</v>
      </c>
      <c r="X165" s="49">
        <v>1</v>
      </c>
      <c r="Y165" s="49">
        <v>0</v>
      </c>
      <c r="Z165" s="49">
        <v>0</v>
      </c>
      <c r="AA165" s="69">
        <v>165</v>
      </c>
      <c r="AB165" s="69"/>
      <c r="AC165" s="70"/>
      <c r="AD165" s="76">
        <v>1</v>
      </c>
      <c r="AE165" s="76">
        <v>2</v>
      </c>
      <c r="AF165" s="76">
        <v>64</v>
      </c>
      <c r="AG165" s="76">
        <v>86</v>
      </c>
      <c r="AH165" s="76"/>
      <c r="AI165" s="76"/>
      <c r="AJ165" s="76"/>
      <c r="AK165" s="76"/>
      <c r="AL165" s="76"/>
      <c r="AM165" s="78">
        <v>41276.766064814816</v>
      </c>
      <c r="AN165" s="76" t="s">
        <v>8071</v>
      </c>
      <c r="AO165" s="81" t="s">
        <v>8234</v>
      </c>
      <c r="AP165" s="76" t="s">
        <v>66</v>
      </c>
      <c r="AQ165" s="48" t="s">
        <v>2151</v>
      </c>
      <c r="AR165" s="48" t="s">
        <v>2151</v>
      </c>
      <c r="AS165" s="48" t="s">
        <v>2350</v>
      </c>
      <c r="AT165" s="48" t="s">
        <v>2350</v>
      </c>
      <c r="AU165" s="48"/>
      <c r="AV165" s="48"/>
      <c r="AW165" s="102" t="s">
        <v>10685</v>
      </c>
      <c r="AX165" s="102" t="s">
        <v>10685</v>
      </c>
      <c r="AY165" s="102" t="s">
        <v>11374</v>
      </c>
      <c r="AZ165" s="102" t="s">
        <v>11374</v>
      </c>
      <c r="BA165" s="2"/>
      <c r="BB165" s="3"/>
      <c r="BC165" s="3"/>
      <c r="BD165" s="3"/>
      <c r="BE165" s="3"/>
    </row>
    <row r="166" spans="1:57" x14ac:dyDescent="0.3">
      <c r="A166" s="62" t="s">
        <v>1216</v>
      </c>
      <c r="B166" s="63"/>
      <c r="C166" s="63"/>
      <c r="D166" s="64"/>
      <c r="E166" s="66"/>
      <c r="F166" s="98" t="s">
        <v>7013</v>
      </c>
      <c r="G166" s="63"/>
      <c r="H166" s="67"/>
      <c r="I166" s="68"/>
      <c r="J166" s="68"/>
      <c r="K166" s="67" t="s">
        <v>9465</v>
      </c>
      <c r="L166" s="71"/>
      <c r="M166" s="72">
        <v>9165.75</v>
      </c>
      <c r="N166" s="72">
        <v>3430.010498046875</v>
      </c>
      <c r="O166" s="73"/>
      <c r="P166" s="74"/>
      <c r="Q166" s="74"/>
      <c r="R166" s="84"/>
      <c r="S166" s="48">
        <v>1</v>
      </c>
      <c r="T166" s="48">
        <v>0</v>
      </c>
      <c r="U166" s="49">
        <v>0</v>
      </c>
      <c r="V166" s="49">
        <v>1</v>
      </c>
      <c r="W166" s="49">
        <v>0</v>
      </c>
      <c r="X166" s="49">
        <v>1</v>
      </c>
      <c r="Y166" s="49">
        <v>0</v>
      </c>
      <c r="Z166" s="49">
        <v>0</v>
      </c>
      <c r="AA166" s="69">
        <v>166</v>
      </c>
      <c r="AB166" s="69"/>
      <c r="AC166" s="70"/>
      <c r="AD166" s="76">
        <v>83673</v>
      </c>
      <c r="AE166" s="76">
        <v>186214</v>
      </c>
      <c r="AF166" s="76">
        <v>648302</v>
      </c>
      <c r="AG166" s="76">
        <v>13093</v>
      </c>
      <c r="AH166" s="76"/>
      <c r="AI166" s="76" t="s">
        <v>4713</v>
      </c>
      <c r="AJ166" s="76" t="s">
        <v>5761</v>
      </c>
      <c r="AK166" s="81" t="s">
        <v>6413</v>
      </c>
      <c r="AL166" s="76"/>
      <c r="AM166" s="78">
        <v>39826.601064814815</v>
      </c>
      <c r="AN166" s="76" t="s">
        <v>8071</v>
      </c>
      <c r="AO166" s="81" t="s">
        <v>8235</v>
      </c>
      <c r="AP166" s="76" t="s">
        <v>65</v>
      </c>
      <c r="AQ166" s="48"/>
      <c r="AR166" s="48"/>
      <c r="AS166" s="48"/>
      <c r="AT166" s="48"/>
      <c r="AU166" s="48"/>
      <c r="AV166" s="48"/>
      <c r="AW166" s="48"/>
      <c r="AX166" s="48"/>
      <c r="AY166" s="48"/>
      <c r="AZ166" s="48"/>
      <c r="BA166" s="2"/>
      <c r="BB166" s="3"/>
      <c r="BC166" s="3"/>
      <c r="BD166" s="3"/>
      <c r="BE166" s="3"/>
    </row>
    <row r="167" spans="1:57" x14ac:dyDescent="0.3">
      <c r="A167" s="62" t="s">
        <v>303</v>
      </c>
      <c r="B167" s="63"/>
      <c r="C167" s="63"/>
      <c r="D167" s="64"/>
      <c r="E167" s="66"/>
      <c r="F167" s="98" t="s">
        <v>7014</v>
      </c>
      <c r="G167" s="63"/>
      <c r="H167" s="67"/>
      <c r="I167" s="68"/>
      <c r="J167" s="68"/>
      <c r="K167" s="67" t="s">
        <v>9466</v>
      </c>
      <c r="L167" s="71"/>
      <c r="M167" s="72">
        <v>7371.64892578125</v>
      </c>
      <c r="N167" s="72">
        <v>9170.01953125</v>
      </c>
      <c r="O167" s="73"/>
      <c r="P167" s="74"/>
      <c r="Q167" s="74"/>
      <c r="R167" s="84"/>
      <c r="S167" s="48">
        <v>1</v>
      </c>
      <c r="T167" s="48">
        <v>1</v>
      </c>
      <c r="U167" s="49">
        <v>0</v>
      </c>
      <c r="V167" s="49">
        <v>0</v>
      </c>
      <c r="W167" s="49">
        <v>0</v>
      </c>
      <c r="X167" s="49">
        <v>1</v>
      </c>
      <c r="Y167" s="49">
        <v>0</v>
      </c>
      <c r="Z167" s="49" t="s">
        <v>10536</v>
      </c>
      <c r="AA167" s="69">
        <v>167</v>
      </c>
      <c r="AB167" s="69"/>
      <c r="AC167" s="70"/>
      <c r="AD167" s="76">
        <v>935</v>
      </c>
      <c r="AE167" s="76">
        <v>269</v>
      </c>
      <c r="AF167" s="76">
        <v>24390</v>
      </c>
      <c r="AG167" s="76">
        <v>10083</v>
      </c>
      <c r="AH167" s="76"/>
      <c r="AI167" s="76" t="s">
        <v>4714</v>
      </c>
      <c r="AJ167" s="76" t="s">
        <v>5762</v>
      </c>
      <c r="AK167" s="81" t="s">
        <v>6414</v>
      </c>
      <c r="AL167" s="76"/>
      <c r="AM167" s="78">
        <v>40632.653749999998</v>
      </c>
      <c r="AN167" s="76" t="s">
        <v>8071</v>
      </c>
      <c r="AO167" s="81" t="s">
        <v>8236</v>
      </c>
      <c r="AP167" s="76" t="s">
        <v>66</v>
      </c>
      <c r="AQ167" s="48" t="s">
        <v>2152</v>
      </c>
      <c r="AR167" s="48" t="s">
        <v>2152</v>
      </c>
      <c r="AS167" s="48" t="s">
        <v>2350</v>
      </c>
      <c r="AT167" s="48" t="s">
        <v>2350</v>
      </c>
      <c r="AU167" s="48"/>
      <c r="AV167" s="48"/>
      <c r="AW167" s="102" t="s">
        <v>10686</v>
      </c>
      <c r="AX167" s="102" t="s">
        <v>10686</v>
      </c>
      <c r="AY167" s="102" t="s">
        <v>11375</v>
      </c>
      <c r="AZ167" s="102" t="s">
        <v>11375</v>
      </c>
      <c r="BA167" s="2"/>
      <c r="BB167" s="3"/>
      <c r="BC167" s="3"/>
      <c r="BD167" s="3"/>
      <c r="BE167" s="3"/>
    </row>
    <row r="168" spans="1:57" x14ac:dyDescent="0.3">
      <c r="A168" s="62" t="s">
        <v>304</v>
      </c>
      <c r="B168" s="63"/>
      <c r="C168" s="63"/>
      <c r="D168" s="64"/>
      <c r="E168" s="66"/>
      <c r="F168" s="98" t="s">
        <v>7015</v>
      </c>
      <c r="G168" s="63"/>
      <c r="H168" s="67"/>
      <c r="I168" s="68"/>
      <c r="J168" s="68"/>
      <c r="K168" s="67" t="s">
        <v>9467</v>
      </c>
      <c r="L168" s="71"/>
      <c r="M168" s="72">
        <v>9628.6669921875</v>
      </c>
      <c r="N168" s="72">
        <v>3430.010498046875</v>
      </c>
      <c r="O168" s="73"/>
      <c r="P168" s="74"/>
      <c r="Q168" s="74"/>
      <c r="R168" s="84"/>
      <c r="S168" s="48">
        <v>0</v>
      </c>
      <c r="T168" s="48">
        <v>1</v>
      </c>
      <c r="U168" s="49">
        <v>0</v>
      </c>
      <c r="V168" s="49">
        <v>1</v>
      </c>
      <c r="W168" s="49">
        <v>0</v>
      </c>
      <c r="X168" s="49">
        <v>1</v>
      </c>
      <c r="Y168" s="49">
        <v>0</v>
      </c>
      <c r="Z168" s="49">
        <v>0</v>
      </c>
      <c r="AA168" s="69">
        <v>168</v>
      </c>
      <c r="AB168" s="69"/>
      <c r="AC168" s="70"/>
      <c r="AD168" s="76">
        <v>190</v>
      </c>
      <c r="AE168" s="76">
        <v>64</v>
      </c>
      <c r="AF168" s="76">
        <v>602</v>
      </c>
      <c r="AG168" s="76">
        <v>358</v>
      </c>
      <c r="AH168" s="76"/>
      <c r="AI168" s="76"/>
      <c r="AJ168" s="76"/>
      <c r="AK168" s="76"/>
      <c r="AL168" s="76"/>
      <c r="AM168" s="78">
        <v>41559.233148148145</v>
      </c>
      <c r="AN168" s="76" t="s">
        <v>8071</v>
      </c>
      <c r="AO168" s="81" t="s">
        <v>8237</v>
      </c>
      <c r="AP168" s="76" t="s">
        <v>66</v>
      </c>
      <c r="AQ168" s="48" t="s">
        <v>2153</v>
      </c>
      <c r="AR168" s="48" t="s">
        <v>2153</v>
      </c>
      <c r="AS168" s="48" t="s">
        <v>2350</v>
      </c>
      <c r="AT168" s="48" t="s">
        <v>2350</v>
      </c>
      <c r="AU168" s="48"/>
      <c r="AV168" s="48"/>
      <c r="AW168" s="102" t="s">
        <v>10687</v>
      </c>
      <c r="AX168" s="102" t="s">
        <v>10687</v>
      </c>
      <c r="AY168" s="102" t="s">
        <v>11376</v>
      </c>
      <c r="AZ168" s="102" t="s">
        <v>11376</v>
      </c>
      <c r="BA168" s="2"/>
      <c r="BB168" s="3"/>
      <c r="BC168" s="3"/>
      <c r="BD168" s="3"/>
      <c r="BE168" s="3"/>
    </row>
    <row r="169" spans="1:57" x14ac:dyDescent="0.3">
      <c r="A169" s="62" t="s">
        <v>1217</v>
      </c>
      <c r="B169" s="63"/>
      <c r="C169" s="63"/>
      <c r="D169" s="64"/>
      <c r="E169" s="66"/>
      <c r="F169" s="98" t="s">
        <v>7016</v>
      </c>
      <c r="G169" s="63"/>
      <c r="H169" s="67"/>
      <c r="I169" s="68"/>
      <c r="J169" s="68"/>
      <c r="K169" s="67" t="s">
        <v>9468</v>
      </c>
      <c r="L169" s="71"/>
      <c r="M169" s="72">
        <v>9536.0830078125</v>
      </c>
      <c r="N169" s="72">
        <v>3492.374267578125</v>
      </c>
      <c r="O169" s="73"/>
      <c r="P169" s="74"/>
      <c r="Q169" s="74"/>
      <c r="R169" s="84"/>
      <c r="S169" s="48">
        <v>1</v>
      </c>
      <c r="T169" s="48">
        <v>0</v>
      </c>
      <c r="U169" s="49">
        <v>0</v>
      </c>
      <c r="V169" s="49">
        <v>1</v>
      </c>
      <c r="W169" s="49">
        <v>0</v>
      </c>
      <c r="X169" s="49">
        <v>1</v>
      </c>
      <c r="Y169" s="49">
        <v>0</v>
      </c>
      <c r="Z169" s="49">
        <v>0</v>
      </c>
      <c r="AA169" s="69">
        <v>169</v>
      </c>
      <c r="AB169" s="69"/>
      <c r="AC169" s="70"/>
      <c r="AD169" s="76">
        <v>406</v>
      </c>
      <c r="AE169" s="76">
        <v>106365</v>
      </c>
      <c r="AF169" s="76">
        <v>40152</v>
      </c>
      <c r="AG169" s="76">
        <v>5995</v>
      </c>
      <c r="AH169" s="76"/>
      <c r="AI169" s="76" t="s">
        <v>4715</v>
      </c>
      <c r="AJ169" s="76" t="s">
        <v>5763</v>
      </c>
      <c r="AK169" s="81" t="s">
        <v>6415</v>
      </c>
      <c r="AL169" s="76"/>
      <c r="AM169" s="78">
        <v>39848.684756944444</v>
      </c>
      <c r="AN169" s="76" t="s">
        <v>8071</v>
      </c>
      <c r="AO169" s="81" t="s">
        <v>8238</v>
      </c>
      <c r="AP169" s="76" t="s">
        <v>65</v>
      </c>
      <c r="AQ169" s="48"/>
      <c r="AR169" s="48"/>
      <c r="AS169" s="48"/>
      <c r="AT169" s="48"/>
      <c r="AU169" s="48"/>
      <c r="AV169" s="48"/>
      <c r="AW169" s="48"/>
      <c r="AX169" s="48"/>
      <c r="AY169" s="48"/>
      <c r="AZ169" s="48"/>
      <c r="BA169" s="2"/>
      <c r="BB169" s="3"/>
      <c r="BC169" s="3"/>
      <c r="BD169" s="3"/>
      <c r="BE169" s="3"/>
    </row>
    <row r="170" spans="1:57" x14ac:dyDescent="0.3">
      <c r="A170" s="62" t="s">
        <v>305</v>
      </c>
      <c r="B170" s="63"/>
      <c r="C170" s="63"/>
      <c r="D170" s="64"/>
      <c r="E170" s="66"/>
      <c r="F170" s="98" t="s">
        <v>7017</v>
      </c>
      <c r="G170" s="63"/>
      <c r="H170" s="67"/>
      <c r="I170" s="68"/>
      <c r="J170" s="68"/>
      <c r="K170" s="67" t="s">
        <v>9469</v>
      </c>
      <c r="L170" s="71"/>
      <c r="M170" s="72">
        <v>1554.091064453125</v>
      </c>
      <c r="N170" s="72">
        <v>6237.60693359375</v>
      </c>
      <c r="O170" s="73"/>
      <c r="P170" s="74"/>
      <c r="Q170" s="74"/>
      <c r="R170" s="84"/>
      <c r="S170" s="48">
        <v>0</v>
      </c>
      <c r="T170" s="48">
        <v>1</v>
      </c>
      <c r="U170" s="49">
        <v>0</v>
      </c>
      <c r="V170" s="49">
        <v>9.7090000000000006E-3</v>
      </c>
      <c r="W170" s="49">
        <v>1.8818999999999999E-2</v>
      </c>
      <c r="X170" s="49">
        <v>0.54937599999999998</v>
      </c>
      <c r="Y170" s="49">
        <v>0</v>
      </c>
      <c r="Z170" s="49">
        <v>0</v>
      </c>
      <c r="AA170" s="69">
        <v>170</v>
      </c>
      <c r="AB170" s="69"/>
      <c r="AC170" s="70"/>
      <c r="AD170" s="76">
        <v>65</v>
      </c>
      <c r="AE170" s="76">
        <v>5</v>
      </c>
      <c r="AF170" s="76">
        <v>502</v>
      </c>
      <c r="AG170" s="76">
        <v>1414</v>
      </c>
      <c r="AH170" s="76"/>
      <c r="AI170" s="76" t="s">
        <v>4716</v>
      </c>
      <c r="AJ170" s="76"/>
      <c r="AK170" s="76"/>
      <c r="AL170" s="76"/>
      <c r="AM170" s="78">
        <v>43469.125625000001</v>
      </c>
      <c r="AN170" s="76" t="s">
        <v>8071</v>
      </c>
      <c r="AO170" s="81" t="s">
        <v>8239</v>
      </c>
      <c r="AP170" s="76" t="s">
        <v>66</v>
      </c>
      <c r="AQ170" s="48"/>
      <c r="AR170" s="48"/>
      <c r="AS170" s="48"/>
      <c r="AT170" s="48"/>
      <c r="AU170" s="48"/>
      <c r="AV170" s="48"/>
      <c r="AW170" s="102" t="s">
        <v>10629</v>
      </c>
      <c r="AX170" s="102" t="s">
        <v>10629</v>
      </c>
      <c r="AY170" s="102" t="s">
        <v>11318</v>
      </c>
      <c r="AZ170" s="102" t="s">
        <v>11318</v>
      </c>
      <c r="BA170" s="2"/>
      <c r="BB170" s="3"/>
      <c r="BC170" s="3"/>
      <c r="BD170" s="3"/>
      <c r="BE170" s="3"/>
    </row>
    <row r="171" spans="1:57" x14ac:dyDescent="0.3">
      <c r="A171" s="62" t="s">
        <v>306</v>
      </c>
      <c r="B171" s="63"/>
      <c r="C171" s="63"/>
      <c r="D171" s="64"/>
      <c r="E171" s="66"/>
      <c r="F171" s="98" t="s">
        <v>7018</v>
      </c>
      <c r="G171" s="63"/>
      <c r="H171" s="67"/>
      <c r="I171" s="68"/>
      <c r="J171" s="68"/>
      <c r="K171" s="67" t="s">
        <v>9470</v>
      </c>
      <c r="L171" s="71"/>
      <c r="M171" s="72">
        <v>3727.636474609375</v>
      </c>
      <c r="N171" s="72">
        <v>9497.9873046875</v>
      </c>
      <c r="O171" s="73"/>
      <c r="P171" s="74"/>
      <c r="Q171" s="74"/>
      <c r="R171" s="84"/>
      <c r="S171" s="48">
        <v>1</v>
      </c>
      <c r="T171" s="48">
        <v>1</v>
      </c>
      <c r="U171" s="49">
        <v>0</v>
      </c>
      <c r="V171" s="49">
        <v>0</v>
      </c>
      <c r="W171" s="49">
        <v>0</v>
      </c>
      <c r="X171" s="49">
        <v>1</v>
      </c>
      <c r="Y171" s="49">
        <v>0</v>
      </c>
      <c r="Z171" s="49" t="s">
        <v>10536</v>
      </c>
      <c r="AA171" s="69">
        <v>171</v>
      </c>
      <c r="AB171" s="69"/>
      <c r="AC171" s="70"/>
      <c r="AD171" s="76">
        <v>942</v>
      </c>
      <c r="AE171" s="76">
        <v>946</v>
      </c>
      <c r="AF171" s="76">
        <v>6060</v>
      </c>
      <c r="AG171" s="76">
        <v>23324</v>
      </c>
      <c r="AH171" s="76"/>
      <c r="AI171" s="76" t="s">
        <v>4717</v>
      </c>
      <c r="AJ171" s="76" t="s">
        <v>5658</v>
      </c>
      <c r="AK171" s="76"/>
      <c r="AL171" s="76"/>
      <c r="AM171" s="78">
        <v>41203.738263888888</v>
      </c>
      <c r="AN171" s="76" t="s">
        <v>8071</v>
      </c>
      <c r="AO171" s="81" t="s">
        <v>8240</v>
      </c>
      <c r="AP171" s="76" t="s">
        <v>66</v>
      </c>
      <c r="AQ171" s="48"/>
      <c r="AR171" s="48"/>
      <c r="AS171" s="48"/>
      <c r="AT171" s="48"/>
      <c r="AU171" s="48"/>
      <c r="AV171" s="48"/>
      <c r="AW171" s="102" t="s">
        <v>10688</v>
      </c>
      <c r="AX171" s="102" t="s">
        <v>10688</v>
      </c>
      <c r="AY171" s="102" t="s">
        <v>11377</v>
      </c>
      <c r="AZ171" s="102" t="s">
        <v>11377</v>
      </c>
      <c r="BA171" s="2"/>
      <c r="BB171" s="3"/>
      <c r="BC171" s="3"/>
      <c r="BD171" s="3"/>
      <c r="BE171" s="3"/>
    </row>
    <row r="172" spans="1:57" x14ac:dyDescent="0.3">
      <c r="A172" s="62" t="s">
        <v>307</v>
      </c>
      <c r="B172" s="63"/>
      <c r="C172" s="63"/>
      <c r="D172" s="64"/>
      <c r="E172" s="66"/>
      <c r="F172" s="98" t="s">
        <v>7019</v>
      </c>
      <c r="G172" s="63"/>
      <c r="H172" s="67"/>
      <c r="I172" s="68"/>
      <c r="J172" s="68"/>
      <c r="K172" s="67" t="s">
        <v>9471</v>
      </c>
      <c r="L172" s="71"/>
      <c r="M172" s="72">
        <v>2777.5</v>
      </c>
      <c r="N172" s="72">
        <v>2307.46142578125</v>
      </c>
      <c r="O172" s="73"/>
      <c r="P172" s="74"/>
      <c r="Q172" s="74"/>
      <c r="R172" s="84"/>
      <c r="S172" s="48">
        <v>0</v>
      </c>
      <c r="T172" s="48">
        <v>1</v>
      </c>
      <c r="U172" s="49">
        <v>0</v>
      </c>
      <c r="V172" s="49">
        <v>0.2</v>
      </c>
      <c r="W172" s="49">
        <v>0</v>
      </c>
      <c r="X172" s="49">
        <v>0.61068699999999998</v>
      </c>
      <c r="Y172" s="49">
        <v>0</v>
      </c>
      <c r="Z172" s="49">
        <v>0</v>
      </c>
      <c r="AA172" s="69">
        <v>172</v>
      </c>
      <c r="AB172" s="69"/>
      <c r="AC172" s="70"/>
      <c r="AD172" s="76">
        <v>11258</v>
      </c>
      <c r="AE172" s="76">
        <v>11634</v>
      </c>
      <c r="AF172" s="76">
        <v>47705</v>
      </c>
      <c r="AG172" s="76">
        <v>712</v>
      </c>
      <c r="AH172" s="76"/>
      <c r="AI172" s="76" t="s">
        <v>4718</v>
      </c>
      <c r="AJ172" s="76"/>
      <c r="AK172" s="76"/>
      <c r="AL172" s="76"/>
      <c r="AM172" s="78">
        <v>43446.954444444447</v>
      </c>
      <c r="AN172" s="76" t="s">
        <v>8071</v>
      </c>
      <c r="AO172" s="81" t="s">
        <v>8241</v>
      </c>
      <c r="AP172" s="76" t="s">
        <v>66</v>
      </c>
      <c r="AQ172" s="48"/>
      <c r="AR172" s="48"/>
      <c r="AS172" s="48"/>
      <c r="AT172" s="48"/>
      <c r="AU172" s="48"/>
      <c r="AV172" s="48"/>
      <c r="AW172" s="102" t="s">
        <v>10689</v>
      </c>
      <c r="AX172" s="102" t="s">
        <v>10689</v>
      </c>
      <c r="AY172" s="102" t="s">
        <v>11378</v>
      </c>
      <c r="AZ172" s="102" t="s">
        <v>11378</v>
      </c>
      <c r="BA172" s="2"/>
      <c r="BB172" s="3"/>
      <c r="BC172" s="3"/>
      <c r="BD172" s="3"/>
      <c r="BE172" s="3"/>
    </row>
    <row r="173" spans="1:57" x14ac:dyDescent="0.3">
      <c r="A173" s="62" t="s">
        <v>440</v>
      </c>
      <c r="B173" s="63"/>
      <c r="C173" s="63"/>
      <c r="D173" s="64"/>
      <c r="E173" s="66"/>
      <c r="F173" s="98" t="s">
        <v>7020</v>
      </c>
      <c r="G173" s="63"/>
      <c r="H173" s="67"/>
      <c r="I173" s="68"/>
      <c r="J173" s="68"/>
      <c r="K173" s="67" t="s">
        <v>9472</v>
      </c>
      <c r="L173" s="71"/>
      <c r="M173" s="72">
        <v>2684.209228515625</v>
      </c>
      <c r="N173" s="72">
        <v>2203.9208984375</v>
      </c>
      <c r="O173" s="73"/>
      <c r="P173" s="74"/>
      <c r="Q173" s="74"/>
      <c r="R173" s="84"/>
      <c r="S173" s="48">
        <v>4</v>
      </c>
      <c r="T173" s="48">
        <v>1</v>
      </c>
      <c r="U173" s="49">
        <v>6</v>
      </c>
      <c r="V173" s="49">
        <v>0.33333299999999999</v>
      </c>
      <c r="W173" s="49">
        <v>0</v>
      </c>
      <c r="X173" s="49">
        <v>2.1679379999999999</v>
      </c>
      <c r="Y173" s="49">
        <v>0</v>
      </c>
      <c r="Z173" s="49">
        <v>0</v>
      </c>
      <c r="AA173" s="69">
        <v>173</v>
      </c>
      <c r="AB173" s="69"/>
      <c r="AC173" s="70"/>
      <c r="AD173" s="76">
        <v>757</v>
      </c>
      <c r="AE173" s="76">
        <v>485</v>
      </c>
      <c r="AF173" s="76">
        <v>3747</v>
      </c>
      <c r="AG173" s="76">
        <v>4695</v>
      </c>
      <c r="AH173" s="76"/>
      <c r="AI173" s="76" t="s">
        <v>4719</v>
      </c>
      <c r="AJ173" s="76" t="s">
        <v>5764</v>
      </c>
      <c r="AK173" s="76"/>
      <c r="AL173" s="76"/>
      <c r="AM173" s="78">
        <v>43626.037430555552</v>
      </c>
      <c r="AN173" s="76" t="s">
        <v>8071</v>
      </c>
      <c r="AO173" s="81" t="s">
        <v>8242</v>
      </c>
      <c r="AP173" s="76" t="s">
        <v>66</v>
      </c>
      <c r="AQ173" s="48"/>
      <c r="AR173" s="48"/>
      <c r="AS173" s="48"/>
      <c r="AT173" s="48"/>
      <c r="AU173" s="48"/>
      <c r="AV173" s="48"/>
      <c r="AW173" s="102" t="s">
        <v>10690</v>
      </c>
      <c r="AX173" s="102" t="s">
        <v>10690</v>
      </c>
      <c r="AY173" s="102" t="s">
        <v>11379</v>
      </c>
      <c r="AZ173" s="102" t="s">
        <v>11379</v>
      </c>
      <c r="BA173" s="2"/>
      <c r="BB173" s="3"/>
      <c r="BC173" s="3"/>
      <c r="BD173" s="3"/>
      <c r="BE173" s="3"/>
    </row>
    <row r="174" spans="1:57" x14ac:dyDescent="0.3">
      <c r="A174" s="62" t="s">
        <v>308</v>
      </c>
      <c r="B174" s="63"/>
      <c r="C174" s="63"/>
      <c r="D174" s="64"/>
      <c r="E174" s="66"/>
      <c r="F174" s="98" t="s">
        <v>7021</v>
      </c>
      <c r="G174" s="63"/>
      <c r="H174" s="67"/>
      <c r="I174" s="68"/>
      <c r="J174" s="68"/>
      <c r="K174" s="67" t="s">
        <v>9473</v>
      </c>
      <c r="L174" s="71"/>
      <c r="M174" s="72">
        <v>8924.5</v>
      </c>
      <c r="N174" s="72">
        <v>6181.85986328125</v>
      </c>
      <c r="O174" s="73"/>
      <c r="P174" s="74"/>
      <c r="Q174" s="74"/>
      <c r="R174" s="84"/>
      <c r="S174" s="48">
        <v>0</v>
      </c>
      <c r="T174" s="48">
        <v>1</v>
      </c>
      <c r="U174" s="49">
        <v>0</v>
      </c>
      <c r="V174" s="49">
        <v>2.1277000000000001E-2</v>
      </c>
      <c r="W174" s="49">
        <v>0</v>
      </c>
      <c r="X174" s="49">
        <v>0.55968399999999996</v>
      </c>
      <c r="Y174" s="49">
        <v>0</v>
      </c>
      <c r="Z174" s="49">
        <v>0</v>
      </c>
      <c r="AA174" s="69">
        <v>174</v>
      </c>
      <c r="AB174" s="69"/>
      <c r="AC174" s="70"/>
      <c r="AD174" s="76">
        <v>5</v>
      </c>
      <c r="AE174" s="76">
        <v>11</v>
      </c>
      <c r="AF174" s="76">
        <v>1659</v>
      </c>
      <c r="AG174" s="76">
        <v>117</v>
      </c>
      <c r="AH174" s="76"/>
      <c r="AI174" s="76" t="s">
        <v>4720</v>
      </c>
      <c r="AJ174" s="76" t="s">
        <v>5765</v>
      </c>
      <c r="AK174" s="76"/>
      <c r="AL174" s="76"/>
      <c r="AM174" s="78">
        <v>41925.64640046296</v>
      </c>
      <c r="AN174" s="76" t="s">
        <v>8071</v>
      </c>
      <c r="AO174" s="81" t="s">
        <v>8243</v>
      </c>
      <c r="AP174" s="76" t="s">
        <v>66</v>
      </c>
      <c r="AQ174" s="48"/>
      <c r="AR174" s="48"/>
      <c r="AS174" s="48"/>
      <c r="AT174" s="48"/>
      <c r="AU174" s="48" t="s">
        <v>2392</v>
      </c>
      <c r="AV174" s="48" t="s">
        <v>2392</v>
      </c>
      <c r="AW174" s="102" t="s">
        <v>10606</v>
      </c>
      <c r="AX174" s="102" t="s">
        <v>10606</v>
      </c>
      <c r="AY174" s="102" t="s">
        <v>11295</v>
      </c>
      <c r="AZ174" s="102" t="s">
        <v>11295</v>
      </c>
      <c r="BA174" s="2"/>
      <c r="BB174" s="3"/>
      <c r="BC174" s="3"/>
      <c r="BD174" s="3"/>
      <c r="BE174" s="3"/>
    </row>
    <row r="175" spans="1:57" x14ac:dyDescent="0.3">
      <c r="A175" s="62" t="s">
        <v>309</v>
      </c>
      <c r="B175" s="63"/>
      <c r="C175" s="63"/>
      <c r="D175" s="64"/>
      <c r="E175" s="66"/>
      <c r="F175" s="98" t="s">
        <v>7022</v>
      </c>
      <c r="G175" s="63"/>
      <c r="H175" s="67"/>
      <c r="I175" s="68"/>
      <c r="J175" s="68"/>
      <c r="K175" s="67" t="s">
        <v>9474</v>
      </c>
      <c r="L175" s="71"/>
      <c r="M175" s="72">
        <v>7396.51123046875</v>
      </c>
      <c r="N175" s="72">
        <v>9071.55859375</v>
      </c>
      <c r="O175" s="73"/>
      <c r="P175" s="74"/>
      <c r="Q175" s="74"/>
      <c r="R175" s="84"/>
      <c r="S175" s="48">
        <v>1</v>
      </c>
      <c r="T175" s="48">
        <v>1</v>
      </c>
      <c r="U175" s="49">
        <v>0</v>
      </c>
      <c r="V175" s="49">
        <v>0</v>
      </c>
      <c r="W175" s="49">
        <v>0</v>
      </c>
      <c r="X175" s="49">
        <v>1</v>
      </c>
      <c r="Y175" s="49">
        <v>0</v>
      </c>
      <c r="Z175" s="49" t="s">
        <v>10536</v>
      </c>
      <c r="AA175" s="69">
        <v>175</v>
      </c>
      <c r="AB175" s="69"/>
      <c r="AC175" s="70"/>
      <c r="AD175" s="76">
        <v>988</v>
      </c>
      <c r="AE175" s="76">
        <v>1928</v>
      </c>
      <c r="AF175" s="76">
        <v>24805</v>
      </c>
      <c r="AG175" s="76">
        <v>7888</v>
      </c>
      <c r="AH175" s="76"/>
      <c r="AI175" s="76" t="s">
        <v>4721</v>
      </c>
      <c r="AJ175" s="76" t="s">
        <v>5766</v>
      </c>
      <c r="AK175" s="81" t="s">
        <v>6416</v>
      </c>
      <c r="AL175" s="76"/>
      <c r="AM175" s="78">
        <v>41787.994155092594</v>
      </c>
      <c r="AN175" s="76" t="s">
        <v>8071</v>
      </c>
      <c r="AO175" s="81" t="s">
        <v>8244</v>
      </c>
      <c r="AP175" s="76" t="s">
        <v>66</v>
      </c>
      <c r="AQ175" s="48"/>
      <c r="AR175" s="48"/>
      <c r="AS175" s="48"/>
      <c r="AT175" s="48"/>
      <c r="AU175" s="48"/>
      <c r="AV175" s="48"/>
      <c r="AW175" s="102" t="s">
        <v>10691</v>
      </c>
      <c r="AX175" s="102" t="s">
        <v>10691</v>
      </c>
      <c r="AY175" s="102" t="s">
        <v>11380</v>
      </c>
      <c r="AZ175" s="102" t="s">
        <v>11380</v>
      </c>
      <c r="BA175" s="2"/>
      <c r="BB175" s="3"/>
      <c r="BC175" s="3"/>
      <c r="BD175" s="3"/>
      <c r="BE175" s="3"/>
    </row>
    <row r="176" spans="1:57" x14ac:dyDescent="0.3">
      <c r="A176" s="62" t="s">
        <v>310</v>
      </c>
      <c r="B176" s="63"/>
      <c r="C176" s="63"/>
      <c r="D176" s="64"/>
      <c r="E176" s="66"/>
      <c r="F176" s="98" t="s">
        <v>7023</v>
      </c>
      <c r="G176" s="63"/>
      <c r="H176" s="67"/>
      <c r="I176" s="68"/>
      <c r="J176" s="68"/>
      <c r="K176" s="67" t="s">
        <v>9475</v>
      </c>
      <c r="L176" s="71"/>
      <c r="M176" s="72">
        <v>4127.6923828125</v>
      </c>
      <c r="N176" s="72">
        <v>9621.3974609375</v>
      </c>
      <c r="O176" s="73"/>
      <c r="P176" s="74"/>
      <c r="Q176" s="74"/>
      <c r="R176" s="84"/>
      <c r="S176" s="48">
        <v>1</v>
      </c>
      <c r="T176" s="48">
        <v>1</v>
      </c>
      <c r="U176" s="49">
        <v>0</v>
      </c>
      <c r="V176" s="49">
        <v>0</v>
      </c>
      <c r="W176" s="49">
        <v>0</v>
      </c>
      <c r="X176" s="49">
        <v>1</v>
      </c>
      <c r="Y176" s="49">
        <v>0</v>
      </c>
      <c r="Z176" s="49" t="s">
        <v>10536</v>
      </c>
      <c r="AA176" s="69">
        <v>176</v>
      </c>
      <c r="AB176" s="69"/>
      <c r="AC176" s="70"/>
      <c r="AD176" s="76">
        <v>279</v>
      </c>
      <c r="AE176" s="76">
        <v>292</v>
      </c>
      <c r="AF176" s="76">
        <v>338</v>
      </c>
      <c r="AG176" s="76">
        <v>532</v>
      </c>
      <c r="AH176" s="76"/>
      <c r="AI176" s="76" t="s">
        <v>4722</v>
      </c>
      <c r="AJ176" s="76" t="s">
        <v>5686</v>
      </c>
      <c r="AK176" s="76"/>
      <c r="AL176" s="76"/>
      <c r="AM176" s="78">
        <v>43515.584467592591</v>
      </c>
      <c r="AN176" s="76" t="s">
        <v>8071</v>
      </c>
      <c r="AO176" s="81" t="s">
        <v>8245</v>
      </c>
      <c r="AP176" s="76" t="s">
        <v>66</v>
      </c>
      <c r="AQ176" s="48"/>
      <c r="AR176" s="48"/>
      <c r="AS176" s="48"/>
      <c r="AT176" s="48"/>
      <c r="AU176" s="48"/>
      <c r="AV176" s="48"/>
      <c r="AW176" s="102" t="s">
        <v>10692</v>
      </c>
      <c r="AX176" s="102" t="s">
        <v>10692</v>
      </c>
      <c r="AY176" s="102" t="s">
        <v>11381</v>
      </c>
      <c r="AZ176" s="102" t="s">
        <v>11381</v>
      </c>
      <c r="BA176" s="2"/>
      <c r="BB176" s="3"/>
      <c r="BC176" s="3"/>
      <c r="BD176" s="3"/>
      <c r="BE176" s="3"/>
    </row>
    <row r="177" spans="1:57" x14ac:dyDescent="0.3">
      <c r="A177" s="62" t="s">
        <v>311</v>
      </c>
      <c r="B177" s="63"/>
      <c r="C177" s="63"/>
      <c r="D177" s="64"/>
      <c r="E177" s="66"/>
      <c r="F177" s="98" t="s">
        <v>7024</v>
      </c>
      <c r="G177" s="63"/>
      <c r="H177" s="67"/>
      <c r="I177" s="68"/>
      <c r="J177" s="68"/>
      <c r="K177" s="67" t="s">
        <v>9476</v>
      </c>
      <c r="L177" s="71"/>
      <c r="M177" s="72">
        <v>3765.0556640625</v>
      </c>
      <c r="N177" s="72">
        <v>4053.648681640625</v>
      </c>
      <c r="O177" s="73"/>
      <c r="P177" s="74"/>
      <c r="Q177" s="74"/>
      <c r="R177" s="84"/>
      <c r="S177" s="48">
        <v>0</v>
      </c>
      <c r="T177" s="48">
        <v>1</v>
      </c>
      <c r="U177" s="49">
        <v>0</v>
      </c>
      <c r="V177" s="49">
        <v>0.33333299999999999</v>
      </c>
      <c r="W177" s="49">
        <v>0</v>
      </c>
      <c r="X177" s="49">
        <v>0.63829800000000003</v>
      </c>
      <c r="Y177" s="49">
        <v>0</v>
      </c>
      <c r="Z177" s="49">
        <v>0</v>
      </c>
      <c r="AA177" s="69">
        <v>177</v>
      </c>
      <c r="AB177" s="69"/>
      <c r="AC177" s="70"/>
      <c r="AD177" s="76">
        <v>544</v>
      </c>
      <c r="AE177" s="76">
        <v>796</v>
      </c>
      <c r="AF177" s="76">
        <v>21296</v>
      </c>
      <c r="AG177" s="76">
        <v>8977</v>
      </c>
      <c r="AH177" s="76"/>
      <c r="AI177" s="76" t="s">
        <v>4723</v>
      </c>
      <c r="AJ177" s="76" t="s">
        <v>5767</v>
      </c>
      <c r="AK177" s="76"/>
      <c r="AL177" s="76"/>
      <c r="AM177" s="78">
        <v>40328.789166666669</v>
      </c>
      <c r="AN177" s="76" t="s">
        <v>8071</v>
      </c>
      <c r="AO177" s="81" t="s">
        <v>8246</v>
      </c>
      <c r="AP177" s="76" t="s">
        <v>66</v>
      </c>
      <c r="AQ177" s="48"/>
      <c r="AR177" s="48"/>
      <c r="AS177" s="48"/>
      <c r="AT177" s="48"/>
      <c r="AU177" s="48"/>
      <c r="AV177" s="48"/>
      <c r="AW177" s="102" t="s">
        <v>10693</v>
      </c>
      <c r="AX177" s="102" t="s">
        <v>10693</v>
      </c>
      <c r="AY177" s="102" t="s">
        <v>11382</v>
      </c>
      <c r="AZ177" s="102" t="s">
        <v>11382</v>
      </c>
      <c r="BA177" s="2"/>
      <c r="BB177" s="3"/>
      <c r="BC177" s="3"/>
      <c r="BD177" s="3"/>
      <c r="BE177" s="3"/>
    </row>
    <row r="178" spans="1:57" x14ac:dyDescent="0.3">
      <c r="A178" s="62" t="s">
        <v>332</v>
      </c>
      <c r="B178" s="63"/>
      <c r="C178" s="63"/>
      <c r="D178" s="64"/>
      <c r="E178" s="66"/>
      <c r="F178" s="98" t="s">
        <v>7025</v>
      </c>
      <c r="G178" s="63"/>
      <c r="H178" s="67"/>
      <c r="I178" s="68"/>
      <c r="J178" s="68"/>
      <c r="K178" s="67" t="s">
        <v>9477</v>
      </c>
      <c r="L178" s="71"/>
      <c r="M178" s="72">
        <v>3857.6083984375</v>
      </c>
      <c r="N178" s="72">
        <v>4137.49951171875</v>
      </c>
      <c r="O178" s="73"/>
      <c r="P178" s="74"/>
      <c r="Q178" s="74"/>
      <c r="R178" s="84"/>
      <c r="S178" s="48">
        <v>3</v>
      </c>
      <c r="T178" s="48">
        <v>1</v>
      </c>
      <c r="U178" s="49">
        <v>2</v>
      </c>
      <c r="V178" s="49">
        <v>0.5</v>
      </c>
      <c r="W178" s="49">
        <v>0</v>
      </c>
      <c r="X178" s="49">
        <v>1.723403</v>
      </c>
      <c r="Y178" s="49">
        <v>0</v>
      </c>
      <c r="Z178" s="49">
        <v>0</v>
      </c>
      <c r="AA178" s="69">
        <v>178</v>
      </c>
      <c r="AB178" s="69"/>
      <c r="AC178" s="70"/>
      <c r="AD178" s="76">
        <v>235</v>
      </c>
      <c r="AE178" s="76">
        <v>224</v>
      </c>
      <c r="AF178" s="76">
        <v>1321</v>
      </c>
      <c r="AG178" s="76">
        <v>758</v>
      </c>
      <c r="AH178" s="76"/>
      <c r="AI178" s="76" t="s">
        <v>4724</v>
      </c>
      <c r="AJ178" s="76" t="s">
        <v>5768</v>
      </c>
      <c r="AK178" s="76"/>
      <c r="AL178" s="76"/>
      <c r="AM178" s="78">
        <v>41182.351226851853</v>
      </c>
      <c r="AN178" s="76" t="s">
        <v>8071</v>
      </c>
      <c r="AO178" s="81" t="s">
        <v>8247</v>
      </c>
      <c r="AP178" s="76" t="s">
        <v>66</v>
      </c>
      <c r="AQ178" s="48"/>
      <c r="AR178" s="48"/>
      <c r="AS178" s="48"/>
      <c r="AT178" s="48"/>
      <c r="AU178" s="48"/>
      <c r="AV178" s="48"/>
      <c r="AW178" s="102" t="s">
        <v>10694</v>
      </c>
      <c r="AX178" s="102" t="s">
        <v>10694</v>
      </c>
      <c r="AY178" s="102" t="s">
        <v>11383</v>
      </c>
      <c r="AZ178" s="102" t="s">
        <v>11383</v>
      </c>
      <c r="BA178" s="2"/>
      <c r="BB178" s="3"/>
      <c r="BC178" s="3"/>
      <c r="BD178" s="3"/>
      <c r="BE178" s="3"/>
    </row>
    <row r="179" spans="1:57" x14ac:dyDescent="0.3">
      <c r="A179" s="62" t="s">
        <v>312</v>
      </c>
      <c r="B179" s="63"/>
      <c r="C179" s="63"/>
      <c r="D179" s="64"/>
      <c r="E179" s="66"/>
      <c r="F179" s="98" t="s">
        <v>7026</v>
      </c>
      <c r="G179" s="63"/>
      <c r="H179" s="67"/>
      <c r="I179" s="68"/>
      <c r="J179" s="68"/>
      <c r="K179" s="67" t="s">
        <v>9478</v>
      </c>
      <c r="L179" s="71"/>
      <c r="M179" s="72">
        <v>1263.200927734375</v>
      </c>
      <c r="N179" s="72">
        <v>9338.470703125</v>
      </c>
      <c r="O179" s="73"/>
      <c r="P179" s="74"/>
      <c r="Q179" s="74"/>
      <c r="R179" s="84"/>
      <c r="S179" s="48">
        <v>1</v>
      </c>
      <c r="T179" s="48">
        <v>1</v>
      </c>
      <c r="U179" s="49">
        <v>0</v>
      </c>
      <c r="V179" s="49">
        <v>0</v>
      </c>
      <c r="W179" s="49">
        <v>0</v>
      </c>
      <c r="X179" s="49">
        <v>1</v>
      </c>
      <c r="Y179" s="49">
        <v>0</v>
      </c>
      <c r="Z179" s="49" t="s">
        <v>10536</v>
      </c>
      <c r="AA179" s="69">
        <v>179</v>
      </c>
      <c r="AB179" s="69"/>
      <c r="AC179" s="70"/>
      <c r="AD179" s="76">
        <v>6</v>
      </c>
      <c r="AE179" s="76">
        <v>352</v>
      </c>
      <c r="AF179" s="76">
        <v>19112</v>
      </c>
      <c r="AG179" s="76">
        <v>2</v>
      </c>
      <c r="AH179" s="76"/>
      <c r="AI179" s="76" t="s">
        <v>4725</v>
      </c>
      <c r="AJ179" s="76"/>
      <c r="AK179" s="81" t="s">
        <v>6417</v>
      </c>
      <c r="AL179" s="76"/>
      <c r="AM179" s="78">
        <v>42374.905925925923</v>
      </c>
      <c r="AN179" s="76" t="s">
        <v>8071</v>
      </c>
      <c r="AO179" s="81" t="s">
        <v>8248</v>
      </c>
      <c r="AP179" s="76" t="s">
        <v>66</v>
      </c>
      <c r="AQ179" s="48" t="s">
        <v>2154</v>
      </c>
      <c r="AR179" s="48" t="s">
        <v>2154</v>
      </c>
      <c r="AS179" s="48" t="s">
        <v>2359</v>
      </c>
      <c r="AT179" s="48" t="s">
        <v>2359</v>
      </c>
      <c r="AU179" s="48" t="s">
        <v>2402</v>
      </c>
      <c r="AV179" s="48" t="s">
        <v>2402</v>
      </c>
      <c r="AW179" s="102" t="s">
        <v>10695</v>
      </c>
      <c r="AX179" s="102" t="s">
        <v>10695</v>
      </c>
      <c r="AY179" s="102" t="s">
        <v>11384</v>
      </c>
      <c r="AZ179" s="102" t="s">
        <v>11384</v>
      </c>
      <c r="BA179" s="2"/>
      <c r="BB179" s="3"/>
      <c r="BC179" s="3"/>
      <c r="BD179" s="3"/>
      <c r="BE179" s="3"/>
    </row>
    <row r="180" spans="1:57" x14ac:dyDescent="0.3">
      <c r="A180" s="62" t="s">
        <v>313</v>
      </c>
      <c r="B180" s="63"/>
      <c r="C180" s="63"/>
      <c r="D180" s="64"/>
      <c r="E180" s="66"/>
      <c r="F180" s="98" t="s">
        <v>7027</v>
      </c>
      <c r="G180" s="63"/>
      <c r="H180" s="67"/>
      <c r="I180" s="68"/>
      <c r="J180" s="68"/>
      <c r="K180" s="67" t="s">
        <v>9479</v>
      </c>
      <c r="L180" s="71"/>
      <c r="M180" s="72">
        <v>8085.611328125</v>
      </c>
      <c r="N180" s="72">
        <v>3492.374267578125</v>
      </c>
      <c r="O180" s="73"/>
      <c r="P180" s="74"/>
      <c r="Q180" s="74"/>
      <c r="R180" s="84"/>
      <c r="S180" s="48">
        <v>0</v>
      </c>
      <c r="T180" s="48">
        <v>1</v>
      </c>
      <c r="U180" s="49">
        <v>0</v>
      </c>
      <c r="V180" s="49">
        <v>1</v>
      </c>
      <c r="W180" s="49">
        <v>0</v>
      </c>
      <c r="X180" s="49">
        <v>1</v>
      </c>
      <c r="Y180" s="49">
        <v>0</v>
      </c>
      <c r="Z180" s="49">
        <v>0</v>
      </c>
      <c r="AA180" s="69">
        <v>180</v>
      </c>
      <c r="AB180" s="69"/>
      <c r="AC180" s="70"/>
      <c r="AD180" s="76">
        <v>292</v>
      </c>
      <c r="AE180" s="76">
        <v>19</v>
      </c>
      <c r="AF180" s="76">
        <v>1346</v>
      </c>
      <c r="AG180" s="76">
        <v>547</v>
      </c>
      <c r="AH180" s="76"/>
      <c r="AI180" s="76" t="s">
        <v>4726</v>
      </c>
      <c r="AJ180" s="76"/>
      <c r="AK180" s="76"/>
      <c r="AL180" s="76"/>
      <c r="AM180" s="78">
        <v>41542.343206018515</v>
      </c>
      <c r="AN180" s="76" t="s">
        <v>8071</v>
      </c>
      <c r="AO180" s="81" t="s">
        <v>8249</v>
      </c>
      <c r="AP180" s="76" t="s">
        <v>66</v>
      </c>
      <c r="AQ180" s="48"/>
      <c r="AR180" s="48"/>
      <c r="AS180" s="48"/>
      <c r="AT180" s="48"/>
      <c r="AU180" s="48"/>
      <c r="AV180" s="48"/>
      <c r="AW180" s="102" t="s">
        <v>10696</v>
      </c>
      <c r="AX180" s="102" t="s">
        <v>10696</v>
      </c>
      <c r="AY180" s="102" t="s">
        <v>11385</v>
      </c>
      <c r="AZ180" s="102" t="s">
        <v>11385</v>
      </c>
      <c r="BA180" s="2"/>
      <c r="BB180" s="3"/>
      <c r="BC180" s="3"/>
      <c r="BD180" s="3"/>
      <c r="BE180" s="3"/>
    </row>
    <row r="181" spans="1:57" x14ac:dyDescent="0.3">
      <c r="A181" s="62" t="s">
        <v>1218</v>
      </c>
      <c r="B181" s="63"/>
      <c r="C181" s="63"/>
      <c r="D181" s="64"/>
      <c r="E181" s="66"/>
      <c r="F181" s="98" t="s">
        <v>7028</v>
      </c>
      <c r="G181" s="63"/>
      <c r="H181" s="67"/>
      <c r="I181" s="68"/>
      <c r="J181" s="68"/>
      <c r="K181" s="67" t="s">
        <v>9480</v>
      </c>
      <c r="L181" s="71"/>
      <c r="M181" s="72">
        <v>8209.0556640625</v>
      </c>
      <c r="N181" s="72">
        <v>3430.010498046875</v>
      </c>
      <c r="O181" s="73"/>
      <c r="P181" s="74"/>
      <c r="Q181" s="74"/>
      <c r="R181" s="84"/>
      <c r="S181" s="48">
        <v>1</v>
      </c>
      <c r="T181" s="48">
        <v>0</v>
      </c>
      <c r="U181" s="49">
        <v>0</v>
      </c>
      <c r="V181" s="49">
        <v>1</v>
      </c>
      <c r="W181" s="49">
        <v>0</v>
      </c>
      <c r="X181" s="49">
        <v>1</v>
      </c>
      <c r="Y181" s="49">
        <v>0</v>
      </c>
      <c r="Z181" s="49">
        <v>0</v>
      </c>
      <c r="AA181" s="69">
        <v>181</v>
      </c>
      <c r="AB181" s="69"/>
      <c r="AC181" s="70"/>
      <c r="AD181" s="76">
        <v>1601</v>
      </c>
      <c r="AE181" s="76">
        <v>292</v>
      </c>
      <c r="AF181" s="76">
        <v>4064</v>
      </c>
      <c r="AG181" s="76">
        <v>70147</v>
      </c>
      <c r="AH181" s="76"/>
      <c r="AI181" s="76" t="s">
        <v>4727</v>
      </c>
      <c r="AJ181" s="76"/>
      <c r="AK181" s="76"/>
      <c r="AL181" s="76"/>
      <c r="AM181" s="78">
        <v>39854.682511574072</v>
      </c>
      <c r="AN181" s="76" t="s">
        <v>8071</v>
      </c>
      <c r="AO181" s="81" t="s">
        <v>8250</v>
      </c>
      <c r="AP181" s="76" t="s">
        <v>65</v>
      </c>
      <c r="AQ181" s="48"/>
      <c r="AR181" s="48"/>
      <c r="AS181" s="48"/>
      <c r="AT181" s="48"/>
      <c r="AU181" s="48"/>
      <c r="AV181" s="48"/>
      <c r="AW181" s="48"/>
      <c r="AX181" s="48"/>
      <c r="AY181" s="48"/>
      <c r="AZ181" s="48"/>
      <c r="BA181" s="2"/>
      <c r="BB181" s="3"/>
      <c r="BC181" s="3"/>
      <c r="BD181" s="3"/>
      <c r="BE181" s="3"/>
    </row>
    <row r="182" spans="1:57" x14ac:dyDescent="0.3">
      <c r="A182" s="62" t="s">
        <v>314</v>
      </c>
      <c r="B182" s="63"/>
      <c r="C182" s="63"/>
      <c r="D182" s="64"/>
      <c r="E182" s="66"/>
      <c r="F182" s="98" t="s">
        <v>7029</v>
      </c>
      <c r="G182" s="63"/>
      <c r="H182" s="67"/>
      <c r="I182" s="68"/>
      <c r="J182" s="68"/>
      <c r="K182" s="67" t="s">
        <v>9481</v>
      </c>
      <c r="L182" s="71"/>
      <c r="M182" s="72">
        <v>9446.2353515625</v>
      </c>
      <c r="N182" s="72">
        <v>6743.021484375</v>
      </c>
      <c r="O182" s="73"/>
      <c r="P182" s="74"/>
      <c r="Q182" s="74"/>
      <c r="R182" s="84"/>
      <c r="S182" s="48">
        <v>0</v>
      </c>
      <c r="T182" s="48">
        <v>1</v>
      </c>
      <c r="U182" s="49">
        <v>0</v>
      </c>
      <c r="V182" s="49">
        <v>2.1277000000000001E-2</v>
      </c>
      <c r="W182" s="49">
        <v>0</v>
      </c>
      <c r="X182" s="49">
        <v>0.55968399999999996</v>
      </c>
      <c r="Y182" s="49">
        <v>0</v>
      </c>
      <c r="Z182" s="49">
        <v>0</v>
      </c>
      <c r="AA182" s="69">
        <v>182</v>
      </c>
      <c r="AB182" s="69"/>
      <c r="AC182" s="70"/>
      <c r="AD182" s="76">
        <v>99</v>
      </c>
      <c r="AE182" s="76">
        <v>243</v>
      </c>
      <c r="AF182" s="76">
        <v>7036</v>
      </c>
      <c r="AG182" s="76">
        <v>15522</v>
      </c>
      <c r="AH182" s="76"/>
      <c r="AI182" s="76"/>
      <c r="AJ182" s="76" t="s">
        <v>5769</v>
      </c>
      <c r="AK182" s="81" t="s">
        <v>6418</v>
      </c>
      <c r="AL182" s="76"/>
      <c r="AM182" s="78">
        <v>42534.684039351851</v>
      </c>
      <c r="AN182" s="76" t="s">
        <v>8071</v>
      </c>
      <c r="AO182" s="81" t="s">
        <v>8251</v>
      </c>
      <c r="AP182" s="76" t="s">
        <v>66</v>
      </c>
      <c r="AQ182" s="48"/>
      <c r="AR182" s="48"/>
      <c r="AS182" s="48"/>
      <c r="AT182" s="48"/>
      <c r="AU182" s="48" t="s">
        <v>2392</v>
      </c>
      <c r="AV182" s="48" t="s">
        <v>2392</v>
      </c>
      <c r="AW182" s="102" t="s">
        <v>10606</v>
      </c>
      <c r="AX182" s="102" t="s">
        <v>10606</v>
      </c>
      <c r="AY182" s="102" t="s">
        <v>11295</v>
      </c>
      <c r="AZ182" s="102" t="s">
        <v>11295</v>
      </c>
      <c r="BA182" s="2"/>
      <c r="BB182" s="3"/>
      <c r="BC182" s="3"/>
      <c r="BD182" s="3"/>
      <c r="BE182" s="3"/>
    </row>
    <row r="183" spans="1:57" x14ac:dyDescent="0.3">
      <c r="A183" s="62" t="s">
        <v>315</v>
      </c>
      <c r="B183" s="63"/>
      <c r="C183" s="63"/>
      <c r="D183" s="64"/>
      <c r="E183" s="66"/>
      <c r="F183" s="98" t="s">
        <v>7030</v>
      </c>
      <c r="G183" s="63"/>
      <c r="H183" s="67"/>
      <c r="I183" s="68"/>
      <c r="J183" s="68"/>
      <c r="K183" s="67" t="s">
        <v>9482</v>
      </c>
      <c r="L183" s="71"/>
      <c r="M183" s="72">
        <v>6121.6845703125</v>
      </c>
      <c r="N183" s="72">
        <v>9004.96484375</v>
      </c>
      <c r="O183" s="73"/>
      <c r="P183" s="74"/>
      <c r="Q183" s="74"/>
      <c r="R183" s="84"/>
      <c r="S183" s="48">
        <v>1</v>
      </c>
      <c r="T183" s="48">
        <v>1</v>
      </c>
      <c r="U183" s="49">
        <v>0</v>
      </c>
      <c r="V183" s="49">
        <v>0</v>
      </c>
      <c r="W183" s="49">
        <v>0</v>
      </c>
      <c r="X183" s="49">
        <v>1</v>
      </c>
      <c r="Y183" s="49">
        <v>0</v>
      </c>
      <c r="Z183" s="49" t="s">
        <v>10536</v>
      </c>
      <c r="AA183" s="69">
        <v>183</v>
      </c>
      <c r="AB183" s="69"/>
      <c r="AC183" s="70"/>
      <c r="AD183" s="76">
        <v>114</v>
      </c>
      <c r="AE183" s="76">
        <v>102</v>
      </c>
      <c r="AF183" s="76">
        <v>1529</v>
      </c>
      <c r="AG183" s="76">
        <v>399</v>
      </c>
      <c r="AH183" s="76"/>
      <c r="AI183" s="76" t="s">
        <v>4728</v>
      </c>
      <c r="AJ183" s="76" t="s">
        <v>5770</v>
      </c>
      <c r="AK183" s="76"/>
      <c r="AL183" s="76"/>
      <c r="AM183" s="78">
        <v>40781.435081018521</v>
      </c>
      <c r="AN183" s="76" t="s">
        <v>8071</v>
      </c>
      <c r="AO183" s="81" t="s">
        <v>8252</v>
      </c>
      <c r="AP183" s="76" t="s">
        <v>66</v>
      </c>
      <c r="AQ183" s="48"/>
      <c r="AR183" s="48"/>
      <c r="AS183" s="48"/>
      <c r="AT183" s="48"/>
      <c r="AU183" s="48"/>
      <c r="AV183" s="48"/>
      <c r="AW183" s="102" t="s">
        <v>10697</v>
      </c>
      <c r="AX183" s="102" t="s">
        <v>10697</v>
      </c>
      <c r="AY183" s="102" t="s">
        <v>11386</v>
      </c>
      <c r="AZ183" s="102" t="s">
        <v>11386</v>
      </c>
      <c r="BA183" s="2"/>
      <c r="BB183" s="3"/>
      <c r="BC183" s="3"/>
      <c r="BD183" s="3"/>
      <c r="BE183" s="3"/>
    </row>
    <row r="184" spans="1:57" x14ac:dyDescent="0.3">
      <c r="A184" s="62" t="s">
        <v>316</v>
      </c>
      <c r="B184" s="63"/>
      <c r="C184" s="63"/>
      <c r="D184" s="64"/>
      <c r="E184" s="66"/>
      <c r="F184" s="98" t="s">
        <v>7031</v>
      </c>
      <c r="G184" s="63"/>
      <c r="H184" s="67"/>
      <c r="I184" s="68"/>
      <c r="J184" s="68"/>
      <c r="K184" s="67" t="s">
        <v>9483</v>
      </c>
      <c r="L184" s="71"/>
      <c r="M184" s="72">
        <v>7096.232421875</v>
      </c>
      <c r="N184" s="72">
        <v>6874.84716796875</v>
      </c>
      <c r="O184" s="73"/>
      <c r="P184" s="74"/>
      <c r="Q184" s="74"/>
      <c r="R184" s="84"/>
      <c r="S184" s="48">
        <v>0</v>
      </c>
      <c r="T184" s="48">
        <v>1</v>
      </c>
      <c r="U184" s="49">
        <v>0</v>
      </c>
      <c r="V184" s="49">
        <v>6.9439999999999997E-3</v>
      </c>
      <c r="W184" s="49">
        <v>0</v>
      </c>
      <c r="X184" s="49">
        <v>0.54690300000000003</v>
      </c>
      <c r="Y184" s="49">
        <v>0</v>
      </c>
      <c r="Z184" s="49">
        <v>0</v>
      </c>
      <c r="AA184" s="69">
        <v>184</v>
      </c>
      <c r="AB184" s="69"/>
      <c r="AC184" s="70"/>
      <c r="AD184" s="76">
        <v>507</v>
      </c>
      <c r="AE184" s="76">
        <v>268</v>
      </c>
      <c r="AF184" s="76">
        <v>1252</v>
      </c>
      <c r="AG184" s="76">
        <v>4327</v>
      </c>
      <c r="AH184" s="76"/>
      <c r="AI184" s="76" t="s">
        <v>4729</v>
      </c>
      <c r="AJ184" s="76"/>
      <c r="AK184" s="76"/>
      <c r="AL184" s="76"/>
      <c r="AM184" s="78">
        <v>41298.888159722221</v>
      </c>
      <c r="AN184" s="76" t="s">
        <v>8071</v>
      </c>
      <c r="AO184" s="81" t="s">
        <v>8253</v>
      </c>
      <c r="AP184" s="76" t="s">
        <v>66</v>
      </c>
      <c r="AQ184" s="48" t="s">
        <v>2126</v>
      </c>
      <c r="AR184" s="48" t="s">
        <v>2126</v>
      </c>
      <c r="AS184" s="48" t="s">
        <v>2350</v>
      </c>
      <c r="AT184" s="48" t="s">
        <v>2350</v>
      </c>
      <c r="AU184" s="48"/>
      <c r="AV184" s="48"/>
      <c r="AW184" s="102" t="s">
        <v>10618</v>
      </c>
      <c r="AX184" s="102" t="s">
        <v>10618</v>
      </c>
      <c r="AY184" s="102" t="s">
        <v>11307</v>
      </c>
      <c r="AZ184" s="102" t="s">
        <v>11307</v>
      </c>
      <c r="BA184" s="2"/>
      <c r="BB184" s="3"/>
      <c r="BC184" s="3"/>
      <c r="BD184" s="3"/>
      <c r="BE184" s="3"/>
    </row>
    <row r="185" spans="1:57" x14ac:dyDescent="0.3">
      <c r="A185" s="62" t="s">
        <v>317</v>
      </c>
      <c r="B185" s="63"/>
      <c r="C185" s="63"/>
      <c r="D185" s="64"/>
      <c r="E185" s="66"/>
      <c r="F185" s="98" t="s">
        <v>7032</v>
      </c>
      <c r="G185" s="63"/>
      <c r="H185" s="67"/>
      <c r="I185" s="68"/>
      <c r="J185" s="68"/>
      <c r="K185" s="67" t="s">
        <v>9484</v>
      </c>
      <c r="L185" s="71"/>
      <c r="M185" s="72">
        <v>5616.72216796875</v>
      </c>
      <c r="N185" s="72">
        <v>4978.30712890625</v>
      </c>
      <c r="O185" s="73"/>
      <c r="P185" s="74"/>
      <c r="Q185" s="74"/>
      <c r="R185" s="84"/>
      <c r="S185" s="48">
        <v>0</v>
      </c>
      <c r="T185" s="48">
        <v>1</v>
      </c>
      <c r="U185" s="49">
        <v>0</v>
      </c>
      <c r="V185" s="49">
        <v>0.14285700000000001</v>
      </c>
      <c r="W185" s="49">
        <v>0</v>
      </c>
      <c r="X185" s="49">
        <v>0.59523800000000004</v>
      </c>
      <c r="Y185" s="49">
        <v>0</v>
      </c>
      <c r="Z185" s="49">
        <v>0</v>
      </c>
      <c r="AA185" s="69">
        <v>185</v>
      </c>
      <c r="AB185" s="69"/>
      <c r="AC185" s="70"/>
      <c r="AD185" s="76">
        <v>302</v>
      </c>
      <c r="AE185" s="76">
        <v>609</v>
      </c>
      <c r="AF185" s="76">
        <v>11387</v>
      </c>
      <c r="AG185" s="76">
        <v>4</v>
      </c>
      <c r="AH185" s="76"/>
      <c r="AI185" s="76" t="s">
        <v>4730</v>
      </c>
      <c r="AJ185" s="76" t="s">
        <v>5771</v>
      </c>
      <c r="AK185" s="76"/>
      <c r="AL185" s="76"/>
      <c r="AM185" s="78">
        <v>42747.536180555559</v>
      </c>
      <c r="AN185" s="76" t="s">
        <v>8071</v>
      </c>
      <c r="AO185" s="81" t="s">
        <v>8254</v>
      </c>
      <c r="AP185" s="76" t="s">
        <v>66</v>
      </c>
      <c r="AQ185" s="48" t="s">
        <v>2155</v>
      </c>
      <c r="AR185" s="48" t="s">
        <v>2155</v>
      </c>
      <c r="AS185" s="48" t="s">
        <v>2360</v>
      </c>
      <c r="AT185" s="48" t="s">
        <v>2360</v>
      </c>
      <c r="AU185" s="48"/>
      <c r="AV185" s="48"/>
      <c r="AW185" s="102" t="s">
        <v>10698</v>
      </c>
      <c r="AX185" s="102" t="s">
        <v>10698</v>
      </c>
      <c r="AY185" s="102" t="s">
        <v>11387</v>
      </c>
      <c r="AZ185" s="102" t="s">
        <v>11387</v>
      </c>
      <c r="BA185" s="2"/>
      <c r="BB185" s="3"/>
      <c r="BC185" s="3"/>
      <c r="BD185" s="3"/>
      <c r="BE185" s="3"/>
    </row>
    <row r="186" spans="1:57" x14ac:dyDescent="0.3">
      <c r="A186" s="62" t="s">
        <v>385</v>
      </c>
      <c r="B186" s="63"/>
      <c r="C186" s="63"/>
      <c r="D186" s="64"/>
      <c r="E186" s="66"/>
      <c r="F186" s="98" t="s">
        <v>7033</v>
      </c>
      <c r="G186" s="63"/>
      <c r="H186" s="67"/>
      <c r="I186" s="68"/>
      <c r="J186" s="68"/>
      <c r="K186" s="67" t="s">
        <v>9485</v>
      </c>
      <c r="L186" s="71"/>
      <c r="M186" s="72">
        <v>5385.263671875</v>
      </c>
      <c r="N186" s="72">
        <v>4968.31787109375</v>
      </c>
      <c r="O186" s="73"/>
      <c r="P186" s="74"/>
      <c r="Q186" s="74"/>
      <c r="R186" s="84"/>
      <c r="S186" s="48">
        <v>5</v>
      </c>
      <c r="T186" s="48">
        <v>1</v>
      </c>
      <c r="U186" s="49">
        <v>12</v>
      </c>
      <c r="V186" s="49">
        <v>0.25</v>
      </c>
      <c r="W186" s="49">
        <v>0</v>
      </c>
      <c r="X186" s="49">
        <v>2.619046</v>
      </c>
      <c r="Y186" s="49">
        <v>0</v>
      </c>
      <c r="Z186" s="49">
        <v>0</v>
      </c>
      <c r="AA186" s="69">
        <v>186</v>
      </c>
      <c r="AB186" s="69"/>
      <c r="AC186" s="70"/>
      <c r="AD186" s="76">
        <v>10446</v>
      </c>
      <c r="AE186" s="76">
        <v>256547</v>
      </c>
      <c r="AF186" s="76">
        <v>265975</v>
      </c>
      <c r="AG186" s="76">
        <v>14742</v>
      </c>
      <c r="AH186" s="76"/>
      <c r="AI186" s="76" t="s">
        <v>4731</v>
      </c>
      <c r="AJ186" s="76" t="s">
        <v>5772</v>
      </c>
      <c r="AK186" s="81" t="s">
        <v>6419</v>
      </c>
      <c r="AL186" s="76"/>
      <c r="AM186" s="78">
        <v>41954.289074074077</v>
      </c>
      <c r="AN186" s="76" t="s">
        <v>8071</v>
      </c>
      <c r="AO186" s="81" t="s">
        <v>8255</v>
      </c>
      <c r="AP186" s="76" t="s">
        <v>66</v>
      </c>
      <c r="AQ186" s="48" t="s">
        <v>2155</v>
      </c>
      <c r="AR186" s="48" t="s">
        <v>2155</v>
      </c>
      <c r="AS186" s="48" t="s">
        <v>2360</v>
      </c>
      <c r="AT186" s="48" t="s">
        <v>2360</v>
      </c>
      <c r="AU186" s="48"/>
      <c r="AV186" s="48"/>
      <c r="AW186" s="102" t="s">
        <v>10699</v>
      </c>
      <c r="AX186" s="102" t="s">
        <v>10699</v>
      </c>
      <c r="AY186" s="102" t="s">
        <v>11388</v>
      </c>
      <c r="AZ186" s="102" t="s">
        <v>11388</v>
      </c>
      <c r="BA186" s="2"/>
      <c r="BB186" s="3"/>
      <c r="BC186" s="3"/>
      <c r="BD186" s="3"/>
      <c r="BE186" s="3"/>
    </row>
    <row r="187" spans="1:57" x14ac:dyDescent="0.3">
      <c r="A187" s="62" t="s">
        <v>318</v>
      </c>
      <c r="B187" s="63"/>
      <c r="C187" s="63"/>
      <c r="D187" s="64"/>
      <c r="E187" s="66"/>
      <c r="F187" s="98" t="s">
        <v>7034</v>
      </c>
      <c r="G187" s="63"/>
      <c r="H187" s="67"/>
      <c r="I187" s="68"/>
      <c r="J187" s="68"/>
      <c r="K187" s="67" t="s">
        <v>9486</v>
      </c>
      <c r="L187" s="71"/>
      <c r="M187" s="72">
        <v>4623.64306640625</v>
      </c>
      <c r="N187" s="72">
        <v>9012.4853515625</v>
      </c>
      <c r="O187" s="73"/>
      <c r="P187" s="74"/>
      <c r="Q187" s="74"/>
      <c r="R187" s="84"/>
      <c r="S187" s="48">
        <v>1</v>
      </c>
      <c r="T187" s="48">
        <v>1</v>
      </c>
      <c r="U187" s="49">
        <v>0</v>
      </c>
      <c r="V187" s="49">
        <v>0</v>
      </c>
      <c r="W187" s="49">
        <v>0</v>
      </c>
      <c r="X187" s="49">
        <v>1</v>
      </c>
      <c r="Y187" s="49">
        <v>0</v>
      </c>
      <c r="Z187" s="49" t="s">
        <v>10536</v>
      </c>
      <c r="AA187" s="69">
        <v>187</v>
      </c>
      <c r="AB187" s="69"/>
      <c r="AC187" s="70"/>
      <c r="AD187" s="76">
        <v>283</v>
      </c>
      <c r="AE187" s="76">
        <v>385</v>
      </c>
      <c r="AF187" s="76">
        <v>15443</v>
      </c>
      <c r="AG187" s="76">
        <v>5538</v>
      </c>
      <c r="AH187" s="76"/>
      <c r="AI187" s="76" t="s">
        <v>4732</v>
      </c>
      <c r="AJ187" s="76" t="s">
        <v>5773</v>
      </c>
      <c r="AK187" s="76"/>
      <c r="AL187" s="76"/>
      <c r="AM187" s="78">
        <v>40543.259826388887</v>
      </c>
      <c r="AN187" s="76" t="s">
        <v>8071</v>
      </c>
      <c r="AO187" s="81" t="s">
        <v>8256</v>
      </c>
      <c r="AP187" s="76" t="s">
        <v>66</v>
      </c>
      <c r="AQ187" s="48"/>
      <c r="AR187" s="48"/>
      <c r="AS187" s="48"/>
      <c r="AT187" s="48"/>
      <c r="AU187" s="48" t="s">
        <v>2400</v>
      </c>
      <c r="AV187" s="48" t="s">
        <v>2400</v>
      </c>
      <c r="AW187" s="102" t="s">
        <v>10700</v>
      </c>
      <c r="AX187" s="102" t="s">
        <v>10700</v>
      </c>
      <c r="AY187" s="102" t="s">
        <v>11389</v>
      </c>
      <c r="AZ187" s="102" t="s">
        <v>11389</v>
      </c>
      <c r="BA187" s="2"/>
      <c r="BB187" s="3"/>
      <c r="BC187" s="3"/>
      <c r="BD187" s="3"/>
      <c r="BE187" s="3"/>
    </row>
    <row r="188" spans="1:57" x14ac:dyDescent="0.3">
      <c r="A188" s="62" t="s">
        <v>319</v>
      </c>
      <c r="B188" s="63"/>
      <c r="C188" s="63"/>
      <c r="D188" s="64"/>
      <c r="E188" s="66"/>
      <c r="F188" s="98" t="s">
        <v>7035</v>
      </c>
      <c r="G188" s="63"/>
      <c r="H188" s="67"/>
      <c r="I188" s="68"/>
      <c r="J188" s="68"/>
      <c r="K188" s="67" t="s">
        <v>9487</v>
      </c>
      <c r="L188" s="71"/>
      <c r="M188" s="72">
        <v>7807.435546875</v>
      </c>
      <c r="N188" s="72">
        <v>9526.0146484375</v>
      </c>
      <c r="O188" s="73"/>
      <c r="P188" s="74"/>
      <c r="Q188" s="74"/>
      <c r="R188" s="84"/>
      <c r="S188" s="48">
        <v>1</v>
      </c>
      <c r="T188" s="48">
        <v>1</v>
      </c>
      <c r="U188" s="49">
        <v>0</v>
      </c>
      <c r="V188" s="49">
        <v>0</v>
      </c>
      <c r="W188" s="49">
        <v>0</v>
      </c>
      <c r="X188" s="49">
        <v>1</v>
      </c>
      <c r="Y188" s="49">
        <v>0</v>
      </c>
      <c r="Z188" s="49" t="s">
        <v>10536</v>
      </c>
      <c r="AA188" s="69">
        <v>188</v>
      </c>
      <c r="AB188" s="69"/>
      <c r="AC188" s="70"/>
      <c r="AD188" s="76">
        <v>536</v>
      </c>
      <c r="AE188" s="76">
        <v>992</v>
      </c>
      <c r="AF188" s="76">
        <v>8556</v>
      </c>
      <c r="AG188" s="76">
        <v>7768</v>
      </c>
      <c r="AH188" s="76"/>
      <c r="AI188" s="76" t="s">
        <v>4733</v>
      </c>
      <c r="AJ188" s="76" t="s">
        <v>5686</v>
      </c>
      <c r="AK188" s="76"/>
      <c r="AL188" s="76"/>
      <c r="AM188" s="78">
        <v>41210.733541666668</v>
      </c>
      <c r="AN188" s="76" t="s">
        <v>8071</v>
      </c>
      <c r="AO188" s="81" t="s">
        <v>8257</v>
      </c>
      <c r="AP188" s="76" t="s">
        <v>66</v>
      </c>
      <c r="AQ188" s="48"/>
      <c r="AR188" s="48"/>
      <c r="AS188" s="48"/>
      <c r="AT188" s="48"/>
      <c r="AU188" s="48" t="s">
        <v>2400</v>
      </c>
      <c r="AV188" s="48" t="s">
        <v>2400</v>
      </c>
      <c r="AW188" s="102" t="s">
        <v>10701</v>
      </c>
      <c r="AX188" s="102" t="s">
        <v>10701</v>
      </c>
      <c r="AY188" s="102" t="s">
        <v>11390</v>
      </c>
      <c r="AZ188" s="102" t="s">
        <v>11390</v>
      </c>
      <c r="BA188" s="2"/>
      <c r="BB188" s="3"/>
      <c r="BC188" s="3"/>
      <c r="BD188" s="3"/>
      <c r="BE188" s="3"/>
    </row>
    <row r="189" spans="1:57" x14ac:dyDescent="0.3">
      <c r="A189" s="62" t="s">
        <v>320</v>
      </c>
      <c r="B189" s="63"/>
      <c r="C189" s="63"/>
      <c r="D189" s="64"/>
      <c r="E189" s="66"/>
      <c r="F189" s="98" t="s">
        <v>7036</v>
      </c>
      <c r="G189" s="63"/>
      <c r="H189" s="67"/>
      <c r="I189" s="68"/>
      <c r="J189" s="68"/>
      <c r="K189" s="67" t="s">
        <v>9488</v>
      </c>
      <c r="L189" s="71"/>
      <c r="M189" s="72">
        <v>5407.50830078125</v>
      </c>
      <c r="N189" s="72">
        <v>4864.37841796875</v>
      </c>
      <c r="O189" s="73"/>
      <c r="P189" s="74"/>
      <c r="Q189" s="74"/>
      <c r="R189" s="84"/>
      <c r="S189" s="48">
        <v>0</v>
      </c>
      <c r="T189" s="48">
        <v>1</v>
      </c>
      <c r="U189" s="49">
        <v>0</v>
      </c>
      <c r="V189" s="49">
        <v>0.14285700000000001</v>
      </c>
      <c r="W189" s="49">
        <v>0</v>
      </c>
      <c r="X189" s="49">
        <v>0.59523800000000004</v>
      </c>
      <c r="Y189" s="49">
        <v>0</v>
      </c>
      <c r="Z189" s="49">
        <v>0</v>
      </c>
      <c r="AA189" s="69">
        <v>189</v>
      </c>
      <c r="AB189" s="69"/>
      <c r="AC189" s="70"/>
      <c r="AD189" s="76">
        <v>751</v>
      </c>
      <c r="AE189" s="76">
        <v>1232</v>
      </c>
      <c r="AF189" s="76">
        <v>384968</v>
      </c>
      <c r="AG189" s="76">
        <v>31746</v>
      </c>
      <c r="AH189" s="76"/>
      <c r="AI189" s="76" t="s">
        <v>4734</v>
      </c>
      <c r="AJ189" s="76" t="s">
        <v>5774</v>
      </c>
      <c r="AK189" s="76"/>
      <c r="AL189" s="76"/>
      <c r="AM189" s="78">
        <v>40190.850624999999</v>
      </c>
      <c r="AN189" s="76" t="s">
        <v>8071</v>
      </c>
      <c r="AO189" s="81" t="s">
        <v>8258</v>
      </c>
      <c r="AP189" s="76" t="s">
        <v>66</v>
      </c>
      <c r="AQ189" s="48" t="s">
        <v>2155</v>
      </c>
      <c r="AR189" s="48" t="s">
        <v>2155</v>
      </c>
      <c r="AS189" s="48" t="s">
        <v>2360</v>
      </c>
      <c r="AT189" s="48" t="s">
        <v>2360</v>
      </c>
      <c r="AU189" s="48"/>
      <c r="AV189" s="48"/>
      <c r="AW189" s="102" t="s">
        <v>10698</v>
      </c>
      <c r="AX189" s="102" t="s">
        <v>10698</v>
      </c>
      <c r="AY189" s="102" t="s">
        <v>11387</v>
      </c>
      <c r="AZ189" s="102" t="s">
        <v>11387</v>
      </c>
      <c r="BA189" s="2"/>
      <c r="BB189" s="3"/>
      <c r="BC189" s="3"/>
      <c r="BD189" s="3"/>
      <c r="BE189" s="3"/>
    </row>
    <row r="190" spans="1:57" x14ac:dyDescent="0.3">
      <c r="A190" s="62" t="s">
        <v>321</v>
      </c>
      <c r="B190" s="63"/>
      <c r="C190" s="63"/>
      <c r="D190" s="64"/>
      <c r="E190" s="66"/>
      <c r="F190" s="98" t="s">
        <v>7037</v>
      </c>
      <c r="G190" s="63"/>
      <c r="H190" s="67"/>
      <c r="I190" s="68"/>
      <c r="J190" s="68"/>
      <c r="K190" s="67" t="s">
        <v>9489</v>
      </c>
      <c r="L190" s="71"/>
      <c r="M190" s="72">
        <v>1728.22216796875</v>
      </c>
      <c r="N190" s="72">
        <v>2178.781005859375</v>
      </c>
      <c r="O190" s="73"/>
      <c r="P190" s="74"/>
      <c r="Q190" s="74"/>
      <c r="R190" s="84"/>
      <c r="S190" s="48">
        <v>0</v>
      </c>
      <c r="T190" s="48">
        <v>1</v>
      </c>
      <c r="U190" s="49">
        <v>0</v>
      </c>
      <c r="V190" s="49">
        <v>0.111111</v>
      </c>
      <c r="W190" s="49">
        <v>0</v>
      </c>
      <c r="X190" s="49">
        <v>0.63243199999999999</v>
      </c>
      <c r="Y190" s="49">
        <v>0</v>
      </c>
      <c r="Z190" s="49">
        <v>0</v>
      </c>
      <c r="AA190" s="69">
        <v>190</v>
      </c>
      <c r="AB190" s="69"/>
      <c r="AC190" s="70"/>
      <c r="AD190" s="76">
        <v>355</v>
      </c>
      <c r="AE190" s="76">
        <v>91</v>
      </c>
      <c r="AF190" s="76">
        <v>401</v>
      </c>
      <c r="AG190" s="76">
        <v>925</v>
      </c>
      <c r="AH190" s="76"/>
      <c r="AI190" s="76" t="s">
        <v>4735</v>
      </c>
      <c r="AJ190" s="76"/>
      <c r="AK190" s="76"/>
      <c r="AL190" s="76"/>
      <c r="AM190" s="78">
        <v>42939.831342592595</v>
      </c>
      <c r="AN190" s="76" t="s">
        <v>8071</v>
      </c>
      <c r="AO190" s="81" t="s">
        <v>8259</v>
      </c>
      <c r="AP190" s="76" t="s">
        <v>66</v>
      </c>
      <c r="AQ190" s="48"/>
      <c r="AR190" s="48"/>
      <c r="AS190" s="48"/>
      <c r="AT190" s="48"/>
      <c r="AU190" s="48"/>
      <c r="AV190" s="48"/>
      <c r="AW190" s="102" t="s">
        <v>10702</v>
      </c>
      <c r="AX190" s="102" t="s">
        <v>10702</v>
      </c>
      <c r="AY190" s="102" t="s">
        <v>11391</v>
      </c>
      <c r="AZ190" s="102" t="s">
        <v>11391</v>
      </c>
      <c r="BA190" s="2"/>
      <c r="BB190" s="3"/>
      <c r="BC190" s="3"/>
      <c r="BD190" s="3"/>
      <c r="BE190" s="3"/>
    </row>
    <row r="191" spans="1:57" x14ac:dyDescent="0.3">
      <c r="A191" s="62" t="s">
        <v>322</v>
      </c>
      <c r="B191" s="63"/>
      <c r="C191" s="63"/>
      <c r="D191" s="64"/>
      <c r="E191" s="66"/>
      <c r="F191" s="98" t="s">
        <v>7038</v>
      </c>
      <c r="G191" s="63"/>
      <c r="H191" s="67"/>
      <c r="I191" s="68"/>
      <c r="J191" s="68"/>
      <c r="K191" s="67" t="s">
        <v>9490</v>
      </c>
      <c r="L191" s="71"/>
      <c r="M191" s="72">
        <v>6734.96044921875</v>
      </c>
      <c r="N191" s="72">
        <v>6812.45361328125</v>
      </c>
      <c r="O191" s="73"/>
      <c r="P191" s="74"/>
      <c r="Q191" s="74"/>
      <c r="R191" s="84"/>
      <c r="S191" s="48">
        <v>0</v>
      </c>
      <c r="T191" s="48">
        <v>1</v>
      </c>
      <c r="U191" s="49">
        <v>0</v>
      </c>
      <c r="V191" s="49">
        <v>6.9439999999999997E-3</v>
      </c>
      <c r="W191" s="49">
        <v>0</v>
      </c>
      <c r="X191" s="49">
        <v>0.54690300000000003</v>
      </c>
      <c r="Y191" s="49">
        <v>0</v>
      </c>
      <c r="Z191" s="49">
        <v>0</v>
      </c>
      <c r="AA191" s="69">
        <v>191</v>
      </c>
      <c r="AB191" s="69"/>
      <c r="AC191" s="70"/>
      <c r="AD191" s="76">
        <v>1939</v>
      </c>
      <c r="AE191" s="76">
        <v>860</v>
      </c>
      <c r="AF191" s="76">
        <v>26250</v>
      </c>
      <c r="AG191" s="76">
        <v>6772</v>
      </c>
      <c r="AH191" s="76"/>
      <c r="AI191" s="76" t="s">
        <v>4736</v>
      </c>
      <c r="AJ191" s="76" t="s">
        <v>5775</v>
      </c>
      <c r="AK191" s="76"/>
      <c r="AL191" s="76"/>
      <c r="AM191" s="78">
        <v>39966.699166666665</v>
      </c>
      <c r="AN191" s="76" t="s">
        <v>8071</v>
      </c>
      <c r="AO191" s="81" t="s">
        <v>8260</v>
      </c>
      <c r="AP191" s="76" t="s">
        <v>66</v>
      </c>
      <c r="AQ191" s="48" t="s">
        <v>2126</v>
      </c>
      <c r="AR191" s="48" t="s">
        <v>2126</v>
      </c>
      <c r="AS191" s="48" t="s">
        <v>2350</v>
      </c>
      <c r="AT191" s="48" t="s">
        <v>2350</v>
      </c>
      <c r="AU191" s="48"/>
      <c r="AV191" s="48"/>
      <c r="AW191" s="102" t="s">
        <v>10618</v>
      </c>
      <c r="AX191" s="102" t="s">
        <v>10618</v>
      </c>
      <c r="AY191" s="102" t="s">
        <v>11307</v>
      </c>
      <c r="AZ191" s="102" t="s">
        <v>11307</v>
      </c>
      <c r="BA191" s="2"/>
      <c r="BB191" s="3"/>
      <c r="BC191" s="3"/>
      <c r="BD191" s="3"/>
      <c r="BE191" s="3"/>
    </row>
    <row r="192" spans="1:57" x14ac:dyDescent="0.3">
      <c r="A192" s="62" t="s">
        <v>323</v>
      </c>
      <c r="B192" s="63"/>
      <c r="C192" s="63"/>
      <c r="D192" s="64"/>
      <c r="E192" s="66"/>
      <c r="F192" s="98" t="s">
        <v>7039</v>
      </c>
      <c r="G192" s="63"/>
      <c r="H192" s="67"/>
      <c r="I192" s="68"/>
      <c r="J192" s="68"/>
      <c r="K192" s="67" t="s">
        <v>9491</v>
      </c>
      <c r="L192" s="71"/>
      <c r="M192" s="72">
        <v>6704.32421875</v>
      </c>
      <c r="N192" s="72">
        <v>9531.2919921875</v>
      </c>
      <c r="O192" s="73"/>
      <c r="P192" s="74"/>
      <c r="Q192" s="74"/>
      <c r="R192" s="84"/>
      <c r="S192" s="48">
        <v>1</v>
      </c>
      <c r="T192" s="48">
        <v>1</v>
      </c>
      <c r="U192" s="49">
        <v>0</v>
      </c>
      <c r="V192" s="49">
        <v>0</v>
      </c>
      <c r="W192" s="49">
        <v>0</v>
      </c>
      <c r="X192" s="49">
        <v>1</v>
      </c>
      <c r="Y192" s="49">
        <v>0</v>
      </c>
      <c r="Z192" s="49" t="s">
        <v>10536</v>
      </c>
      <c r="AA192" s="69">
        <v>192</v>
      </c>
      <c r="AB192" s="69"/>
      <c r="AC192" s="70"/>
      <c r="AD192" s="76">
        <v>1421</v>
      </c>
      <c r="AE192" s="76">
        <v>1495</v>
      </c>
      <c r="AF192" s="76">
        <v>56211</v>
      </c>
      <c r="AG192" s="76">
        <v>4148</v>
      </c>
      <c r="AH192" s="76"/>
      <c r="AI192" s="76" t="s">
        <v>4737</v>
      </c>
      <c r="AJ192" s="76" t="s">
        <v>5776</v>
      </c>
      <c r="AK192" s="76"/>
      <c r="AL192" s="76"/>
      <c r="AM192" s="78">
        <v>40267.563344907408</v>
      </c>
      <c r="AN192" s="76" t="s">
        <v>8071</v>
      </c>
      <c r="AO192" s="81" t="s">
        <v>8261</v>
      </c>
      <c r="AP192" s="76" t="s">
        <v>66</v>
      </c>
      <c r="AQ192" s="48"/>
      <c r="AR192" s="48"/>
      <c r="AS192" s="48"/>
      <c r="AT192" s="48"/>
      <c r="AU192" s="48"/>
      <c r="AV192" s="48"/>
      <c r="AW192" s="102" t="s">
        <v>10703</v>
      </c>
      <c r="AX192" s="102" t="s">
        <v>10703</v>
      </c>
      <c r="AY192" s="102" t="s">
        <v>11392</v>
      </c>
      <c r="AZ192" s="102" t="s">
        <v>11392</v>
      </c>
      <c r="BA192" s="2"/>
      <c r="BB192" s="3"/>
      <c r="BC192" s="3"/>
      <c r="BD192" s="3"/>
      <c r="BE192" s="3"/>
    </row>
    <row r="193" spans="1:57" x14ac:dyDescent="0.3">
      <c r="A193" s="62" t="s">
        <v>324</v>
      </c>
      <c r="B193" s="63"/>
      <c r="C193" s="63"/>
      <c r="D193" s="64"/>
      <c r="E193" s="66"/>
      <c r="F193" s="98" t="s">
        <v>7040</v>
      </c>
      <c r="G193" s="63"/>
      <c r="H193" s="67"/>
      <c r="I193" s="68"/>
      <c r="J193" s="68"/>
      <c r="K193" s="67" t="s">
        <v>9492</v>
      </c>
      <c r="L193" s="71"/>
      <c r="M193" s="72">
        <v>6995.60302734375</v>
      </c>
      <c r="N193" s="72">
        <v>5480.63720703125</v>
      </c>
      <c r="O193" s="73"/>
      <c r="P193" s="74"/>
      <c r="Q193" s="74"/>
      <c r="R193" s="84"/>
      <c r="S193" s="48">
        <v>0</v>
      </c>
      <c r="T193" s="48">
        <v>1</v>
      </c>
      <c r="U193" s="49">
        <v>0</v>
      </c>
      <c r="V193" s="49">
        <v>4.3478000000000003E-2</v>
      </c>
      <c r="W193" s="49">
        <v>0</v>
      </c>
      <c r="X193" s="49">
        <v>0.57882900000000004</v>
      </c>
      <c r="Y193" s="49">
        <v>0</v>
      </c>
      <c r="Z193" s="49">
        <v>0</v>
      </c>
      <c r="AA193" s="69">
        <v>193</v>
      </c>
      <c r="AB193" s="69"/>
      <c r="AC193" s="70"/>
      <c r="AD193" s="76">
        <v>813</v>
      </c>
      <c r="AE193" s="76">
        <v>151</v>
      </c>
      <c r="AF193" s="76">
        <v>2488</v>
      </c>
      <c r="AG193" s="76">
        <v>7568</v>
      </c>
      <c r="AH193" s="76"/>
      <c r="AI193" s="76" t="s">
        <v>4738</v>
      </c>
      <c r="AJ193" s="76" t="s">
        <v>5777</v>
      </c>
      <c r="AK193" s="76"/>
      <c r="AL193" s="76"/>
      <c r="AM193" s="78">
        <v>43129.263726851852</v>
      </c>
      <c r="AN193" s="76" t="s">
        <v>8071</v>
      </c>
      <c r="AO193" s="81" t="s">
        <v>8262</v>
      </c>
      <c r="AP193" s="76" t="s">
        <v>66</v>
      </c>
      <c r="AQ193" s="48"/>
      <c r="AR193" s="48"/>
      <c r="AS193" s="48"/>
      <c r="AT193" s="48"/>
      <c r="AU193" s="48"/>
      <c r="AV193" s="48"/>
      <c r="AW193" s="102" t="s">
        <v>10626</v>
      </c>
      <c r="AX193" s="102" t="s">
        <v>10626</v>
      </c>
      <c r="AY193" s="102" t="s">
        <v>11315</v>
      </c>
      <c r="AZ193" s="102" t="s">
        <v>11315</v>
      </c>
      <c r="BA193" s="2"/>
      <c r="BB193" s="3"/>
      <c r="BC193" s="3"/>
      <c r="BD193" s="3"/>
      <c r="BE193" s="3"/>
    </row>
    <row r="194" spans="1:57" x14ac:dyDescent="0.3">
      <c r="A194" s="62" t="s">
        <v>325</v>
      </c>
      <c r="B194" s="63"/>
      <c r="C194" s="63"/>
      <c r="D194" s="64"/>
      <c r="E194" s="66"/>
      <c r="F194" s="98" t="s">
        <v>7041</v>
      </c>
      <c r="G194" s="63"/>
      <c r="H194" s="67"/>
      <c r="I194" s="68"/>
      <c r="J194" s="68"/>
      <c r="K194" s="67" t="s">
        <v>9493</v>
      </c>
      <c r="L194" s="71"/>
      <c r="M194" s="72">
        <v>8671.97265625</v>
      </c>
      <c r="N194" s="72">
        <v>3430.010498046875</v>
      </c>
      <c r="O194" s="73"/>
      <c r="P194" s="74"/>
      <c r="Q194" s="74"/>
      <c r="R194" s="84"/>
      <c r="S194" s="48">
        <v>0</v>
      </c>
      <c r="T194" s="48">
        <v>1</v>
      </c>
      <c r="U194" s="49">
        <v>0</v>
      </c>
      <c r="V194" s="49">
        <v>1</v>
      </c>
      <c r="W194" s="49">
        <v>0</v>
      </c>
      <c r="X194" s="49">
        <v>1</v>
      </c>
      <c r="Y194" s="49">
        <v>0</v>
      </c>
      <c r="Z194" s="49">
        <v>0</v>
      </c>
      <c r="AA194" s="69">
        <v>194</v>
      </c>
      <c r="AB194" s="69"/>
      <c r="AC194" s="70"/>
      <c r="AD194" s="76">
        <v>1347</v>
      </c>
      <c r="AE194" s="76">
        <v>1883</v>
      </c>
      <c r="AF194" s="76">
        <v>32236</v>
      </c>
      <c r="AG194" s="76">
        <v>103</v>
      </c>
      <c r="AH194" s="76"/>
      <c r="AI194" s="76" t="s">
        <v>4739</v>
      </c>
      <c r="AJ194" s="76" t="s">
        <v>5778</v>
      </c>
      <c r="AK194" s="81" t="s">
        <v>6420</v>
      </c>
      <c r="AL194" s="76"/>
      <c r="AM194" s="78">
        <v>40646.590208333335</v>
      </c>
      <c r="AN194" s="76" t="s">
        <v>8071</v>
      </c>
      <c r="AO194" s="81" t="s">
        <v>8263</v>
      </c>
      <c r="AP194" s="76" t="s">
        <v>66</v>
      </c>
      <c r="AQ194" s="48"/>
      <c r="AR194" s="48"/>
      <c r="AS194" s="48"/>
      <c r="AT194" s="48"/>
      <c r="AU194" s="48"/>
      <c r="AV194" s="48"/>
      <c r="AW194" s="102" t="s">
        <v>10704</v>
      </c>
      <c r="AX194" s="102" t="s">
        <v>10704</v>
      </c>
      <c r="AY194" s="102" t="s">
        <v>11393</v>
      </c>
      <c r="AZ194" s="102" t="s">
        <v>11393</v>
      </c>
      <c r="BA194" s="2"/>
      <c r="BB194" s="3"/>
      <c r="BC194" s="3"/>
      <c r="BD194" s="3"/>
      <c r="BE194" s="3"/>
    </row>
    <row r="195" spans="1:57" x14ac:dyDescent="0.3">
      <c r="A195" s="62" t="s">
        <v>1219</v>
      </c>
      <c r="B195" s="63"/>
      <c r="C195" s="63"/>
      <c r="D195" s="64"/>
      <c r="E195" s="66"/>
      <c r="F195" s="98" t="s">
        <v>7042</v>
      </c>
      <c r="G195" s="63"/>
      <c r="H195" s="67"/>
      <c r="I195" s="68"/>
      <c r="J195" s="68"/>
      <c r="K195" s="67" t="s">
        <v>9494</v>
      </c>
      <c r="L195" s="71"/>
      <c r="M195" s="72">
        <v>8579.388671875</v>
      </c>
      <c r="N195" s="72">
        <v>3492.374267578125</v>
      </c>
      <c r="O195" s="73"/>
      <c r="P195" s="74"/>
      <c r="Q195" s="74"/>
      <c r="R195" s="84"/>
      <c r="S195" s="48">
        <v>1</v>
      </c>
      <c r="T195" s="48">
        <v>0</v>
      </c>
      <c r="U195" s="49">
        <v>0</v>
      </c>
      <c r="V195" s="49">
        <v>1</v>
      </c>
      <c r="W195" s="49">
        <v>0</v>
      </c>
      <c r="X195" s="49">
        <v>1</v>
      </c>
      <c r="Y195" s="49">
        <v>0</v>
      </c>
      <c r="Z195" s="49">
        <v>0</v>
      </c>
      <c r="AA195" s="69">
        <v>195</v>
      </c>
      <c r="AB195" s="69"/>
      <c r="AC195" s="70"/>
      <c r="AD195" s="76">
        <v>1320</v>
      </c>
      <c r="AE195" s="76">
        <v>1341</v>
      </c>
      <c r="AF195" s="76">
        <v>2197</v>
      </c>
      <c r="AG195" s="76">
        <v>5474</v>
      </c>
      <c r="AH195" s="76"/>
      <c r="AI195" s="76" t="s">
        <v>4740</v>
      </c>
      <c r="AJ195" s="76" t="s">
        <v>5668</v>
      </c>
      <c r="AK195" s="81" t="s">
        <v>6421</v>
      </c>
      <c r="AL195" s="76"/>
      <c r="AM195" s="78">
        <v>40009.909918981481</v>
      </c>
      <c r="AN195" s="76" t="s">
        <v>8071</v>
      </c>
      <c r="AO195" s="81" t="s">
        <v>8264</v>
      </c>
      <c r="AP195" s="76" t="s">
        <v>65</v>
      </c>
      <c r="AQ195" s="48"/>
      <c r="AR195" s="48"/>
      <c r="AS195" s="48"/>
      <c r="AT195" s="48"/>
      <c r="AU195" s="48"/>
      <c r="AV195" s="48"/>
      <c r="AW195" s="48"/>
      <c r="AX195" s="48"/>
      <c r="AY195" s="48"/>
      <c r="AZ195" s="48"/>
      <c r="BA195" s="2"/>
      <c r="BB195" s="3"/>
      <c r="BC195" s="3"/>
      <c r="BD195" s="3"/>
      <c r="BE195" s="3"/>
    </row>
    <row r="196" spans="1:57" x14ac:dyDescent="0.3">
      <c r="A196" s="62" t="s">
        <v>326</v>
      </c>
      <c r="B196" s="63"/>
      <c r="C196" s="63"/>
      <c r="D196" s="64"/>
      <c r="E196" s="66"/>
      <c r="F196" s="98" t="s">
        <v>7043</v>
      </c>
      <c r="G196" s="63"/>
      <c r="H196" s="67"/>
      <c r="I196" s="68"/>
      <c r="J196" s="68"/>
      <c r="K196" s="67" t="s">
        <v>9495</v>
      </c>
      <c r="L196" s="71"/>
      <c r="M196" s="72">
        <v>5878.2724609375</v>
      </c>
      <c r="N196" s="72">
        <v>5627.58935546875</v>
      </c>
      <c r="O196" s="73"/>
      <c r="P196" s="74"/>
      <c r="Q196" s="74"/>
      <c r="R196" s="84"/>
      <c r="S196" s="48">
        <v>0</v>
      </c>
      <c r="T196" s="48">
        <v>1</v>
      </c>
      <c r="U196" s="49">
        <v>0</v>
      </c>
      <c r="V196" s="49">
        <v>0.04</v>
      </c>
      <c r="W196" s="49">
        <v>0</v>
      </c>
      <c r="X196" s="49">
        <v>0.57588300000000003</v>
      </c>
      <c r="Y196" s="49">
        <v>0</v>
      </c>
      <c r="Z196" s="49">
        <v>0</v>
      </c>
      <c r="AA196" s="69">
        <v>196</v>
      </c>
      <c r="AB196" s="69"/>
      <c r="AC196" s="70"/>
      <c r="AD196" s="76">
        <v>300</v>
      </c>
      <c r="AE196" s="76">
        <v>721</v>
      </c>
      <c r="AF196" s="76">
        <v>65950</v>
      </c>
      <c r="AG196" s="76">
        <v>10959</v>
      </c>
      <c r="AH196" s="76"/>
      <c r="AI196" s="76" t="s">
        <v>4741</v>
      </c>
      <c r="AJ196" s="76"/>
      <c r="AK196" s="81" t="s">
        <v>6422</v>
      </c>
      <c r="AL196" s="76"/>
      <c r="AM196" s="78">
        <v>40050.208738425928</v>
      </c>
      <c r="AN196" s="76" t="s">
        <v>8071</v>
      </c>
      <c r="AO196" s="81" t="s">
        <v>8265</v>
      </c>
      <c r="AP196" s="76" t="s">
        <v>66</v>
      </c>
      <c r="AQ196" s="48" t="s">
        <v>2132</v>
      </c>
      <c r="AR196" s="48" t="s">
        <v>2132</v>
      </c>
      <c r="AS196" s="48" t="s">
        <v>2352</v>
      </c>
      <c r="AT196" s="48" t="s">
        <v>2352</v>
      </c>
      <c r="AU196" s="48"/>
      <c r="AV196" s="48"/>
      <c r="AW196" s="102" t="s">
        <v>10640</v>
      </c>
      <c r="AX196" s="102" t="s">
        <v>10640</v>
      </c>
      <c r="AY196" s="102" t="s">
        <v>11329</v>
      </c>
      <c r="AZ196" s="102" t="s">
        <v>11329</v>
      </c>
      <c r="BA196" s="2"/>
      <c r="BB196" s="3"/>
      <c r="BC196" s="3"/>
      <c r="BD196" s="3"/>
      <c r="BE196" s="3"/>
    </row>
    <row r="197" spans="1:57" x14ac:dyDescent="0.3">
      <c r="A197" s="62" t="s">
        <v>327</v>
      </c>
      <c r="B197" s="63"/>
      <c r="C197" s="63"/>
      <c r="D197" s="64"/>
      <c r="E197" s="66"/>
      <c r="F197" s="98" t="s">
        <v>7044</v>
      </c>
      <c r="G197" s="63"/>
      <c r="H197" s="67"/>
      <c r="I197" s="68"/>
      <c r="J197" s="68"/>
      <c r="K197" s="67" t="s">
        <v>9496</v>
      </c>
      <c r="L197" s="71"/>
      <c r="M197" s="72">
        <v>1216.336181640625</v>
      </c>
      <c r="N197" s="72">
        <v>2019.1658935546875</v>
      </c>
      <c r="O197" s="73"/>
      <c r="P197" s="74"/>
      <c r="Q197" s="74"/>
      <c r="R197" s="84"/>
      <c r="S197" s="48">
        <v>0</v>
      </c>
      <c r="T197" s="48">
        <v>3</v>
      </c>
      <c r="U197" s="49">
        <v>826</v>
      </c>
      <c r="V197" s="49">
        <v>8.1300000000000001E-3</v>
      </c>
      <c r="W197" s="49">
        <v>0</v>
      </c>
      <c r="X197" s="49">
        <v>1.362341</v>
      </c>
      <c r="Y197" s="49">
        <v>0</v>
      </c>
      <c r="Z197" s="49">
        <v>0</v>
      </c>
      <c r="AA197" s="69">
        <v>197</v>
      </c>
      <c r="AB197" s="69"/>
      <c r="AC197" s="70"/>
      <c r="AD197" s="76">
        <v>205</v>
      </c>
      <c r="AE197" s="76">
        <v>800</v>
      </c>
      <c r="AF197" s="76">
        <v>15837</v>
      </c>
      <c r="AG197" s="76">
        <v>924</v>
      </c>
      <c r="AH197" s="76"/>
      <c r="AI197" s="76" t="s">
        <v>4742</v>
      </c>
      <c r="AJ197" s="76" t="s">
        <v>5779</v>
      </c>
      <c r="AK197" s="81" t="s">
        <v>6423</v>
      </c>
      <c r="AL197" s="76"/>
      <c r="AM197" s="78">
        <v>41037.582905092589</v>
      </c>
      <c r="AN197" s="76" t="s">
        <v>8071</v>
      </c>
      <c r="AO197" s="81" t="s">
        <v>8266</v>
      </c>
      <c r="AP197" s="76" t="s">
        <v>66</v>
      </c>
      <c r="AQ197" s="48" t="s">
        <v>2156</v>
      </c>
      <c r="AR197" s="48" t="s">
        <v>2156</v>
      </c>
      <c r="AS197" s="48" t="s">
        <v>2350</v>
      </c>
      <c r="AT197" s="48" t="s">
        <v>2350</v>
      </c>
      <c r="AU197" s="48"/>
      <c r="AV197" s="48"/>
      <c r="AW197" s="102" t="s">
        <v>10705</v>
      </c>
      <c r="AX197" s="102" t="s">
        <v>10705</v>
      </c>
      <c r="AY197" s="102" t="s">
        <v>11394</v>
      </c>
      <c r="AZ197" s="102" t="s">
        <v>11394</v>
      </c>
      <c r="BA197" s="2"/>
      <c r="BB197" s="3"/>
      <c r="BC197" s="3"/>
      <c r="BD197" s="3"/>
      <c r="BE197" s="3"/>
    </row>
    <row r="198" spans="1:57" x14ac:dyDescent="0.3">
      <c r="A198" s="62" t="s">
        <v>1220</v>
      </c>
      <c r="B198" s="63"/>
      <c r="C198" s="63"/>
      <c r="D198" s="64"/>
      <c r="E198" s="66"/>
      <c r="F198" s="98" t="s">
        <v>7045</v>
      </c>
      <c r="G198" s="63"/>
      <c r="H198" s="67"/>
      <c r="I198" s="68"/>
      <c r="J198" s="68"/>
      <c r="K198" s="67" t="s">
        <v>9497</v>
      </c>
      <c r="L198" s="71"/>
      <c r="M198" s="72">
        <v>1357.888916015625</v>
      </c>
      <c r="N198" s="72">
        <v>2099.58203125</v>
      </c>
      <c r="O198" s="73"/>
      <c r="P198" s="74"/>
      <c r="Q198" s="74"/>
      <c r="R198" s="84"/>
      <c r="S198" s="48">
        <v>1</v>
      </c>
      <c r="T198" s="48">
        <v>0</v>
      </c>
      <c r="U198" s="49">
        <v>0</v>
      </c>
      <c r="V198" s="49">
        <v>6.1729999999999997E-3</v>
      </c>
      <c r="W198" s="49">
        <v>0</v>
      </c>
      <c r="X198" s="49">
        <v>0.53599699999999995</v>
      </c>
      <c r="Y198" s="49">
        <v>0</v>
      </c>
      <c r="Z198" s="49">
        <v>0</v>
      </c>
      <c r="AA198" s="69">
        <v>198</v>
      </c>
      <c r="AB198" s="69"/>
      <c r="AC198" s="70"/>
      <c r="AD198" s="76">
        <v>497822</v>
      </c>
      <c r="AE198" s="76">
        <v>4436252</v>
      </c>
      <c r="AF198" s="76">
        <v>253338</v>
      </c>
      <c r="AG198" s="76">
        <v>37222</v>
      </c>
      <c r="AH198" s="76"/>
      <c r="AI198" s="76" t="s">
        <v>4743</v>
      </c>
      <c r="AJ198" s="76" t="s">
        <v>5780</v>
      </c>
      <c r="AK198" s="81" t="s">
        <v>6424</v>
      </c>
      <c r="AL198" s="76"/>
      <c r="AM198" s="78">
        <v>39615.234699074077</v>
      </c>
      <c r="AN198" s="76" t="s">
        <v>8071</v>
      </c>
      <c r="AO198" s="81" t="s">
        <v>8267</v>
      </c>
      <c r="AP198" s="76" t="s">
        <v>65</v>
      </c>
      <c r="AQ198" s="48"/>
      <c r="AR198" s="48"/>
      <c r="AS198" s="48"/>
      <c r="AT198" s="48"/>
      <c r="AU198" s="48"/>
      <c r="AV198" s="48"/>
      <c r="AW198" s="48"/>
      <c r="AX198" s="48"/>
      <c r="AY198" s="48"/>
      <c r="AZ198" s="48"/>
      <c r="BA198" s="2"/>
      <c r="BB198" s="3"/>
      <c r="BC198" s="3"/>
      <c r="BD198" s="3"/>
      <c r="BE198" s="3"/>
    </row>
    <row r="199" spans="1:57" x14ac:dyDescent="0.3">
      <c r="A199" s="62" t="s">
        <v>1221</v>
      </c>
      <c r="B199" s="63"/>
      <c r="C199" s="63"/>
      <c r="D199" s="64"/>
      <c r="E199" s="66"/>
      <c r="F199" s="98" t="s">
        <v>7046</v>
      </c>
      <c r="G199" s="63"/>
      <c r="H199" s="67"/>
      <c r="I199" s="68"/>
      <c r="J199" s="68"/>
      <c r="K199" s="67" t="s">
        <v>9498</v>
      </c>
      <c r="L199" s="71"/>
      <c r="M199" s="72">
        <v>1046.4215087890625</v>
      </c>
      <c r="N199" s="72">
        <v>1943.6998291015625</v>
      </c>
      <c r="O199" s="73"/>
      <c r="P199" s="74"/>
      <c r="Q199" s="74"/>
      <c r="R199" s="84"/>
      <c r="S199" s="48">
        <v>3</v>
      </c>
      <c r="T199" s="48">
        <v>0</v>
      </c>
      <c r="U199" s="49">
        <v>798</v>
      </c>
      <c r="V199" s="49">
        <v>7.6920000000000001E-3</v>
      </c>
      <c r="W199" s="49">
        <v>0</v>
      </c>
      <c r="X199" s="49">
        <v>1.3581190000000001</v>
      </c>
      <c r="Y199" s="49">
        <v>0</v>
      </c>
      <c r="Z199" s="49">
        <v>0</v>
      </c>
      <c r="AA199" s="69">
        <v>199</v>
      </c>
      <c r="AB199" s="69"/>
      <c r="AC199" s="70"/>
      <c r="AD199" s="76">
        <v>46</v>
      </c>
      <c r="AE199" s="76">
        <v>1645302</v>
      </c>
      <c r="AF199" s="76">
        <v>8155</v>
      </c>
      <c r="AG199" s="76">
        <v>1708</v>
      </c>
      <c r="AH199" s="76"/>
      <c r="AI199" s="76" t="s">
        <v>4744</v>
      </c>
      <c r="AJ199" s="76" t="s">
        <v>5668</v>
      </c>
      <c r="AK199" s="81" t="s">
        <v>6425</v>
      </c>
      <c r="AL199" s="76"/>
      <c r="AM199" s="78">
        <v>40479.436805555553</v>
      </c>
      <c r="AN199" s="76" t="s">
        <v>8071</v>
      </c>
      <c r="AO199" s="81" t="s">
        <v>8268</v>
      </c>
      <c r="AP199" s="76" t="s">
        <v>65</v>
      </c>
      <c r="AQ199" s="48"/>
      <c r="AR199" s="48"/>
      <c r="AS199" s="48"/>
      <c r="AT199" s="48"/>
      <c r="AU199" s="48"/>
      <c r="AV199" s="48"/>
      <c r="AW199" s="48"/>
      <c r="AX199" s="48"/>
      <c r="AY199" s="48"/>
      <c r="AZ199" s="48"/>
      <c r="BA199" s="2"/>
      <c r="BB199" s="3"/>
      <c r="BC199" s="3"/>
      <c r="BD199" s="3"/>
      <c r="BE199" s="3"/>
    </row>
    <row r="200" spans="1:57" x14ac:dyDescent="0.3">
      <c r="A200" s="62" t="s">
        <v>328</v>
      </c>
      <c r="B200" s="63"/>
      <c r="C200" s="63"/>
      <c r="D200" s="64"/>
      <c r="E200" s="66"/>
      <c r="F200" s="98" t="s">
        <v>7047</v>
      </c>
      <c r="G200" s="63"/>
      <c r="H200" s="67"/>
      <c r="I200" s="68"/>
      <c r="J200" s="68"/>
      <c r="K200" s="67" t="s">
        <v>9499</v>
      </c>
      <c r="L200" s="71"/>
      <c r="M200" s="72">
        <v>4380.14208984375</v>
      </c>
      <c r="N200" s="72">
        <v>9401.076171875</v>
      </c>
      <c r="O200" s="73"/>
      <c r="P200" s="74"/>
      <c r="Q200" s="74"/>
      <c r="R200" s="84"/>
      <c r="S200" s="48">
        <v>1</v>
      </c>
      <c r="T200" s="48">
        <v>1</v>
      </c>
      <c r="U200" s="49">
        <v>0</v>
      </c>
      <c r="V200" s="49">
        <v>0</v>
      </c>
      <c r="W200" s="49">
        <v>0</v>
      </c>
      <c r="X200" s="49">
        <v>1</v>
      </c>
      <c r="Y200" s="49">
        <v>0</v>
      </c>
      <c r="Z200" s="49" t="s">
        <v>10536</v>
      </c>
      <c r="AA200" s="69">
        <v>200</v>
      </c>
      <c r="AB200" s="69"/>
      <c r="AC200" s="70"/>
      <c r="AD200" s="76">
        <v>544</v>
      </c>
      <c r="AE200" s="76">
        <v>243</v>
      </c>
      <c r="AF200" s="76">
        <v>5421</v>
      </c>
      <c r="AG200" s="76">
        <v>1965</v>
      </c>
      <c r="AH200" s="76"/>
      <c r="AI200" s="76" t="s">
        <v>4745</v>
      </c>
      <c r="AJ200" s="76" t="s">
        <v>5781</v>
      </c>
      <c r="AK200" s="76"/>
      <c r="AL200" s="76"/>
      <c r="AM200" s="78">
        <v>40053.125196759262</v>
      </c>
      <c r="AN200" s="76" t="s">
        <v>8071</v>
      </c>
      <c r="AO200" s="81" t="s">
        <v>8269</v>
      </c>
      <c r="AP200" s="76" t="s">
        <v>66</v>
      </c>
      <c r="AQ200" s="48"/>
      <c r="AR200" s="48"/>
      <c r="AS200" s="48"/>
      <c r="AT200" s="48"/>
      <c r="AU200" s="48"/>
      <c r="AV200" s="48"/>
      <c r="AW200" s="102" t="s">
        <v>10706</v>
      </c>
      <c r="AX200" s="102" t="s">
        <v>10706</v>
      </c>
      <c r="AY200" s="102" t="s">
        <v>11395</v>
      </c>
      <c r="AZ200" s="102" t="s">
        <v>11395</v>
      </c>
      <c r="BA200" s="2"/>
      <c r="BB200" s="3"/>
      <c r="BC200" s="3"/>
      <c r="BD200" s="3"/>
      <c r="BE200" s="3"/>
    </row>
    <row r="201" spans="1:57" x14ac:dyDescent="0.3">
      <c r="A201" s="62" t="s">
        <v>329</v>
      </c>
      <c r="B201" s="63"/>
      <c r="C201" s="63"/>
      <c r="D201" s="64"/>
      <c r="E201" s="66"/>
      <c r="F201" s="98" t="s">
        <v>7048</v>
      </c>
      <c r="G201" s="63"/>
      <c r="H201" s="67"/>
      <c r="I201" s="68"/>
      <c r="J201" s="68"/>
      <c r="K201" s="67" t="s">
        <v>9500</v>
      </c>
      <c r="L201" s="71"/>
      <c r="M201" s="72">
        <v>5431.5556640625</v>
      </c>
      <c r="N201" s="72">
        <v>4488.412109375</v>
      </c>
      <c r="O201" s="73"/>
      <c r="P201" s="74"/>
      <c r="Q201" s="74"/>
      <c r="R201" s="84"/>
      <c r="S201" s="48">
        <v>0</v>
      </c>
      <c r="T201" s="48">
        <v>1</v>
      </c>
      <c r="U201" s="49">
        <v>0</v>
      </c>
      <c r="V201" s="49">
        <v>0.2</v>
      </c>
      <c r="W201" s="49">
        <v>0</v>
      </c>
      <c r="X201" s="49">
        <v>0.693693</v>
      </c>
      <c r="Y201" s="49">
        <v>0</v>
      </c>
      <c r="Z201" s="49">
        <v>0</v>
      </c>
      <c r="AA201" s="69">
        <v>201</v>
      </c>
      <c r="AB201" s="69"/>
      <c r="AC201" s="70"/>
      <c r="AD201" s="76">
        <v>455</v>
      </c>
      <c r="AE201" s="76">
        <v>6224</v>
      </c>
      <c r="AF201" s="76">
        <v>13464</v>
      </c>
      <c r="AG201" s="76">
        <v>3034</v>
      </c>
      <c r="AH201" s="76"/>
      <c r="AI201" s="76" t="s">
        <v>4746</v>
      </c>
      <c r="AJ201" s="76"/>
      <c r="AK201" s="81" t="s">
        <v>6426</v>
      </c>
      <c r="AL201" s="76"/>
      <c r="AM201" s="78">
        <v>42169.564803240741</v>
      </c>
      <c r="AN201" s="76" t="s">
        <v>8071</v>
      </c>
      <c r="AO201" s="81" t="s">
        <v>8270</v>
      </c>
      <c r="AP201" s="76" t="s">
        <v>66</v>
      </c>
      <c r="AQ201" s="48"/>
      <c r="AR201" s="48"/>
      <c r="AS201" s="48"/>
      <c r="AT201" s="48"/>
      <c r="AU201" s="48"/>
      <c r="AV201" s="48"/>
      <c r="AW201" s="102" t="s">
        <v>10707</v>
      </c>
      <c r="AX201" s="102" t="s">
        <v>10707</v>
      </c>
      <c r="AY201" s="102" t="s">
        <v>11396</v>
      </c>
      <c r="AZ201" s="102" t="s">
        <v>11396</v>
      </c>
      <c r="BA201" s="2"/>
      <c r="BB201" s="3"/>
      <c r="BC201" s="3"/>
      <c r="BD201" s="3"/>
      <c r="BE201" s="3"/>
    </row>
    <row r="202" spans="1:57" x14ac:dyDescent="0.3">
      <c r="A202" s="62" t="s">
        <v>1222</v>
      </c>
      <c r="B202" s="63"/>
      <c r="C202" s="63"/>
      <c r="D202" s="64"/>
      <c r="E202" s="66"/>
      <c r="F202" s="98" t="s">
        <v>7049</v>
      </c>
      <c r="G202" s="63"/>
      <c r="H202" s="67"/>
      <c r="I202" s="68"/>
      <c r="J202" s="68"/>
      <c r="K202" s="67" t="s">
        <v>9501</v>
      </c>
      <c r="L202" s="71"/>
      <c r="M202" s="72">
        <v>5646.16748046875</v>
      </c>
      <c r="N202" s="72">
        <v>4524.248046875</v>
      </c>
      <c r="O202" s="73"/>
      <c r="P202" s="74"/>
      <c r="Q202" s="74"/>
      <c r="R202" s="84"/>
      <c r="S202" s="48">
        <v>3</v>
      </c>
      <c r="T202" s="48">
        <v>0</v>
      </c>
      <c r="U202" s="49">
        <v>6</v>
      </c>
      <c r="V202" s="49">
        <v>0.33333299999999999</v>
      </c>
      <c r="W202" s="49">
        <v>0</v>
      </c>
      <c r="X202" s="49">
        <v>1.9189179999999999</v>
      </c>
      <c r="Y202" s="49">
        <v>0</v>
      </c>
      <c r="Z202" s="49">
        <v>0</v>
      </c>
      <c r="AA202" s="69">
        <v>202</v>
      </c>
      <c r="AB202" s="69"/>
      <c r="AC202" s="70"/>
      <c r="AD202" s="76">
        <v>498</v>
      </c>
      <c r="AE202" s="76">
        <v>14107</v>
      </c>
      <c r="AF202" s="76">
        <v>8842</v>
      </c>
      <c r="AG202" s="76">
        <v>6987</v>
      </c>
      <c r="AH202" s="76"/>
      <c r="AI202" s="76" t="s">
        <v>4747</v>
      </c>
      <c r="AJ202" s="76" t="s">
        <v>5782</v>
      </c>
      <c r="AK202" s="81" t="s">
        <v>6427</v>
      </c>
      <c r="AL202" s="76"/>
      <c r="AM202" s="78">
        <v>41883.730069444442</v>
      </c>
      <c r="AN202" s="76" t="s">
        <v>8071</v>
      </c>
      <c r="AO202" s="81" t="s">
        <v>8271</v>
      </c>
      <c r="AP202" s="76" t="s">
        <v>65</v>
      </c>
      <c r="AQ202" s="48"/>
      <c r="AR202" s="48"/>
      <c r="AS202" s="48"/>
      <c r="AT202" s="48"/>
      <c r="AU202" s="48"/>
      <c r="AV202" s="48"/>
      <c r="AW202" s="48"/>
      <c r="AX202" s="48"/>
      <c r="AY202" s="48"/>
      <c r="AZ202" s="48"/>
      <c r="BA202" s="2"/>
      <c r="BB202" s="3"/>
      <c r="BC202" s="3"/>
      <c r="BD202" s="3"/>
      <c r="BE202" s="3"/>
    </row>
    <row r="203" spans="1:57" x14ac:dyDescent="0.3">
      <c r="A203" s="62" t="s">
        <v>330</v>
      </c>
      <c r="B203" s="63"/>
      <c r="C203" s="63"/>
      <c r="D203" s="64"/>
      <c r="E203" s="66"/>
      <c r="F203" s="98" t="s">
        <v>7050</v>
      </c>
      <c r="G203" s="63"/>
      <c r="H203" s="67"/>
      <c r="I203" s="68"/>
      <c r="J203" s="68"/>
      <c r="K203" s="67" t="s">
        <v>9502</v>
      </c>
      <c r="L203" s="71"/>
      <c r="M203" s="72">
        <v>5363.01953125</v>
      </c>
      <c r="N203" s="72">
        <v>5072.2578125</v>
      </c>
      <c r="O203" s="73"/>
      <c r="P203" s="74"/>
      <c r="Q203" s="74"/>
      <c r="R203" s="84"/>
      <c r="S203" s="48">
        <v>0</v>
      </c>
      <c r="T203" s="48">
        <v>1</v>
      </c>
      <c r="U203" s="49">
        <v>0</v>
      </c>
      <c r="V203" s="49">
        <v>0.14285700000000001</v>
      </c>
      <c r="W203" s="49">
        <v>0</v>
      </c>
      <c r="X203" s="49">
        <v>0.59523800000000004</v>
      </c>
      <c r="Y203" s="49">
        <v>0</v>
      </c>
      <c r="Z203" s="49">
        <v>0</v>
      </c>
      <c r="AA203" s="69">
        <v>203</v>
      </c>
      <c r="AB203" s="69"/>
      <c r="AC203" s="70"/>
      <c r="AD203" s="76">
        <v>304</v>
      </c>
      <c r="AE203" s="76">
        <v>230</v>
      </c>
      <c r="AF203" s="76">
        <v>19987</v>
      </c>
      <c r="AG203" s="76">
        <v>3236</v>
      </c>
      <c r="AH203" s="76"/>
      <c r="AI203" s="76"/>
      <c r="AJ203" s="76" t="s">
        <v>5783</v>
      </c>
      <c r="AK203" s="76"/>
      <c r="AL203" s="76"/>
      <c r="AM203" s="78">
        <v>41503.052685185183</v>
      </c>
      <c r="AN203" s="76" t="s">
        <v>8071</v>
      </c>
      <c r="AO203" s="81" t="s">
        <v>8272</v>
      </c>
      <c r="AP203" s="76" t="s">
        <v>66</v>
      </c>
      <c r="AQ203" s="48" t="s">
        <v>2155</v>
      </c>
      <c r="AR203" s="48" t="s">
        <v>2155</v>
      </c>
      <c r="AS203" s="48" t="s">
        <v>2360</v>
      </c>
      <c r="AT203" s="48" t="s">
        <v>2360</v>
      </c>
      <c r="AU203" s="48"/>
      <c r="AV203" s="48"/>
      <c r="AW203" s="102" t="s">
        <v>10698</v>
      </c>
      <c r="AX203" s="102" t="s">
        <v>10698</v>
      </c>
      <c r="AY203" s="102" t="s">
        <v>11387</v>
      </c>
      <c r="AZ203" s="102" t="s">
        <v>11387</v>
      </c>
      <c r="BA203" s="2"/>
      <c r="BB203" s="3"/>
      <c r="BC203" s="3"/>
      <c r="BD203" s="3"/>
      <c r="BE203" s="3"/>
    </row>
    <row r="204" spans="1:57" x14ac:dyDescent="0.3">
      <c r="A204" s="62" t="s">
        <v>331</v>
      </c>
      <c r="B204" s="63"/>
      <c r="C204" s="63"/>
      <c r="D204" s="64"/>
      <c r="E204" s="66"/>
      <c r="F204" s="98" t="s">
        <v>7051</v>
      </c>
      <c r="G204" s="63"/>
      <c r="H204" s="67"/>
      <c r="I204" s="68"/>
      <c r="J204" s="68"/>
      <c r="K204" s="67" t="s">
        <v>9503</v>
      </c>
      <c r="L204" s="71"/>
      <c r="M204" s="72">
        <v>5709.3056640625</v>
      </c>
      <c r="N204" s="72">
        <v>2536.12890625</v>
      </c>
      <c r="O204" s="73"/>
      <c r="P204" s="74"/>
      <c r="Q204" s="74"/>
      <c r="R204" s="84"/>
      <c r="S204" s="48">
        <v>0</v>
      </c>
      <c r="T204" s="48">
        <v>1</v>
      </c>
      <c r="U204" s="49">
        <v>0</v>
      </c>
      <c r="V204" s="49">
        <v>1</v>
      </c>
      <c r="W204" s="49">
        <v>0</v>
      </c>
      <c r="X204" s="49">
        <v>1</v>
      </c>
      <c r="Y204" s="49">
        <v>0</v>
      </c>
      <c r="Z204" s="49">
        <v>0</v>
      </c>
      <c r="AA204" s="69">
        <v>204</v>
      </c>
      <c r="AB204" s="69"/>
      <c r="AC204" s="70"/>
      <c r="AD204" s="76">
        <v>465</v>
      </c>
      <c r="AE204" s="76">
        <v>85</v>
      </c>
      <c r="AF204" s="76">
        <v>8481</v>
      </c>
      <c r="AG204" s="76">
        <v>3674</v>
      </c>
      <c r="AH204" s="76"/>
      <c r="AI204" s="76" t="s">
        <v>4748</v>
      </c>
      <c r="AJ204" s="76" t="s">
        <v>5784</v>
      </c>
      <c r="AK204" s="76"/>
      <c r="AL204" s="76"/>
      <c r="AM204" s="78">
        <v>40201.840682870374</v>
      </c>
      <c r="AN204" s="76" t="s">
        <v>8071</v>
      </c>
      <c r="AO204" s="81" t="s">
        <v>8273</v>
      </c>
      <c r="AP204" s="76" t="s">
        <v>66</v>
      </c>
      <c r="AQ204" s="48"/>
      <c r="AR204" s="48"/>
      <c r="AS204" s="48"/>
      <c r="AT204" s="48"/>
      <c r="AU204" s="48"/>
      <c r="AV204" s="48"/>
      <c r="AW204" s="102" t="s">
        <v>10708</v>
      </c>
      <c r="AX204" s="102" t="s">
        <v>10708</v>
      </c>
      <c r="AY204" s="102" t="s">
        <v>11397</v>
      </c>
      <c r="AZ204" s="102" t="s">
        <v>11397</v>
      </c>
      <c r="BA204" s="2"/>
      <c r="BB204" s="3"/>
      <c r="BC204" s="3"/>
      <c r="BD204" s="3"/>
      <c r="BE204" s="3"/>
    </row>
    <row r="205" spans="1:57" x14ac:dyDescent="0.3">
      <c r="A205" s="62" t="s">
        <v>1223</v>
      </c>
      <c r="B205" s="63"/>
      <c r="C205" s="63"/>
      <c r="D205" s="64"/>
      <c r="E205" s="66"/>
      <c r="F205" s="98" t="s">
        <v>7052</v>
      </c>
      <c r="G205" s="63"/>
      <c r="H205" s="67"/>
      <c r="I205" s="68"/>
      <c r="J205" s="68"/>
      <c r="K205" s="67" t="s">
        <v>9504</v>
      </c>
      <c r="L205" s="71"/>
      <c r="M205" s="72">
        <v>5832.75</v>
      </c>
      <c r="N205" s="72">
        <v>2473.76513671875</v>
      </c>
      <c r="O205" s="73"/>
      <c r="P205" s="74"/>
      <c r="Q205" s="74"/>
      <c r="R205" s="84"/>
      <c r="S205" s="48">
        <v>1</v>
      </c>
      <c r="T205" s="48">
        <v>0</v>
      </c>
      <c r="U205" s="49">
        <v>0</v>
      </c>
      <c r="V205" s="49">
        <v>1</v>
      </c>
      <c r="W205" s="49">
        <v>0</v>
      </c>
      <c r="X205" s="49">
        <v>1</v>
      </c>
      <c r="Y205" s="49">
        <v>0</v>
      </c>
      <c r="Z205" s="49">
        <v>0</v>
      </c>
      <c r="AA205" s="69">
        <v>205</v>
      </c>
      <c r="AB205" s="69"/>
      <c r="AC205" s="70"/>
      <c r="AD205" s="76">
        <v>1300</v>
      </c>
      <c r="AE205" s="76">
        <v>6873659</v>
      </c>
      <c r="AF205" s="76">
        <v>30746</v>
      </c>
      <c r="AG205" s="76">
        <v>15131</v>
      </c>
      <c r="AH205" s="76"/>
      <c r="AI205" s="76" t="s">
        <v>4749</v>
      </c>
      <c r="AJ205" s="76" t="s">
        <v>5785</v>
      </c>
      <c r="AK205" s="81" t="s">
        <v>6428</v>
      </c>
      <c r="AL205" s="76"/>
      <c r="AM205" s="78">
        <v>39724.177974537037</v>
      </c>
      <c r="AN205" s="76" t="s">
        <v>8071</v>
      </c>
      <c r="AO205" s="81" t="s">
        <v>8274</v>
      </c>
      <c r="AP205" s="76" t="s">
        <v>65</v>
      </c>
      <c r="AQ205" s="48"/>
      <c r="AR205" s="48"/>
      <c r="AS205" s="48"/>
      <c r="AT205" s="48"/>
      <c r="AU205" s="48"/>
      <c r="AV205" s="48"/>
      <c r="AW205" s="48"/>
      <c r="AX205" s="48"/>
      <c r="AY205" s="48"/>
      <c r="AZ205" s="48"/>
      <c r="BA205" s="2"/>
      <c r="BB205" s="3"/>
      <c r="BC205" s="3"/>
      <c r="BD205" s="3"/>
      <c r="BE205" s="3"/>
    </row>
    <row r="206" spans="1:57" x14ac:dyDescent="0.3">
      <c r="A206" s="62" t="s">
        <v>333</v>
      </c>
      <c r="B206" s="63"/>
      <c r="C206" s="63"/>
      <c r="D206" s="64"/>
      <c r="E206" s="66"/>
      <c r="F206" s="98" t="s">
        <v>7053</v>
      </c>
      <c r="G206" s="63"/>
      <c r="H206" s="67"/>
      <c r="I206" s="68"/>
      <c r="J206" s="68"/>
      <c r="K206" s="67" t="s">
        <v>9505</v>
      </c>
      <c r="L206" s="71"/>
      <c r="M206" s="72">
        <v>3950.22216796875</v>
      </c>
      <c r="N206" s="72">
        <v>4219.9521484375</v>
      </c>
      <c r="O206" s="73"/>
      <c r="P206" s="74"/>
      <c r="Q206" s="74"/>
      <c r="R206" s="84"/>
      <c r="S206" s="48">
        <v>0</v>
      </c>
      <c r="T206" s="48">
        <v>1</v>
      </c>
      <c r="U206" s="49">
        <v>0</v>
      </c>
      <c r="V206" s="49">
        <v>0.33333299999999999</v>
      </c>
      <c r="W206" s="49">
        <v>0</v>
      </c>
      <c r="X206" s="49">
        <v>0.63829800000000003</v>
      </c>
      <c r="Y206" s="49">
        <v>0</v>
      </c>
      <c r="Z206" s="49">
        <v>0</v>
      </c>
      <c r="AA206" s="69">
        <v>206</v>
      </c>
      <c r="AB206" s="69"/>
      <c r="AC206" s="70"/>
      <c r="AD206" s="76">
        <v>1355</v>
      </c>
      <c r="AE206" s="76">
        <v>1839</v>
      </c>
      <c r="AF206" s="76">
        <v>148895</v>
      </c>
      <c r="AG206" s="76">
        <v>80226</v>
      </c>
      <c r="AH206" s="76"/>
      <c r="AI206" s="76" t="s">
        <v>4750</v>
      </c>
      <c r="AJ206" s="76" t="s">
        <v>5668</v>
      </c>
      <c r="AK206" s="76"/>
      <c r="AL206" s="76"/>
      <c r="AM206" s="78">
        <v>41068.831400462965</v>
      </c>
      <c r="AN206" s="76" t="s">
        <v>8071</v>
      </c>
      <c r="AO206" s="81" t="s">
        <v>8275</v>
      </c>
      <c r="AP206" s="76" t="s">
        <v>66</v>
      </c>
      <c r="AQ206" s="48"/>
      <c r="AR206" s="48"/>
      <c r="AS206" s="48"/>
      <c r="AT206" s="48"/>
      <c r="AU206" s="48"/>
      <c r="AV206" s="48"/>
      <c r="AW206" s="102" t="s">
        <v>10693</v>
      </c>
      <c r="AX206" s="102" t="s">
        <v>10693</v>
      </c>
      <c r="AY206" s="102" t="s">
        <v>11382</v>
      </c>
      <c r="AZ206" s="102" t="s">
        <v>11382</v>
      </c>
      <c r="BA206" s="2"/>
      <c r="BB206" s="3"/>
      <c r="BC206" s="3"/>
      <c r="BD206" s="3"/>
      <c r="BE206" s="3"/>
    </row>
    <row r="207" spans="1:57" x14ac:dyDescent="0.3">
      <c r="A207" s="62" t="s">
        <v>334</v>
      </c>
      <c r="B207" s="63"/>
      <c r="C207" s="63"/>
      <c r="D207" s="64"/>
      <c r="E207" s="66"/>
      <c r="F207" s="98" t="s">
        <v>7054</v>
      </c>
      <c r="G207" s="63"/>
      <c r="H207" s="67"/>
      <c r="I207" s="68"/>
      <c r="J207" s="68"/>
      <c r="K207" s="67" t="s">
        <v>9506</v>
      </c>
      <c r="L207" s="71"/>
      <c r="M207" s="72">
        <v>3939.4169921875</v>
      </c>
      <c r="N207" s="72">
        <v>9207.46484375</v>
      </c>
      <c r="O207" s="73"/>
      <c r="P207" s="74"/>
      <c r="Q207" s="74"/>
      <c r="R207" s="84"/>
      <c r="S207" s="48">
        <v>1</v>
      </c>
      <c r="T207" s="48">
        <v>1</v>
      </c>
      <c r="U207" s="49">
        <v>0</v>
      </c>
      <c r="V207" s="49">
        <v>0</v>
      </c>
      <c r="W207" s="49">
        <v>0</v>
      </c>
      <c r="X207" s="49">
        <v>1</v>
      </c>
      <c r="Y207" s="49">
        <v>0</v>
      </c>
      <c r="Z207" s="49" t="s">
        <v>10536</v>
      </c>
      <c r="AA207" s="69">
        <v>207</v>
      </c>
      <c r="AB207" s="69"/>
      <c r="AC207" s="70"/>
      <c r="AD207" s="76">
        <v>130</v>
      </c>
      <c r="AE207" s="76">
        <v>741</v>
      </c>
      <c r="AF207" s="76">
        <v>9249</v>
      </c>
      <c r="AG207" s="76">
        <v>6898</v>
      </c>
      <c r="AH207" s="76"/>
      <c r="AI207" s="76" t="s">
        <v>4751</v>
      </c>
      <c r="AJ207" s="76" t="s">
        <v>5786</v>
      </c>
      <c r="AK207" s="81" t="s">
        <v>6429</v>
      </c>
      <c r="AL207" s="76"/>
      <c r="AM207" s="78">
        <v>40236.623923611114</v>
      </c>
      <c r="AN207" s="76" t="s">
        <v>8071</v>
      </c>
      <c r="AO207" s="81" t="s">
        <v>8276</v>
      </c>
      <c r="AP207" s="76" t="s">
        <v>66</v>
      </c>
      <c r="AQ207" s="48"/>
      <c r="AR207" s="48"/>
      <c r="AS207" s="48"/>
      <c r="AT207" s="48"/>
      <c r="AU207" s="48"/>
      <c r="AV207" s="48"/>
      <c r="AW207" s="102" t="s">
        <v>10709</v>
      </c>
      <c r="AX207" s="102" t="s">
        <v>10709</v>
      </c>
      <c r="AY207" s="102" t="s">
        <v>11398</v>
      </c>
      <c r="AZ207" s="102" t="s">
        <v>11398</v>
      </c>
      <c r="BA207" s="2"/>
      <c r="BB207" s="3"/>
      <c r="BC207" s="3"/>
      <c r="BD207" s="3"/>
      <c r="BE207" s="3"/>
    </row>
    <row r="208" spans="1:57" ht="331.2" x14ac:dyDescent="0.3">
      <c r="A208" s="62" t="s">
        <v>335</v>
      </c>
      <c r="B208" s="63"/>
      <c r="C208" s="63"/>
      <c r="D208" s="64"/>
      <c r="E208" s="66"/>
      <c r="F208" s="98" t="s">
        <v>7055</v>
      </c>
      <c r="G208" s="63"/>
      <c r="H208" s="67"/>
      <c r="I208" s="68"/>
      <c r="J208" s="68"/>
      <c r="K208" s="50" t="s">
        <v>9507</v>
      </c>
      <c r="L208" s="71"/>
      <c r="M208" s="72">
        <v>5832.75</v>
      </c>
      <c r="N208" s="72">
        <v>2224.309814453125</v>
      </c>
      <c r="O208" s="73"/>
      <c r="P208" s="74"/>
      <c r="Q208" s="74"/>
      <c r="R208" s="84"/>
      <c r="S208" s="48">
        <v>0</v>
      </c>
      <c r="T208" s="48">
        <v>1</v>
      </c>
      <c r="U208" s="49">
        <v>0</v>
      </c>
      <c r="V208" s="49">
        <v>1</v>
      </c>
      <c r="W208" s="49">
        <v>0</v>
      </c>
      <c r="X208" s="49">
        <v>1</v>
      </c>
      <c r="Y208" s="49">
        <v>0</v>
      </c>
      <c r="Z208" s="49">
        <v>0</v>
      </c>
      <c r="AA208" s="69">
        <v>208</v>
      </c>
      <c r="AB208" s="69"/>
      <c r="AC208" s="70"/>
      <c r="AD208" s="76">
        <v>113</v>
      </c>
      <c r="AE208" s="76">
        <v>3136</v>
      </c>
      <c r="AF208" s="76">
        <v>577</v>
      </c>
      <c r="AG208" s="76">
        <v>909</v>
      </c>
      <c r="AH208" s="76"/>
      <c r="AI208" s="76" t="s">
        <v>4752</v>
      </c>
      <c r="AJ208" s="76" t="s">
        <v>5787</v>
      </c>
      <c r="AK208" s="81" t="s">
        <v>6430</v>
      </c>
      <c r="AL208" s="76"/>
      <c r="AM208" s="78">
        <v>43493.893541666665</v>
      </c>
      <c r="AN208" s="76" t="s">
        <v>8071</v>
      </c>
      <c r="AO208" s="81" t="s">
        <v>8277</v>
      </c>
      <c r="AP208" s="76" t="s">
        <v>66</v>
      </c>
      <c r="AQ208" s="48"/>
      <c r="AR208" s="48"/>
      <c r="AS208" s="48"/>
      <c r="AT208" s="48"/>
      <c r="AU208" s="48" t="s">
        <v>2403</v>
      </c>
      <c r="AV208" s="48" t="s">
        <v>2403</v>
      </c>
      <c r="AW208" s="102" t="s">
        <v>10710</v>
      </c>
      <c r="AX208" s="102" t="s">
        <v>10710</v>
      </c>
      <c r="AY208" s="102" t="s">
        <v>11399</v>
      </c>
      <c r="AZ208" s="102" t="s">
        <v>11399</v>
      </c>
      <c r="BA208" s="2"/>
      <c r="BB208" s="3"/>
      <c r="BC208" s="3"/>
      <c r="BD208" s="3"/>
      <c r="BE208" s="3"/>
    </row>
    <row r="209" spans="1:57" x14ac:dyDescent="0.3">
      <c r="A209" s="62" t="s">
        <v>1224</v>
      </c>
      <c r="B209" s="63"/>
      <c r="C209" s="63"/>
      <c r="D209" s="64"/>
      <c r="E209" s="66"/>
      <c r="F209" s="98" t="s">
        <v>7056</v>
      </c>
      <c r="G209" s="63"/>
      <c r="H209" s="67"/>
      <c r="I209" s="68"/>
      <c r="J209" s="68"/>
      <c r="K209" s="67" t="s">
        <v>9508</v>
      </c>
      <c r="L209" s="71"/>
      <c r="M209" s="72">
        <v>5709.3056640625</v>
      </c>
      <c r="N209" s="72">
        <v>2141.157958984375</v>
      </c>
      <c r="O209" s="73"/>
      <c r="P209" s="74"/>
      <c r="Q209" s="74"/>
      <c r="R209" s="84"/>
      <c r="S209" s="48">
        <v>1</v>
      </c>
      <c r="T209" s="48">
        <v>0</v>
      </c>
      <c r="U209" s="49">
        <v>0</v>
      </c>
      <c r="V209" s="49">
        <v>1</v>
      </c>
      <c r="W209" s="49">
        <v>0</v>
      </c>
      <c r="X209" s="49">
        <v>1</v>
      </c>
      <c r="Y209" s="49">
        <v>0</v>
      </c>
      <c r="Z209" s="49">
        <v>0</v>
      </c>
      <c r="AA209" s="69">
        <v>209</v>
      </c>
      <c r="AB209" s="69"/>
      <c r="AC209" s="70"/>
      <c r="AD209" s="76">
        <v>2069</v>
      </c>
      <c r="AE209" s="76">
        <v>873</v>
      </c>
      <c r="AF209" s="76">
        <v>8247</v>
      </c>
      <c r="AG209" s="76">
        <v>6564</v>
      </c>
      <c r="AH209" s="76"/>
      <c r="AI209" s="76" t="s">
        <v>4753</v>
      </c>
      <c r="AJ209" s="76" t="s">
        <v>5667</v>
      </c>
      <c r="AK209" s="76"/>
      <c r="AL209" s="76"/>
      <c r="AM209" s="78">
        <v>43615.590243055558</v>
      </c>
      <c r="AN209" s="76" t="s">
        <v>8071</v>
      </c>
      <c r="AO209" s="81" t="s">
        <v>8278</v>
      </c>
      <c r="AP209" s="76" t="s">
        <v>65</v>
      </c>
      <c r="AQ209" s="48"/>
      <c r="AR209" s="48"/>
      <c r="AS209" s="48"/>
      <c r="AT209" s="48"/>
      <c r="AU209" s="48"/>
      <c r="AV209" s="48"/>
      <c r="AW209" s="48"/>
      <c r="AX209" s="48"/>
      <c r="AY209" s="48"/>
      <c r="AZ209" s="48"/>
      <c r="BA209" s="2"/>
      <c r="BB209" s="3"/>
      <c r="BC209" s="3"/>
      <c r="BD209" s="3"/>
      <c r="BE209" s="3"/>
    </row>
    <row r="210" spans="1:57" x14ac:dyDescent="0.3">
      <c r="A210" s="62" t="s">
        <v>336</v>
      </c>
      <c r="B210" s="63"/>
      <c r="C210" s="63"/>
      <c r="D210" s="64"/>
      <c r="E210" s="66"/>
      <c r="F210" s="98" t="s">
        <v>7057</v>
      </c>
      <c r="G210" s="63"/>
      <c r="H210" s="67"/>
      <c r="I210" s="68"/>
      <c r="J210" s="68"/>
      <c r="K210" s="67" t="s">
        <v>9509</v>
      </c>
      <c r="L210" s="71"/>
      <c r="M210" s="72">
        <v>4879.8701171875</v>
      </c>
      <c r="N210" s="72">
        <v>9382.314453125</v>
      </c>
      <c r="O210" s="73"/>
      <c r="P210" s="74"/>
      <c r="Q210" s="74"/>
      <c r="R210" s="84"/>
      <c r="S210" s="48">
        <v>1</v>
      </c>
      <c r="T210" s="48">
        <v>1</v>
      </c>
      <c r="U210" s="49">
        <v>0</v>
      </c>
      <c r="V210" s="49">
        <v>0</v>
      </c>
      <c r="W210" s="49">
        <v>0</v>
      </c>
      <c r="X210" s="49">
        <v>1</v>
      </c>
      <c r="Y210" s="49">
        <v>0</v>
      </c>
      <c r="Z210" s="49" t="s">
        <v>10536</v>
      </c>
      <c r="AA210" s="69">
        <v>210</v>
      </c>
      <c r="AB210" s="69"/>
      <c r="AC210" s="70"/>
      <c r="AD210" s="76">
        <v>306</v>
      </c>
      <c r="AE210" s="76">
        <v>1129</v>
      </c>
      <c r="AF210" s="76">
        <v>4677</v>
      </c>
      <c r="AG210" s="76">
        <v>108</v>
      </c>
      <c r="AH210" s="76"/>
      <c r="AI210" s="76" t="s">
        <v>4754</v>
      </c>
      <c r="AJ210" s="76" t="s">
        <v>5788</v>
      </c>
      <c r="AK210" s="81" t="s">
        <v>6431</v>
      </c>
      <c r="AL210" s="76"/>
      <c r="AM210" s="78">
        <v>43426.242268518516</v>
      </c>
      <c r="AN210" s="76" t="s">
        <v>8071</v>
      </c>
      <c r="AO210" s="81" t="s">
        <v>8279</v>
      </c>
      <c r="AP210" s="76" t="s">
        <v>66</v>
      </c>
      <c r="AQ210" s="48" t="s">
        <v>2157</v>
      </c>
      <c r="AR210" s="48" t="s">
        <v>2157</v>
      </c>
      <c r="AS210" s="48" t="s">
        <v>2350</v>
      </c>
      <c r="AT210" s="48" t="s">
        <v>2350</v>
      </c>
      <c r="AU210" s="48"/>
      <c r="AV210" s="48"/>
      <c r="AW210" s="102" t="s">
        <v>10711</v>
      </c>
      <c r="AX210" s="102" t="s">
        <v>10711</v>
      </c>
      <c r="AY210" s="102" t="s">
        <v>11400</v>
      </c>
      <c r="AZ210" s="102" t="s">
        <v>11400</v>
      </c>
      <c r="BA210" s="2"/>
      <c r="BB210" s="3"/>
      <c r="BC210" s="3"/>
      <c r="BD210" s="3"/>
      <c r="BE210" s="3"/>
    </row>
    <row r="211" spans="1:57" x14ac:dyDescent="0.3">
      <c r="A211" s="62" t="s">
        <v>337</v>
      </c>
      <c r="B211" s="63"/>
      <c r="C211" s="63"/>
      <c r="D211" s="64"/>
      <c r="E211" s="66"/>
      <c r="F211" s="98" t="s">
        <v>7058</v>
      </c>
      <c r="G211" s="63"/>
      <c r="H211" s="67"/>
      <c r="I211" s="68"/>
      <c r="J211" s="68"/>
      <c r="K211" s="67" t="s">
        <v>9510</v>
      </c>
      <c r="L211" s="71"/>
      <c r="M211" s="72">
        <v>6023.9345703125</v>
      </c>
      <c r="N211" s="72">
        <v>9508.1474609375</v>
      </c>
      <c r="O211" s="73"/>
      <c r="P211" s="74"/>
      <c r="Q211" s="74"/>
      <c r="R211" s="84"/>
      <c r="S211" s="48">
        <v>1</v>
      </c>
      <c r="T211" s="48">
        <v>1</v>
      </c>
      <c r="U211" s="49">
        <v>0</v>
      </c>
      <c r="V211" s="49">
        <v>0</v>
      </c>
      <c r="W211" s="49">
        <v>0</v>
      </c>
      <c r="X211" s="49">
        <v>1</v>
      </c>
      <c r="Y211" s="49">
        <v>0</v>
      </c>
      <c r="Z211" s="49" t="s">
        <v>10536</v>
      </c>
      <c r="AA211" s="69">
        <v>211</v>
      </c>
      <c r="AB211" s="69"/>
      <c r="AC211" s="70"/>
      <c r="AD211" s="76">
        <v>1964</v>
      </c>
      <c r="AE211" s="76">
        <v>992</v>
      </c>
      <c r="AF211" s="76">
        <v>9587</v>
      </c>
      <c r="AG211" s="76">
        <v>16405</v>
      </c>
      <c r="AH211" s="76"/>
      <c r="AI211" s="76" t="s">
        <v>4755</v>
      </c>
      <c r="AJ211" s="76" t="s">
        <v>5789</v>
      </c>
      <c r="AK211" s="81" t="s">
        <v>6432</v>
      </c>
      <c r="AL211" s="76"/>
      <c r="AM211" s="78">
        <v>43238.365162037036</v>
      </c>
      <c r="AN211" s="76" t="s">
        <v>8071</v>
      </c>
      <c r="AO211" s="81" t="s">
        <v>8280</v>
      </c>
      <c r="AP211" s="76" t="s">
        <v>66</v>
      </c>
      <c r="AQ211" s="48" t="s">
        <v>2158</v>
      </c>
      <c r="AR211" s="48" t="s">
        <v>2158</v>
      </c>
      <c r="AS211" s="48" t="s">
        <v>2350</v>
      </c>
      <c r="AT211" s="48" t="s">
        <v>2350</v>
      </c>
      <c r="AU211" s="48"/>
      <c r="AV211" s="48"/>
      <c r="AW211" s="102" t="s">
        <v>10712</v>
      </c>
      <c r="AX211" s="102" t="s">
        <v>10712</v>
      </c>
      <c r="AY211" s="102" t="s">
        <v>11401</v>
      </c>
      <c r="AZ211" s="102" t="s">
        <v>11401</v>
      </c>
      <c r="BA211" s="2"/>
      <c r="BB211" s="3"/>
      <c r="BC211" s="3"/>
      <c r="BD211" s="3"/>
      <c r="BE211" s="3"/>
    </row>
    <row r="212" spans="1:57" x14ac:dyDescent="0.3">
      <c r="A212" s="62" t="s">
        <v>338</v>
      </c>
      <c r="B212" s="63"/>
      <c r="C212" s="63"/>
      <c r="D212" s="64"/>
      <c r="E212" s="66"/>
      <c r="F212" s="98" t="s">
        <v>7059</v>
      </c>
      <c r="G212" s="63"/>
      <c r="H212" s="67"/>
      <c r="I212" s="68"/>
      <c r="J212" s="68"/>
      <c r="K212" s="67" t="s">
        <v>9511</v>
      </c>
      <c r="L212" s="71"/>
      <c r="M212" s="72">
        <v>1616.48583984375</v>
      </c>
      <c r="N212" s="72">
        <v>9581.6904296875</v>
      </c>
      <c r="O212" s="73"/>
      <c r="P212" s="74"/>
      <c r="Q212" s="74"/>
      <c r="R212" s="84"/>
      <c r="S212" s="48">
        <v>1</v>
      </c>
      <c r="T212" s="48">
        <v>1</v>
      </c>
      <c r="U212" s="49">
        <v>0</v>
      </c>
      <c r="V212" s="49">
        <v>0</v>
      </c>
      <c r="W212" s="49">
        <v>0</v>
      </c>
      <c r="X212" s="49">
        <v>1</v>
      </c>
      <c r="Y212" s="49">
        <v>0</v>
      </c>
      <c r="Z212" s="49" t="s">
        <v>10536</v>
      </c>
      <c r="AA212" s="69">
        <v>212</v>
      </c>
      <c r="AB212" s="69"/>
      <c r="AC212" s="70"/>
      <c r="AD212" s="76">
        <v>590</v>
      </c>
      <c r="AE212" s="76">
        <v>205</v>
      </c>
      <c r="AF212" s="76">
        <v>6664</v>
      </c>
      <c r="AG212" s="76">
        <v>3144</v>
      </c>
      <c r="AH212" s="76"/>
      <c r="AI212" s="76" t="s">
        <v>4756</v>
      </c>
      <c r="AJ212" s="76" t="s">
        <v>5790</v>
      </c>
      <c r="AK212" s="81" t="s">
        <v>6433</v>
      </c>
      <c r="AL212" s="76"/>
      <c r="AM212" s="78">
        <v>39855.547777777778</v>
      </c>
      <c r="AN212" s="76" t="s">
        <v>8071</v>
      </c>
      <c r="AO212" s="81" t="s">
        <v>8281</v>
      </c>
      <c r="AP212" s="76" t="s">
        <v>66</v>
      </c>
      <c r="AQ212" s="48"/>
      <c r="AR212" s="48"/>
      <c r="AS212" s="48"/>
      <c r="AT212" s="48"/>
      <c r="AU212" s="48"/>
      <c r="AV212" s="48"/>
      <c r="AW212" s="102" t="s">
        <v>10713</v>
      </c>
      <c r="AX212" s="102" t="s">
        <v>10713</v>
      </c>
      <c r="AY212" s="102" t="s">
        <v>11402</v>
      </c>
      <c r="AZ212" s="102" t="s">
        <v>11402</v>
      </c>
      <c r="BA212" s="2"/>
      <c r="BB212" s="3"/>
      <c r="BC212" s="3"/>
      <c r="BD212" s="3"/>
      <c r="BE212" s="3"/>
    </row>
    <row r="213" spans="1:57" x14ac:dyDescent="0.3">
      <c r="A213" s="62" t="s">
        <v>339</v>
      </c>
      <c r="B213" s="63"/>
      <c r="C213" s="63"/>
      <c r="D213" s="64"/>
      <c r="E213" s="66"/>
      <c r="F213" s="98" t="s">
        <v>7060</v>
      </c>
      <c r="G213" s="63"/>
      <c r="H213" s="67"/>
      <c r="I213" s="68"/>
      <c r="J213" s="68"/>
      <c r="K213" s="67" t="s">
        <v>9512</v>
      </c>
      <c r="L213" s="71"/>
      <c r="M213" s="72">
        <v>5674.19677734375</v>
      </c>
      <c r="N213" s="72">
        <v>4614.9228515625</v>
      </c>
      <c r="O213" s="73"/>
      <c r="P213" s="74"/>
      <c r="Q213" s="74"/>
      <c r="R213" s="84"/>
      <c r="S213" s="48">
        <v>0</v>
      </c>
      <c r="T213" s="48">
        <v>1</v>
      </c>
      <c r="U213" s="49">
        <v>0</v>
      </c>
      <c r="V213" s="49">
        <v>0.2</v>
      </c>
      <c r="W213" s="49">
        <v>0</v>
      </c>
      <c r="X213" s="49">
        <v>0.693693</v>
      </c>
      <c r="Y213" s="49">
        <v>0</v>
      </c>
      <c r="Z213" s="49">
        <v>0</v>
      </c>
      <c r="AA213" s="69">
        <v>213</v>
      </c>
      <c r="AB213" s="69"/>
      <c r="AC213" s="70"/>
      <c r="AD213" s="76">
        <v>98</v>
      </c>
      <c r="AE213" s="76">
        <v>2089</v>
      </c>
      <c r="AF213" s="76">
        <v>5314</v>
      </c>
      <c r="AG213" s="76">
        <v>5779</v>
      </c>
      <c r="AH213" s="76"/>
      <c r="AI213" s="76" t="s">
        <v>4757</v>
      </c>
      <c r="AJ213" s="76"/>
      <c r="AK213" s="81" t="s">
        <v>6434</v>
      </c>
      <c r="AL213" s="76"/>
      <c r="AM213" s="78">
        <v>43579.869583333333</v>
      </c>
      <c r="AN213" s="76" t="s">
        <v>8071</v>
      </c>
      <c r="AO213" s="81" t="s">
        <v>8282</v>
      </c>
      <c r="AP213" s="76" t="s">
        <v>66</v>
      </c>
      <c r="AQ213" s="48"/>
      <c r="AR213" s="48"/>
      <c r="AS213" s="48"/>
      <c r="AT213" s="48"/>
      <c r="AU213" s="48"/>
      <c r="AV213" s="48"/>
      <c r="AW213" s="102" t="s">
        <v>10707</v>
      </c>
      <c r="AX213" s="102" t="s">
        <v>10707</v>
      </c>
      <c r="AY213" s="102" t="s">
        <v>11396</v>
      </c>
      <c r="AZ213" s="102" t="s">
        <v>11396</v>
      </c>
      <c r="BA213" s="2"/>
      <c r="BB213" s="3"/>
      <c r="BC213" s="3"/>
      <c r="BD213" s="3"/>
      <c r="BE213" s="3"/>
    </row>
    <row r="214" spans="1:57" x14ac:dyDescent="0.3">
      <c r="A214" s="62" t="s">
        <v>340</v>
      </c>
      <c r="B214" s="63"/>
      <c r="C214" s="63"/>
      <c r="D214" s="64"/>
      <c r="E214" s="66"/>
      <c r="F214" s="98" t="s">
        <v>7061</v>
      </c>
      <c r="G214" s="63"/>
      <c r="H214" s="67"/>
      <c r="I214" s="68"/>
      <c r="J214" s="68"/>
      <c r="K214" s="67" t="s">
        <v>9513</v>
      </c>
      <c r="L214" s="71"/>
      <c r="M214" s="72">
        <v>2101.957275390625</v>
      </c>
      <c r="N214" s="72">
        <v>6225.45947265625</v>
      </c>
      <c r="O214" s="73"/>
      <c r="P214" s="74"/>
      <c r="Q214" s="74"/>
      <c r="R214" s="84"/>
      <c r="S214" s="48">
        <v>0</v>
      </c>
      <c r="T214" s="48">
        <v>1</v>
      </c>
      <c r="U214" s="49">
        <v>0</v>
      </c>
      <c r="V214" s="49">
        <v>9.7090000000000006E-3</v>
      </c>
      <c r="W214" s="49">
        <v>1.8818999999999999E-2</v>
      </c>
      <c r="X214" s="49">
        <v>0.54937599999999998</v>
      </c>
      <c r="Y214" s="49">
        <v>0</v>
      </c>
      <c r="Z214" s="49">
        <v>0</v>
      </c>
      <c r="AA214" s="69">
        <v>214</v>
      </c>
      <c r="AB214" s="69"/>
      <c r="AC214" s="70"/>
      <c r="AD214" s="76">
        <v>357</v>
      </c>
      <c r="AE214" s="76">
        <v>123</v>
      </c>
      <c r="AF214" s="76">
        <v>325</v>
      </c>
      <c r="AG214" s="76">
        <v>3462</v>
      </c>
      <c r="AH214" s="76"/>
      <c r="AI214" s="76"/>
      <c r="AJ214" s="76" t="s">
        <v>5791</v>
      </c>
      <c r="AK214" s="76"/>
      <c r="AL214" s="76"/>
      <c r="AM214" s="78">
        <v>43278.89261574074</v>
      </c>
      <c r="AN214" s="76" t="s">
        <v>8071</v>
      </c>
      <c r="AO214" s="81" t="s">
        <v>8283</v>
      </c>
      <c r="AP214" s="76" t="s">
        <v>66</v>
      </c>
      <c r="AQ214" s="48"/>
      <c r="AR214" s="48"/>
      <c r="AS214" s="48"/>
      <c r="AT214" s="48"/>
      <c r="AU214" s="48"/>
      <c r="AV214" s="48"/>
      <c r="AW214" s="102" t="s">
        <v>10629</v>
      </c>
      <c r="AX214" s="102" t="s">
        <v>10629</v>
      </c>
      <c r="AY214" s="102" t="s">
        <v>11318</v>
      </c>
      <c r="AZ214" s="102" t="s">
        <v>11318</v>
      </c>
      <c r="BA214" s="2"/>
      <c r="BB214" s="3"/>
      <c r="BC214" s="3"/>
      <c r="BD214" s="3"/>
      <c r="BE214" s="3"/>
    </row>
    <row r="215" spans="1:57" ht="259.2" x14ac:dyDescent="0.3">
      <c r="A215" s="62" t="s">
        <v>341</v>
      </c>
      <c r="B215" s="63"/>
      <c r="C215" s="63"/>
      <c r="D215" s="64"/>
      <c r="E215" s="66"/>
      <c r="F215" s="98" t="s">
        <v>7062</v>
      </c>
      <c r="G215" s="63"/>
      <c r="H215" s="67"/>
      <c r="I215" s="68"/>
      <c r="J215" s="68"/>
      <c r="K215" s="50" t="s">
        <v>9514</v>
      </c>
      <c r="L215" s="71"/>
      <c r="M215" s="72">
        <v>9536.0830078125</v>
      </c>
      <c r="N215" s="72">
        <v>3097.4033203125</v>
      </c>
      <c r="O215" s="73"/>
      <c r="P215" s="74"/>
      <c r="Q215" s="74"/>
      <c r="R215" s="84"/>
      <c r="S215" s="48">
        <v>2</v>
      </c>
      <c r="T215" s="48">
        <v>1</v>
      </c>
      <c r="U215" s="49">
        <v>0</v>
      </c>
      <c r="V215" s="49">
        <v>1</v>
      </c>
      <c r="W215" s="49">
        <v>0</v>
      </c>
      <c r="X215" s="49">
        <v>1.2982450000000001</v>
      </c>
      <c r="Y215" s="49">
        <v>0</v>
      </c>
      <c r="Z215" s="49">
        <v>0</v>
      </c>
      <c r="AA215" s="69">
        <v>215</v>
      </c>
      <c r="AB215" s="69"/>
      <c r="AC215" s="70"/>
      <c r="AD215" s="76">
        <v>2210</v>
      </c>
      <c r="AE215" s="76">
        <v>4484</v>
      </c>
      <c r="AF215" s="76">
        <v>106481</v>
      </c>
      <c r="AG215" s="76">
        <v>41146</v>
      </c>
      <c r="AH215" s="76"/>
      <c r="AI215" s="76"/>
      <c r="AJ215" s="76" t="s">
        <v>5792</v>
      </c>
      <c r="AK215" s="76"/>
      <c r="AL215" s="76"/>
      <c r="AM215" s="78">
        <v>41453.358796296299</v>
      </c>
      <c r="AN215" s="76" t="s">
        <v>8071</v>
      </c>
      <c r="AO215" s="81" t="s">
        <v>8284</v>
      </c>
      <c r="AP215" s="76" t="s">
        <v>66</v>
      </c>
      <c r="AQ215" s="48"/>
      <c r="AR215" s="48"/>
      <c r="AS215" s="48"/>
      <c r="AT215" s="48"/>
      <c r="AU215" s="48"/>
      <c r="AV215" s="48"/>
      <c r="AW215" s="102" t="s">
        <v>10714</v>
      </c>
      <c r="AX215" s="102" t="s">
        <v>10714</v>
      </c>
      <c r="AY215" s="102" t="s">
        <v>11403</v>
      </c>
      <c r="AZ215" s="102" t="s">
        <v>11403</v>
      </c>
      <c r="BA215" s="2"/>
      <c r="BB215" s="3"/>
      <c r="BC215" s="3"/>
      <c r="BD215" s="3"/>
      <c r="BE215" s="3"/>
    </row>
    <row r="216" spans="1:57" x14ac:dyDescent="0.3">
      <c r="A216" s="62" t="s">
        <v>342</v>
      </c>
      <c r="B216" s="63"/>
      <c r="C216" s="63"/>
      <c r="D216" s="64"/>
      <c r="E216" s="66"/>
      <c r="F216" s="98" t="s">
        <v>7063</v>
      </c>
      <c r="G216" s="63"/>
      <c r="H216" s="67"/>
      <c r="I216" s="68"/>
      <c r="J216" s="68"/>
      <c r="K216" s="67" t="s">
        <v>9515</v>
      </c>
      <c r="L216" s="71"/>
      <c r="M216" s="72">
        <v>9628.6669921875</v>
      </c>
      <c r="N216" s="72">
        <v>3180.55517578125</v>
      </c>
      <c r="O216" s="73"/>
      <c r="P216" s="74"/>
      <c r="Q216" s="74"/>
      <c r="R216" s="84"/>
      <c r="S216" s="48">
        <v>0</v>
      </c>
      <c r="T216" s="48">
        <v>1</v>
      </c>
      <c r="U216" s="49">
        <v>0</v>
      </c>
      <c r="V216" s="49">
        <v>1</v>
      </c>
      <c r="W216" s="49">
        <v>0</v>
      </c>
      <c r="X216" s="49">
        <v>0.70175399999999999</v>
      </c>
      <c r="Y216" s="49">
        <v>0</v>
      </c>
      <c r="Z216" s="49">
        <v>0</v>
      </c>
      <c r="AA216" s="69">
        <v>216</v>
      </c>
      <c r="AB216" s="69"/>
      <c r="AC216" s="70"/>
      <c r="AD216" s="76">
        <v>1042</v>
      </c>
      <c r="AE216" s="76">
        <v>740</v>
      </c>
      <c r="AF216" s="76">
        <v>70678</v>
      </c>
      <c r="AG216" s="76">
        <v>10236</v>
      </c>
      <c r="AH216" s="76"/>
      <c r="AI216" s="76"/>
      <c r="AJ216" s="76" t="s">
        <v>5754</v>
      </c>
      <c r="AK216" s="76"/>
      <c r="AL216" s="76"/>
      <c r="AM216" s="78">
        <v>40575.608460648145</v>
      </c>
      <c r="AN216" s="76" t="s">
        <v>8071</v>
      </c>
      <c r="AO216" s="81" t="s">
        <v>8285</v>
      </c>
      <c r="AP216" s="76" t="s">
        <v>66</v>
      </c>
      <c r="AQ216" s="48"/>
      <c r="AR216" s="48"/>
      <c r="AS216" s="48"/>
      <c r="AT216" s="48"/>
      <c r="AU216" s="48"/>
      <c r="AV216" s="48"/>
      <c r="AW216" s="102" t="s">
        <v>10715</v>
      </c>
      <c r="AX216" s="102" t="s">
        <v>10715</v>
      </c>
      <c r="AY216" s="102" t="s">
        <v>11404</v>
      </c>
      <c r="AZ216" s="102" t="s">
        <v>11404</v>
      </c>
      <c r="BA216" s="2"/>
      <c r="BB216" s="3"/>
      <c r="BC216" s="3"/>
      <c r="BD216" s="3"/>
      <c r="BE216" s="3"/>
    </row>
    <row r="217" spans="1:57" x14ac:dyDescent="0.3">
      <c r="A217" s="62" t="s">
        <v>343</v>
      </c>
      <c r="B217" s="63"/>
      <c r="C217" s="63"/>
      <c r="D217" s="64"/>
      <c r="E217" s="66"/>
      <c r="F217" s="98" t="s">
        <v>7064</v>
      </c>
      <c r="G217" s="63"/>
      <c r="H217" s="67"/>
      <c r="I217" s="68"/>
      <c r="J217" s="68"/>
      <c r="K217" s="67" t="s">
        <v>9516</v>
      </c>
      <c r="L217" s="71"/>
      <c r="M217" s="72">
        <v>5709.3056640625</v>
      </c>
      <c r="N217" s="72">
        <v>2847.947998046875</v>
      </c>
      <c r="O217" s="73"/>
      <c r="P217" s="74"/>
      <c r="Q217" s="74"/>
      <c r="R217" s="84"/>
      <c r="S217" s="48">
        <v>0</v>
      </c>
      <c r="T217" s="48">
        <v>1</v>
      </c>
      <c r="U217" s="49">
        <v>0</v>
      </c>
      <c r="V217" s="49">
        <v>1</v>
      </c>
      <c r="W217" s="49">
        <v>0</v>
      </c>
      <c r="X217" s="49">
        <v>1</v>
      </c>
      <c r="Y217" s="49">
        <v>0</v>
      </c>
      <c r="Z217" s="49">
        <v>0</v>
      </c>
      <c r="AA217" s="69">
        <v>217</v>
      </c>
      <c r="AB217" s="69"/>
      <c r="AC217" s="70"/>
      <c r="AD217" s="76">
        <v>536</v>
      </c>
      <c r="AE217" s="76">
        <v>305</v>
      </c>
      <c r="AF217" s="76">
        <v>35966</v>
      </c>
      <c r="AG217" s="76">
        <v>9216</v>
      </c>
      <c r="AH217" s="76"/>
      <c r="AI217" s="76" t="s">
        <v>4758</v>
      </c>
      <c r="AJ217" s="76" t="s">
        <v>5793</v>
      </c>
      <c r="AK217" s="76"/>
      <c r="AL217" s="76"/>
      <c r="AM217" s="78">
        <v>41050.98400462963</v>
      </c>
      <c r="AN217" s="76" t="s">
        <v>8071</v>
      </c>
      <c r="AO217" s="81" t="s">
        <v>8286</v>
      </c>
      <c r="AP217" s="76" t="s">
        <v>66</v>
      </c>
      <c r="AQ217" s="48"/>
      <c r="AR217" s="48"/>
      <c r="AS217" s="48"/>
      <c r="AT217" s="48"/>
      <c r="AU217" s="48"/>
      <c r="AV217" s="48"/>
      <c r="AW217" s="102" t="s">
        <v>10716</v>
      </c>
      <c r="AX217" s="102" t="s">
        <v>10716</v>
      </c>
      <c r="AY217" s="102" t="s">
        <v>11405</v>
      </c>
      <c r="AZ217" s="102" t="s">
        <v>11405</v>
      </c>
      <c r="BA217" s="2"/>
      <c r="BB217" s="3"/>
      <c r="BC217" s="3"/>
      <c r="BD217" s="3"/>
      <c r="BE217" s="3"/>
    </row>
    <row r="218" spans="1:57" x14ac:dyDescent="0.3">
      <c r="A218" s="62" t="s">
        <v>1225</v>
      </c>
      <c r="B218" s="63"/>
      <c r="C218" s="63"/>
      <c r="D218" s="64"/>
      <c r="E218" s="66"/>
      <c r="F218" s="98" t="s">
        <v>7065</v>
      </c>
      <c r="G218" s="63"/>
      <c r="H218" s="67"/>
      <c r="I218" s="68"/>
      <c r="J218" s="68"/>
      <c r="K218" s="67" t="s">
        <v>9517</v>
      </c>
      <c r="L218" s="71"/>
      <c r="M218" s="72">
        <v>5832.75</v>
      </c>
      <c r="N218" s="72">
        <v>2785.584228515625</v>
      </c>
      <c r="O218" s="73"/>
      <c r="P218" s="74"/>
      <c r="Q218" s="74"/>
      <c r="R218" s="84"/>
      <c r="S218" s="48">
        <v>1</v>
      </c>
      <c r="T218" s="48">
        <v>0</v>
      </c>
      <c r="U218" s="49">
        <v>0</v>
      </c>
      <c r="V218" s="49">
        <v>1</v>
      </c>
      <c r="W218" s="49">
        <v>0</v>
      </c>
      <c r="X218" s="49">
        <v>1</v>
      </c>
      <c r="Y218" s="49">
        <v>0</v>
      </c>
      <c r="Z218" s="49">
        <v>0</v>
      </c>
      <c r="AA218" s="69">
        <v>218</v>
      </c>
      <c r="AB218" s="69"/>
      <c r="AC218" s="70"/>
      <c r="AD218" s="76">
        <v>1314</v>
      </c>
      <c r="AE218" s="76">
        <v>2115</v>
      </c>
      <c r="AF218" s="76">
        <v>91205</v>
      </c>
      <c r="AG218" s="76">
        <v>11763</v>
      </c>
      <c r="AH218" s="76"/>
      <c r="AI218" s="76" t="s">
        <v>4759</v>
      </c>
      <c r="AJ218" s="76"/>
      <c r="AK218" s="76"/>
      <c r="AL218" s="76"/>
      <c r="AM218" s="78">
        <v>40556.182650462964</v>
      </c>
      <c r="AN218" s="76" t="s">
        <v>8071</v>
      </c>
      <c r="AO218" s="81" t="s">
        <v>8287</v>
      </c>
      <c r="AP218" s="76" t="s">
        <v>65</v>
      </c>
      <c r="AQ218" s="48"/>
      <c r="AR218" s="48"/>
      <c r="AS218" s="48"/>
      <c r="AT218" s="48"/>
      <c r="AU218" s="48"/>
      <c r="AV218" s="48"/>
      <c r="AW218" s="48"/>
      <c r="AX218" s="48"/>
      <c r="AY218" s="48"/>
      <c r="AZ218" s="48"/>
      <c r="BA218" s="2"/>
      <c r="BB218" s="3"/>
      <c r="BC218" s="3"/>
      <c r="BD218" s="3"/>
      <c r="BE218" s="3"/>
    </row>
    <row r="219" spans="1:57" x14ac:dyDescent="0.3">
      <c r="A219" s="62" t="s">
        <v>344</v>
      </c>
      <c r="B219" s="63"/>
      <c r="C219" s="63"/>
      <c r="D219" s="64"/>
      <c r="E219" s="66"/>
      <c r="F219" s="98" t="s">
        <v>7066</v>
      </c>
      <c r="G219" s="63"/>
      <c r="H219" s="67"/>
      <c r="I219" s="68"/>
      <c r="J219" s="68"/>
      <c r="K219" s="67" t="s">
        <v>9518</v>
      </c>
      <c r="L219" s="71"/>
      <c r="M219" s="72">
        <v>7653.21533203125</v>
      </c>
      <c r="N219" s="72">
        <v>9282.7216796875</v>
      </c>
      <c r="O219" s="73"/>
      <c r="P219" s="74"/>
      <c r="Q219" s="74"/>
      <c r="R219" s="84"/>
      <c r="S219" s="48">
        <v>1</v>
      </c>
      <c r="T219" s="48">
        <v>1</v>
      </c>
      <c r="U219" s="49">
        <v>0</v>
      </c>
      <c r="V219" s="49">
        <v>0</v>
      </c>
      <c r="W219" s="49">
        <v>0</v>
      </c>
      <c r="X219" s="49">
        <v>1</v>
      </c>
      <c r="Y219" s="49">
        <v>0</v>
      </c>
      <c r="Z219" s="49" t="s">
        <v>10536</v>
      </c>
      <c r="AA219" s="69">
        <v>219</v>
      </c>
      <c r="AB219" s="69"/>
      <c r="AC219" s="70"/>
      <c r="AD219" s="76">
        <v>416</v>
      </c>
      <c r="AE219" s="76">
        <v>307</v>
      </c>
      <c r="AF219" s="76">
        <v>24747</v>
      </c>
      <c r="AG219" s="76">
        <v>5907</v>
      </c>
      <c r="AH219" s="76"/>
      <c r="AI219" s="76" t="s">
        <v>4760</v>
      </c>
      <c r="AJ219" s="76" t="s">
        <v>5794</v>
      </c>
      <c r="AK219" s="76"/>
      <c r="AL219" s="76"/>
      <c r="AM219" s="78">
        <v>40456.736898148149</v>
      </c>
      <c r="AN219" s="76" t="s">
        <v>8071</v>
      </c>
      <c r="AO219" s="81" t="s">
        <v>8288</v>
      </c>
      <c r="AP219" s="76" t="s">
        <v>66</v>
      </c>
      <c r="AQ219" s="48"/>
      <c r="AR219" s="48"/>
      <c r="AS219" s="48"/>
      <c r="AT219" s="48"/>
      <c r="AU219" s="48"/>
      <c r="AV219" s="48"/>
      <c r="AW219" s="102" t="s">
        <v>10717</v>
      </c>
      <c r="AX219" s="102" t="s">
        <v>10717</v>
      </c>
      <c r="AY219" s="102" t="s">
        <v>11406</v>
      </c>
      <c r="AZ219" s="102" t="s">
        <v>11406</v>
      </c>
      <c r="BA219" s="2"/>
      <c r="BB219" s="3"/>
      <c r="BC219" s="3"/>
      <c r="BD219" s="3"/>
      <c r="BE219" s="3"/>
    </row>
    <row r="220" spans="1:57" x14ac:dyDescent="0.3">
      <c r="A220" s="62" t="s">
        <v>345</v>
      </c>
      <c r="B220" s="63"/>
      <c r="C220" s="63"/>
      <c r="D220" s="64"/>
      <c r="E220" s="66"/>
      <c r="F220" s="98" t="s">
        <v>7067</v>
      </c>
      <c r="G220" s="63"/>
      <c r="H220" s="67"/>
      <c r="I220" s="68"/>
      <c r="J220" s="68"/>
      <c r="K220" s="67" t="s">
        <v>9519</v>
      </c>
      <c r="L220" s="71"/>
      <c r="M220" s="72">
        <v>5709.3056640625</v>
      </c>
      <c r="N220" s="72">
        <v>1891.7027587890625</v>
      </c>
      <c r="O220" s="73"/>
      <c r="P220" s="74"/>
      <c r="Q220" s="74"/>
      <c r="R220" s="84"/>
      <c r="S220" s="48">
        <v>0</v>
      </c>
      <c r="T220" s="48">
        <v>1</v>
      </c>
      <c r="U220" s="49">
        <v>0</v>
      </c>
      <c r="V220" s="49">
        <v>1</v>
      </c>
      <c r="W220" s="49">
        <v>0</v>
      </c>
      <c r="X220" s="49">
        <v>1</v>
      </c>
      <c r="Y220" s="49">
        <v>0</v>
      </c>
      <c r="Z220" s="49">
        <v>0</v>
      </c>
      <c r="AA220" s="69">
        <v>220</v>
      </c>
      <c r="AB220" s="69"/>
      <c r="AC220" s="70"/>
      <c r="AD220" s="76">
        <v>194</v>
      </c>
      <c r="AE220" s="76">
        <v>551</v>
      </c>
      <c r="AF220" s="76">
        <v>23771</v>
      </c>
      <c r="AG220" s="76">
        <v>4435</v>
      </c>
      <c r="AH220" s="76"/>
      <c r="AI220" s="76" t="s">
        <v>4761</v>
      </c>
      <c r="AJ220" s="76" t="s">
        <v>5668</v>
      </c>
      <c r="AK220" s="76"/>
      <c r="AL220" s="76"/>
      <c r="AM220" s="78">
        <v>40919.793229166666</v>
      </c>
      <c r="AN220" s="76" t="s">
        <v>8071</v>
      </c>
      <c r="AO220" s="81" t="s">
        <v>8289</v>
      </c>
      <c r="AP220" s="76" t="s">
        <v>66</v>
      </c>
      <c r="AQ220" s="48"/>
      <c r="AR220" s="48"/>
      <c r="AS220" s="48"/>
      <c r="AT220" s="48"/>
      <c r="AU220" s="48"/>
      <c r="AV220" s="48"/>
      <c r="AW220" s="102" t="s">
        <v>10718</v>
      </c>
      <c r="AX220" s="102" t="s">
        <v>10718</v>
      </c>
      <c r="AY220" s="102" t="s">
        <v>11407</v>
      </c>
      <c r="AZ220" s="102" t="s">
        <v>11407</v>
      </c>
      <c r="BA220" s="2"/>
      <c r="BB220" s="3"/>
      <c r="BC220" s="3"/>
      <c r="BD220" s="3"/>
      <c r="BE220" s="3"/>
    </row>
    <row r="221" spans="1:57" x14ac:dyDescent="0.3">
      <c r="A221" s="62" t="s">
        <v>1226</v>
      </c>
      <c r="B221" s="63"/>
      <c r="C221" s="63"/>
      <c r="D221" s="64"/>
      <c r="E221" s="66"/>
      <c r="F221" s="98" t="s">
        <v>7068</v>
      </c>
      <c r="G221" s="63"/>
      <c r="H221" s="67"/>
      <c r="I221" s="68"/>
      <c r="J221" s="68"/>
      <c r="K221" s="67" t="s">
        <v>9520</v>
      </c>
      <c r="L221" s="71"/>
      <c r="M221" s="72">
        <v>5832.75</v>
      </c>
      <c r="N221" s="72">
        <v>1829.3388671875</v>
      </c>
      <c r="O221" s="73"/>
      <c r="P221" s="74"/>
      <c r="Q221" s="74"/>
      <c r="R221" s="84"/>
      <c r="S221" s="48">
        <v>1</v>
      </c>
      <c r="T221" s="48">
        <v>0</v>
      </c>
      <c r="U221" s="49">
        <v>0</v>
      </c>
      <c r="V221" s="49">
        <v>1</v>
      </c>
      <c r="W221" s="49">
        <v>0</v>
      </c>
      <c r="X221" s="49">
        <v>1</v>
      </c>
      <c r="Y221" s="49">
        <v>0</v>
      </c>
      <c r="Z221" s="49">
        <v>0</v>
      </c>
      <c r="AA221" s="69">
        <v>221</v>
      </c>
      <c r="AB221" s="69"/>
      <c r="AC221" s="70"/>
      <c r="AD221" s="76">
        <v>633</v>
      </c>
      <c r="AE221" s="76">
        <v>399</v>
      </c>
      <c r="AF221" s="76">
        <v>14890</v>
      </c>
      <c r="AG221" s="76">
        <v>6833</v>
      </c>
      <c r="AH221" s="76"/>
      <c r="AI221" s="76" t="s">
        <v>4762</v>
      </c>
      <c r="AJ221" s="76" t="s">
        <v>5795</v>
      </c>
      <c r="AK221" s="81" t="s">
        <v>6435</v>
      </c>
      <c r="AL221" s="76"/>
      <c r="AM221" s="78">
        <v>41795.662187499998</v>
      </c>
      <c r="AN221" s="76" t="s">
        <v>8071</v>
      </c>
      <c r="AO221" s="81" t="s">
        <v>8290</v>
      </c>
      <c r="AP221" s="76" t="s">
        <v>65</v>
      </c>
      <c r="AQ221" s="48"/>
      <c r="AR221" s="48"/>
      <c r="AS221" s="48"/>
      <c r="AT221" s="48"/>
      <c r="AU221" s="48"/>
      <c r="AV221" s="48"/>
      <c r="AW221" s="48"/>
      <c r="AX221" s="48"/>
      <c r="AY221" s="48"/>
      <c r="AZ221" s="48"/>
      <c r="BA221" s="2"/>
      <c r="BB221" s="3"/>
      <c r="BC221" s="3"/>
      <c r="BD221" s="3"/>
      <c r="BE221" s="3"/>
    </row>
    <row r="222" spans="1:57" x14ac:dyDescent="0.3">
      <c r="A222" s="62" t="s">
        <v>346</v>
      </c>
      <c r="B222" s="63"/>
      <c r="C222" s="63"/>
      <c r="D222" s="64"/>
      <c r="E222" s="66"/>
      <c r="F222" s="98" t="s">
        <v>7069</v>
      </c>
      <c r="G222" s="63"/>
      <c r="H222" s="67"/>
      <c r="I222" s="68"/>
      <c r="J222" s="68"/>
      <c r="K222" s="67" t="s">
        <v>9521</v>
      </c>
      <c r="L222" s="71"/>
      <c r="M222" s="72">
        <v>5832.75</v>
      </c>
      <c r="N222" s="72">
        <v>956.24530029296875</v>
      </c>
      <c r="O222" s="73"/>
      <c r="P222" s="74"/>
      <c r="Q222" s="74"/>
      <c r="R222" s="84"/>
      <c r="S222" s="48">
        <v>2</v>
      </c>
      <c r="T222" s="48">
        <v>1</v>
      </c>
      <c r="U222" s="49">
        <v>0</v>
      </c>
      <c r="V222" s="49">
        <v>1</v>
      </c>
      <c r="W222" s="49">
        <v>0</v>
      </c>
      <c r="X222" s="49">
        <v>1.2982450000000001</v>
      </c>
      <c r="Y222" s="49">
        <v>0</v>
      </c>
      <c r="Z222" s="49">
        <v>0</v>
      </c>
      <c r="AA222" s="69">
        <v>222</v>
      </c>
      <c r="AB222" s="69"/>
      <c r="AC222" s="70"/>
      <c r="AD222" s="76">
        <v>334</v>
      </c>
      <c r="AE222" s="76">
        <v>17902</v>
      </c>
      <c r="AF222" s="76">
        <v>48464</v>
      </c>
      <c r="AG222" s="76">
        <v>94</v>
      </c>
      <c r="AH222" s="76"/>
      <c r="AI222" s="76" t="s">
        <v>4763</v>
      </c>
      <c r="AJ222" s="76"/>
      <c r="AK222" s="81" t="s">
        <v>6436</v>
      </c>
      <c r="AL222" s="76"/>
      <c r="AM222" s="78">
        <v>39820.187847222223</v>
      </c>
      <c r="AN222" s="76" t="s">
        <v>8071</v>
      </c>
      <c r="AO222" s="81" t="s">
        <v>8291</v>
      </c>
      <c r="AP222" s="76" t="s">
        <v>66</v>
      </c>
      <c r="AQ222" s="48" t="s">
        <v>2155</v>
      </c>
      <c r="AR222" s="48" t="s">
        <v>2155</v>
      </c>
      <c r="AS222" s="48" t="s">
        <v>2360</v>
      </c>
      <c r="AT222" s="48" t="s">
        <v>2360</v>
      </c>
      <c r="AU222" s="48"/>
      <c r="AV222" s="48"/>
      <c r="AW222" s="102" t="s">
        <v>10699</v>
      </c>
      <c r="AX222" s="102" t="s">
        <v>10699</v>
      </c>
      <c r="AY222" s="102" t="s">
        <v>11388</v>
      </c>
      <c r="AZ222" s="102" t="s">
        <v>11388</v>
      </c>
      <c r="BA222" s="2"/>
      <c r="BB222" s="3"/>
      <c r="BC222" s="3"/>
      <c r="BD222" s="3"/>
      <c r="BE222" s="3"/>
    </row>
    <row r="223" spans="1:57" x14ac:dyDescent="0.3">
      <c r="A223" s="62" t="s">
        <v>347</v>
      </c>
      <c r="B223" s="63"/>
      <c r="C223" s="63"/>
      <c r="D223" s="64"/>
      <c r="E223" s="66"/>
      <c r="F223" s="98" t="s">
        <v>7070</v>
      </c>
      <c r="G223" s="63"/>
      <c r="H223" s="67"/>
      <c r="I223" s="68"/>
      <c r="J223" s="68"/>
      <c r="K223" s="67" t="s">
        <v>9522</v>
      </c>
      <c r="L223" s="71"/>
      <c r="M223" s="72">
        <v>5709.3056640625</v>
      </c>
      <c r="N223" s="72">
        <v>873.09356689453125</v>
      </c>
      <c r="O223" s="73"/>
      <c r="P223" s="74"/>
      <c r="Q223" s="74"/>
      <c r="R223" s="84"/>
      <c r="S223" s="48">
        <v>0</v>
      </c>
      <c r="T223" s="48">
        <v>1</v>
      </c>
      <c r="U223" s="49">
        <v>0</v>
      </c>
      <c r="V223" s="49">
        <v>1</v>
      </c>
      <c r="W223" s="49">
        <v>0</v>
      </c>
      <c r="X223" s="49">
        <v>0.70175399999999999</v>
      </c>
      <c r="Y223" s="49">
        <v>0</v>
      </c>
      <c r="Z223" s="49">
        <v>0</v>
      </c>
      <c r="AA223" s="69">
        <v>223</v>
      </c>
      <c r="AB223" s="69"/>
      <c r="AC223" s="70"/>
      <c r="AD223" s="76">
        <v>226</v>
      </c>
      <c r="AE223" s="76">
        <v>17</v>
      </c>
      <c r="AF223" s="76">
        <v>6948</v>
      </c>
      <c r="AG223" s="76">
        <v>21846</v>
      </c>
      <c r="AH223" s="76"/>
      <c r="AI223" s="76"/>
      <c r="AJ223" s="76"/>
      <c r="AK223" s="76"/>
      <c r="AL223" s="76"/>
      <c r="AM223" s="78">
        <v>41930.132939814815</v>
      </c>
      <c r="AN223" s="76" t="s">
        <v>8071</v>
      </c>
      <c r="AO223" s="81" t="s">
        <v>8292</v>
      </c>
      <c r="AP223" s="76" t="s">
        <v>66</v>
      </c>
      <c r="AQ223" s="48" t="s">
        <v>2155</v>
      </c>
      <c r="AR223" s="48" t="s">
        <v>2155</v>
      </c>
      <c r="AS223" s="48" t="s">
        <v>2360</v>
      </c>
      <c r="AT223" s="48" t="s">
        <v>2360</v>
      </c>
      <c r="AU223" s="48"/>
      <c r="AV223" s="48"/>
      <c r="AW223" s="102" t="s">
        <v>10719</v>
      </c>
      <c r="AX223" s="102" t="s">
        <v>10719</v>
      </c>
      <c r="AY223" s="102" t="s">
        <v>11408</v>
      </c>
      <c r="AZ223" s="102" t="s">
        <v>11408</v>
      </c>
      <c r="BA223" s="2"/>
      <c r="BB223" s="3"/>
      <c r="BC223" s="3"/>
      <c r="BD223" s="3"/>
      <c r="BE223" s="3"/>
    </row>
    <row r="224" spans="1:57" x14ac:dyDescent="0.3">
      <c r="A224" s="62" t="s">
        <v>348</v>
      </c>
      <c r="B224" s="63"/>
      <c r="C224" s="63"/>
      <c r="D224" s="64"/>
      <c r="E224" s="66"/>
      <c r="F224" s="98" t="s">
        <v>7071</v>
      </c>
      <c r="G224" s="63"/>
      <c r="H224" s="67"/>
      <c r="I224" s="68"/>
      <c r="J224" s="68"/>
      <c r="K224" s="67" t="s">
        <v>9523</v>
      </c>
      <c r="L224" s="71"/>
      <c r="M224" s="72">
        <v>5925.33349609375</v>
      </c>
      <c r="N224" s="72">
        <v>5493.7236328125</v>
      </c>
      <c r="O224" s="73"/>
      <c r="P224" s="74"/>
      <c r="Q224" s="74"/>
      <c r="R224" s="84"/>
      <c r="S224" s="48">
        <v>0</v>
      </c>
      <c r="T224" s="48">
        <v>1</v>
      </c>
      <c r="U224" s="49">
        <v>0</v>
      </c>
      <c r="V224" s="49">
        <v>0.04</v>
      </c>
      <c r="W224" s="49">
        <v>0</v>
      </c>
      <c r="X224" s="49">
        <v>0.57588300000000003</v>
      </c>
      <c r="Y224" s="49">
        <v>0</v>
      </c>
      <c r="Z224" s="49">
        <v>0</v>
      </c>
      <c r="AA224" s="69">
        <v>224</v>
      </c>
      <c r="AB224" s="69"/>
      <c r="AC224" s="70"/>
      <c r="AD224" s="76">
        <v>442</v>
      </c>
      <c r="AE224" s="76">
        <v>307</v>
      </c>
      <c r="AF224" s="76">
        <v>25526</v>
      </c>
      <c r="AG224" s="76">
        <v>27826</v>
      </c>
      <c r="AH224" s="76"/>
      <c r="AI224" s="76" t="s">
        <v>4764</v>
      </c>
      <c r="AJ224" s="76" t="s">
        <v>5796</v>
      </c>
      <c r="AK224" s="81" t="s">
        <v>6437</v>
      </c>
      <c r="AL224" s="76"/>
      <c r="AM224" s="78">
        <v>40983.880624999998</v>
      </c>
      <c r="AN224" s="76" t="s">
        <v>8071</v>
      </c>
      <c r="AO224" s="81" t="s">
        <v>8293</v>
      </c>
      <c r="AP224" s="76" t="s">
        <v>66</v>
      </c>
      <c r="AQ224" s="48" t="s">
        <v>2132</v>
      </c>
      <c r="AR224" s="48" t="s">
        <v>2132</v>
      </c>
      <c r="AS224" s="48" t="s">
        <v>2352</v>
      </c>
      <c r="AT224" s="48" t="s">
        <v>2352</v>
      </c>
      <c r="AU224" s="48"/>
      <c r="AV224" s="48"/>
      <c r="AW224" s="102" t="s">
        <v>10640</v>
      </c>
      <c r="AX224" s="102" t="s">
        <v>10640</v>
      </c>
      <c r="AY224" s="102" t="s">
        <v>11329</v>
      </c>
      <c r="AZ224" s="102" t="s">
        <v>11329</v>
      </c>
      <c r="BA224" s="2"/>
      <c r="BB224" s="3"/>
      <c r="BC224" s="3"/>
      <c r="BD224" s="3"/>
      <c r="BE224" s="3"/>
    </row>
    <row r="225" spans="1:57" x14ac:dyDescent="0.3">
      <c r="A225" s="62" t="s">
        <v>349</v>
      </c>
      <c r="B225" s="63"/>
      <c r="C225" s="63"/>
      <c r="D225" s="64"/>
      <c r="E225" s="66"/>
      <c r="F225" s="98" t="s">
        <v>7072</v>
      </c>
      <c r="G225" s="63"/>
      <c r="H225" s="67"/>
      <c r="I225" s="68"/>
      <c r="J225" s="68"/>
      <c r="K225" s="67" t="s">
        <v>9524</v>
      </c>
      <c r="L225" s="71"/>
      <c r="M225" s="72">
        <v>2499.75</v>
      </c>
      <c r="N225" s="72">
        <v>2204.7177734375</v>
      </c>
      <c r="O225" s="73"/>
      <c r="P225" s="74"/>
      <c r="Q225" s="74"/>
      <c r="R225" s="84"/>
      <c r="S225" s="48">
        <v>0</v>
      </c>
      <c r="T225" s="48">
        <v>1</v>
      </c>
      <c r="U225" s="49">
        <v>0</v>
      </c>
      <c r="V225" s="49">
        <v>0.2</v>
      </c>
      <c r="W225" s="49">
        <v>0</v>
      </c>
      <c r="X225" s="49">
        <v>0.61068699999999998</v>
      </c>
      <c r="Y225" s="49">
        <v>0</v>
      </c>
      <c r="Z225" s="49">
        <v>0</v>
      </c>
      <c r="AA225" s="69">
        <v>225</v>
      </c>
      <c r="AB225" s="69"/>
      <c r="AC225" s="70"/>
      <c r="AD225" s="76">
        <v>1314</v>
      </c>
      <c r="AE225" s="76">
        <v>2068</v>
      </c>
      <c r="AF225" s="76">
        <v>182398</v>
      </c>
      <c r="AG225" s="76">
        <v>2260</v>
      </c>
      <c r="AH225" s="76"/>
      <c r="AI225" s="76" t="s">
        <v>4765</v>
      </c>
      <c r="AJ225" s="76" t="s">
        <v>5797</v>
      </c>
      <c r="AK225" s="81" t="s">
        <v>6438</v>
      </c>
      <c r="AL225" s="76"/>
      <c r="AM225" s="78">
        <v>40320.537673611114</v>
      </c>
      <c r="AN225" s="76" t="s">
        <v>8071</v>
      </c>
      <c r="AO225" s="81" t="s">
        <v>8294</v>
      </c>
      <c r="AP225" s="76" t="s">
        <v>66</v>
      </c>
      <c r="AQ225" s="48"/>
      <c r="AR225" s="48"/>
      <c r="AS225" s="48"/>
      <c r="AT225" s="48"/>
      <c r="AU225" s="48"/>
      <c r="AV225" s="48"/>
      <c r="AW225" s="102" t="s">
        <v>10689</v>
      </c>
      <c r="AX225" s="102" t="s">
        <v>10689</v>
      </c>
      <c r="AY225" s="102" t="s">
        <v>11378</v>
      </c>
      <c r="AZ225" s="102" t="s">
        <v>11378</v>
      </c>
      <c r="BA225" s="2"/>
      <c r="BB225" s="3"/>
      <c r="BC225" s="3"/>
      <c r="BD225" s="3"/>
      <c r="BE225" s="3"/>
    </row>
    <row r="226" spans="1:57" x14ac:dyDescent="0.3">
      <c r="A226" s="62" t="s">
        <v>350</v>
      </c>
      <c r="B226" s="63"/>
      <c r="C226" s="63"/>
      <c r="D226" s="64"/>
      <c r="E226" s="66"/>
      <c r="F226" s="98" t="s">
        <v>7073</v>
      </c>
      <c r="G226" s="63"/>
      <c r="H226" s="67"/>
      <c r="I226" s="68"/>
      <c r="J226" s="68"/>
      <c r="K226" s="67" t="s">
        <v>9525</v>
      </c>
      <c r="L226" s="71"/>
      <c r="M226" s="72">
        <v>682.24041748046875</v>
      </c>
      <c r="N226" s="72">
        <v>1645.51904296875</v>
      </c>
      <c r="O226" s="73"/>
      <c r="P226" s="74"/>
      <c r="Q226" s="74"/>
      <c r="R226" s="84"/>
      <c r="S226" s="48">
        <v>0</v>
      </c>
      <c r="T226" s="48">
        <v>1</v>
      </c>
      <c r="U226" s="49">
        <v>0</v>
      </c>
      <c r="V226" s="49">
        <v>5.1279999999999997E-3</v>
      </c>
      <c r="W226" s="49">
        <v>0</v>
      </c>
      <c r="X226" s="49">
        <v>0.52987600000000001</v>
      </c>
      <c r="Y226" s="49">
        <v>0</v>
      </c>
      <c r="Z226" s="49">
        <v>0</v>
      </c>
      <c r="AA226" s="69">
        <v>226</v>
      </c>
      <c r="AB226" s="69"/>
      <c r="AC226" s="70"/>
      <c r="AD226" s="76">
        <v>91</v>
      </c>
      <c r="AE226" s="76">
        <v>11</v>
      </c>
      <c r="AF226" s="76">
        <v>395</v>
      </c>
      <c r="AG226" s="76">
        <v>846</v>
      </c>
      <c r="AH226" s="76"/>
      <c r="AI226" s="76"/>
      <c r="AJ226" s="76"/>
      <c r="AK226" s="81" t="s">
        <v>6439</v>
      </c>
      <c r="AL226" s="76"/>
      <c r="AM226" s="78">
        <v>42029.308611111112</v>
      </c>
      <c r="AN226" s="76" t="s">
        <v>8071</v>
      </c>
      <c r="AO226" s="81" t="s">
        <v>8295</v>
      </c>
      <c r="AP226" s="76" t="s">
        <v>66</v>
      </c>
      <c r="AQ226" s="48"/>
      <c r="AR226" s="48"/>
      <c r="AS226" s="48"/>
      <c r="AT226" s="48"/>
      <c r="AU226" s="48"/>
      <c r="AV226" s="48"/>
      <c r="AW226" s="102" t="s">
        <v>10720</v>
      </c>
      <c r="AX226" s="102" t="s">
        <v>10720</v>
      </c>
      <c r="AY226" s="102" t="s">
        <v>11409</v>
      </c>
      <c r="AZ226" s="102" t="s">
        <v>11409</v>
      </c>
      <c r="BA226" s="2"/>
      <c r="BB226" s="3"/>
      <c r="BC226" s="3"/>
      <c r="BD226" s="3"/>
      <c r="BE226" s="3"/>
    </row>
    <row r="227" spans="1:57" x14ac:dyDescent="0.3">
      <c r="A227" s="62" t="s">
        <v>930</v>
      </c>
      <c r="B227" s="63"/>
      <c r="C227" s="63"/>
      <c r="D227" s="64"/>
      <c r="E227" s="66"/>
      <c r="F227" s="98" t="s">
        <v>7074</v>
      </c>
      <c r="G227" s="63"/>
      <c r="H227" s="67"/>
      <c r="I227" s="68"/>
      <c r="J227" s="68"/>
      <c r="K227" s="67" t="s">
        <v>9526</v>
      </c>
      <c r="L227" s="71"/>
      <c r="M227" s="72">
        <v>867.64263916015625</v>
      </c>
      <c r="N227" s="72">
        <v>1715.770263671875</v>
      </c>
      <c r="O227" s="73"/>
      <c r="P227" s="74"/>
      <c r="Q227" s="74"/>
      <c r="R227" s="84"/>
      <c r="S227" s="48">
        <v>4</v>
      </c>
      <c r="T227" s="48">
        <v>4</v>
      </c>
      <c r="U227" s="49">
        <v>782</v>
      </c>
      <c r="V227" s="49">
        <v>6.4099999999999999E-3</v>
      </c>
      <c r="W227" s="49">
        <v>0</v>
      </c>
      <c r="X227" s="49">
        <v>3.575307</v>
      </c>
      <c r="Y227" s="49">
        <v>0</v>
      </c>
      <c r="Z227" s="49">
        <v>0</v>
      </c>
      <c r="AA227" s="69">
        <v>227</v>
      </c>
      <c r="AB227" s="69"/>
      <c r="AC227" s="70"/>
      <c r="AD227" s="76">
        <v>70</v>
      </c>
      <c r="AE227" s="76">
        <v>254254</v>
      </c>
      <c r="AF227" s="76">
        <v>4053840</v>
      </c>
      <c r="AG227" s="76">
        <v>27802</v>
      </c>
      <c r="AH227" s="76"/>
      <c r="AI227" s="76" t="s">
        <v>4766</v>
      </c>
      <c r="AJ227" s="76"/>
      <c r="AK227" s="81" t="s">
        <v>6440</v>
      </c>
      <c r="AL227" s="76"/>
      <c r="AM227" s="78">
        <v>40114.179097222222</v>
      </c>
      <c r="AN227" s="76" t="s">
        <v>8071</v>
      </c>
      <c r="AO227" s="81" t="s">
        <v>8296</v>
      </c>
      <c r="AP227" s="76" t="s">
        <v>66</v>
      </c>
      <c r="AQ227" s="48" t="s">
        <v>10579</v>
      </c>
      <c r="AR227" s="48" t="s">
        <v>10579</v>
      </c>
      <c r="AS227" s="48" t="s">
        <v>2350</v>
      </c>
      <c r="AT227" s="48" t="s">
        <v>2350</v>
      </c>
      <c r="AU227" s="48"/>
      <c r="AV227" s="48"/>
      <c r="AW227" s="102" t="s">
        <v>10721</v>
      </c>
      <c r="AX227" s="102" t="s">
        <v>11270</v>
      </c>
      <c r="AY227" s="102" t="s">
        <v>11410</v>
      </c>
      <c r="AZ227" s="102" t="s">
        <v>11410</v>
      </c>
      <c r="BA227" s="2"/>
      <c r="BB227" s="3"/>
      <c r="BC227" s="3"/>
      <c r="BD227" s="3"/>
      <c r="BE227" s="3"/>
    </row>
    <row r="228" spans="1:57" x14ac:dyDescent="0.3">
      <c r="A228" s="62" t="s">
        <v>351</v>
      </c>
      <c r="B228" s="63"/>
      <c r="C228" s="63"/>
      <c r="D228" s="64"/>
      <c r="E228" s="66"/>
      <c r="F228" s="98" t="s">
        <v>7075</v>
      </c>
      <c r="G228" s="63"/>
      <c r="H228" s="67"/>
      <c r="I228" s="68"/>
      <c r="J228" s="68"/>
      <c r="K228" s="67" t="s">
        <v>9527</v>
      </c>
      <c r="L228" s="71"/>
      <c r="M228" s="72">
        <v>996.65985107421875</v>
      </c>
      <c r="N228" s="72">
        <v>6538.7060546875</v>
      </c>
      <c r="O228" s="73"/>
      <c r="P228" s="74"/>
      <c r="Q228" s="74"/>
      <c r="R228" s="84"/>
      <c r="S228" s="48">
        <v>0</v>
      </c>
      <c r="T228" s="48">
        <v>1</v>
      </c>
      <c r="U228" s="49">
        <v>0</v>
      </c>
      <c r="V228" s="49">
        <v>9.7090000000000006E-3</v>
      </c>
      <c r="W228" s="49">
        <v>1.8818999999999999E-2</v>
      </c>
      <c r="X228" s="49">
        <v>0.54937599999999998</v>
      </c>
      <c r="Y228" s="49">
        <v>0</v>
      </c>
      <c r="Z228" s="49">
        <v>0</v>
      </c>
      <c r="AA228" s="69">
        <v>228</v>
      </c>
      <c r="AB228" s="69"/>
      <c r="AC228" s="70"/>
      <c r="AD228" s="76">
        <v>789</v>
      </c>
      <c r="AE228" s="76">
        <v>44</v>
      </c>
      <c r="AF228" s="76">
        <v>8918</v>
      </c>
      <c r="AG228" s="76">
        <v>25241</v>
      </c>
      <c r="AH228" s="76"/>
      <c r="AI228" s="76" t="s">
        <v>4767</v>
      </c>
      <c r="AJ228" s="76" t="s">
        <v>5798</v>
      </c>
      <c r="AK228" s="76"/>
      <c r="AL228" s="76"/>
      <c r="AM228" s="78">
        <v>42774.007037037038</v>
      </c>
      <c r="AN228" s="76" t="s">
        <v>8071</v>
      </c>
      <c r="AO228" s="81" t="s">
        <v>8297</v>
      </c>
      <c r="AP228" s="76" t="s">
        <v>66</v>
      </c>
      <c r="AQ228" s="48"/>
      <c r="AR228" s="48"/>
      <c r="AS228" s="48"/>
      <c r="AT228" s="48"/>
      <c r="AU228" s="48"/>
      <c r="AV228" s="48"/>
      <c r="AW228" s="102" t="s">
        <v>10629</v>
      </c>
      <c r="AX228" s="102" t="s">
        <v>10629</v>
      </c>
      <c r="AY228" s="102" t="s">
        <v>11318</v>
      </c>
      <c r="AZ228" s="102" t="s">
        <v>11318</v>
      </c>
      <c r="BA228" s="2"/>
      <c r="BB228" s="3"/>
      <c r="BC228" s="3"/>
      <c r="BD228" s="3"/>
      <c r="BE228" s="3"/>
    </row>
    <row r="229" spans="1:57" x14ac:dyDescent="0.3">
      <c r="A229" s="62" t="s">
        <v>352</v>
      </c>
      <c r="B229" s="63"/>
      <c r="C229" s="63"/>
      <c r="D229" s="64"/>
      <c r="E229" s="66"/>
      <c r="F229" s="98" t="s">
        <v>7076</v>
      </c>
      <c r="G229" s="63"/>
      <c r="H229" s="67"/>
      <c r="I229" s="68"/>
      <c r="J229" s="68"/>
      <c r="K229" s="67" t="s">
        <v>9528</v>
      </c>
      <c r="L229" s="71"/>
      <c r="M229" s="72">
        <v>4966.509765625</v>
      </c>
      <c r="N229" s="72">
        <v>9009.1357421875</v>
      </c>
      <c r="O229" s="73"/>
      <c r="P229" s="74"/>
      <c r="Q229" s="74"/>
      <c r="R229" s="84"/>
      <c r="S229" s="48">
        <v>1</v>
      </c>
      <c r="T229" s="48">
        <v>1</v>
      </c>
      <c r="U229" s="49">
        <v>0</v>
      </c>
      <c r="V229" s="49">
        <v>0</v>
      </c>
      <c r="W229" s="49">
        <v>0</v>
      </c>
      <c r="X229" s="49">
        <v>1</v>
      </c>
      <c r="Y229" s="49">
        <v>0</v>
      </c>
      <c r="Z229" s="49" t="s">
        <v>10536</v>
      </c>
      <c r="AA229" s="69">
        <v>229</v>
      </c>
      <c r="AB229" s="69"/>
      <c r="AC229" s="70"/>
      <c r="AD229" s="76">
        <v>785</v>
      </c>
      <c r="AE229" s="76">
        <v>284</v>
      </c>
      <c r="AF229" s="76">
        <v>3252</v>
      </c>
      <c r="AG229" s="76">
        <v>3876</v>
      </c>
      <c r="AH229" s="76"/>
      <c r="AI229" s="76" t="s">
        <v>4768</v>
      </c>
      <c r="AJ229" s="76" t="s">
        <v>5799</v>
      </c>
      <c r="AK229" s="76"/>
      <c r="AL229" s="76"/>
      <c r="AM229" s="78">
        <v>43126.763958333337</v>
      </c>
      <c r="AN229" s="76" t="s">
        <v>8071</v>
      </c>
      <c r="AO229" s="81" t="s">
        <v>8298</v>
      </c>
      <c r="AP229" s="76" t="s">
        <v>66</v>
      </c>
      <c r="AQ229" s="48"/>
      <c r="AR229" s="48"/>
      <c r="AS229" s="48"/>
      <c r="AT229" s="48"/>
      <c r="AU229" s="48"/>
      <c r="AV229" s="48"/>
      <c r="AW229" s="102" t="s">
        <v>10722</v>
      </c>
      <c r="AX229" s="102" t="s">
        <v>10722</v>
      </c>
      <c r="AY229" s="102" t="s">
        <v>11411</v>
      </c>
      <c r="AZ229" s="102" t="s">
        <v>11411</v>
      </c>
      <c r="BA229" s="2"/>
      <c r="BB229" s="3"/>
      <c r="BC229" s="3"/>
      <c r="BD229" s="3"/>
      <c r="BE229" s="3"/>
    </row>
    <row r="230" spans="1:57" x14ac:dyDescent="0.3">
      <c r="A230" s="62" t="s">
        <v>353</v>
      </c>
      <c r="B230" s="63"/>
      <c r="C230" s="63"/>
      <c r="D230" s="64"/>
      <c r="E230" s="66"/>
      <c r="F230" s="98" t="s">
        <v>7077</v>
      </c>
      <c r="G230" s="63"/>
      <c r="H230" s="67"/>
      <c r="I230" s="68"/>
      <c r="J230" s="68"/>
      <c r="K230" s="67" t="s">
        <v>9529</v>
      </c>
      <c r="L230" s="71"/>
      <c r="M230" s="72">
        <v>5832.75</v>
      </c>
      <c r="N230" s="72">
        <v>623.63824462890625</v>
      </c>
      <c r="O230" s="73"/>
      <c r="P230" s="74"/>
      <c r="Q230" s="74"/>
      <c r="R230" s="84"/>
      <c r="S230" s="48">
        <v>0</v>
      </c>
      <c r="T230" s="48">
        <v>1</v>
      </c>
      <c r="U230" s="49">
        <v>0</v>
      </c>
      <c r="V230" s="49">
        <v>1</v>
      </c>
      <c r="W230" s="49">
        <v>0</v>
      </c>
      <c r="X230" s="49">
        <v>1</v>
      </c>
      <c r="Y230" s="49">
        <v>0</v>
      </c>
      <c r="Z230" s="49">
        <v>0</v>
      </c>
      <c r="AA230" s="69">
        <v>230</v>
      </c>
      <c r="AB230" s="69"/>
      <c r="AC230" s="70"/>
      <c r="AD230" s="76">
        <v>1346</v>
      </c>
      <c r="AE230" s="76">
        <v>400</v>
      </c>
      <c r="AF230" s="76">
        <v>16385</v>
      </c>
      <c r="AG230" s="76">
        <v>26708</v>
      </c>
      <c r="AH230" s="76"/>
      <c r="AI230" s="76" t="s">
        <v>4769</v>
      </c>
      <c r="AJ230" s="76" t="s">
        <v>5800</v>
      </c>
      <c r="AK230" s="81" t="s">
        <v>6441</v>
      </c>
      <c r="AL230" s="76"/>
      <c r="AM230" s="78">
        <v>41569.617314814815</v>
      </c>
      <c r="AN230" s="76" t="s">
        <v>8071</v>
      </c>
      <c r="AO230" s="81" t="s">
        <v>8299</v>
      </c>
      <c r="AP230" s="76" t="s">
        <v>66</v>
      </c>
      <c r="AQ230" s="48"/>
      <c r="AR230" s="48"/>
      <c r="AS230" s="48"/>
      <c r="AT230" s="48"/>
      <c r="AU230" s="48"/>
      <c r="AV230" s="48"/>
      <c r="AW230" s="102" t="s">
        <v>10723</v>
      </c>
      <c r="AX230" s="102" t="s">
        <v>10723</v>
      </c>
      <c r="AY230" s="102" t="s">
        <v>11412</v>
      </c>
      <c r="AZ230" s="102" t="s">
        <v>11412</v>
      </c>
      <c r="BA230" s="2"/>
      <c r="BB230" s="3"/>
      <c r="BC230" s="3"/>
      <c r="BD230" s="3"/>
      <c r="BE230" s="3"/>
    </row>
    <row r="231" spans="1:57" x14ac:dyDescent="0.3">
      <c r="A231" s="62" t="s">
        <v>1227</v>
      </c>
      <c r="B231" s="63"/>
      <c r="C231" s="63"/>
      <c r="D231" s="64"/>
      <c r="E231" s="66"/>
      <c r="F231" s="98" t="s">
        <v>7078</v>
      </c>
      <c r="G231" s="63"/>
      <c r="H231" s="67"/>
      <c r="I231" s="68"/>
      <c r="J231" s="68"/>
      <c r="K231" s="67" t="s">
        <v>9530</v>
      </c>
      <c r="L231" s="71"/>
      <c r="M231" s="72">
        <v>5709.3056640625</v>
      </c>
      <c r="N231" s="72">
        <v>561.2744140625</v>
      </c>
      <c r="O231" s="73"/>
      <c r="P231" s="74"/>
      <c r="Q231" s="74"/>
      <c r="R231" s="84"/>
      <c r="S231" s="48">
        <v>1</v>
      </c>
      <c r="T231" s="48">
        <v>0</v>
      </c>
      <c r="U231" s="49">
        <v>0</v>
      </c>
      <c r="V231" s="49">
        <v>1</v>
      </c>
      <c r="W231" s="49">
        <v>0</v>
      </c>
      <c r="X231" s="49">
        <v>1</v>
      </c>
      <c r="Y231" s="49">
        <v>0</v>
      </c>
      <c r="Z231" s="49">
        <v>0</v>
      </c>
      <c r="AA231" s="69">
        <v>231</v>
      </c>
      <c r="AB231" s="69"/>
      <c r="AC231" s="70"/>
      <c r="AD231" s="76">
        <v>477</v>
      </c>
      <c r="AE231" s="76">
        <v>3038</v>
      </c>
      <c r="AF231" s="76">
        <v>30478</v>
      </c>
      <c r="AG231" s="76">
        <v>6074</v>
      </c>
      <c r="AH231" s="76"/>
      <c r="AI231" s="76" t="s">
        <v>4770</v>
      </c>
      <c r="AJ231" s="76"/>
      <c r="AK231" s="76"/>
      <c r="AL231" s="76"/>
      <c r="AM231" s="78">
        <v>41013.092800925922</v>
      </c>
      <c r="AN231" s="76" t="s">
        <v>8071</v>
      </c>
      <c r="AO231" s="81" t="s">
        <v>8300</v>
      </c>
      <c r="AP231" s="76" t="s">
        <v>65</v>
      </c>
      <c r="AQ231" s="48"/>
      <c r="AR231" s="48"/>
      <c r="AS231" s="48"/>
      <c r="AT231" s="48"/>
      <c r="AU231" s="48"/>
      <c r="AV231" s="48"/>
      <c r="AW231" s="48"/>
      <c r="AX231" s="48"/>
      <c r="AY231" s="48"/>
      <c r="AZ231" s="48"/>
      <c r="BA231" s="2"/>
      <c r="BB231" s="3"/>
      <c r="BC231" s="3"/>
      <c r="BD231" s="3"/>
      <c r="BE231" s="3"/>
    </row>
    <row r="232" spans="1:57" x14ac:dyDescent="0.3">
      <c r="A232" s="62" t="s">
        <v>354</v>
      </c>
      <c r="B232" s="63"/>
      <c r="C232" s="63"/>
      <c r="D232" s="64"/>
      <c r="E232" s="66"/>
      <c r="F232" s="98" t="s">
        <v>7079</v>
      </c>
      <c r="G232" s="63"/>
      <c r="H232" s="67"/>
      <c r="I232" s="68"/>
      <c r="J232" s="68"/>
      <c r="K232" s="67" t="s">
        <v>9531</v>
      </c>
      <c r="L232" s="71"/>
      <c r="M232" s="72">
        <v>8996.7275390625</v>
      </c>
      <c r="N232" s="72">
        <v>6984.74853515625</v>
      </c>
      <c r="O232" s="73"/>
      <c r="P232" s="74"/>
      <c r="Q232" s="74"/>
      <c r="R232" s="84"/>
      <c r="S232" s="48">
        <v>0</v>
      </c>
      <c r="T232" s="48">
        <v>1</v>
      </c>
      <c r="U232" s="49">
        <v>0</v>
      </c>
      <c r="V232" s="49">
        <v>2.1277000000000001E-2</v>
      </c>
      <c r="W232" s="49">
        <v>0</v>
      </c>
      <c r="X232" s="49">
        <v>0.55968399999999996</v>
      </c>
      <c r="Y232" s="49">
        <v>0</v>
      </c>
      <c r="Z232" s="49">
        <v>0</v>
      </c>
      <c r="AA232" s="69">
        <v>232</v>
      </c>
      <c r="AB232" s="69"/>
      <c r="AC232" s="70"/>
      <c r="AD232" s="76">
        <v>156</v>
      </c>
      <c r="AE232" s="76">
        <v>135</v>
      </c>
      <c r="AF232" s="76">
        <v>8343</v>
      </c>
      <c r="AG232" s="76">
        <v>445</v>
      </c>
      <c r="AH232" s="76"/>
      <c r="AI232" s="76" t="s">
        <v>4771</v>
      </c>
      <c r="AJ232" s="76" t="s">
        <v>5801</v>
      </c>
      <c r="AK232" s="76"/>
      <c r="AL232" s="76"/>
      <c r="AM232" s="78">
        <v>43540.5778587963</v>
      </c>
      <c r="AN232" s="76" t="s">
        <v>8071</v>
      </c>
      <c r="AO232" s="81" t="s">
        <v>8301</v>
      </c>
      <c r="AP232" s="76" t="s">
        <v>66</v>
      </c>
      <c r="AQ232" s="48"/>
      <c r="AR232" s="48"/>
      <c r="AS232" s="48"/>
      <c r="AT232" s="48"/>
      <c r="AU232" s="48" t="s">
        <v>2392</v>
      </c>
      <c r="AV232" s="48" t="s">
        <v>2392</v>
      </c>
      <c r="AW232" s="102" t="s">
        <v>10606</v>
      </c>
      <c r="AX232" s="102" t="s">
        <v>10606</v>
      </c>
      <c r="AY232" s="102" t="s">
        <v>11295</v>
      </c>
      <c r="AZ232" s="102" t="s">
        <v>11295</v>
      </c>
      <c r="BA232" s="2"/>
      <c r="BB232" s="3"/>
      <c r="BC232" s="3"/>
      <c r="BD232" s="3"/>
      <c r="BE232" s="3"/>
    </row>
    <row r="233" spans="1:57" x14ac:dyDescent="0.3">
      <c r="A233" s="62" t="s">
        <v>355</v>
      </c>
      <c r="B233" s="63"/>
      <c r="C233" s="63"/>
      <c r="D233" s="64"/>
      <c r="E233" s="66"/>
      <c r="F233" s="98" t="s">
        <v>7080</v>
      </c>
      <c r="G233" s="63"/>
      <c r="H233" s="67"/>
      <c r="I233" s="68"/>
      <c r="J233" s="68"/>
      <c r="K233" s="67" t="s">
        <v>9532</v>
      </c>
      <c r="L233" s="71"/>
      <c r="M233" s="72">
        <v>9274.5322265625</v>
      </c>
      <c r="N233" s="72">
        <v>6103.5185546875</v>
      </c>
      <c r="O233" s="73"/>
      <c r="P233" s="74"/>
      <c r="Q233" s="74"/>
      <c r="R233" s="84"/>
      <c r="S233" s="48">
        <v>0</v>
      </c>
      <c r="T233" s="48">
        <v>1</v>
      </c>
      <c r="U233" s="49">
        <v>0</v>
      </c>
      <c r="V233" s="49">
        <v>2.1277000000000001E-2</v>
      </c>
      <c r="W233" s="49">
        <v>0</v>
      </c>
      <c r="X233" s="49">
        <v>0.55968399999999996</v>
      </c>
      <c r="Y233" s="49">
        <v>0</v>
      </c>
      <c r="Z233" s="49">
        <v>0</v>
      </c>
      <c r="AA233" s="69">
        <v>233</v>
      </c>
      <c r="AB233" s="69"/>
      <c r="AC233" s="70"/>
      <c r="AD233" s="76">
        <v>44</v>
      </c>
      <c r="AE233" s="76">
        <v>15</v>
      </c>
      <c r="AF233" s="76">
        <v>67</v>
      </c>
      <c r="AG233" s="76">
        <v>219</v>
      </c>
      <c r="AH233" s="76"/>
      <c r="AI233" s="76" t="s">
        <v>4772</v>
      </c>
      <c r="AJ233" s="76" t="s">
        <v>5724</v>
      </c>
      <c r="AK233" s="76"/>
      <c r="AL233" s="76"/>
      <c r="AM233" s="78">
        <v>43663.95521990741</v>
      </c>
      <c r="AN233" s="76" t="s">
        <v>8071</v>
      </c>
      <c r="AO233" s="81" t="s">
        <v>8302</v>
      </c>
      <c r="AP233" s="76" t="s">
        <v>66</v>
      </c>
      <c r="AQ233" s="48"/>
      <c r="AR233" s="48"/>
      <c r="AS233" s="48"/>
      <c r="AT233" s="48"/>
      <c r="AU233" s="48" t="s">
        <v>2392</v>
      </c>
      <c r="AV233" s="48" t="s">
        <v>2392</v>
      </c>
      <c r="AW233" s="102" t="s">
        <v>10606</v>
      </c>
      <c r="AX233" s="102" t="s">
        <v>10606</v>
      </c>
      <c r="AY233" s="102" t="s">
        <v>11295</v>
      </c>
      <c r="AZ233" s="102" t="s">
        <v>11295</v>
      </c>
      <c r="BA233" s="2"/>
      <c r="BB233" s="3"/>
      <c r="BC233" s="3"/>
      <c r="BD233" s="3"/>
      <c r="BE233" s="3"/>
    </row>
    <row r="234" spans="1:57" x14ac:dyDescent="0.3">
      <c r="A234" s="62" t="s">
        <v>356</v>
      </c>
      <c r="B234" s="63"/>
      <c r="C234" s="63"/>
      <c r="D234" s="64"/>
      <c r="E234" s="66"/>
      <c r="F234" s="98" t="s">
        <v>7081</v>
      </c>
      <c r="G234" s="63"/>
      <c r="H234" s="67"/>
      <c r="I234" s="68"/>
      <c r="J234" s="68"/>
      <c r="K234" s="67" t="s">
        <v>9533</v>
      </c>
      <c r="L234" s="71"/>
      <c r="M234" s="72">
        <v>5538.26708984375</v>
      </c>
      <c r="N234" s="72">
        <v>9555.06640625</v>
      </c>
      <c r="O234" s="73"/>
      <c r="P234" s="74"/>
      <c r="Q234" s="74"/>
      <c r="R234" s="84"/>
      <c r="S234" s="48">
        <v>1</v>
      </c>
      <c r="T234" s="48">
        <v>1</v>
      </c>
      <c r="U234" s="49">
        <v>0</v>
      </c>
      <c r="V234" s="49">
        <v>0</v>
      </c>
      <c r="W234" s="49">
        <v>0</v>
      </c>
      <c r="X234" s="49">
        <v>1</v>
      </c>
      <c r="Y234" s="49">
        <v>0</v>
      </c>
      <c r="Z234" s="49" t="s">
        <v>10536</v>
      </c>
      <c r="AA234" s="69">
        <v>234</v>
      </c>
      <c r="AB234" s="69"/>
      <c r="AC234" s="70"/>
      <c r="AD234" s="76">
        <v>200</v>
      </c>
      <c r="AE234" s="76">
        <v>35</v>
      </c>
      <c r="AF234" s="76">
        <v>953</v>
      </c>
      <c r="AG234" s="76">
        <v>856</v>
      </c>
      <c r="AH234" s="76"/>
      <c r="AI234" s="76" t="s">
        <v>4773</v>
      </c>
      <c r="AJ234" s="76" t="s">
        <v>5802</v>
      </c>
      <c r="AK234" s="76"/>
      <c r="AL234" s="76"/>
      <c r="AM234" s="78">
        <v>43376.511122685188</v>
      </c>
      <c r="AN234" s="76" t="s">
        <v>8071</v>
      </c>
      <c r="AO234" s="81" t="s">
        <v>8303</v>
      </c>
      <c r="AP234" s="76" t="s">
        <v>66</v>
      </c>
      <c r="AQ234" s="48"/>
      <c r="AR234" s="48"/>
      <c r="AS234" s="48"/>
      <c r="AT234" s="48"/>
      <c r="AU234" s="48"/>
      <c r="AV234" s="48"/>
      <c r="AW234" s="102" t="s">
        <v>10724</v>
      </c>
      <c r="AX234" s="102" t="s">
        <v>10724</v>
      </c>
      <c r="AY234" s="102" t="s">
        <v>11413</v>
      </c>
      <c r="AZ234" s="102" t="s">
        <v>11413</v>
      </c>
      <c r="BA234" s="2"/>
      <c r="BB234" s="3"/>
      <c r="BC234" s="3"/>
      <c r="BD234" s="3"/>
      <c r="BE234" s="3"/>
    </row>
    <row r="235" spans="1:57" x14ac:dyDescent="0.3">
      <c r="A235" s="62" t="s">
        <v>357</v>
      </c>
      <c r="B235" s="63"/>
      <c r="C235" s="63"/>
      <c r="D235" s="64"/>
      <c r="E235" s="66"/>
      <c r="F235" s="98" t="s">
        <v>7082</v>
      </c>
      <c r="G235" s="63"/>
      <c r="H235" s="67"/>
      <c r="I235" s="68"/>
      <c r="J235" s="68"/>
      <c r="K235" s="67" t="s">
        <v>9534</v>
      </c>
      <c r="L235" s="71"/>
      <c r="M235" s="72">
        <v>2299.939697265625</v>
      </c>
      <c r="N235" s="72">
        <v>9294.384765625</v>
      </c>
      <c r="O235" s="73"/>
      <c r="P235" s="74"/>
      <c r="Q235" s="74"/>
      <c r="R235" s="84"/>
      <c r="S235" s="48">
        <v>1</v>
      </c>
      <c r="T235" s="48">
        <v>1</v>
      </c>
      <c r="U235" s="49">
        <v>0</v>
      </c>
      <c r="V235" s="49">
        <v>0</v>
      </c>
      <c r="W235" s="49">
        <v>0</v>
      </c>
      <c r="X235" s="49">
        <v>1</v>
      </c>
      <c r="Y235" s="49">
        <v>0</v>
      </c>
      <c r="Z235" s="49" t="s">
        <v>10536</v>
      </c>
      <c r="AA235" s="69">
        <v>235</v>
      </c>
      <c r="AB235" s="69"/>
      <c r="AC235" s="70"/>
      <c r="AD235" s="76">
        <v>59</v>
      </c>
      <c r="AE235" s="76">
        <v>429</v>
      </c>
      <c r="AF235" s="76">
        <v>388</v>
      </c>
      <c r="AG235" s="76">
        <v>354</v>
      </c>
      <c r="AH235" s="76"/>
      <c r="AI235" s="76" t="s">
        <v>4774</v>
      </c>
      <c r="AJ235" s="76"/>
      <c r="AK235" s="76"/>
      <c r="AL235" s="76"/>
      <c r="AM235" s="78">
        <v>42750.725046296298</v>
      </c>
      <c r="AN235" s="76" t="s">
        <v>8071</v>
      </c>
      <c r="AO235" s="81" t="s">
        <v>8304</v>
      </c>
      <c r="AP235" s="76" t="s">
        <v>66</v>
      </c>
      <c r="AQ235" s="48" t="s">
        <v>2159</v>
      </c>
      <c r="AR235" s="48" t="s">
        <v>2159</v>
      </c>
      <c r="AS235" s="48" t="s">
        <v>2350</v>
      </c>
      <c r="AT235" s="48" t="s">
        <v>2350</v>
      </c>
      <c r="AU235" s="48"/>
      <c r="AV235" s="48"/>
      <c r="AW235" s="102" t="s">
        <v>10725</v>
      </c>
      <c r="AX235" s="102" t="s">
        <v>10725</v>
      </c>
      <c r="AY235" s="102" t="s">
        <v>11414</v>
      </c>
      <c r="AZ235" s="102" t="s">
        <v>11414</v>
      </c>
      <c r="BA235" s="2"/>
      <c r="BB235" s="3"/>
      <c r="BC235" s="3"/>
      <c r="BD235" s="3"/>
      <c r="BE235" s="3"/>
    </row>
    <row r="236" spans="1:57" x14ac:dyDescent="0.3">
      <c r="A236" s="62" t="s">
        <v>358</v>
      </c>
      <c r="B236" s="63"/>
      <c r="C236" s="63"/>
      <c r="D236" s="64"/>
      <c r="E236" s="66"/>
      <c r="F236" s="98" t="s">
        <v>7083</v>
      </c>
      <c r="G236" s="63"/>
      <c r="H236" s="67"/>
      <c r="I236" s="68"/>
      <c r="J236" s="68"/>
      <c r="K236" s="67" t="s">
        <v>9535</v>
      </c>
      <c r="L236" s="71"/>
      <c r="M236" s="72">
        <v>7917.568359375</v>
      </c>
      <c r="N236" s="72">
        <v>9171.2880859375</v>
      </c>
      <c r="O236" s="73"/>
      <c r="P236" s="74"/>
      <c r="Q236" s="74"/>
      <c r="R236" s="84"/>
      <c r="S236" s="48">
        <v>1</v>
      </c>
      <c r="T236" s="48">
        <v>1</v>
      </c>
      <c r="U236" s="49">
        <v>0</v>
      </c>
      <c r="V236" s="49">
        <v>0</v>
      </c>
      <c r="W236" s="49">
        <v>0</v>
      </c>
      <c r="X236" s="49">
        <v>1</v>
      </c>
      <c r="Y236" s="49">
        <v>0</v>
      </c>
      <c r="Z236" s="49" t="s">
        <v>10536</v>
      </c>
      <c r="AA236" s="69">
        <v>236</v>
      </c>
      <c r="AB236" s="69"/>
      <c r="AC236" s="70"/>
      <c r="AD236" s="76">
        <v>418</v>
      </c>
      <c r="AE236" s="76">
        <v>1426</v>
      </c>
      <c r="AF236" s="76">
        <v>5757</v>
      </c>
      <c r="AG236" s="76">
        <v>2480</v>
      </c>
      <c r="AH236" s="76"/>
      <c r="AI236" s="76" t="s">
        <v>4775</v>
      </c>
      <c r="AJ236" s="76" t="s">
        <v>5803</v>
      </c>
      <c r="AK236" s="76"/>
      <c r="AL236" s="76"/>
      <c r="AM236" s="78">
        <v>40279.791226851848</v>
      </c>
      <c r="AN236" s="76" t="s">
        <v>8071</v>
      </c>
      <c r="AO236" s="81" t="s">
        <v>8305</v>
      </c>
      <c r="AP236" s="76" t="s">
        <v>66</v>
      </c>
      <c r="AQ236" s="48"/>
      <c r="AR236" s="48"/>
      <c r="AS236" s="48"/>
      <c r="AT236" s="48"/>
      <c r="AU236" s="48"/>
      <c r="AV236" s="48"/>
      <c r="AW236" s="102" t="s">
        <v>10726</v>
      </c>
      <c r="AX236" s="102" t="s">
        <v>10726</v>
      </c>
      <c r="AY236" s="102" t="s">
        <v>11415</v>
      </c>
      <c r="AZ236" s="102" t="s">
        <v>11415</v>
      </c>
      <c r="BA236" s="2"/>
      <c r="BB236" s="3"/>
      <c r="BC236" s="3"/>
      <c r="BD236" s="3"/>
      <c r="BE236" s="3"/>
    </row>
    <row r="237" spans="1:57" x14ac:dyDescent="0.3">
      <c r="A237" s="62" t="s">
        <v>359</v>
      </c>
      <c r="B237" s="63"/>
      <c r="C237" s="63"/>
      <c r="D237" s="64"/>
      <c r="E237" s="66"/>
      <c r="F237" s="98" t="s">
        <v>7084</v>
      </c>
      <c r="G237" s="63"/>
      <c r="H237" s="67"/>
      <c r="I237" s="68"/>
      <c r="J237" s="68"/>
      <c r="K237" s="67" t="s">
        <v>9536</v>
      </c>
      <c r="L237" s="71"/>
      <c r="M237" s="72">
        <v>1093.9498291015625</v>
      </c>
      <c r="N237" s="72">
        <v>3714.947021484375</v>
      </c>
      <c r="O237" s="73"/>
      <c r="P237" s="74"/>
      <c r="Q237" s="74"/>
      <c r="R237" s="84"/>
      <c r="S237" s="48">
        <v>1</v>
      </c>
      <c r="T237" s="48">
        <v>1</v>
      </c>
      <c r="U237" s="49">
        <v>0</v>
      </c>
      <c r="V237" s="49">
        <v>6.3290000000000004E-3</v>
      </c>
      <c r="W237" s="49">
        <v>0</v>
      </c>
      <c r="X237" s="49">
        <v>0.90772799999999998</v>
      </c>
      <c r="Y237" s="49">
        <v>0.5</v>
      </c>
      <c r="Z237" s="49">
        <v>0</v>
      </c>
      <c r="AA237" s="69">
        <v>237</v>
      </c>
      <c r="AB237" s="69"/>
      <c r="AC237" s="70"/>
      <c r="AD237" s="76">
        <v>715</v>
      </c>
      <c r="AE237" s="76">
        <v>22686</v>
      </c>
      <c r="AF237" s="76">
        <v>15865</v>
      </c>
      <c r="AG237" s="76">
        <v>9820</v>
      </c>
      <c r="AH237" s="76"/>
      <c r="AI237" s="76" t="s">
        <v>4776</v>
      </c>
      <c r="AJ237" s="76" t="s">
        <v>5780</v>
      </c>
      <c r="AK237" s="81" t="s">
        <v>6442</v>
      </c>
      <c r="AL237" s="76"/>
      <c r="AM237" s="78">
        <v>40694.974745370368</v>
      </c>
      <c r="AN237" s="76" t="s">
        <v>8071</v>
      </c>
      <c r="AO237" s="81" t="s">
        <v>8306</v>
      </c>
      <c r="AP237" s="76" t="s">
        <v>66</v>
      </c>
      <c r="AQ237" s="48" t="s">
        <v>2160</v>
      </c>
      <c r="AR237" s="48" t="s">
        <v>2160</v>
      </c>
      <c r="AS237" s="48" t="s">
        <v>2350</v>
      </c>
      <c r="AT237" s="48" t="s">
        <v>2350</v>
      </c>
      <c r="AU237" s="48"/>
      <c r="AV237" s="48"/>
      <c r="AW237" s="102" t="s">
        <v>10727</v>
      </c>
      <c r="AX237" s="102" t="s">
        <v>10727</v>
      </c>
      <c r="AY237" s="102" t="s">
        <v>11416</v>
      </c>
      <c r="AZ237" s="102" t="s">
        <v>11416</v>
      </c>
      <c r="BA237" s="2"/>
      <c r="BB237" s="3"/>
      <c r="BC237" s="3"/>
      <c r="BD237" s="3"/>
      <c r="BE237" s="3"/>
    </row>
    <row r="238" spans="1:57" x14ac:dyDescent="0.3">
      <c r="A238" s="62" t="s">
        <v>360</v>
      </c>
      <c r="B238" s="63"/>
      <c r="C238" s="63"/>
      <c r="D238" s="64"/>
      <c r="E238" s="66"/>
      <c r="F238" s="98" t="s">
        <v>7085</v>
      </c>
      <c r="G238" s="63"/>
      <c r="H238" s="67"/>
      <c r="I238" s="68"/>
      <c r="J238" s="68"/>
      <c r="K238" s="67" t="s">
        <v>9537</v>
      </c>
      <c r="L238" s="71"/>
      <c r="M238" s="72">
        <v>1033.9720458984375</v>
      </c>
      <c r="N238" s="72">
        <v>3599.20556640625</v>
      </c>
      <c r="O238" s="73"/>
      <c r="P238" s="74"/>
      <c r="Q238" s="74"/>
      <c r="R238" s="84"/>
      <c r="S238" s="48">
        <v>0</v>
      </c>
      <c r="T238" s="48">
        <v>2</v>
      </c>
      <c r="U238" s="49">
        <v>0</v>
      </c>
      <c r="V238" s="49">
        <v>6.3290000000000004E-3</v>
      </c>
      <c r="W238" s="49">
        <v>0</v>
      </c>
      <c r="X238" s="49">
        <v>0.90772799999999998</v>
      </c>
      <c r="Y238" s="49">
        <v>0.5</v>
      </c>
      <c r="Z238" s="49">
        <v>0</v>
      </c>
      <c r="AA238" s="69">
        <v>238</v>
      </c>
      <c r="AB238" s="69"/>
      <c r="AC238" s="70"/>
      <c r="AD238" s="76">
        <v>528</v>
      </c>
      <c r="AE238" s="76">
        <v>573</v>
      </c>
      <c r="AF238" s="76">
        <v>4821</v>
      </c>
      <c r="AG238" s="76">
        <v>2979</v>
      </c>
      <c r="AH238" s="76"/>
      <c r="AI238" s="76" t="s">
        <v>4777</v>
      </c>
      <c r="AJ238" s="76" t="s">
        <v>5788</v>
      </c>
      <c r="AK238" s="81" t="s">
        <v>6443</v>
      </c>
      <c r="AL238" s="76"/>
      <c r="AM238" s="78">
        <v>43017.771168981482</v>
      </c>
      <c r="AN238" s="76" t="s">
        <v>8071</v>
      </c>
      <c r="AO238" s="81" t="s">
        <v>8307</v>
      </c>
      <c r="AP238" s="76" t="s">
        <v>66</v>
      </c>
      <c r="AQ238" s="48"/>
      <c r="AR238" s="48"/>
      <c r="AS238" s="48"/>
      <c r="AT238" s="48"/>
      <c r="AU238" s="48"/>
      <c r="AV238" s="48"/>
      <c r="AW238" s="102" t="s">
        <v>10728</v>
      </c>
      <c r="AX238" s="102" t="s">
        <v>10728</v>
      </c>
      <c r="AY238" s="102" t="s">
        <v>11417</v>
      </c>
      <c r="AZ238" s="102" t="s">
        <v>11417</v>
      </c>
      <c r="BA238" s="2"/>
      <c r="BB238" s="3"/>
      <c r="BC238" s="3"/>
      <c r="BD238" s="3"/>
      <c r="BE238" s="3"/>
    </row>
    <row r="239" spans="1:57" x14ac:dyDescent="0.3">
      <c r="A239" s="62" t="s">
        <v>361</v>
      </c>
      <c r="B239" s="63"/>
      <c r="C239" s="63"/>
      <c r="D239" s="64"/>
      <c r="E239" s="66"/>
      <c r="F239" s="98" t="s">
        <v>7086</v>
      </c>
      <c r="G239" s="63"/>
      <c r="H239" s="67"/>
      <c r="I239" s="68"/>
      <c r="J239" s="68"/>
      <c r="K239" s="67" t="s">
        <v>9538</v>
      </c>
      <c r="L239" s="71"/>
      <c r="M239" s="72">
        <v>5709.3056640625</v>
      </c>
      <c r="N239" s="72">
        <v>1517.519775390625</v>
      </c>
      <c r="O239" s="73"/>
      <c r="P239" s="74"/>
      <c r="Q239" s="74"/>
      <c r="R239" s="84"/>
      <c r="S239" s="48">
        <v>0</v>
      </c>
      <c r="T239" s="48">
        <v>1</v>
      </c>
      <c r="U239" s="49">
        <v>0</v>
      </c>
      <c r="V239" s="49">
        <v>1</v>
      </c>
      <c r="W239" s="49">
        <v>0</v>
      </c>
      <c r="X239" s="49">
        <v>1</v>
      </c>
      <c r="Y239" s="49">
        <v>0</v>
      </c>
      <c r="Z239" s="49">
        <v>0</v>
      </c>
      <c r="AA239" s="69">
        <v>239</v>
      </c>
      <c r="AB239" s="69"/>
      <c r="AC239" s="70"/>
      <c r="AD239" s="76">
        <v>2180</v>
      </c>
      <c r="AE239" s="76">
        <v>978</v>
      </c>
      <c r="AF239" s="76">
        <v>23866</v>
      </c>
      <c r="AG239" s="76">
        <v>17820</v>
      </c>
      <c r="AH239" s="76"/>
      <c r="AI239" s="76" t="s">
        <v>4778</v>
      </c>
      <c r="AJ239" s="76" t="s">
        <v>5747</v>
      </c>
      <c r="AK239" s="76"/>
      <c r="AL239" s="76"/>
      <c r="AM239" s="78">
        <v>40096.184803240743</v>
      </c>
      <c r="AN239" s="76" t="s">
        <v>8071</v>
      </c>
      <c r="AO239" s="81" t="s">
        <v>8308</v>
      </c>
      <c r="AP239" s="76" t="s">
        <v>66</v>
      </c>
      <c r="AQ239" s="48"/>
      <c r="AR239" s="48"/>
      <c r="AS239" s="48"/>
      <c r="AT239" s="48"/>
      <c r="AU239" s="48"/>
      <c r="AV239" s="48"/>
      <c r="AW239" s="102" t="s">
        <v>10729</v>
      </c>
      <c r="AX239" s="102" t="s">
        <v>10729</v>
      </c>
      <c r="AY239" s="102" t="s">
        <v>11418</v>
      </c>
      <c r="AZ239" s="102" t="s">
        <v>11418</v>
      </c>
      <c r="BA239" s="2"/>
      <c r="BB239" s="3"/>
      <c r="BC239" s="3"/>
      <c r="BD239" s="3"/>
      <c r="BE239" s="3"/>
    </row>
    <row r="240" spans="1:57" x14ac:dyDescent="0.3">
      <c r="A240" s="62" t="s">
        <v>1228</v>
      </c>
      <c r="B240" s="63"/>
      <c r="C240" s="63"/>
      <c r="D240" s="64"/>
      <c r="E240" s="66"/>
      <c r="F240" s="98" t="s">
        <v>7087</v>
      </c>
      <c r="G240" s="63"/>
      <c r="H240" s="67"/>
      <c r="I240" s="68"/>
      <c r="J240" s="68"/>
      <c r="K240" s="67" t="s">
        <v>9539</v>
      </c>
      <c r="L240" s="71"/>
      <c r="M240" s="72">
        <v>5832.75</v>
      </c>
      <c r="N240" s="72">
        <v>1579.883544921875</v>
      </c>
      <c r="O240" s="73"/>
      <c r="P240" s="74"/>
      <c r="Q240" s="74"/>
      <c r="R240" s="84"/>
      <c r="S240" s="48">
        <v>1</v>
      </c>
      <c r="T240" s="48">
        <v>0</v>
      </c>
      <c r="U240" s="49">
        <v>0</v>
      </c>
      <c r="V240" s="49">
        <v>1</v>
      </c>
      <c r="W240" s="49">
        <v>0</v>
      </c>
      <c r="X240" s="49">
        <v>1</v>
      </c>
      <c r="Y240" s="49">
        <v>0</v>
      </c>
      <c r="Z240" s="49">
        <v>0</v>
      </c>
      <c r="AA240" s="69">
        <v>240</v>
      </c>
      <c r="AB240" s="69"/>
      <c r="AC240" s="70"/>
      <c r="AD240" s="76">
        <v>528</v>
      </c>
      <c r="AE240" s="76">
        <v>343</v>
      </c>
      <c r="AF240" s="76">
        <v>437</v>
      </c>
      <c r="AG240" s="76">
        <v>168</v>
      </c>
      <c r="AH240" s="76"/>
      <c r="AI240" s="76" t="s">
        <v>4779</v>
      </c>
      <c r="AJ240" s="76" t="s">
        <v>5686</v>
      </c>
      <c r="AK240" s="81" t="s">
        <v>6444</v>
      </c>
      <c r="AL240" s="76"/>
      <c r="AM240" s="78">
        <v>41742.755613425928</v>
      </c>
      <c r="AN240" s="76" t="s">
        <v>8071</v>
      </c>
      <c r="AO240" s="81" t="s">
        <v>8309</v>
      </c>
      <c r="AP240" s="76" t="s">
        <v>65</v>
      </c>
      <c r="AQ240" s="48"/>
      <c r="AR240" s="48"/>
      <c r="AS240" s="48"/>
      <c r="AT240" s="48"/>
      <c r="AU240" s="48"/>
      <c r="AV240" s="48"/>
      <c r="AW240" s="48"/>
      <c r="AX240" s="48"/>
      <c r="AY240" s="48"/>
      <c r="AZ240" s="48"/>
      <c r="BA240" s="2"/>
      <c r="BB240" s="3"/>
      <c r="BC240" s="3"/>
      <c r="BD240" s="3"/>
      <c r="BE240" s="3"/>
    </row>
    <row r="241" spans="1:57" x14ac:dyDescent="0.3">
      <c r="A241" s="62" t="s">
        <v>362</v>
      </c>
      <c r="B241" s="63"/>
      <c r="C241" s="63"/>
      <c r="D241" s="64"/>
      <c r="E241" s="66"/>
      <c r="F241" s="98" t="s">
        <v>7088</v>
      </c>
      <c r="G241" s="63"/>
      <c r="H241" s="67"/>
      <c r="I241" s="68"/>
      <c r="J241" s="68"/>
      <c r="K241" s="67" t="s">
        <v>9540</v>
      </c>
      <c r="L241" s="71"/>
      <c r="M241" s="72">
        <v>6201.68359375</v>
      </c>
      <c r="N241" s="72">
        <v>9567.9599609375</v>
      </c>
      <c r="O241" s="73"/>
      <c r="P241" s="74"/>
      <c r="Q241" s="74"/>
      <c r="R241" s="84"/>
      <c r="S241" s="48">
        <v>1</v>
      </c>
      <c r="T241" s="48">
        <v>1</v>
      </c>
      <c r="U241" s="49">
        <v>0</v>
      </c>
      <c r="V241" s="49">
        <v>0</v>
      </c>
      <c r="W241" s="49">
        <v>0</v>
      </c>
      <c r="X241" s="49">
        <v>1</v>
      </c>
      <c r="Y241" s="49">
        <v>0</v>
      </c>
      <c r="Z241" s="49" t="s">
        <v>10536</v>
      </c>
      <c r="AA241" s="69">
        <v>241</v>
      </c>
      <c r="AB241" s="69"/>
      <c r="AC241" s="70"/>
      <c r="AD241" s="76">
        <v>674</v>
      </c>
      <c r="AE241" s="76">
        <v>147</v>
      </c>
      <c r="AF241" s="76">
        <v>7737</v>
      </c>
      <c r="AG241" s="76">
        <v>3754</v>
      </c>
      <c r="AH241" s="76"/>
      <c r="AI241" s="76"/>
      <c r="AJ241" s="76" t="s">
        <v>5804</v>
      </c>
      <c r="AK241" s="76"/>
      <c r="AL241" s="76"/>
      <c r="AM241" s="78">
        <v>39811.411249999997</v>
      </c>
      <c r="AN241" s="76" t="s">
        <v>8071</v>
      </c>
      <c r="AO241" s="81" t="s">
        <v>8310</v>
      </c>
      <c r="AP241" s="76" t="s">
        <v>66</v>
      </c>
      <c r="AQ241" s="48"/>
      <c r="AR241" s="48"/>
      <c r="AS241" s="48"/>
      <c r="AT241" s="48"/>
      <c r="AU241" s="48"/>
      <c r="AV241" s="48"/>
      <c r="AW241" s="102" t="s">
        <v>10730</v>
      </c>
      <c r="AX241" s="102" t="s">
        <v>10730</v>
      </c>
      <c r="AY241" s="102" t="s">
        <v>11419</v>
      </c>
      <c r="AZ241" s="102" t="s">
        <v>11419</v>
      </c>
      <c r="BA241" s="2"/>
      <c r="BB241" s="3"/>
      <c r="BC241" s="3"/>
      <c r="BD241" s="3"/>
      <c r="BE241" s="3"/>
    </row>
    <row r="242" spans="1:57" x14ac:dyDescent="0.3">
      <c r="A242" s="62" t="s">
        <v>363</v>
      </c>
      <c r="B242" s="63"/>
      <c r="C242" s="63"/>
      <c r="D242" s="64"/>
      <c r="E242" s="66"/>
      <c r="F242" s="98" t="s">
        <v>7089</v>
      </c>
      <c r="G242" s="63"/>
      <c r="H242" s="67"/>
      <c r="I242" s="68"/>
      <c r="J242" s="68"/>
      <c r="K242" s="67" t="s">
        <v>9541</v>
      </c>
      <c r="L242" s="71"/>
      <c r="M242" s="72">
        <v>5709.3056640625</v>
      </c>
      <c r="N242" s="72">
        <v>1268.064453125</v>
      </c>
      <c r="O242" s="73"/>
      <c r="P242" s="74"/>
      <c r="Q242" s="74"/>
      <c r="R242" s="84"/>
      <c r="S242" s="48">
        <v>0</v>
      </c>
      <c r="T242" s="48">
        <v>1</v>
      </c>
      <c r="U242" s="49">
        <v>0</v>
      </c>
      <c r="V242" s="49">
        <v>1</v>
      </c>
      <c r="W242" s="49">
        <v>0</v>
      </c>
      <c r="X242" s="49">
        <v>1</v>
      </c>
      <c r="Y242" s="49">
        <v>0</v>
      </c>
      <c r="Z242" s="49">
        <v>0</v>
      </c>
      <c r="AA242" s="69">
        <v>242</v>
      </c>
      <c r="AB242" s="69"/>
      <c r="AC242" s="70"/>
      <c r="AD242" s="76">
        <v>712</v>
      </c>
      <c r="AE242" s="76">
        <v>337</v>
      </c>
      <c r="AF242" s="76">
        <v>5545</v>
      </c>
      <c r="AG242" s="76">
        <v>3528</v>
      </c>
      <c r="AH242" s="76"/>
      <c r="AI242" s="76" t="s">
        <v>4780</v>
      </c>
      <c r="AJ242" s="76" t="s">
        <v>5805</v>
      </c>
      <c r="AK242" s="76"/>
      <c r="AL242" s="76"/>
      <c r="AM242" s="78">
        <v>40182.552233796298</v>
      </c>
      <c r="AN242" s="76" t="s">
        <v>8071</v>
      </c>
      <c r="AO242" s="81" t="s">
        <v>8311</v>
      </c>
      <c r="AP242" s="76" t="s">
        <v>66</v>
      </c>
      <c r="AQ242" s="48"/>
      <c r="AR242" s="48"/>
      <c r="AS242" s="48"/>
      <c r="AT242" s="48"/>
      <c r="AU242" s="48"/>
      <c r="AV242" s="48"/>
      <c r="AW242" s="102" t="s">
        <v>10731</v>
      </c>
      <c r="AX242" s="102" t="s">
        <v>10731</v>
      </c>
      <c r="AY242" s="102" t="s">
        <v>11420</v>
      </c>
      <c r="AZ242" s="102" t="s">
        <v>11420</v>
      </c>
      <c r="BA242" s="2"/>
      <c r="BB242" s="3"/>
      <c r="BC242" s="3"/>
      <c r="BD242" s="3"/>
      <c r="BE242" s="3"/>
    </row>
    <row r="243" spans="1:57" x14ac:dyDescent="0.3">
      <c r="A243" s="62" t="s">
        <v>1229</v>
      </c>
      <c r="B243" s="63"/>
      <c r="C243" s="63"/>
      <c r="D243" s="64"/>
      <c r="E243" s="66"/>
      <c r="F243" s="98" t="s">
        <v>7090</v>
      </c>
      <c r="G243" s="63"/>
      <c r="H243" s="67"/>
      <c r="I243" s="68"/>
      <c r="J243" s="68"/>
      <c r="K243" s="67" t="s">
        <v>9542</v>
      </c>
      <c r="L243" s="71"/>
      <c r="M243" s="72">
        <v>5832.75</v>
      </c>
      <c r="N243" s="72">
        <v>1205.70068359375</v>
      </c>
      <c r="O243" s="73"/>
      <c r="P243" s="74"/>
      <c r="Q243" s="74"/>
      <c r="R243" s="84"/>
      <c r="S243" s="48">
        <v>1</v>
      </c>
      <c r="T243" s="48">
        <v>0</v>
      </c>
      <c r="U243" s="49">
        <v>0</v>
      </c>
      <c r="V243" s="49">
        <v>1</v>
      </c>
      <c r="W243" s="49">
        <v>0</v>
      </c>
      <c r="X243" s="49">
        <v>1</v>
      </c>
      <c r="Y243" s="49">
        <v>0</v>
      </c>
      <c r="Z243" s="49">
        <v>0</v>
      </c>
      <c r="AA243" s="69">
        <v>243</v>
      </c>
      <c r="AB243" s="69"/>
      <c r="AC243" s="70"/>
      <c r="AD243" s="76">
        <v>807</v>
      </c>
      <c r="AE243" s="76">
        <v>54665</v>
      </c>
      <c r="AF243" s="76">
        <v>24149</v>
      </c>
      <c r="AG243" s="76">
        <v>605</v>
      </c>
      <c r="AH243" s="76"/>
      <c r="AI243" s="76" t="s">
        <v>4781</v>
      </c>
      <c r="AJ243" s="76" t="s">
        <v>5806</v>
      </c>
      <c r="AK243" s="81" t="s">
        <v>6445</v>
      </c>
      <c r="AL243" s="76"/>
      <c r="AM243" s="78">
        <v>39887.970543981479</v>
      </c>
      <c r="AN243" s="76" t="s">
        <v>8071</v>
      </c>
      <c r="AO243" s="81" t="s">
        <v>8312</v>
      </c>
      <c r="AP243" s="76" t="s">
        <v>65</v>
      </c>
      <c r="AQ243" s="48"/>
      <c r="AR243" s="48"/>
      <c r="AS243" s="48"/>
      <c r="AT243" s="48"/>
      <c r="AU243" s="48"/>
      <c r="AV243" s="48"/>
      <c r="AW243" s="48"/>
      <c r="AX243" s="48"/>
      <c r="AY243" s="48"/>
      <c r="AZ243" s="48"/>
      <c r="BA243" s="2"/>
      <c r="BB243" s="3"/>
      <c r="BC243" s="3"/>
      <c r="BD243" s="3"/>
      <c r="BE243" s="3"/>
    </row>
    <row r="244" spans="1:57" x14ac:dyDescent="0.3">
      <c r="A244" s="62" t="s">
        <v>364</v>
      </c>
      <c r="B244" s="63"/>
      <c r="C244" s="63"/>
      <c r="D244" s="64"/>
      <c r="E244" s="66"/>
      <c r="F244" s="98" t="s">
        <v>7091</v>
      </c>
      <c r="G244" s="63"/>
      <c r="H244" s="67"/>
      <c r="I244" s="68"/>
      <c r="J244" s="68"/>
      <c r="K244" s="67" t="s">
        <v>9543</v>
      </c>
      <c r="L244" s="71"/>
      <c r="M244" s="72">
        <v>6295.66650390625</v>
      </c>
      <c r="N244" s="72">
        <v>3097.4033203125</v>
      </c>
      <c r="O244" s="73"/>
      <c r="P244" s="74"/>
      <c r="Q244" s="74"/>
      <c r="R244" s="84"/>
      <c r="S244" s="48">
        <v>0</v>
      </c>
      <c r="T244" s="48">
        <v>1</v>
      </c>
      <c r="U244" s="49">
        <v>0</v>
      </c>
      <c r="V244" s="49">
        <v>1</v>
      </c>
      <c r="W244" s="49">
        <v>0</v>
      </c>
      <c r="X244" s="49">
        <v>1</v>
      </c>
      <c r="Y244" s="49">
        <v>0</v>
      </c>
      <c r="Z244" s="49">
        <v>0</v>
      </c>
      <c r="AA244" s="69">
        <v>244</v>
      </c>
      <c r="AB244" s="69"/>
      <c r="AC244" s="70"/>
      <c r="AD244" s="76">
        <v>1334</v>
      </c>
      <c r="AE244" s="76">
        <v>576</v>
      </c>
      <c r="AF244" s="76">
        <v>25001</v>
      </c>
      <c r="AG244" s="76">
        <v>35351</v>
      </c>
      <c r="AH244" s="76"/>
      <c r="AI244" s="76" t="s">
        <v>4782</v>
      </c>
      <c r="AJ244" s="76" t="s">
        <v>5807</v>
      </c>
      <c r="AK244" s="76"/>
      <c r="AL244" s="76"/>
      <c r="AM244" s="78">
        <v>42505.890266203707</v>
      </c>
      <c r="AN244" s="76" t="s">
        <v>8071</v>
      </c>
      <c r="AO244" s="81" t="s">
        <v>8313</v>
      </c>
      <c r="AP244" s="76" t="s">
        <v>66</v>
      </c>
      <c r="AQ244" s="48" t="s">
        <v>2161</v>
      </c>
      <c r="AR244" s="48" t="s">
        <v>2161</v>
      </c>
      <c r="AS244" s="48" t="s">
        <v>2350</v>
      </c>
      <c r="AT244" s="48" t="s">
        <v>2350</v>
      </c>
      <c r="AU244" s="48"/>
      <c r="AV244" s="48"/>
      <c r="AW244" s="102" t="s">
        <v>10732</v>
      </c>
      <c r="AX244" s="102" t="s">
        <v>10732</v>
      </c>
      <c r="AY244" s="102" t="s">
        <v>11421</v>
      </c>
      <c r="AZ244" s="102" t="s">
        <v>11421</v>
      </c>
      <c r="BA244" s="2"/>
      <c r="BB244" s="3"/>
      <c r="BC244" s="3"/>
      <c r="BD244" s="3"/>
      <c r="BE244" s="3"/>
    </row>
    <row r="245" spans="1:57" x14ac:dyDescent="0.3">
      <c r="A245" s="62" t="s">
        <v>1230</v>
      </c>
      <c r="B245" s="63"/>
      <c r="C245" s="63"/>
      <c r="D245" s="64"/>
      <c r="E245" s="66"/>
      <c r="F245" s="98" t="s">
        <v>7092</v>
      </c>
      <c r="G245" s="63"/>
      <c r="H245" s="67"/>
      <c r="I245" s="68"/>
      <c r="J245" s="68"/>
      <c r="K245" s="67" t="s">
        <v>9544</v>
      </c>
      <c r="L245" s="71"/>
      <c r="M245" s="72">
        <v>6203.08349609375</v>
      </c>
      <c r="N245" s="72">
        <v>3180.55517578125</v>
      </c>
      <c r="O245" s="73"/>
      <c r="P245" s="74"/>
      <c r="Q245" s="74"/>
      <c r="R245" s="84"/>
      <c r="S245" s="48">
        <v>1</v>
      </c>
      <c r="T245" s="48">
        <v>0</v>
      </c>
      <c r="U245" s="49">
        <v>0</v>
      </c>
      <c r="V245" s="49">
        <v>1</v>
      </c>
      <c r="W245" s="49">
        <v>0</v>
      </c>
      <c r="X245" s="49">
        <v>1</v>
      </c>
      <c r="Y245" s="49">
        <v>0</v>
      </c>
      <c r="Z245" s="49">
        <v>0</v>
      </c>
      <c r="AA245" s="69">
        <v>245</v>
      </c>
      <c r="AB245" s="69"/>
      <c r="AC245" s="70"/>
      <c r="AD245" s="76">
        <v>396</v>
      </c>
      <c r="AE245" s="76">
        <v>7855</v>
      </c>
      <c r="AF245" s="76">
        <v>12575</v>
      </c>
      <c r="AG245" s="76">
        <v>2335</v>
      </c>
      <c r="AH245" s="76"/>
      <c r="AI245" s="76" t="s">
        <v>4783</v>
      </c>
      <c r="AJ245" s="76" t="s">
        <v>5808</v>
      </c>
      <c r="AK245" s="81" t="s">
        <v>6446</v>
      </c>
      <c r="AL245" s="76"/>
      <c r="AM245" s="78">
        <v>42941.714826388888</v>
      </c>
      <c r="AN245" s="76" t="s">
        <v>8071</v>
      </c>
      <c r="AO245" s="81" t="s">
        <v>8314</v>
      </c>
      <c r="AP245" s="76" t="s">
        <v>65</v>
      </c>
      <c r="AQ245" s="48"/>
      <c r="AR245" s="48"/>
      <c r="AS245" s="48"/>
      <c r="AT245" s="48"/>
      <c r="AU245" s="48"/>
      <c r="AV245" s="48"/>
      <c r="AW245" s="48"/>
      <c r="AX245" s="48"/>
      <c r="AY245" s="48"/>
      <c r="AZ245" s="48"/>
      <c r="BA245" s="2"/>
      <c r="BB245" s="3"/>
      <c r="BC245" s="3"/>
      <c r="BD245" s="3"/>
      <c r="BE245" s="3"/>
    </row>
    <row r="246" spans="1:57" x14ac:dyDescent="0.3">
      <c r="A246" s="62" t="s">
        <v>365</v>
      </c>
      <c r="B246" s="63"/>
      <c r="C246" s="63"/>
      <c r="D246" s="64"/>
      <c r="E246" s="66"/>
      <c r="F246" s="98" t="s">
        <v>7093</v>
      </c>
      <c r="G246" s="63"/>
      <c r="H246" s="67"/>
      <c r="I246" s="68"/>
      <c r="J246" s="68"/>
      <c r="K246" s="67" t="s">
        <v>9545</v>
      </c>
      <c r="L246" s="71"/>
      <c r="M246" s="72">
        <v>963.1351318359375</v>
      </c>
      <c r="N246" s="72">
        <v>9543.53515625</v>
      </c>
      <c r="O246" s="73"/>
      <c r="P246" s="74"/>
      <c r="Q246" s="74"/>
      <c r="R246" s="84"/>
      <c r="S246" s="48">
        <v>1</v>
      </c>
      <c r="T246" s="48">
        <v>1</v>
      </c>
      <c r="U246" s="49">
        <v>0</v>
      </c>
      <c r="V246" s="49">
        <v>0</v>
      </c>
      <c r="W246" s="49">
        <v>0</v>
      </c>
      <c r="X246" s="49">
        <v>1</v>
      </c>
      <c r="Y246" s="49">
        <v>0</v>
      </c>
      <c r="Z246" s="49" t="s">
        <v>10536</v>
      </c>
      <c r="AA246" s="69">
        <v>246</v>
      </c>
      <c r="AB246" s="69"/>
      <c r="AC246" s="70"/>
      <c r="AD246" s="76">
        <v>2622</v>
      </c>
      <c r="AE246" s="76">
        <v>2078</v>
      </c>
      <c r="AF246" s="76">
        <v>44497</v>
      </c>
      <c r="AG246" s="76">
        <v>5405</v>
      </c>
      <c r="AH246" s="76"/>
      <c r="AI246" s="76" t="s">
        <v>4784</v>
      </c>
      <c r="AJ246" s="76"/>
      <c r="AK246" s="81" t="s">
        <v>6447</v>
      </c>
      <c r="AL246" s="76"/>
      <c r="AM246" s="78">
        <v>40028.744826388887</v>
      </c>
      <c r="AN246" s="76" t="s">
        <v>8071</v>
      </c>
      <c r="AO246" s="81" t="s">
        <v>8315</v>
      </c>
      <c r="AP246" s="76" t="s">
        <v>66</v>
      </c>
      <c r="AQ246" s="48" t="s">
        <v>2162</v>
      </c>
      <c r="AR246" s="48" t="s">
        <v>2162</v>
      </c>
      <c r="AS246" s="48" t="s">
        <v>2357</v>
      </c>
      <c r="AT246" s="48" t="s">
        <v>2357</v>
      </c>
      <c r="AU246" s="48" t="s">
        <v>2404</v>
      </c>
      <c r="AV246" s="48" t="s">
        <v>2404</v>
      </c>
      <c r="AW246" s="102" t="s">
        <v>10733</v>
      </c>
      <c r="AX246" s="102" t="s">
        <v>10733</v>
      </c>
      <c r="AY246" s="102" t="s">
        <v>11422</v>
      </c>
      <c r="AZ246" s="102" t="s">
        <v>11422</v>
      </c>
      <c r="BA246" s="2"/>
      <c r="BB246" s="3"/>
      <c r="BC246" s="3"/>
      <c r="BD246" s="3"/>
      <c r="BE246" s="3"/>
    </row>
    <row r="247" spans="1:57" x14ac:dyDescent="0.3">
      <c r="A247" s="62" t="s">
        <v>366</v>
      </c>
      <c r="B247" s="63"/>
      <c r="C247" s="63"/>
      <c r="D247" s="64"/>
      <c r="E247" s="66"/>
      <c r="F247" s="98" t="s">
        <v>7094</v>
      </c>
      <c r="G247" s="63"/>
      <c r="H247" s="67"/>
      <c r="I247" s="68"/>
      <c r="J247" s="68"/>
      <c r="K247" s="67" t="s">
        <v>9546</v>
      </c>
      <c r="L247" s="71"/>
      <c r="M247" s="72">
        <v>3950.22216796875</v>
      </c>
      <c r="N247" s="72">
        <v>4929.44091796875</v>
      </c>
      <c r="O247" s="73"/>
      <c r="P247" s="74"/>
      <c r="Q247" s="74"/>
      <c r="R247" s="84"/>
      <c r="S247" s="48">
        <v>0</v>
      </c>
      <c r="T247" s="48">
        <v>1</v>
      </c>
      <c r="U247" s="49">
        <v>0</v>
      </c>
      <c r="V247" s="49">
        <v>0.14285700000000001</v>
      </c>
      <c r="W247" s="49">
        <v>0</v>
      </c>
      <c r="X247" s="49">
        <v>0.65540500000000002</v>
      </c>
      <c r="Y247" s="49">
        <v>0</v>
      </c>
      <c r="Z247" s="49">
        <v>0</v>
      </c>
      <c r="AA247" s="69">
        <v>247</v>
      </c>
      <c r="AB247" s="69"/>
      <c r="AC247" s="70"/>
      <c r="AD247" s="76">
        <v>8316</v>
      </c>
      <c r="AE247" s="76">
        <v>19455</v>
      </c>
      <c r="AF247" s="76">
        <v>898914</v>
      </c>
      <c r="AG247" s="76">
        <v>42204</v>
      </c>
      <c r="AH247" s="76"/>
      <c r="AI247" s="76" t="s">
        <v>4785</v>
      </c>
      <c r="AJ247" s="76" t="s">
        <v>5658</v>
      </c>
      <c r="AK247" s="76"/>
      <c r="AL247" s="76"/>
      <c r="AM247" s="78">
        <v>42560.429756944446</v>
      </c>
      <c r="AN247" s="76" t="s">
        <v>8071</v>
      </c>
      <c r="AO247" s="81" t="s">
        <v>8316</v>
      </c>
      <c r="AP247" s="76" t="s">
        <v>66</v>
      </c>
      <c r="AQ247" s="48" t="s">
        <v>2163</v>
      </c>
      <c r="AR247" s="48" t="s">
        <v>2163</v>
      </c>
      <c r="AS247" s="48" t="s">
        <v>2361</v>
      </c>
      <c r="AT247" s="48" t="s">
        <v>2361</v>
      </c>
      <c r="AU247" s="48" t="s">
        <v>2405</v>
      </c>
      <c r="AV247" s="48" t="s">
        <v>2405</v>
      </c>
      <c r="AW247" s="102" t="s">
        <v>10734</v>
      </c>
      <c r="AX247" s="102" t="s">
        <v>10734</v>
      </c>
      <c r="AY247" s="102" t="s">
        <v>11423</v>
      </c>
      <c r="AZ247" s="102" t="s">
        <v>11423</v>
      </c>
      <c r="BA247" s="2"/>
      <c r="BB247" s="3"/>
      <c r="BC247" s="3"/>
      <c r="BD247" s="3"/>
      <c r="BE247" s="3"/>
    </row>
    <row r="248" spans="1:57" x14ac:dyDescent="0.3">
      <c r="A248" s="62" t="s">
        <v>1231</v>
      </c>
      <c r="B248" s="63"/>
      <c r="C248" s="63"/>
      <c r="D248" s="64"/>
      <c r="E248" s="66"/>
      <c r="F248" s="98" t="s">
        <v>7095</v>
      </c>
      <c r="G248" s="63"/>
      <c r="H248" s="67"/>
      <c r="I248" s="68"/>
      <c r="J248" s="68"/>
      <c r="K248" s="67" t="s">
        <v>9547</v>
      </c>
      <c r="L248" s="71"/>
      <c r="M248" s="72">
        <v>3664.8857421875</v>
      </c>
      <c r="N248" s="72">
        <v>4941.3056640625</v>
      </c>
      <c r="O248" s="73"/>
      <c r="P248" s="74"/>
      <c r="Q248" s="74"/>
      <c r="R248" s="84"/>
      <c r="S248" s="48">
        <v>4</v>
      </c>
      <c r="T248" s="48">
        <v>0</v>
      </c>
      <c r="U248" s="49">
        <v>12</v>
      </c>
      <c r="V248" s="49">
        <v>0.25</v>
      </c>
      <c r="W248" s="49">
        <v>0</v>
      </c>
      <c r="X248" s="49">
        <v>2.378377</v>
      </c>
      <c r="Y248" s="49">
        <v>0</v>
      </c>
      <c r="Z248" s="49">
        <v>0</v>
      </c>
      <c r="AA248" s="69">
        <v>248</v>
      </c>
      <c r="AB248" s="69"/>
      <c r="AC248" s="70"/>
      <c r="AD248" s="76">
        <v>2856</v>
      </c>
      <c r="AE248" s="76">
        <v>2856</v>
      </c>
      <c r="AF248" s="76">
        <v>24064</v>
      </c>
      <c r="AG248" s="76">
        <v>28882</v>
      </c>
      <c r="AH248" s="76"/>
      <c r="AI248" s="76" t="s">
        <v>4786</v>
      </c>
      <c r="AJ248" s="76" t="s">
        <v>5809</v>
      </c>
      <c r="AK248" s="81" t="s">
        <v>6448</v>
      </c>
      <c r="AL248" s="76"/>
      <c r="AM248" s="78">
        <v>43190.154918981483</v>
      </c>
      <c r="AN248" s="76" t="s">
        <v>8071</v>
      </c>
      <c r="AO248" s="81" t="s">
        <v>8317</v>
      </c>
      <c r="AP248" s="76" t="s">
        <v>65</v>
      </c>
      <c r="AQ248" s="48"/>
      <c r="AR248" s="48"/>
      <c r="AS248" s="48"/>
      <c r="AT248" s="48"/>
      <c r="AU248" s="48"/>
      <c r="AV248" s="48"/>
      <c r="AW248" s="48"/>
      <c r="AX248" s="48"/>
      <c r="AY248" s="48"/>
      <c r="AZ248" s="48"/>
      <c r="BA248" s="2"/>
      <c r="BB248" s="3"/>
      <c r="BC248" s="3"/>
      <c r="BD248" s="3"/>
      <c r="BE248" s="3"/>
    </row>
    <row r="249" spans="1:57" x14ac:dyDescent="0.3">
      <c r="A249" s="62" t="s">
        <v>367</v>
      </c>
      <c r="B249" s="63"/>
      <c r="C249" s="63"/>
      <c r="D249" s="64"/>
      <c r="E249" s="66"/>
      <c r="F249" s="98" t="s">
        <v>7096</v>
      </c>
      <c r="G249" s="63"/>
      <c r="H249" s="67"/>
      <c r="I249" s="68"/>
      <c r="J249" s="68"/>
      <c r="K249" s="67" t="s">
        <v>9548</v>
      </c>
      <c r="L249" s="71"/>
      <c r="M249" s="72">
        <v>2657.62890625</v>
      </c>
      <c r="N249" s="72">
        <v>1728.2222900390625</v>
      </c>
      <c r="O249" s="73"/>
      <c r="P249" s="74"/>
      <c r="Q249" s="74"/>
      <c r="R249" s="84"/>
      <c r="S249" s="48">
        <v>0</v>
      </c>
      <c r="T249" s="48">
        <v>3</v>
      </c>
      <c r="U249" s="49">
        <v>6</v>
      </c>
      <c r="V249" s="49">
        <v>0.33333299999999999</v>
      </c>
      <c r="W249" s="49">
        <v>0</v>
      </c>
      <c r="X249" s="49">
        <v>1.9189179999999999</v>
      </c>
      <c r="Y249" s="49">
        <v>0</v>
      </c>
      <c r="Z249" s="49">
        <v>0</v>
      </c>
      <c r="AA249" s="69">
        <v>249</v>
      </c>
      <c r="AB249" s="69"/>
      <c r="AC249" s="70"/>
      <c r="AD249" s="76">
        <v>2205</v>
      </c>
      <c r="AE249" s="76">
        <v>1410</v>
      </c>
      <c r="AF249" s="76">
        <v>33470</v>
      </c>
      <c r="AG249" s="76">
        <v>19511</v>
      </c>
      <c r="AH249" s="76"/>
      <c r="AI249" s="81" t="s">
        <v>4787</v>
      </c>
      <c r="AJ249" s="76" t="s">
        <v>5810</v>
      </c>
      <c r="AK249" s="81" t="s">
        <v>6449</v>
      </c>
      <c r="AL249" s="76"/>
      <c r="AM249" s="78">
        <v>40882.835462962961</v>
      </c>
      <c r="AN249" s="76" t="s">
        <v>8071</v>
      </c>
      <c r="AO249" s="81" t="s">
        <v>8318</v>
      </c>
      <c r="AP249" s="76" t="s">
        <v>66</v>
      </c>
      <c r="AQ249" s="48"/>
      <c r="AR249" s="48"/>
      <c r="AS249" s="48"/>
      <c r="AT249" s="48"/>
      <c r="AU249" s="48" t="s">
        <v>2406</v>
      </c>
      <c r="AV249" s="48" t="s">
        <v>2406</v>
      </c>
      <c r="AW249" s="102" t="s">
        <v>10735</v>
      </c>
      <c r="AX249" s="102" t="s">
        <v>10735</v>
      </c>
      <c r="AY249" s="102" t="s">
        <v>11424</v>
      </c>
      <c r="AZ249" s="102" t="s">
        <v>11424</v>
      </c>
      <c r="BA249" s="2"/>
      <c r="BB249" s="3"/>
      <c r="BC249" s="3"/>
      <c r="BD249" s="3"/>
      <c r="BE249" s="3"/>
    </row>
    <row r="250" spans="1:57" x14ac:dyDescent="0.3">
      <c r="A250" s="62" t="s">
        <v>1232</v>
      </c>
      <c r="B250" s="63"/>
      <c r="C250" s="63"/>
      <c r="D250" s="64"/>
      <c r="E250" s="66"/>
      <c r="F250" s="98" t="s">
        <v>7097</v>
      </c>
      <c r="G250" s="63"/>
      <c r="H250" s="67"/>
      <c r="I250" s="68"/>
      <c r="J250" s="68"/>
      <c r="K250" s="67" t="s">
        <v>9549</v>
      </c>
      <c r="L250" s="71"/>
      <c r="M250" s="72">
        <v>2499.75</v>
      </c>
      <c r="N250" s="72">
        <v>1692.29248046875</v>
      </c>
      <c r="O250" s="73"/>
      <c r="P250" s="74"/>
      <c r="Q250" s="74"/>
      <c r="R250" s="84"/>
      <c r="S250" s="48">
        <v>1</v>
      </c>
      <c r="T250" s="48">
        <v>0</v>
      </c>
      <c r="U250" s="49">
        <v>0</v>
      </c>
      <c r="V250" s="49">
        <v>0.2</v>
      </c>
      <c r="W250" s="49">
        <v>0</v>
      </c>
      <c r="X250" s="49">
        <v>0.693693</v>
      </c>
      <c r="Y250" s="49">
        <v>0</v>
      </c>
      <c r="Z250" s="49">
        <v>0</v>
      </c>
      <c r="AA250" s="69">
        <v>250</v>
      </c>
      <c r="AB250" s="69"/>
      <c r="AC250" s="70"/>
      <c r="AD250" s="76">
        <v>655</v>
      </c>
      <c r="AE250" s="76">
        <v>42555</v>
      </c>
      <c r="AF250" s="76">
        <v>14797</v>
      </c>
      <c r="AG250" s="76">
        <v>3702</v>
      </c>
      <c r="AH250" s="76"/>
      <c r="AI250" s="76" t="s">
        <v>4788</v>
      </c>
      <c r="AJ250" s="76" t="s">
        <v>5811</v>
      </c>
      <c r="AK250" s="81" t="s">
        <v>6450</v>
      </c>
      <c r="AL250" s="76"/>
      <c r="AM250" s="78">
        <v>39911.137615740743</v>
      </c>
      <c r="AN250" s="76" t="s">
        <v>8071</v>
      </c>
      <c r="AO250" s="81" t="s">
        <v>8319</v>
      </c>
      <c r="AP250" s="76" t="s">
        <v>65</v>
      </c>
      <c r="AQ250" s="48"/>
      <c r="AR250" s="48"/>
      <c r="AS250" s="48"/>
      <c r="AT250" s="48"/>
      <c r="AU250" s="48"/>
      <c r="AV250" s="48"/>
      <c r="AW250" s="48"/>
      <c r="AX250" s="48"/>
      <c r="AY250" s="48"/>
      <c r="AZ250" s="48"/>
      <c r="BA250" s="2"/>
      <c r="BB250" s="3"/>
      <c r="BC250" s="3"/>
      <c r="BD250" s="3"/>
      <c r="BE250" s="3"/>
    </row>
    <row r="251" spans="1:57" x14ac:dyDescent="0.3">
      <c r="A251" s="62" t="s">
        <v>1233</v>
      </c>
      <c r="B251" s="63"/>
      <c r="C251" s="63"/>
      <c r="D251" s="64"/>
      <c r="E251" s="66"/>
      <c r="F251" s="98" t="s">
        <v>7098</v>
      </c>
      <c r="G251" s="63"/>
      <c r="H251" s="67"/>
      <c r="I251" s="68"/>
      <c r="J251" s="68"/>
      <c r="K251" s="67" t="s">
        <v>9550</v>
      </c>
      <c r="L251" s="71"/>
      <c r="M251" s="72">
        <v>2695.63671875</v>
      </c>
      <c r="N251" s="72">
        <v>1850.1268310546875</v>
      </c>
      <c r="O251" s="73"/>
      <c r="P251" s="74"/>
      <c r="Q251" s="74"/>
      <c r="R251" s="84"/>
      <c r="S251" s="48">
        <v>1</v>
      </c>
      <c r="T251" s="48">
        <v>0</v>
      </c>
      <c r="U251" s="49">
        <v>0</v>
      </c>
      <c r="V251" s="49">
        <v>0.2</v>
      </c>
      <c r="W251" s="49">
        <v>0</v>
      </c>
      <c r="X251" s="49">
        <v>0.693693</v>
      </c>
      <c r="Y251" s="49">
        <v>0</v>
      </c>
      <c r="Z251" s="49">
        <v>0</v>
      </c>
      <c r="AA251" s="69">
        <v>251</v>
      </c>
      <c r="AB251" s="69"/>
      <c r="AC251" s="70"/>
      <c r="AD251" s="76">
        <v>15</v>
      </c>
      <c r="AE251" s="76">
        <v>1886</v>
      </c>
      <c r="AF251" s="76">
        <v>226</v>
      </c>
      <c r="AG251" s="76">
        <v>640</v>
      </c>
      <c r="AH251" s="76"/>
      <c r="AI251" s="76" t="s">
        <v>4789</v>
      </c>
      <c r="AJ251" s="76"/>
      <c r="AK251" s="81" t="s">
        <v>6451</v>
      </c>
      <c r="AL251" s="76"/>
      <c r="AM251" s="78">
        <v>43565.998182870368</v>
      </c>
      <c r="AN251" s="76" t="s">
        <v>8071</v>
      </c>
      <c r="AO251" s="81" t="s">
        <v>8320</v>
      </c>
      <c r="AP251" s="76" t="s">
        <v>65</v>
      </c>
      <c r="AQ251" s="48"/>
      <c r="AR251" s="48"/>
      <c r="AS251" s="48"/>
      <c r="AT251" s="48"/>
      <c r="AU251" s="48"/>
      <c r="AV251" s="48"/>
      <c r="AW251" s="48"/>
      <c r="AX251" s="48"/>
      <c r="AY251" s="48"/>
      <c r="AZ251" s="48"/>
      <c r="BA251" s="2"/>
      <c r="BB251" s="3"/>
      <c r="BC251" s="3"/>
      <c r="BD251" s="3"/>
      <c r="BE251" s="3"/>
    </row>
    <row r="252" spans="1:57" x14ac:dyDescent="0.3">
      <c r="A252" s="62" t="s">
        <v>1234</v>
      </c>
      <c r="B252" s="63"/>
      <c r="C252" s="63"/>
      <c r="D252" s="64"/>
      <c r="E252" s="66"/>
      <c r="F252" s="98" t="s">
        <v>7099</v>
      </c>
      <c r="G252" s="63"/>
      <c r="H252" s="67"/>
      <c r="I252" s="68"/>
      <c r="J252" s="68"/>
      <c r="K252" s="67" t="s">
        <v>9551</v>
      </c>
      <c r="L252" s="71"/>
      <c r="M252" s="72">
        <v>2777.5</v>
      </c>
      <c r="N252" s="72">
        <v>1642.2474365234375</v>
      </c>
      <c r="O252" s="73"/>
      <c r="P252" s="74"/>
      <c r="Q252" s="74"/>
      <c r="R252" s="84"/>
      <c r="S252" s="48">
        <v>1</v>
      </c>
      <c r="T252" s="48">
        <v>0</v>
      </c>
      <c r="U252" s="49">
        <v>0</v>
      </c>
      <c r="V252" s="49">
        <v>0.2</v>
      </c>
      <c r="W252" s="49">
        <v>0</v>
      </c>
      <c r="X252" s="49">
        <v>0.693693</v>
      </c>
      <c r="Y252" s="49">
        <v>0</v>
      </c>
      <c r="Z252" s="49">
        <v>0</v>
      </c>
      <c r="AA252" s="69">
        <v>252</v>
      </c>
      <c r="AB252" s="69"/>
      <c r="AC252" s="70"/>
      <c r="AD252" s="76">
        <v>1058</v>
      </c>
      <c r="AE252" s="76">
        <v>108332</v>
      </c>
      <c r="AF252" s="76">
        <v>73004</v>
      </c>
      <c r="AG252" s="76">
        <v>2913</v>
      </c>
      <c r="AH252" s="76"/>
      <c r="AI252" s="76" t="s">
        <v>4790</v>
      </c>
      <c r="AJ252" s="76" t="s">
        <v>5812</v>
      </c>
      <c r="AK252" s="81" t="s">
        <v>6452</v>
      </c>
      <c r="AL252" s="76"/>
      <c r="AM252" s="78">
        <v>40035.158067129632</v>
      </c>
      <c r="AN252" s="76" t="s">
        <v>8071</v>
      </c>
      <c r="AO252" s="81" t="s">
        <v>8321</v>
      </c>
      <c r="AP252" s="76" t="s">
        <v>65</v>
      </c>
      <c r="AQ252" s="48"/>
      <c r="AR252" s="48"/>
      <c r="AS252" s="48"/>
      <c r="AT252" s="48"/>
      <c r="AU252" s="48"/>
      <c r="AV252" s="48"/>
      <c r="AW252" s="48"/>
      <c r="AX252" s="48"/>
      <c r="AY252" s="48"/>
      <c r="AZ252" s="48"/>
      <c r="BA252" s="2"/>
      <c r="BB252" s="3"/>
      <c r="BC252" s="3"/>
      <c r="BD252" s="3"/>
      <c r="BE252" s="3"/>
    </row>
    <row r="253" spans="1:57" x14ac:dyDescent="0.3">
      <c r="A253" s="62" t="s">
        <v>368</v>
      </c>
      <c r="B253" s="63"/>
      <c r="C253" s="63"/>
      <c r="D253" s="64"/>
      <c r="E253" s="66"/>
      <c r="F253" s="98" t="s">
        <v>7100</v>
      </c>
      <c r="G253" s="63"/>
      <c r="H253" s="67"/>
      <c r="I253" s="68"/>
      <c r="J253" s="68"/>
      <c r="K253" s="67" t="s">
        <v>9552</v>
      </c>
      <c r="L253" s="71"/>
      <c r="M253" s="72">
        <v>6666</v>
      </c>
      <c r="N253" s="72">
        <v>3180.55517578125</v>
      </c>
      <c r="O253" s="73"/>
      <c r="P253" s="74"/>
      <c r="Q253" s="74"/>
      <c r="R253" s="84"/>
      <c r="S253" s="48">
        <v>0</v>
      </c>
      <c r="T253" s="48">
        <v>1</v>
      </c>
      <c r="U253" s="49">
        <v>0</v>
      </c>
      <c r="V253" s="49">
        <v>1</v>
      </c>
      <c r="W253" s="49">
        <v>0</v>
      </c>
      <c r="X253" s="49">
        <v>1</v>
      </c>
      <c r="Y253" s="49">
        <v>0</v>
      </c>
      <c r="Z253" s="49">
        <v>0</v>
      </c>
      <c r="AA253" s="69">
        <v>253</v>
      </c>
      <c r="AB253" s="69"/>
      <c r="AC253" s="70"/>
      <c r="AD253" s="76">
        <v>472</v>
      </c>
      <c r="AE253" s="76">
        <v>266</v>
      </c>
      <c r="AF253" s="76">
        <v>8013</v>
      </c>
      <c r="AG253" s="76">
        <v>9504</v>
      </c>
      <c r="AH253" s="76"/>
      <c r="AI253" s="76" t="s">
        <v>4791</v>
      </c>
      <c r="AJ253" s="76" t="s">
        <v>5813</v>
      </c>
      <c r="AK253" s="81" t="s">
        <v>6453</v>
      </c>
      <c r="AL253" s="76"/>
      <c r="AM253" s="78">
        <v>40650.594421296293</v>
      </c>
      <c r="AN253" s="76" t="s">
        <v>8071</v>
      </c>
      <c r="AO253" s="81" t="s">
        <v>8322</v>
      </c>
      <c r="AP253" s="76" t="s">
        <v>66</v>
      </c>
      <c r="AQ253" s="48"/>
      <c r="AR253" s="48"/>
      <c r="AS253" s="48"/>
      <c r="AT253" s="48"/>
      <c r="AU253" s="48"/>
      <c r="AV253" s="48"/>
      <c r="AW253" s="102" t="s">
        <v>10736</v>
      </c>
      <c r="AX253" s="102" t="s">
        <v>10736</v>
      </c>
      <c r="AY253" s="102" t="s">
        <v>11425</v>
      </c>
      <c r="AZ253" s="102" t="s">
        <v>11425</v>
      </c>
      <c r="BA253" s="2"/>
      <c r="BB253" s="3"/>
      <c r="BC253" s="3"/>
      <c r="BD253" s="3"/>
      <c r="BE253" s="3"/>
    </row>
    <row r="254" spans="1:57" x14ac:dyDescent="0.3">
      <c r="A254" s="62" t="s">
        <v>1235</v>
      </c>
      <c r="B254" s="63"/>
      <c r="C254" s="63"/>
      <c r="D254" s="64"/>
      <c r="E254" s="66"/>
      <c r="F254" s="98" t="s">
        <v>7101</v>
      </c>
      <c r="G254" s="63"/>
      <c r="H254" s="67"/>
      <c r="I254" s="68"/>
      <c r="J254" s="68"/>
      <c r="K254" s="67" t="s">
        <v>9553</v>
      </c>
      <c r="L254" s="71"/>
      <c r="M254" s="72">
        <v>6758.58349609375</v>
      </c>
      <c r="N254" s="72">
        <v>3097.4033203125</v>
      </c>
      <c r="O254" s="73"/>
      <c r="P254" s="74"/>
      <c r="Q254" s="74"/>
      <c r="R254" s="84"/>
      <c r="S254" s="48">
        <v>1</v>
      </c>
      <c r="T254" s="48">
        <v>0</v>
      </c>
      <c r="U254" s="49">
        <v>0</v>
      </c>
      <c r="V254" s="49">
        <v>1</v>
      </c>
      <c r="W254" s="49">
        <v>0</v>
      </c>
      <c r="X254" s="49">
        <v>1</v>
      </c>
      <c r="Y254" s="49">
        <v>0</v>
      </c>
      <c r="Z254" s="49">
        <v>0</v>
      </c>
      <c r="AA254" s="69">
        <v>254</v>
      </c>
      <c r="AB254" s="69"/>
      <c r="AC254" s="70"/>
      <c r="AD254" s="76">
        <v>663</v>
      </c>
      <c r="AE254" s="76">
        <v>774</v>
      </c>
      <c r="AF254" s="76">
        <v>7150</v>
      </c>
      <c r="AG254" s="76">
        <v>11071</v>
      </c>
      <c r="AH254" s="76"/>
      <c r="AI254" s="76" t="s">
        <v>4792</v>
      </c>
      <c r="AJ254" s="76" t="s">
        <v>5814</v>
      </c>
      <c r="AK254" s="76"/>
      <c r="AL254" s="76"/>
      <c r="AM254" s="78">
        <v>42089.861307870371</v>
      </c>
      <c r="AN254" s="76" t="s">
        <v>8071</v>
      </c>
      <c r="AO254" s="81" t="s">
        <v>8323</v>
      </c>
      <c r="AP254" s="76" t="s">
        <v>65</v>
      </c>
      <c r="AQ254" s="48"/>
      <c r="AR254" s="48"/>
      <c r="AS254" s="48"/>
      <c r="AT254" s="48"/>
      <c r="AU254" s="48"/>
      <c r="AV254" s="48"/>
      <c r="AW254" s="48"/>
      <c r="AX254" s="48"/>
      <c r="AY254" s="48"/>
      <c r="AZ254" s="48"/>
      <c r="BA254" s="2"/>
      <c r="BB254" s="3"/>
      <c r="BC254" s="3"/>
      <c r="BD254" s="3"/>
      <c r="BE254" s="3"/>
    </row>
    <row r="255" spans="1:57" x14ac:dyDescent="0.3">
      <c r="A255" s="62" t="s">
        <v>369</v>
      </c>
      <c r="B255" s="63"/>
      <c r="C255" s="63"/>
      <c r="D255" s="64"/>
      <c r="E255" s="66"/>
      <c r="F255" s="98" t="s">
        <v>7102</v>
      </c>
      <c r="G255" s="63"/>
      <c r="H255" s="67"/>
      <c r="I255" s="68"/>
      <c r="J255" s="68"/>
      <c r="K255" s="67" t="s">
        <v>9554</v>
      </c>
      <c r="L255" s="71"/>
      <c r="M255" s="72">
        <v>5042.16748046875</v>
      </c>
      <c r="N255" s="72">
        <v>9332.44140625</v>
      </c>
      <c r="O255" s="73"/>
      <c r="P255" s="74"/>
      <c r="Q255" s="74"/>
      <c r="R255" s="84"/>
      <c r="S255" s="48">
        <v>1</v>
      </c>
      <c r="T255" s="48">
        <v>1</v>
      </c>
      <c r="U255" s="49">
        <v>0</v>
      </c>
      <c r="V255" s="49">
        <v>0</v>
      </c>
      <c r="W255" s="49">
        <v>0</v>
      </c>
      <c r="X255" s="49">
        <v>1</v>
      </c>
      <c r="Y255" s="49">
        <v>0</v>
      </c>
      <c r="Z255" s="49" t="s">
        <v>10536</v>
      </c>
      <c r="AA255" s="69">
        <v>255</v>
      </c>
      <c r="AB255" s="69"/>
      <c r="AC255" s="70"/>
      <c r="AD255" s="76">
        <v>3389</v>
      </c>
      <c r="AE255" s="76">
        <v>607</v>
      </c>
      <c r="AF255" s="76">
        <v>13049</v>
      </c>
      <c r="AG255" s="76">
        <v>9496</v>
      </c>
      <c r="AH255" s="76"/>
      <c r="AI255" s="76" t="s">
        <v>4793</v>
      </c>
      <c r="AJ255" s="76" t="s">
        <v>5815</v>
      </c>
      <c r="AK255" s="76"/>
      <c r="AL255" s="76"/>
      <c r="AM255" s="78">
        <v>40392.434710648151</v>
      </c>
      <c r="AN255" s="76" t="s">
        <v>8071</v>
      </c>
      <c r="AO255" s="81" t="s">
        <v>8324</v>
      </c>
      <c r="AP255" s="76" t="s">
        <v>66</v>
      </c>
      <c r="AQ255" s="48"/>
      <c r="AR255" s="48"/>
      <c r="AS255" s="48"/>
      <c r="AT255" s="48"/>
      <c r="AU255" s="48" t="s">
        <v>2400</v>
      </c>
      <c r="AV255" s="48" t="s">
        <v>2400</v>
      </c>
      <c r="AW255" s="102" t="s">
        <v>10737</v>
      </c>
      <c r="AX255" s="102" t="s">
        <v>10737</v>
      </c>
      <c r="AY255" s="102" t="s">
        <v>11426</v>
      </c>
      <c r="AZ255" s="102" t="s">
        <v>11426</v>
      </c>
      <c r="BA255" s="2"/>
      <c r="BB255" s="3"/>
      <c r="BC255" s="3"/>
      <c r="BD255" s="3"/>
      <c r="BE255" s="3"/>
    </row>
    <row r="256" spans="1:57" x14ac:dyDescent="0.3">
      <c r="A256" s="62" t="s">
        <v>370</v>
      </c>
      <c r="B256" s="63"/>
      <c r="C256" s="63"/>
      <c r="D256" s="64"/>
      <c r="E256" s="66"/>
      <c r="F256" s="98" t="s">
        <v>7103</v>
      </c>
      <c r="G256" s="63"/>
      <c r="H256" s="67"/>
      <c r="I256" s="68"/>
      <c r="J256" s="68"/>
      <c r="K256" s="67" t="s">
        <v>9555</v>
      </c>
      <c r="L256" s="71"/>
      <c r="M256" s="72">
        <v>1148.679443359375</v>
      </c>
      <c r="N256" s="72">
        <v>3911.75732421875</v>
      </c>
      <c r="O256" s="73"/>
      <c r="P256" s="74"/>
      <c r="Q256" s="74"/>
      <c r="R256" s="84"/>
      <c r="S256" s="48">
        <v>0</v>
      </c>
      <c r="T256" s="48">
        <v>1</v>
      </c>
      <c r="U256" s="49">
        <v>0</v>
      </c>
      <c r="V256" s="49">
        <v>6.2890000000000003E-3</v>
      </c>
      <c r="W256" s="49">
        <v>0</v>
      </c>
      <c r="X256" s="49">
        <v>0.52194399999999996</v>
      </c>
      <c r="Y256" s="49">
        <v>0</v>
      </c>
      <c r="Z256" s="49">
        <v>0</v>
      </c>
      <c r="AA256" s="69">
        <v>256</v>
      </c>
      <c r="AB256" s="69"/>
      <c r="AC256" s="70"/>
      <c r="AD256" s="76">
        <v>858</v>
      </c>
      <c r="AE256" s="76">
        <v>1061</v>
      </c>
      <c r="AF256" s="76">
        <v>50896</v>
      </c>
      <c r="AG256" s="76">
        <v>3727</v>
      </c>
      <c r="AH256" s="76"/>
      <c r="AI256" s="76" t="s">
        <v>4794</v>
      </c>
      <c r="AJ256" s="76" t="s">
        <v>5816</v>
      </c>
      <c r="AK256" s="81" t="s">
        <v>6454</v>
      </c>
      <c r="AL256" s="76"/>
      <c r="AM256" s="78">
        <v>40247.172083333331</v>
      </c>
      <c r="AN256" s="76" t="s">
        <v>8071</v>
      </c>
      <c r="AO256" s="81" t="s">
        <v>8325</v>
      </c>
      <c r="AP256" s="76" t="s">
        <v>66</v>
      </c>
      <c r="AQ256" s="48" t="s">
        <v>2164</v>
      </c>
      <c r="AR256" s="48" t="s">
        <v>2164</v>
      </c>
      <c r="AS256" s="48" t="s">
        <v>2350</v>
      </c>
      <c r="AT256" s="48" t="s">
        <v>2350</v>
      </c>
      <c r="AU256" s="48"/>
      <c r="AV256" s="48"/>
      <c r="AW256" s="102" t="s">
        <v>10738</v>
      </c>
      <c r="AX256" s="102" t="s">
        <v>10738</v>
      </c>
      <c r="AY256" s="102" t="s">
        <v>11427</v>
      </c>
      <c r="AZ256" s="102" t="s">
        <v>11427</v>
      </c>
      <c r="BA256" s="2"/>
      <c r="BB256" s="3"/>
      <c r="BC256" s="3"/>
      <c r="BD256" s="3"/>
      <c r="BE256" s="3"/>
    </row>
    <row r="257" spans="1:57" x14ac:dyDescent="0.3">
      <c r="A257" s="62" t="s">
        <v>371</v>
      </c>
      <c r="B257" s="63"/>
      <c r="C257" s="63"/>
      <c r="D257" s="64"/>
      <c r="E257" s="66"/>
      <c r="F257" s="98" t="s">
        <v>7104</v>
      </c>
      <c r="G257" s="63"/>
      <c r="H257" s="67"/>
      <c r="I257" s="68"/>
      <c r="J257" s="68"/>
      <c r="K257" s="67" t="s">
        <v>9556</v>
      </c>
      <c r="L257" s="71"/>
      <c r="M257" s="72">
        <v>4835.44677734375</v>
      </c>
      <c r="N257" s="72">
        <v>9410.1650390625</v>
      </c>
      <c r="O257" s="73"/>
      <c r="P257" s="74"/>
      <c r="Q257" s="74"/>
      <c r="R257" s="84"/>
      <c r="S257" s="48">
        <v>1</v>
      </c>
      <c r="T257" s="48">
        <v>1</v>
      </c>
      <c r="U257" s="49">
        <v>0</v>
      </c>
      <c r="V257" s="49">
        <v>0</v>
      </c>
      <c r="W257" s="49">
        <v>0</v>
      </c>
      <c r="X257" s="49">
        <v>1</v>
      </c>
      <c r="Y257" s="49">
        <v>0</v>
      </c>
      <c r="Z257" s="49" t="s">
        <v>10536</v>
      </c>
      <c r="AA257" s="69">
        <v>257</v>
      </c>
      <c r="AB257" s="69"/>
      <c r="AC257" s="70"/>
      <c r="AD257" s="76">
        <v>233</v>
      </c>
      <c r="AE257" s="76">
        <v>254</v>
      </c>
      <c r="AF257" s="76">
        <v>21974</v>
      </c>
      <c r="AG257" s="76">
        <v>14033</v>
      </c>
      <c r="AH257" s="76"/>
      <c r="AI257" s="76" t="s">
        <v>4795</v>
      </c>
      <c r="AJ257" s="76" t="s">
        <v>5817</v>
      </c>
      <c r="AK257" s="76"/>
      <c r="AL257" s="76"/>
      <c r="AM257" s="78">
        <v>40081.659108796295</v>
      </c>
      <c r="AN257" s="76" t="s">
        <v>8071</v>
      </c>
      <c r="AO257" s="81" t="s">
        <v>8326</v>
      </c>
      <c r="AP257" s="76" t="s">
        <v>66</v>
      </c>
      <c r="AQ257" s="48"/>
      <c r="AR257" s="48"/>
      <c r="AS257" s="48"/>
      <c r="AT257" s="48"/>
      <c r="AU257" s="48"/>
      <c r="AV257" s="48"/>
      <c r="AW257" s="102" t="s">
        <v>10739</v>
      </c>
      <c r="AX257" s="102" t="s">
        <v>10739</v>
      </c>
      <c r="AY257" s="102" t="s">
        <v>11428</v>
      </c>
      <c r="AZ257" s="102" t="s">
        <v>11428</v>
      </c>
      <c r="BA257" s="2"/>
      <c r="BB257" s="3"/>
      <c r="BC257" s="3"/>
      <c r="BD257" s="3"/>
      <c r="BE257" s="3"/>
    </row>
    <row r="258" spans="1:57" x14ac:dyDescent="0.3">
      <c r="A258" s="62" t="s">
        <v>372</v>
      </c>
      <c r="B258" s="63"/>
      <c r="C258" s="63"/>
      <c r="D258" s="64"/>
      <c r="E258" s="66"/>
      <c r="F258" s="98" t="s">
        <v>7105</v>
      </c>
      <c r="G258" s="63"/>
      <c r="H258" s="67"/>
      <c r="I258" s="68"/>
      <c r="J258" s="68"/>
      <c r="K258" s="67" t="s">
        <v>9557</v>
      </c>
      <c r="L258" s="71"/>
      <c r="M258" s="72">
        <v>5338.97216796875</v>
      </c>
      <c r="N258" s="72">
        <v>311.81912231445313</v>
      </c>
      <c r="O258" s="73"/>
      <c r="P258" s="74"/>
      <c r="Q258" s="74"/>
      <c r="R258" s="84"/>
      <c r="S258" s="48">
        <v>0</v>
      </c>
      <c r="T258" s="48">
        <v>1</v>
      </c>
      <c r="U258" s="49">
        <v>0</v>
      </c>
      <c r="V258" s="49">
        <v>1</v>
      </c>
      <c r="W258" s="49">
        <v>0</v>
      </c>
      <c r="X258" s="49">
        <v>1</v>
      </c>
      <c r="Y258" s="49">
        <v>0</v>
      </c>
      <c r="Z258" s="49">
        <v>0</v>
      </c>
      <c r="AA258" s="69">
        <v>258</v>
      </c>
      <c r="AB258" s="69"/>
      <c r="AC258" s="70"/>
      <c r="AD258" s="76">
        <v>541</v>
      </c>
      <c r="AE258" s="76">
        <v>408</v>
      </c>
      <c r="AF258" s="76">
        <v>2032</v>
      </c>
      <c r="AG258" s="76">
        <v>56697</v>
      </c>
      <c r="AH258" s="76"/>
      <c r="AI258" s="76" t="s">
        <v>4796</v>
      </c>
      <c r="AJ258" s="76"/>
      <c r="AK258" s="76"/>
      <c r="AL258" s="76"/>
      <c r="AM258" s="78">
        <v>42588.025381944448</v>
      </c>
      <c r="AN258" s="76" t="s">
        <v>8071</v>
      </c>
      <c r="AO258" s="81" t="s">
        <v>8327</v>
      </c>
      <c r="AP258" s="76" t="s">
        <v>66</v>
      </c>
      <c r="AQ258" s="48" t="s">
        <v>2165</v>
      </c>
      <c r="AR258" s="48" t="s">
        <v>2165</v>
      </c>
      <c r="AS258" s="48" t="s">
        <v>2350</v>
      </c>
      <c r="AT258" s="48" t="s">
        <v>2350</v>
      </c>
      <c r="AU258" s="48"/>
      <c r="AV258" s="48"/>
      <c r="AW258" s="102" t="s">
        <v>10740</v>
      </c>
      <c r="AX258" s="102" t="s">
        <v>10740</v>
      </c>
      <c r="AY258" s="102" t="s">
        <v>11429</v>
      </c>
      <c r="AZ258" s="102" t="s">
        <v>11429</v>
      </c>
      <c r="BA258" s="2"/>
      <c r="BB258" s="3"/>
      <c r="BC258" s="3"/>
      <c r="BD258" s="3"/>
      <c r="BE258" s="3"/>
    </row>
    <row r="259" spans="1:57" x14ac:dyDescent="0.3">
      <c r="A259" s="62" t="s">
        <v>1236</v>
      </c>
      <c r="B259" s="63"/>
      <c r="C259" s="63"/>
      <c r="D259" s="64"/>
      <c r="E259" s="66"/>
      <c r="F259" s="98" t="s">
        <v>7106</v>
      </c>
      <c r="G259" s="63"/>
      <c r="H259" s="67"/>
      <c r="I259" s="68"/>
      <c r="J259" s="68"/>
      <c r="K259" s="67" t="s">
        <v>9558</v>
      </c>
      <c r="L259" s="71"/>
      <c r="M259" s="72">
        <v>5246.388671875</v>
      </c>
      <c r="N259" s="72">
        <v>249.45530700683594</v>
      </c>
      <c r="O259" s="73"/>
      <c r="P259" s="74"/>
      <c r="Q259" s="74"/>
      <c r="R259" s="84"/>
      <c r="S259" s="48">
        <v>1</v>
      </c>
      <c r="T259" s="48">
        <v>0</v>
      </c>
      <c r="U259" s="49">
        <v>0</v>
      </c>
      <c r="V259" s="49">
        <v>1</v>
      </c>
      <c r="W259" s="49">
        <v>0</v>
      </c>
      <c r="X259" s="49">
        <v>1</v>
      </c>
      <c r="Y259" s="49">
        <v>0</v>
      </c>
      <c r="Z259" s="49">
        <v>0</v>
      </c>
      <c r="AA259" s="69">
        <v>259</v>
      </c>
      <c r="AB259" s="69"/>
      <c r="AC259" s="70"/>
      <c r="AD259" s="76">
        <v>379</v>
      </c>
      <c r="AE259" s="76">
        <v>692</v>
      </c>
      <c r="AF259" s="76">
        <v>13021</v>
      </c>
      <c r="AG259" s="76">
        <v>46599</v>
      </c>
      <c r="AH259" s="76"/>
      <c r="AI259" s="76" t="s">
        <v>4797</v>
      </c>
      <c r="AJ259" s="76"/>
      <c r="AK259" s="81" t="s">
        <v>6455</v>
      </c>
      <c r="AL259" s="76"/>
      <c r="AM259" s="78">
        <v>43438.535185185188</v>
      </c>
      <c r="AN259" s="76" t="s">
        <v>8071</v>
      </c>
      <c r="AO259" s="81" t="s">
        <v>8328</v>
      </c>
      <c r="AP259" s="76" t="s">
        <v>65</v>
      </c>
      <c r="AQ259" s="48"/>
      <c r="AR259" s="48"/>
      <c r="AS259" s="48"/>
      <c r="AT259" s="48"/>
      <c r="AU259" s="48"/>
      <c r="AV259" s="48"/>
      <c r="AW259" s="48"/>
      <c r="AX259" s="48"/>
      <c r="AY259" s="48"/>
      <c r="AZ259" s="48"/>
      <c r="BA259" s="2"/>
      <c r="BB259" s="3"/>
      <c r="BC259" s="3"/>
      <c r="BD259" s="3"/>
      <c r="BE259" s="3"/>
    </row>
    <row r="260" spans="1:57" x14ac:dyDescent="0.3">
      <c r="A260" s="62" t="s">
        <v>373</v>
      </c>
      <c r="B260" s="63"/>
      <c r="C260" s="63"/>
      <c r="D260" s="64"/>
      <c r="E260" s="66"/>
      <c r="F260" s="98" t="s">
        <v>7107</v>
      </c>
      <c r="G260" s="63"/>
      <c r="H260" s="67"/>
      <c r="I260" s="68"/>
      <c r="J260" s="68"/>
      <c r="K260" s="67" t="s">
        <v>9559</v>
      </c>
      <c r="L260" s="71"/>
      <c r="M260" s="72">
        <v>5893.3330078125</v>
      </c>
      <c r="N260" s="72">
        <v>9076.326171875</v>
      </c>
      <c r="O260" s="73"/>
      <c r="P260" s="74"/>
      <c r="Q260" s="74"/>
      <c r="R260" s="84"/>
      <c r="S260" s="48">
        <v>1</v>
      </c>
      <c r="T260" s="48">
        <v>1</v>
      </c>
      <c r="U260" s="49">
        <v>0</v>
      </c>
      <c r="V260" s="49">
        <v>0</v>
      </c>
      <c r="W260" s="49">
        <v>0</v>
      </c>
      <c r="X260" s="49">
        <v>1</v>
      </c>
      <c r="Y260" s="49">
        <v>0</v>
      </c>
      <c r="Z260" s="49" t="s">
        <v>10536</v>
      </c>
      <c r="AA260" s="69">
        <v>260</v>
      </c>
      <c r="AB260" s="69"/>
      <c r="AC260" s="70"/>
      <c r="AD260" s="76">
        <v>53</v>
      </c>
      <c r="AE260" s="76">
        <v>40</v>
      </c>
      <c r="AF260" s="76">
        <v>1019</v>
      </c>
      <c r="AG260" s="76">
        <v>498</v>
      </c>
      <c r="AH260" s="76"/>
      <c r="AI260" s="76" t="s">
        <v>4798</v>
      </c>
      <c r="AJ260" s="76" t="s">
        <v>5818</v>
      </c>
      <c r="AK260" s="81" t="s">
        <v>6456</v>
      </c>
      <c r="AL260" s="76"/>
      <c r="AM260" s="78">
        <v>43008.421875</v>
      </c>
      <c r="AN260" s="76" t="s">
        <v>8071</v>
      </c>
      <c r="AO260" s="81" t="s">
        <v>8329</v>
      </c>
      <c r="AP260" s="76" t="s">
        <v>66</v>
      </c>
      <c r="AQ260" s="48"/>
      <c r="AR260" s="48"/>
      <c r="AS260" s="48"/>
      <c r="AT260" s="48"/>
      <c r="AU260" s="48"/>
      <c r="AV260" s="48"/>
      <c r="AW260" s="102" t="s">
        <v>10741</v>
      </c>
      <c r="AX260" s="102" t="s">
        <v>10741</v>
      </c>
      <c r="AY260" s="102" t="s">
        <v>11430</v>
      </c>
      <c r="AZ260" s="102" t="s">
        <v>11430</v>
      </c>
      <c r="BA260" s="2"/>
      <c r="BB260" s="3"/>
      <c r="BC260" s="3"/>
      <c r="BD260" s="3"/>
      <c r="BE260" s="3"/>
    </row>
    <row r="261" spans="1:57" x14ac:dyDescent="0.3">
      <c r="A261" s="62" t="s">
        <v>374</v>
      </c>
      <c r="B261" s="63"/>
      <c r="C261" s="63"/>
      <c r="D261" s="64"/>
      <c r="E261" s="66"/>
      <c r="F261" s="98" t="s">
        <v>7108</v>
      </c>
      <c r="G261" s="63"/>
      <c r="H261" s="67"/>
      <c r="I261" s="68"/>
      <c r="J261" s="68"/>
      <c r="K261" s="67" t="s">
        <v>9560</v>
      </c>
      <c r="L261" s="71"/>
      <c r="M261" s="72">
        <v>4690.6220703125</v>
      </c>
      <c r="N261" s="72">
        <v>9231.5205078125</v>
      </c>
      <c r="O261" s="73"/>
      <c r="P261" s="74"/>
      <c r="Q261" s="74"/>
      <c r="R261" s="84"/>
      <c r="S261" s="48">
        <v>1</v>
      </c>
      <c r="T261" s="48">
        <v>1</v>
      </c>
      <c r="U261" s="49">
        <v>0</v>
      </c>
      <c r="V261" s="49">
        <v>0</v>
      </c>
      <c r="W261" s="49">
        <v>0</v>
      </c>
      <c r="X261" s="49">
        <v>1</v>
      </c>
      <c r="Y261" s="49">
        <v>0</v>
      </c>
      <c r="Z261" s="49" t="s">
        <v>10536</v>
      </c>
      <c r="AA261" s="69">
        <v>261</v>
      </c>
      <c r="AB261" s="69"/>
      <c r="AC261" s="70"/>
      <c r="AD261" s="76">
        <v>3327</v>
      </c>
      <c r="AE261" s="76">
        <v>2711</v>
      </c>
      <c r="AF261" s="76">
        <v>50934</v>
      </c>
      <c r="AG261" s="76">
        <v>134451</v>
      </c>
      <c r="AH261" s="76"/>
      <c r="AI261" s="76" t="s">
        <v>4799</v>
      </c>
      <c r="AJ261" s="76" t="s">
        <v>5819</v>
      </c>
      <c r="AK261" s="81" t="s">
        <v>6457</v>
      </c>
      <c r="AL261" s="76"/>
      <c r="AM261" s="78">
        <v>42396.210219907407</v>
      </c>
      <c r="AN261" s="76" t="s">
        <v>8071</v>
      </c>
      <c r="AO261" s="81" t="s">
        <v>8330</v>
      </c>
      <c r="AP261" s="76" t="s">
        <v>66</v>
      </c>
      <c r="AQ261" s="48"/>
      <c r="AR261" s="48"/>
      <c r="AS261" s="48"/>
      <c r="AT261" s="48"/>
      <c r="AU261" s="48"/>
      <c r="AV261" s="48"/>
      <c r="AW261" s="102" t="s">
        <v>10742</v>
      </c>
      <c r="AX261" s="102" t="s">
        <v>10742</v>
      </c>
      <c r="AY261" s="102" t="s">
        <v>11431</v>
      </c>
      <c r="AZ261" s="102" t="s">
        <v>11431</v>
      </c>
      <c r="BA261" s="2"/>
      <c r="BB261" s="3"/>
      <c r="BC261" s="3"/>
      <c r="BD261" s="3"/>
      <c r="BE261" s="3"/>
    </row>
    <row r="262" spans="1:57" x14ac:dyDescent="0.3">
      <c r="A262" s="62" t="s">
        <v>375</v>
      </c>
      <c r="B262" s="63"/>
      <c r="C262" s="63"/>
      <c r="D262" s="64"/>
      <c r="E262" s="66"/>
      <c r="F262" s="98" t="s">
        <v>7109</v>
      </c>
      <c r="G262" s="63"/>
      <c r="H262" s="67"/>
      <c r="I262" s="68"/>
      <c r="J262" s="68"/>
      <c r="K262" s="67" t="s">
        <v>9561</v>
      </c>
      <c r="L262" s="71"/>
      <c r="M262" s="72">
        <v>6566.92431640625</v>
      </c>
      <c r="N262" s="72">
        <v>9541.525390625</v>
      </c>
      <c r="O262" s="73"/>
      <c r="P262" s="74"/>
      <c r="Q262" s="74"/>
      <c r="R262" s="84"/>
      <c r="S262" s="48">
        <v>1</v>
      </c>
      <c r="T262" s="48">
        <v>1</v>
      </c>
      <c r="U262" s="49">
        <v>0</v>
      </c>
      <c r="V262" s="49">
        <v>0</v>
      </c>
      <c r="W262" s="49">
        <v>0</v>
      </c>
      <c r="X262" s="49">
        <v>1</v>
      </c>
      <c r="Y262" s="49">
        <v>0</v>
      </c>
      <c r="Z262" s="49" t="s">
        <v>10536</v>
      </c>
      <c r="AA262" s="69">
        <v>262</v>
      </c>
      <c r="AB262" s="69"/>
      <c r="AC262" s="70"/>
      <c r="AD262" s="76">
        <v>317</v>
      </c>
      <c r="AE262" s="76">
        <v>325</v>
      </c>
      <c r="AF262" s="76">
        <v>14583</v>
      </c>
      <c r="AG262" s="76">
        <v>1415</v>
      </c>
      <c r="AH262" s="76"/>
      <c r="AI262" s="76" t="s">
        <v>4800</v>
      </c>
      <c r="AJ262" s="76" t="s">
        <v>5666</v>
      </c>
      <c r="AK262" s="81" t="s">
        <v>6458</v>
      </c>
      <c r="AL262" s="76"/>
      <c r="AM262" s="78">
        <v>40149.877256944441</v>
      </c>
      <c r="AN262" s="76" t="s">
        <v>8071</v>
      </c>
      <c r="AO262" s="81" t="s">
        <v>8331</v>
      </c>
      <c r="AP262" s="76" t="s">
        <v>66</v>
      </c>
      <c r="AQ262" s="48"/>
      <c r="AR262" s="48"/>
      <c r="AS262" s="48"/>
      <c r="AT262" s="48"/>
      <c r="AU262" s="48"/>
      <c r="AV262" s="48"/>
      <c r="AW262" s="102" t="s">
        <v>10743</v>
      </c>
      <c r="AX262" s="102" t="s">
        <v>10743</v>
      </c>
      <c r="AY262" s="102" t="s">
        <v>11432</v>
      </c>
      <c r="AZ262" s="102" t="s">
        <v>11432</v>
      </c>
      <c r="BA262" s="2"/>
      <c r="BB262" s="3"/>
      <c r="BC262" s="3"/>
      <c r="BD262" s="3"/>
      <c r="BE262" s="3"/>
    </row>
    <row r="263" spans="1:57" x14ac:dyDescent="0.3">
      <c r="A263" s="62" t="s">
        <v>376</v>
      </c>
      <c r="B263" s="63"/>
      <c r="C263" s="63"/>
      <c r="D263" s="64"/>
      <c r="E263" s="66"/>
      <c r="F263" s="98" t="s">
        <v>7110</v>
      </c>
      <c r="G263" s="63"/>
      <c r="H263" s="67"/>
      <c r="I263" s="68"/>
      <c r="J263" s="68"/>
      <c r="K263" s="67" t="s">
        <v>9562</v>
      </c>
      <c r="L263" s="71"/>
      <c r="M263" s="72">
        <v>5709.3056640625</v>
      </c>
      <c r="N263" s="72">
        <v>3097.4033203125</v>
      </c>
      <c r="O263" s="73"/>
      <c r="P263" s="74"/>
      <c r="Q263" s="74"/>
      <c r="R263" s="84"/>
      <c r="S263" s="48">
        <v>0</v>
      </c>
      <c r="T263" s="48">
        <v>1</v>
      </c>
      <c r="U263" s="49">
        <v>0</v>
      </c>
      <c r="V263" s="49">
        <v>1</v>
      </c>
      <c r="W263" s="49">
        <v>0</v>
      </c>
      <c r="X263" s="49">
        <v>1</v>
      </c>
      <c r="Y263" s="49">
        <v>0</v>
      </c>
      <c r="Z263" s="49">
        <v>0</v>
      </c>
      <c r="AA263" s="69">
        <v>263</v>
      </c>
      <c r="AB263" s="69"/>
      <c r="AC263" s="70"/>
      <c r="AD263" s="76">
        <v>728</v>
      </c>
      <c r="AE263" s="76">
        <v>1614</v>
      </c>
      <c r="AF263" s="76">
        <v>77031</v>
      </c>
      <c r="AG263" s="76">
        <v>40557</v>
      </c>
      <c r="AH263" s="76"/>
      <c r="AI263" s="76" t="s">
        <v>4801</v>
      </c>
      <c r="AJ263" s="76" t="s">
        <v>5820</v>
      </c>
      <c r="AK263" s="81" t="s">
        <v>6459</v>
      </c>
      <c r="AL263" s="76"/>
      <c r="AM263" s="78">
        <v>40055.9453125</v>
      </c>
      <c r="AN263" s="76" t="s">
        <v>8071</v>
      </c>
      <c r="AO263" s="81" t="s">
        <v>8332</v>
      </c>
      <c r="AP263" s="76" t="s">
        <v>66</v>
      </c>
      <c r="AQ263" s="48"/>
      <c r="AR263" s="48"/>
      <c r="AS263" s="48"/>
      <c r="AT263" s="48"/>
      <c r="AU263" s="48"/>
      <c r="AV263" s="48"/>
      <c r="AW263" s="102" t="s">
        <v>10744</v>
      </c>
      <c r="AX263" s="102" t="s">
        <v>10744</v>
      </c>
      <c r="AY263" s="102" t="s">
        <v>11433</v>
      </c>
      <c r="AZ263" s="102" t="s">
        <v>11433</v>
      </c>
      <c r="BA263" s="2"/>
      <c r="BB263" s="3"/>
      <c r="BC263" s="3"/>
      <c r="BD263" s="3"/>
      <c r="BE263" s="3"/>
    </row>
    <row r="264" spans="1:57" x14ac:dyDescent="0.3">
      <c r="A264" s="62" t="s">
        <v>1237</v>
      </c>
      <c r="B264" s="63"/>
      <c r="C264" s="63"/>
      <c r="D264" s="64"/>
      <c r="E264" s="66"/>
      <c r="F264" s="98" t="s">
        <v>7111</v>
      </c>
      <c r="G264" s="63"/>
      <c r="H264" s="67"/>
      <c r="I264" s="68"/>
      <c r="J264" s="68"/>
      <c r="K264" s="67" t="s">
        <v>9563</v>
      </c>
      <c r="L264" s="71"/>
      <c r="M264" s="72">
        <v>5832.75</v>
      </c>
      <c r="N264" s="72">
        <v>3180.55517578125</v>
      </c>
      <c r="O264" s="73"/>
      <c r="P264" s="74"/>
      <c r="Q264" s="74"/>
      <c r="R264" s="84"/>
      <c r="S264" s="48">
        <v>1</v>
      </c>
      <c r="T264" s="48">
        <v>0</v>
      </c>
      <c r="U264" s="49">
        <v>0</v>
      </c>
      <c r="V264" s="49">
        <v>1</v>
      </c>
      <c r="W264" s="49">
        <v>0</v>
      </c>
      <c r="X264" s="49">
        <v>1</v>
      </c>
      <c r="Y264" s="49">
        <v>0</v>
      </c>
      <c r="Z264" s="49">
        <v>0</v>
      </c>
      <c r="AA264" s="69">
        <v>264</v>
      </c>
      <c r="AB264" s="69"/>
      <c r="AC264" s="70"/>
      <c r="AD264" s="76">
        <v>1043</v>
      </c>
      <c r="AE264" s="76">
        <v>1482</v>
      </c>
      <c r="AF264" s="76">
        <v>6625</v>
      </c>
      <c r="AG264" s="76">
        <v>20959</v>
      </c>
      <c r="AH264" s="76"/>
      <c r="AI264" s="76" t="s">
        <v>4802</v>
      </c>
      <c r="AJ264" s="76" t="s">
        <v>5821</v>
      </c>
      <c r="AK264" s="76"/>
      <c r="AL264" s="76"/>
      <c r="AM264" s="78">
        <v>43641.756423611114</v>
      </c>
      <c r="AN264" s="76" t="s">
        <v>8071</v>
      </c>
      <c r="AO264" s="81" t="s">
        <v>8333</v>
      </c>
      <c r="AP264" s="76" t="s">
        <v>65</v>
      </c>
      <c r="AQ264" s="48"/>
      <c r="AR264" s="48"/>
      <c r="AS264" s="48"/>
      <c r="AT264" s="48"/>
      <c r="AU264" s="48"/>
      <c r="AV264" s="48"/>
      <c r="AW264" s="48"/>
      <c r="AX264" s="48"/>
      <c r="AY264" s="48"/>
      <c r="AZ264" s="48"/>
      <c r="BA264" s="2"/>
      <c r="BB264" s="3"/>
      <c r="BC264" s="3"/>
      <c r="BD264" s="3"/>
      <c r="BE264" s="3"/>
    </row>
    <row r="265" spans="1:57" x14ac:dyDescent="0.3">
      <c r="A265" s="62" t="s">
        <v>377</v>
      </c>
      <c r="B265" s="63"/>
      <c r="C265" s="63"/>
      <c r="D265" s="64"/>
      <c r="E265" s="66"/>
      <c r="F265" s="98" t="s">
        <v>7112</v>
      </c>
      <c r="G265" s="63"/>
      <c r="H265" s="67"/>
      <c r="I265" s="68"/>
      <c r="J265" s="68"/>
      <c r="K265" s="67" t="s">
        <v>9564</v>
      </c>
      <c r="L265" s="71"/>
      <c r="M265" s="72">
        <v>1442.8033447265625</v>
      </c>
      <c r="N265" s="72">
        <v>9314.6142578125</v>
      </c>
      <c r="O265" s="73"/>
      <c r="P265" s="74"/>
      <c r="Q265" s="74"/>
      <c r="R265" s="84"/>
      <c r="S265" s="48">
        <v>1</v>
      </c>
      <c r="T265" s="48">
        <v>1</v>
      </c>
      <c r="U265" s="49">
        <v>0</v>
      </c>
      <c r="V265" s="49">
        <v>0</v>
      </c>
      <c r="W265" s="49">
        <v>0</v>
      </c>
      <c r="X265" s="49">
        <v>1</v>
      </c>
      <c r="Y265" s="49">
        <v>0</v>
      </c>
      <c r="Z265" s="49" t="s">
        <v>10536</v>
      </c>
      <c r="AA265" s="69">
        <v>265</v>
      </c>
      <c r="AB265" s="69"/>
      <c r="AC265" s="70"/>
      <c r="AD265" s="76">
        <v>733</v>
      </c>
      <c r="AE265" s="76">
        <v>140</v>
      </c>
      <c r="AF265" s="76">
        <v>4706</v>
      </c>
      <c r="AG265" s="76">
        <v>2115</v>
      </c>
      <c r="AH265" s="76"/>
      <c r="AI265" s="76" t="s">
        <v>4803</v>
      </c>
      <c r="AJ265" s="76" t="s">
        <v>5822</v>
      </c>
      <c r="AK265" s="76"/>
      <c r="AL265" s="76"/>
      <c r="AM265" s="78">
        <v>40805.635925925926</v>
      </c>
      <c r="AN265" s="76" t="s">
        <v>8071</v>
      </c>
      <c r="AO265" s="81" t="s">
        <v>8334</v>
      </c>
      <c r="AP265" s="76" t="s">
        <v>66</v>
      </c>
      <c r="AQ265" s="48" t="s">
        <v>2166</v>
      </c>
      <c r="AR265" s="48" t="s">
        <v>2166</v>
      </c>
      <c r="AS265" s="48" t="s">
        <v>2350</v>
      </c>
      <c r="AT265" s="48" t="s">
        <v>2350</v>
      </c>
      <c r="AU265" s="48"/>
      <c r="AV265" s="48"/>
      <c r="AW265" s="102" t="s">
        <v>10745</v>
      </c>
      <c r="AX265" s="102" t="s">
        <v>10745</v>
      </c>
      <c r="AY265" s="102" t="s">
        <v>11434</v>
      </c>
      <c r="AZ265" s="102" t="s">
        <v>11434</v>
      </c>
      <c r="BA265" s="2"/>
      <c r="BB265" s="3"/>
      <c r="BC265" s="3"/>
      <c r="BD265" s="3"/>
      <c r="BE265" s="3"/>
    </row>
    <row r="266" spans="1:57" x14ac:dyDescent="0.3">
      <c r="A266" s="62" t="s">
        <v>378</v>
      </c>
      <c r="B266" s="63"/>
      <c r="C266" s="63"/>
      <c r="D266" s="64"/>
      <c r="E266" s="66"/>
      <c r="F266" s="98" t="s">
        <v>7113</v>
      </c>
      <c r="G266" s="63"/>
      <c r="H266" s="67"/>
      <c r="I266" s="68"/>
      <c r="J266" s="68"/>
      <c r="K266" s="67" t="s">
        <v>9565</v>
      </c>
      <c r="L266" s="71"/>
      <c r="M266" s="72">
        <v>8589.2333984375</v>
      </c>
      <c r="N266" s="72">
        <v>6863.15869140625</v>
      </c>
      <c r="O266" s="73"/>
      <c r="P266" s="74"/>
      <c r="Q266" s="74"/>
      <c r="R266" s="84"/>
      <c r="S266" s="48">
        <v>0</v>
      </c>
      <c r="T266" s="48">
        <v>1</v>
      </c>
      <c r="U266" s="49">
        <v>0</v>
      </c>
      <c r="V266" s="49">
        <v>2.1277000000000001E-2</v>
      </c>
      <c r="W266" s="49">
        <v>0</v>
      </c>
      <c r="X266" s="49">
        <v>0.55968399999999996</v>
      </c>
      <c r="Y266" s="49">
        <v>0</v>
      </c>
      <c r="Z266" s="49">
        <v>0</v>
      </c>
      <c r="AA266" s="69">
        <v>266</v>
      </c>
      <c r="AB266" s="69"/>
      <c r="AC266" s="70"/>
      <c r="AD266" s="76">
        <v>73</v>
      </c>
      <c r="AE266" s="76">
        <v>8</v>
      </c>
      <c r="AF266" s="76">
        <v>95</v>
      </c>
      <c r="AG266" s="76">
        <v>1607</v>
      </c>
      <c r="AH266" s="76"/>
      <c r="AI266" s="76" t="s">
        <v>4804</v>
      </c>
      <c r="AJ266" s="76"/>
      <c r="AK266" s="76"/>
      <c r="AL266" s="76"/>
      <c r="AM266" s="78">
        <v>43774.895428240743</v>
      </c>
      <c r="AN266" s="76" t="s">
        <v>8071</v>
      </c>
      <c r="AO266" s="81" t="s">
        <v>8335</v>
      </c>
      <c r="AP266" s="76" t="s">
        <v>66</v>
      </c>
      <c r="AQ266" s="48"/>
      <c r="AR266" s="48"/>
      <c r="AS266" s="48"/>
      <c r="AT266" s="48"/>
      <c r="AU266" s="48" t="s">
        <v>2392</v>
      </c>
      <c r="AV266" s="48" t="s">
        <v>2392</v>
      </c>
      <c r="AW266" s="102" t="s">
        <v>10606</v>
      </c>
      <c r="AX266" s="102" t="s">
        <v>10606</v>
      </c>
      <c r="AY266" s="102" t="s">
        <v>11295</v>
      </c>
      <c r="AZ266" s="102" t="s">
        <v>11295</v>
      </c>
      <c r="BA266" s="2"/>
      <c r="BB266" s="3"/>
      <c r="BC266" s="3"/>
      <c r="BD266" s="3"/>
      <c r="BE266" s="3"/>
    </row>
    <row r="267" spans="1:57" x14ac:dyDescent="0.3">
      <c r="A267" s="62" t="s">
        <v>379</v>
      </c>
      <c r="B267" s="63"/>
      <c r="C267" s="63"/>
      <c r="D267" s="64"/>
      <c r="E267" s="66"/>
      <c r="F267" s="98" t="s">
        <v>7114</v>
      </c>
      <c r="G267" s="63"/>
      <c r="H267" s="67"/>
      <c r="I267" s="68"/>
      <c r="J267" s="68"/>
      <c r="K267" s="67" t="s">
        <v>9566</v>
      </c>
      <c r="L267" s="71"/>
      <c r="M267" s="72">
        <v>5523.6513671875</v>
      </c>
      <c r="N267" s="72">
        <v>9478.6533203125</v>
      </c>
      <c r="O267" s="73"/>
      <c r="P267" s="74"/>
      <c r="Q267" s="74"/>
      <c r="R267" s="84"/>
      <c r="S267" s="48">
        <v>1</v>
      </c>
      <c r="T267" s="48">
        <v>1</v>
      </c>
      <c r="U267" s="49">
        <v>0</v>
      </c>
      <c r="V267" s="49">
        <v>0</v>
      </c>
      <c r="W267" s="49">
        <v>0</v>
      </c>
      <c r="X267" s="49">
        <v>1</v>
      </c>
      <c r="Y267" s="49">
        <v>0</v>
      </c>
      <c r="Z267" s="49" t="s">
        <v>10536</v>
      </c>
      <c r="AA267" s="69">
        <v>267</v>
      </c>
      <c r="AB267" s="69"/>
      <c r="AC267" s="70"/>
      <c r="AD267" s="76">
        <v>313</v>
      </c>
      <c r="AE267" s="76">
        <v>108</v>
      </c>
      <c r="AF267" s="76">
        <v>314</v>
      </c>
      <c r="AG267" s="76">
        <v>604</v>
      </c>
      <c r="AH267" s="76"/>
      <c r="AI267" s="76" t="s">
        <v>4805</v>
      </c>
      <c r="AJ267" s="76" t="s">
        <v>5659</v>
      </c>
      <c r="AK267" s="76"/>
      <c r="AL267" s="76"/>
      <c r="AM267" s="78">
        <v>40125.675833333335</v>
      </c>
      <c r="AN267" s="76" t="s">
        <v>8071</v>
      </c>
      <c r="AO267" s="81" t="s">
        <v>8336</v>
      </c>
      <c r="AP267" s="76" t="s">
        <v>66</v>
      </c>
      <c r="AQ267" s="48" t="s">
        <v>2167</v>
      </c>
      <c r="AR267" s="48" t="s">
        <v>2167</v>
      </c>
      <c r="AS267" s="48" t="s">
        <v>2350</v>
      </c>
      <c r="AT267" s="48" t="s">
        <v>2350</v>
      </c>
      <c r="AU267" s="48"/>
      <c r="AV267" s="48"/>
      <c r="AW267" s="102" t="s">
        <v>10746</v>
      </c>
      <c r="AX267" s="102" t="s">
        <v>10746</v>
      </c>
      <c r="AY267" s="102" t="s">
        <v>11435</v>
      </c>
      <c r="AZ267" s="102" t="s">
        <v>11435</v>
      </c>
      <c r="BA267" s="2"/>
      <c r="BB267" s="3"/>
      <c r="BC267" s="3"/>
      <c r="BD267" s="3"/>
      <c r="BE267" s="3"/>
    </row>
    <row r="268" spans="1:57" x14ac:dyDescent="0.3">
      <c r="A268" s="62" t="s">
        <v>380</v>
      </c>
      <c r="B268" s="63"/>
      <c r="C268" s="63"/>
      <c r="D268" s="64"/>
      <c r="E268" s="66"/>
      <c r="F268" s="98" t="s">
        <v>7115</v>
      </c>
      <c r="G268" s="63"/>
      <c r="H268" s="67"/>
      <c r="I268" s="68"/>
      <c r="J268" s="68"/>
      <c r="K268" s="67" t="s">
        <v>9567</v>
      </c>
      <c r="L268" s="71"/>
      <c r="M268" s="72">
        <v>1819.3792724609375</v>
      </c>
      <c r="N268" s="72">
        <v>4225.26220703125</v>
      </c>
      <c r="O268" s="73"/>
      <c r="P268" s="74"/>
      <c r="Q268" s="74"/>
      <c r="R268" s="84"/>
      <c r="S268" s="48">
        <v>0</v>
      </c>
      <c r="T268" s="48">
        <v>2</v>
      </c>
      <c r="U268" s="49">
        <v>10</v>
      </c>
      <c r="V268" s="49">
        <v>8.3333000000000004E-2</v>
      </c>
      <c r="W268" s="49">
        <v>0</v>
      </c>
      <c r="X268" s="49">
        <v>1.1531530000000001</v>
      </c>
      <c r="Y268" s="49">
        <v>0</v>
      </c>
      <c r="Z268" s="49">
        <v>0</v>
      </c>
      <c r="AA268" s="69">
        <v>268</v>
      </c>
      <c r="AB268" s="69"/>
      <c r="AC268" s="70"/>
      <c r="AD268" s="76">
        <v>440</v>
      </c>
      <c r="AE268" s="76">
        <v>313</v>
      </c>
      <c r="AF268" s="76">
        <v>3131</v>
      </c>
      <c r="AG268" s="76">
        <v>7518</v>
      </c>
      <c r="AH268" s="76"/>
      <c r="AI268" s="76"/>
      <c r="AJ268" s="76" t="s">
        <v>5823</v>
      </c>
      <c r="AK268" s="76"/>
      <c r="AL268" s="76"/>
      <c r="AM268" s="78">
        <v>41231.470405092594</v>
      </c>
      <c r="AN268" s="76" t="s">
        <v>8071</v>
      </c>
      <c r="AO268" s="81" t="s">
        <v>8337</v>
      </c>
      <c r="AP268" s="76" t="s">
        <v>66</v>
      </c>
      <c r="AQ268" s="48"/>
      <c r="AR268" s="48"/>
      <c r="AS268" s="48"/>
      <c r="AT268" s="48"/>
      <c r="AU268" s="48" t="s">
        <v>2407</v>
      </c>
      <c r="AV268" s="48" t="s">
        <v>2407</v>
      </c>
      <c r="AW268" s="102" t="s">
        <v>10747</v>
      </c>
      <c r="AX268" s="102" t="s">
        <v>10747</v>
      </c>
      <c r="AY268" s="102" t="s">
        <v>11436</v>
      </c>
      <c r="AZ268" s="102" t="s">
        <v>11436</v>
      </c>
      <c r="BA268" s="2"/>
      <c r="BB268" s="3"/>
      <c r="BC268" s="3"/>
      <c r="BD268" s="3"/>
      <c r="BE268" s="3"/>
    </row>
    <row r="269" spans="1:57" x14ac:dyDescent="0.3">
      <c r="A269" s="62" t="s">
        <v>1238</v>
      </c>
      <c r="B269" s="63"/>
      <c r="C269" s="63"/>
      <c r="D269" s="64"/>
      <c r="E269" s="66"/>
      <c r="F269" s="98" t="s">
        <v>7116</v>
      </c>
      <c r="G269" s="63"/>
      <c r="H269" s="67"/>
      <c r="I269" s="68"/>
      <c r="J269" s="68"/>
      <c r="K269" s="67" t="s">
        <v>9568</v>
      </c>
      <c r="L269" s="71"/>
      <c r="M269" s="72">
        <v>1728.22216796875</v>
      </c>
      <c r="N269" s="72">
        <v>4303.10400390625</v>
      </c>
      <c r="O269" s="73"/>
      <c r="P269" s="74"/>
      <c r="Q269" s="74"/>
      <c r="R269" s="84"/>
      <c r="S269" s="48">
        <v>1</v>
      </c>
      <c r="T269" s="48">
        <v>0</v>
      </c>
      <c r="U269" s="49">
        <v>0</v>
      </c>
      <c r="V269" s="49">
        <v>5.8824000000000001E-2</v>
      </c>
      <c r="W269" s="49">
        <v>0</v>
      </c>
      <c r="X269" s="49">
        <v>0.64009000000000005</v>
      </c>
      <c r="Y269" s="49">
        <v>0</v>
      </c>
      <c r="Z269" s="49">
        <v>0</v>
      </c>
      <c r="AA269" s="69">
        <v>269</v>
      </c>
      <c r="AB269" s="69"/>
      <c r="AC269" s="70"/>
      <c r="AD269" s="76">
        <v>647</v>
      </c>
      <c r="AE269" s="76">
        <v>4534589</v>
      </c>
      <c r="AF269" s="76">
        <v>7795</v>
      </c>
      <c r="AG269" s="76">
        <v>8033</v>
      </c>
      <c r="AH269" s="76"/>
      <c r="AI269" s="76" t="s">
        <v>4806</v>
      </c>
      <c r="AJ269" s="76" t="s">
        <v>5824</v>
      </c>
      <c r="AK269" s="81" t="s">
        <v>6460</v>
      </c>
      <c r="AL269" s="76"/>
      <c r="AM269" s="78">
        <v>41040.816377314812</v>
      </c>
      <c r="AN269" s="76" t="s">
        <v>8071</v>
      </c>
      <c r="AO269" s="81" t="s">
        <v>8338</v>
      </c>
      <c r="AP269" s="76" t="s">
        <v>65</v>
      </c>
      <c r="AQ269" s="48"/>
      <c r="AR269" s="48"/>
      <c r="AS269" s="48"/>
      <c r="AT269" s="48"/>
      <c r="AU269" s="48"/>
      <c r="AV269" s="48"/>
      <c r="AW269" s="48"/>
      <c r="AX269" s="48"/>
      <c r="AY269" s="48"/>
      <c r="AZ269" s="48"/>
      <c r="BA269" s="2"/>
      <c r="BB269" s="3"/>
      <c r="BC269" s="3"/>
      <c r="BD269" s="3"/>
      <c r="BE269" s="3"/>
    </row>
    <row r="270" spans="1:57" x14ac:dyDescent="0.3">
      <c r="A270" s="62" t="s">
        <v>1239</v>
      </c>
      <c r="B270" s="63"/>
      <c r="C270" s="63"/>
      <c r="D270" s="64"/>
      <c r="E270" s="66"/>
      <c r="F270" s="98" t="s">
        <v>7117</v>
      </c>
      <c r="G270" s="63"/>
      <c r="H270" s="67"/>
      <c r="I270" s="68"/>
      <c r="J270" s="68"/>
      <c r="K270" s="67" t="s">
        <v>9569</v>
      </c>
      <c r="L270" s="71"/>
      <c r="M270" s="72">
        <v>1917.2354736328125</v>
      </c>
      <c r="N270" s="72">
        <v>4141.69970703125</v>
      </c>
      <c r="O270" s="73"/>
      <c r="P270" s="74"/>
      <c r="Q270" s="74"/>
      <c r="R270" s="84"/>
      <c r="S270" s="48">
        <v>3</v>
      </c>
      <c r="T270" s="48">
        <v>0</v>
      </c>
      <c r="U270" s="49">
        <v>24</v>
      </c>
      <c r="V270" s="49">
        <v>0.111111</v>
      </c>
      <c r="W270" s="49">
        <v>0</v>
      </c>
      <c r="X270" s="49">
        <v>1.620269</v>
      </c>
      <c r="Y270" s="49">
        <v>0</v>
      </c>
      <c r="Z270" s="49">
        <v>0</v>
      </c>
      <c r="AA270" s="69">
        <v>270</v>
      </c>
      <c r="AB270" s="69"/>
      <c r="AC270" s="70"/>
      <c r="AD270" s="76">
        <v>14</v>
      </c>
      <c r="AE270" s="76">
        <v>271613</v>
      </c>
      <c r="AF270" s="76">
        <v>2043</v>
      </c>
      <c r="AG270" s="76">
        <v>1067</v>
      </c>
      <c r="AH270" s="76"/>
      <c r="AI270" s="76" t="s">
        <v>4807</v>
      </c>
      <c r="AJ270" s="76"/>
      <c r="AK270" s="81" t="s">
        <v>6461</v>
      </c>
      <c r="AL270" s="76"/>
      <c r="AM270" s="78">
        <v>42580.587847222225</v>
      </c>
      <c r="AN270" s="76" t="s">
        <v>8071</v>
      </c>
      <c r="AO270" s="81" t="s">
        <v>8339</v>
      </c>
      <c r="AP270" s="76" t="s">
        <v>65</v>
      </c>
      <c r="AQ270" s="48"/>
      <c r="AR270" s="48"/>
      <c r="AS270" s="48"/>
      <c r="AT270" s="48"/>
      <c r="AU270" s="48"/>
      <c r="AV270" s="48"/>
      <c r="AW270" s="48"/>
      <c r="AX270" s="48"/>
      <c r="AY270" s="48"/>
      <c r="AZ270" s="48"/>
      <c r="BA270" s="2"/>
      <c r="BB270" s="3"/>
      <c r="BC270" s="3"/>
      <c r="BD270" s="3"/>
      <c r="BE270" s="3"/>
    </row>
    <row r="271" spans="1:57" x14ac:dyDescent="0.3">
      <c r="A271" s="62" t="s">
        <v>381</v>
      </c>
      <c r="B271" s="63"/>
      <c r="C271" s="63"/>
      <c r="D271" s="64"/>
      <c r="E271" s="66"/>
      <c r="F271" s="98" t="s">
        <v>7118</v>
      </c>
      <c r="G271" s="63"/>
      <c r="H271" s="67"/>
      <c r="I271" s="68"/>
      <c r="J271" s="68"/>
      <c r="K271" s="67" t="s">
        <v>9570</v>
      </c>
      <c r="L271" s="71"/>
      <c r="M271" s="72">
        <v>2601.372314453125</v>
      </c>
      <c r="N271" s="72">
        <v>9574.333984375</v>
      </c>
      <c r="O271" s="73"/>
      <c r="P271" s="74"/>
      <c r="Q271" s="74"/>
      <c r="R271" s="84"/>
      <c r="S271" s="48">
        <v>1</v>
      </c>
      <c r="T271" s="48">
        <v>1</v>
      </c>
      <c r="U271" s="49">
        <v>0</v>
      </c>
      <c r="V271" s="49">
        <v>0</v>
      </c>
      <c r="W271" s="49">
        <v>0</v>
      </c>
      <c r="X271" s="49">
        <v>1</v>
      </c>
      <c r="Y271" s="49">
        <v>0</v>
      </c>
      <c r="Z271" s="49" t="s">
        <v>10536</v>
      </c>
      <c r="AA271" s="69">
        <v>271</v>
      </c>
      <c r="AB271" s="69"/>
      <c r="AC271" s="70"/>
      <c r="AD271" s="76">
        <v>70</v>
      </c>
      <c r="AE271" s="76">
        <v>209</v>
      </c>
      <c r="AF271" s="76">
        <v>2874</v>
      </c>
      <c r="AG271" s="76">
        <v>1554</v>
      </c>
      <c r="AH271" s="76"/>
      <c r="AI271" s="76" t="s">
        <v>4808</v>
      </c>
      <c r="AJ271" s="76" t="s">
        <v>5666</v>
      </c>
      <c r="AK271" s="81" t="s">
        <v>6462</v>
      </c>
      <c r="AL271" s="76"/>
      <c r="AM271" s="78">
        <v>40697.455011574071</v>
      </c>
      <c r="AN271" s="76" t="s">
        <v>8071</v>
      </c>
      <c r="AO271" s="81" t="s">
        <v>8340</v>
      </c>
      <c r="AP271" s="76" t="s">
        <v>66</v>
      </c>
      <c r="AQ271" s="48"/>
      <c r="AR271" s="48"/>
      <c r="AS271" s="48"/>
      <c r="AT271" s="48"/>
      <c r="AU271" s="48" t="s">
        <v>2400</v>
      </c>
      <c r="AV271" s="48" t="s">
        <v>2400</v>
      </c>
      <c r="AW271" s="102" t="s">
        <v>10748</v>
      </c>
      <c r="AX271" s="102" t="s">
        <v>10748</v>
      </c>
      <c r="AY271" s="102" t="s">
        <v>11437</v>
      </c>
      <c r="AZ271" s="102" t="s">
        <v>11437</v>
      </c>
      <c r="BA271" s="2"/>
      <c r="BB271" s="3"/>
      <c r="BC271" s="3"/>
      <c r="BD271" s="3"/>
      <c r="BE271" s="3"/>
    </row>
    <row r="272" spans="1:57" x14ac:dyDescent="0.3">
      <c r="A272" s="62" t="s">
        <v>382</v>
      </c>
      <c r="B272" s="63"/>
      <c r="C272" s="63"/>
      <c r="D272" s="64"/>
      <c r="E272" s="66"/>
      <c r="F272" s="98" t="s">
        <v>7119</v>
      </c>
      <c r="G272" s="63"/>
      <c r="H272" s="67"/>
      <c r="I272" s="68"/>
      <c r="J272" s="68"/>
      <c r="K272" s="67" t="s">
        <v>9571</v>
      </c>
      <c r="L272" s="71"/>
      <c r="M272" s="72">
        <v>6157.9970703125</v>
      </c>
      <c r="N272" s="72">
        <v>9010.041015625</v>
      </c>
      <c r="O272" s="73"/>
      <c r="P272" s="74"/>
      <c r="Q272" s="74"/>
      <c r="R272" s="84"/>
      <c r="S272" s="48">
        <v>1</v>
      </c>
      <c r="T272" s="48">
        <v>1</v>
      </c>
      <c r="U272" s="49">
        <v>0</v>
      </c>
      <c r="V272" s="49">
        <v>0</v>
      </c>
      <c r="W272" s="49">
        <v>0</v>
      </c>
      <c r="X272" s="49">
        <v>1</v>
      </c>
      <c r="Y272" s="49">
        <v>0</v>
      </c>
      <c r="Z272" s="49" t="s">
        <v>10536</v>
      </c>
      <c r="AA272" s="69">
        <v>272</v>
      </c>
      <c r="AB272" s="69"/>
      <c r="AC272" s="70"/>
      <c r="AD272" s="76">
        <v>2634</v>
      </c>
      <c r="AE272" s="76">
        <v>2822</v>
      </c>
      <c r="AF272" s="76">
        <v>12526</v>
      </c>
      <c r="AG272" s="76">
        <v>2791</v>
      </c>
      <c r="AH272" s="76"/>
      <c r="AI272" s="76" t="s">
        <v>4809</v>
      </c>
      <c r="AJ272" s="76" t="s">
        <v>5825</v>
      </c>
      <c r="AK272" s="76"/>
      <c r="AL272" s="76"/>
      <c r="AM272" s="78">
        <v>41017.622604166667</v>
      </c>
      <c r="AN272" s="76" t="s">
        <v>8071</v>
      </c>
      <c r="AO272" s="81" t="s">
        <v>8341</v>
      </c>
      <c r="AP272" s="76" t="s">
        <v>66</v>
      </c>
      <c r="AQ272" s="48"/>
      <c r="AR272" s="48"/>
      <c r="AS272" s="48"/>
      <c r="AT272" s="48"/>
      <c r="AU272" s="48"/>
      <c r="AV272" s="48"/>
      <c r="AW272" s="102" t="s">
        <v>10749</v>
      </c>
      <c r="AX272" s="102" t="s">
        <v>10749</v>
      </c>
      <c r="AY272" s="102" t="s">
        <v>11438</v>
      </c>
      <c r="AZ272" s="102" t="s">
        <v>11438</v>
      </c>
      <c r="BA272" s="2"/>
      <c r="BB272" s="3"/>
      <c r="BC272" s="3"/>
      <c r="BD272" s="3"/>
      <c r="BE272" s="3"/>
    </row>
    <row r="273" spans="1:57" x14ac:dyDescent="0.3">
      <c r="A273" s="62" t="s">
        <v>383</v>
      </c>
      <c r="B273" s="63"/>
      <c r="C273" s="63"/>
      <c r="D273" s="64"/>
      <c r="E273" s="66"/>
      <c r="F273" s="98" t="s">
        <v>7120</v>
      </c>
      <c r="G273" s="63"/>
      <c r="H273" s="67"/>
      <c r="I273" s="68"/>
      <c r="J273" s="68"/>
      <c r="K273" s="67" t="s">
        <v>9572</v>
      </c>
      <c r="L273" s="71"/>
      <c r="M273" s="72">
        <v>7128.91650390625</v>
      </c>
      <c r="N273" s="72">
        <v>3097.4033203125</v>
      </c>
      <c r="O273" s="73"/>
      <c r="P273" s="74"/>
      <c r="Q273" s="74"/>
      <c r="R273" s="84"/>
      <c r="S273" s="48">
        <v>0</v>
      </c>
      <c r="T273" s="48">
        <v>1</v>
      </c>
      <c r="U273" s="49">
        <v>0</v>
      </c>
      <c r="V273" s="49">
        <v>1</v>
      </c>
      <c r="W273" s="49">
        <v>0</v>
      </c>
      <c r="X273" s="49">
        <v>1</v>
      </c>
      <c r="Y273" s="49">
        <v>0</v>
      </c>
      <c r="Z273" s="49">
        <v>0</v>
      </c>
      <c r="AA273" s="69">
        <v>273</v>
      </c>
      <c r="AB273" s="69"/>
      <c r="AC273" s="70"/>
      <c r="AD273" s="76">
        <v>1219</v>
      </c>
      <c r="AE273" s="76">
        <v>2996</v>
      </c>
      <c r="AF273" s="76">
        <v>157204</v>
      </c>
      <c r="AG273" s="76">
        <v>25116</v>
      </c>
      <c r="AH273" s="76"/>
      <c r="AI273" s="76" t="s">
        <v>4810</v>
      </c>
      <c r="AJ273" s="76" t="s">
        <v>5826</v>
      </c>
      <c r="AK273" s="81" t="s">
        <v>6463</v>
      </c>
      <c r="AL273" s="76"/>
      <c r="AM273" s="78">
        <v>39909.716932870368</v>
      </c>
      <c r="AN273" s="76" t="s">
        <v>8071</v>
      </c>
      <c r="AO273" s="81" t="s">
        <v>8342</v>
      </c>
      <c r="AP273" s="76" t="s">
        <v>66</v>
      </c>
      <c r="AQ273" s="48"/>
      <c r="AR273" s="48"/>
      <c r="AS273" s="48"/>
      <c r="AT273" s="48"/>
      <c r="AU273" s="48"/>
      <c r="AV273" s="48"/>
      <c r="AW273" s="102" t="s">
        <v>10750</v>
      </c>
      <c r="AX273" s="102" t="s">
        <v>10750</v>
      </c>
      <c r="AY273" s="102" t="s">
        <v>11439</v>
      </c>
      <c r="AZ273" s="102" t="s">
        <v>11439</v>
      </c>
      <c r="BA273" s="2"/>
      <c r="BB273" s="3"/>
      <c r="BC273" s="3"/>
      <c r="BD273" s="3"/>
      <c r="BE273" s="3"/>
    </row>
    <row r="274" spans="1:57" x14ac:dyDescent="0.3">
      <c r="A274" s="62" t="s">
        <v>1240</v>
      </c>
      <c r="B274" s="63"/>
      <c r="C274" s="63"/>
      <c r="D274" s="64"/>
      <c r="E274" s="66"/>
      <c r="F274" s="98" t="s">
        <v>7121</v>
      </c>
      <c r="G274" s="63"/>
      <c r="H274" s="67"/>
      <c r="I274" s="68"/>
      <c r="J274" s="68"/>
      <c r="K274" s="67" t="s">
        <v>9573</v>
      </c>
      <c r="L274" s="71"/>
      <c r="M274" s="72">
        <v>7252.361328125</v>
      </c>
      <c r="N274" s="72">
        <v>3180.55517578125</v>
      </c>
      <c r="O274" s="73"/>
      <c r="P274" s="74"/>
      <c r="Q274" s="74"/>
      <c r="R274" s="84"/>
      <c r="S274" s="48">
        <v>1</v>
      </c>
      <c r="T274" s="48">
        <v>0</v>
      </c>
      <c r="U274" s="49">
        <v>0</v>
      </c>
      <c r="V274" s="49">
        <v>1</v>
      </c>
      <c r="W274" s="49">
        <v>0</v>
      </c>
      <c r="X274" s="49">
        <v>1</v>
      </c>
      <c r="Y274" s="49">
        <v>0</v>
      </c>
      <c r="Z274" s="49">
        <v>0</v>
      </c>
      <c r="AA274" s="69">
        <v>274</v>
      </c>
      <c r="AB274" s="69"/>
      <c r="AC274" s="70"/>
      <c r="AD274" s="76">
        <v>921</v>
      </c>
      <c r="AE274" s="76">
        <v>1627</v>
      </c>
      <c r="AF274" s="76">
        <v>13778</v>
      </c>
      <c r="AG274" s="76">
        <v>1578</v>
      </c>
      <c r="AH274" s="76"/>
      <c r="AI274" s="76" t="s">
        <v>4811</v>
      </c>
      <c r="AJ274" s="76" t="s">
        <v>5827</v>
      </c>
      <c r="AK274" s="76"/>
      <c r="AL274" s="76"/>
      <c r="AM274" s="78">
        <v>42129.887442129628</v>
      </c>
      <c r="AN274" s="76" t="s">
        <v>8071</v>
      </c>
      <c r="AO274" s="81" t="s">
        <v>8343</v>
      </c>
      <c r="AP274" s="76" t="s">
        <v>65</v>
      </c>
      <c r="AQ274" s="48"/>
      <c r="AR274" s="48"/>
      <c r="AS274" s="48"/>
      <c r="AT274" s="48"/>
      <c r="AU274" s="48"/>
      <c r="AV274" s="48"/>
      <c r="AW274" s="48"/>
      <c r="AX274" s="48"/>
      <c r="AY274" s="48"/>
      <c r="AZ274" s="48"/>
      <c r="BA274" s="2"/>
      <c r="BB274" s="3"/>
      <c r="BC274" s="3"/>
      <c r="BD274" s="3"/>
      <c r="BE274" s="3"/>
    </row>
    <row r="275" spans="1:57" x14ac:dyDescent="0.3">
      <c r="A275" s="62" t="s">
        <v>384</v>
      </c>
      <c r="B275" s="63"/>
      <c r="C275" s="63"/>
      <c r="D275" s="64"/>
      <c r="E275" s="66"/>
      <c r="F275" s="98" t="s">
        <v>7122</v>
      </c>
      <c r="G275" s="63"/>
      <c r="H275" s="67"/>
      <c r="I275" s="68"/>
      <c r="J275" s="68"/>
      <c r="K275" s="67" t="s">
        <v>9574</v>
      </c>
      <c r="L275" s="71"/>
      <c r="M275" s="72">
        <v>2371.2998046875</v>
      </c>
      <c r="N275" s="72">
        <v>9082.7421875</v>
      </c>
      <c r="O275" s="73"/>
      <c r="P275" s="74"/>
      <c r="Q275" s="74"/>
      <c r="R275" s="84"/>
      <c r="S275" s="48">
        <v>1</v>
      </c>
      <c r="T275" s="48">
        <v>1</v>
      </c>
      <c r="U275" s="49">
        <v>0</v>
      </c>
      <c r="V275" s="49">
        <v>0</v>
      </c>
      <c r="W275" s="49">
        <v>0</v>
      </c>
      <c r="X275" s="49">
        <v>1</v>
      </c>
      <c r="Y275" s="49">
        <v>0</v>
      </c>
      <c r="Z275" s="49" t="s">
        <v>10536</v>
      </c>
      <c r="AA275" s="69">
        <v>275</v>
      </c>
      <c r="AB275" s="69"/>
      <c r="AC275" s="70"/>
      <c r="AD275" s="76">
        <v>1014</v>
      </c>
      <c r="AE275" s="76">
        <v>457</v>
      </c>
      <c r="AF275" s="76">
        <v>14284</v>
      </c>
      <c r="AG275" s="76">
        <v>12840</v>
      </c>
      <c r="AH275" s="76"/>
      <c r="AI275" s="76" t="s">
        <v>4812</v>
      </c>
      <c r="AJ275" s="76" t="s">
        <v>5828</v>
      </c>
      <c r="AK275" s="81" t="s">
        <v>6464</v>
      </c>
      <c r="AL275" s="76"/>
      <c r="AM275" s="78">
        <v>40203.100497685184</v>
      </c>
      <c r="AN275" s="76" t="s">
        <v>8071</v>
      </c>
      <c r="AO275" s="81" t="s">
        <v>8344</v>
      </c>
      <c r="AP275" s="76" t="s">
        <v>66</v>
      </c>
      <c r="AQ275" s="48" t="s">
        <v>2168</v>
      </c>
      <c r="AR275" s="48" t="s">
        <v>2168</v>
      </c>
      <c r="AS275" s="48" t="s">
        <v>2350</v>
      </c>
      <c r="AT275" s="48" t="s">
        <v>2350</v>
      </c>
      <c r="AU275" s="48"/>
      <c r="AV275" s="48"/>
      <c r="AW275" s="102" t="s">
        <v>10751</v>
      </c>
      <c r="AX275" s="102" t="s">
        <v>10751</v>
      </c>
      <c r="AY275" s="102" t="s">
        <v>11440</v>
      </c>
      <c r="AZ275" s="102" t="s">
        <v>11440</v>
      </c>
      <c r="BA275" s="2"/>
      <c r="BB275" s="3"/>
      <c r="BC275" s="3"/>
      <c r="BD275" s="3"/>
      <c r="BE275" s="3"/>
    </row>
    <row r="276" spans="1:57" x14ac:dyDescent="0.3">
      <c r="A276" s="62" t="s">
        <v>386</v>
      </c>
      <c r="B276" s="63"/>
      <c r="C276" s="63"/>
      <c r="D276" s="64"/>
      <c r="E276" s="66"/>
      <c r="F276" s="98" t="s">
        <v>7123</v>
      </c>
      <c r="G276" s="63"/>
      <c r="H276" s="67"/>
      <c r="I276" s="68"/>
      <c r="J276" s="68"/>
      <c r="K276" s="67" t="s">
        <v>9575</v>
      </c>
      <c r="L276" s="71"/>
      <c r="M276" s="72">
        <v>5153.8056640625</v>
      </c>
      <c r="N276" s="72">
        <v>4958.3291015625</v>
      </c>
      <c r="O276" s="73"/>
      <c r="P276" s="74"/>
      <c r="Q276" s="74"/>
      <c r="R276" s="84"/>
      <c r="S276" s="48">
        <v>0</v>
      </c>
      <c r="T276" s="48">
        <v>1</v>
      </c>
      <c r="U276" s="49">
        <v>0</v>
      </c>
      <c r="V276" s="49">
        <v>0.14285700000000001</v>
      </c>
      <c r="W276" s="49">
        <v>0</v>
      </c>
      <c r="X276" s="49">
        <v>0.59523800000000004</v>
      </c>
      <c r="Y276" s="49">
        <v>0</v>
      </c>
      <c r="Z276" s="49">
        <v>0</v>
      </c>
      <c r="AA276" s="69">
        <v>276</v>
      </c>
      <c r="AB276" s="69"/>
      <c r="AC276" s="70"/>
      <c r="AD276" s="76">
        <v>59</v>
      </c>
      <c r="AE276" s="76">
        <v>137</v>
      </c>
      <c r="AF276" s="76">
        <v>15228</v>
      </c>
      <c r="AG276" s="76">
        <v>14868</v>
      </c>
      <c r="AH276" s="76"/>
      <c r="AI276" s="76" t="s">
        <v>4813</v>
      </c>
      <c r="AJ276" s="76" t="s">
        <v>5829</v>
      </c>
      <c r="AK276" s="81" t="s">
        <v>6465</v>
      </c>
      <c r="AL276" s="76"/>
      <c r="AM276" s="78">
        <v>39990.215405092589</v>
      </c>
      <c r="AN276" s="76" t="s">
        <v>8071</v>
      </c>
      <c r="AO276" s="81" t="s">
        <v>8345</v>
      </c>
      <c r="AP276" s="76" t="s">
        <v>66</v>
      </c>
      <c r="AQ276" s="48" t="s">
        <v>2155</v>
      </c>
      <c r="AR276" s="48" t="s">
        <v>2155</v>
      </c>
      <c r="AS276" s="48" t="s">
        <v>2360</v>
      </c>
      <c r="AT276" s="48" t="s">
        <v>2360</v>
      </c>
      <c r="AU276" s="48"/>
      <c r="AV276" s="48"/>
      <c r="AW276" s="102" t="s">
        <v>10698</v>
      </c>
      <c r="AX276" s="102" t="s">
        <v>10698</v>
      </c>
      <c r="AY276" s="102" t="s">
        <v>11387</v>
      </c>
      <c r="AZ276" s="102" t="s">
        <v>11387</v>
      </c>
      <c r="BA276" s="2"/>
      <c r="BB276" s="3"/>
      <c r="BC276" s="3"/>
      <c r="BD276" s="3"/>
      <c r="BE276" s="3"/>
    </row>
    <row r="277" spans="1:57" x14ac:dyDescent="0.3">
      <c r="A277" s="62" t="s">
        <v>387</v>
      </c>
      <c r="B277" s="63"/>
      <c r="C277" s="63"/>
      <c r="D277" s="64"/>
      <c r="E277" s="66"/>
      <c r="F277" s="98" t="s">
        <v>7124</v>
      </c>
      <c r="G277" s="63"/>
      <c r="H277" s="67"/>
      <c r="I277" s="68"/>
      <c r="J277" s="68"/>
      <c r="K277" s="67" t="s">
        <v>9576</v>
      </c>
      <c r="L277" s="71"/>
      <c r="M277" s="72">
        <v>3901.7255859375</v>
      </c>
      <c r="N277" s="72">
        <v>9527.4833984375</v>
      </c>
      <c r="O277" s="73"/>
      <c r="P277" s="74"/>
      <c r="Q277" s="74"/>
      <c r="R277" s="84"/>
      <c r="S277" s="48">
        <v>1</v>
      </c>
      <c r="T277" s="48">
        <v>1</v>
      </c>
      <c r="U277" s="49">
        <v>0</v>
      </c>
      <c r="V277" s="49">
        <v>0</v>
      </c>
      <c r="W277" s="49">
        <v>0</v>
      </c>
      <c r="X277" s="49">
        <v>1</v>
      </c>
      <c r="Y277" s="49">
        <v>0</v>
      </c>
      <c r="Z277" s="49" t="s">
        <v>10536</v>
      </c>
      <c r="AA277" s="69">
        <v>277</v>
      </c>
      <c r="AB277" s="69"/>
      <c r="AC277" s="70"/>
      <c r="AD277" s="76">
        <v>822</v>
      </c>
      <c r="AE277" s="76">
        <v>417</v>
      </c>
      <c r="AF277" s="76">
        <v>5800</v>
      </c>
      <c r="AG277" s="76">
        <v>2628</v>
      </c>
      <c r="AH277" s="76"/>
      <c r="AI277" s="76"/>
      <c r="AJ277" s="76" t="s">
        <v>5830</v>
      </c>
      <c r="AK277" s="76"/>
      <c r="AL277" s="76"/>
      <c r="AM277" s="78">
        <v>40604.796319444446</v>
      </c>
      <c r="AN277" s="76" t="s">
        <v>8071</v>
      </c>
      <c r="AO277" s="81" t="s">
        <v>8346</v>
      </c>
      <c r="AP277" s="76" t="s">
        <v>66</v>
      </c>
      <c r="AQ277" s="48"/>
      <c r="AR277" s="48"/>
      <c r="AS277" s="48"/>
      <c r="AT277" s="48"/>
      <c r="AU277" s="48"/>
      <c r="AV277" s="48"/>
      <c r="AW277" s="102" t="s">
        <v>10752</v>
      </c>
      <c r="AX277" s="102" t="s">
        <v>10752</v>
      </c>
      <c r="AY277" s="102" t="s">
        <v>11441</v>
      </c>
      <c r="AZ277" s="102" t="s">
        <v>11441</v>
      </c>
      <c r="BA277" s="2"/>
      <c r="BB277" s="3"/>
      <c r="BC277" s="3"/>
      <c r="BD277" s="3"/>
      <c r="BE277" s="3"/>
    </row>
    <row r="278" spans="1:57" x14ac:dyDescent="0.3">
      <c r="A278" s="62" t="s">
        <v>388</v>
      </c>
      <c r="B278" s="63"/>
      <c r="C278" s="63"/>
      <c r="D278" s="64"/>
      <c r="E278" s="66"/>
      <c r="F278" s="98" t="s">
        <v>7125</v>
      </c>
      <c r="G278" s="63"/>
      <c r="H278" s="67"/>
      <c r="I278" s="68"/>
      <c r="J278" s="68"/>
      <c r="K278" s="67" t="s">
        <v>9577</v>
      </c>
      <c r="L278" s="71"/>
      <c r="M278" s="72">
        <v>673.55987548828125</v>
      </c>
      <c r="N278" s="72">
        <v>2438.09033203125</v>
      </c>
      <c r="O278" s="73"/>
      <c r="P278" s="74"/>
      <c r="Q278" s="74"/>
      <c r="R278" s="84"/>
      <c r="S278" s="48">
        <v>0</v>
      </c>
      <c r="T278" s="48">
        <v>2</v>
      </c>
      <c r="U278" s="49">
        <v>5</v>
      </c>
      <c r="V278" s="49">
        <v>1.4925000000000001E-2</v>
      </c>
      <c r="W278" s="49">
        <v>0</v>
      </c>
      <c r="X278" s="49">
        <v>0.76424099999999995</v>
      </c>
      <c r="Y278" s="49">
        <v>0</v>
      </c>
      <c r="Z278" s="49">
        <v>0</v>
      </c>
      <c r="AA278" s="69">
        <v>278</v>
      </c>
      <c r="AB278" s="69"/>
      <c r="AC278" s="70"/>
      <c r="AD278" s="76">
        <v>401</v>
      </c>
      <c r="AE278" s="76">
        <v>436</v>
      </c>
      <c r="AF278" s="76">
        <v>31651</v>
      </c>
      <c r="AG278" s="76">
        <v>58876</v>
      </c>
      <c r="AH278" s="76"/>
      <c r="AI278" s="76" t="s">
        <v>4814</v>
      </c>
      <c r="AJ278" s="76" t="s">
        <v>5831</v>
      </c>
      <c r="AK278" s="76"/>
      <c r="AL278" s="76"/>
      <c r="AM278" s="78">
        <v>43046.774189814816</v>
      </c>
      <c r="AN278" s="76" t="s">
        <v>8071</v>
      </c>
      <c r="AO278" s="81" t="s">
        <v>8347</v>
      </c>
      <c r="AP278" s="76" t="s">
        <v>66</v>
      </c>
      <c r="AQ278" s="48"/>
      <c r="AR278" s="48"/>
      <c r="AS278" s="48"/>
      <c r="AT278" s="48"/>
      <c r="AU278" s="48"/>
      <c r="AV278" s="48"/>
      <c r="AW278" s="102" t="s">
        <v>10753</v>
      </c>
      <c r="AX278" s="102" t="s">
        <v>10753</v>
      </c>
      <c r="AY278" s="102" t="s">
        <v>11442</v>
      </c>
      <c r="AZ278" s="102" t="s">
        <v>11442</v>
      </c>
      <c r="BA278" s="2"/>
      <c r="BB278" s="3"/>
      <c r="BC278" s="3"/>
      <c r="BD278" s="3"/>
      <c r="BE278" s="3"/>
    </row>
    <row r="279" spans="1:57" x14ac:dyDescent="0.3">
      <c r="A279" s="62" t="s">
        <v>1241</v>
      </c>
      <c r="B279" s="63"/>
      <c r="C279" s="63"/>
      <c r="D279" s="64"/>
      <c r="E279" s="66"/>
      <c r="F279" s="98" t="s">
        <v>7126</v>
      </c>
      <c r="G279" s="63"/>
      <c r="H279" s="67"/>
      <c r="I279" s="68"/>
      <c r="J279" s="68"/>
      <c r="K279" s="67" t="s">
        <v>9578</v>
      </c>
      <c r="L279" s="71"/>
      <c r="M279" s="72">
        <v>668.09747314453125</v>
      </c>
      <c r="N279" s="72">
        <v>2577.15478515625</v>
      </c>
      <c r="O279" s="73"/>
      <c r="P279" s="74"/>
      <c r="Q279" s="74"/>
      <c r="R279" s="84"/>
      <c r="S279" s="48">
        <v>6</v>
      </c>
      <c r="T279" s="48">
        <v>0</v>
      </c>
      <c r="U279" s="49">
        <v>146</v>
      </c>
      <c r="V279" s="49">
        <v>0.02</v>
      </c>
      <c r="W279" s="49">
        <v>0</v>
      </c>
      <c r="X279" s="49">
        <v>2.1724519999999998</v>
      </c>
      <c r="Y279" s="49">
        <v>0</v>
      </c>
      <c r="Z279" s="49">
        <v>0</v>
      </c>
      <c r="AA279" s="69">
        <v>279</v>
      </c>
      <c r="AB279" s="69"/>
      <c r="AC279" s="70"/>
      <c r="AD279" s="76">
        <v>74</v>
      </c>
      <c r="AE279" s="76">
        <v>217902</v>
      </c>
      <c r="AF279" s="76">
        <v>5843</v>
      </c>
      <c r="AG279" s="76">
        <v>2648</v>
      </c>
      <c r="AH279" s="76"/>
      <c r="AI279" s="76" t="s">
        <v>4815</v>
      </c>
      <c r="AJ279" s="76"/>
      <c r="AK279" s="81" t="s">
        <v>6466</v>
      </c>
      <c r="AL279" s="76"/>
      <c r="AM279" s="78">
        <v>42578.228414351855</v>
      </c>
      <c r="AN279" s="76" t="s">
        <v>8071</v>
      </c>
      <c r="AO279" s="81" t="s">
        <v>8348</v>
      </c>
      <c r="AP279" s="76" t="s">
        <v>65</v>
      </c>
      <c r="AQ279" s="48"/>
      <c r="AR279" s="48"/>
      <c r="AS279" s="48"/>
      <c r="AT279" s="48"/>
      <c r="AU279" s="48"/>
      <c r="AV279" s="48"/>
      <c r="AW279" s="48"/>
      <c r="AX279" s="48"/>
      <c r="AY279" s="48"/>
      <c r="AZ279" s="48"/>
      <c r="BA279" s="2"/>
      <c r="BB279" s="3"/>
      <c r="BC279" s="3"/>
      <c r="BD279" s="3"/>
      <c r="BE279" s="3"/>
    </row>
    <row r="280" spans="1:57" x14ac:dyDescent="0.3">
      <c r="A280" s="62" t="s">
        <v>1242</v>
      </c>
      <c r="B280" s="63"/>
      <c r="C280" s="63"/>
      <c r="D280" s="64"/>
      <c r="E280" s="66"/>
      <c r="F280" s="98" t="s">
        <v>7127</v>
      </c>
      <c r="G280" s="63"/>
      <c r="H280" s="67"/>
      <c r="I280" s="68"/>
      <c r="J280" s="68"/>
      <c r="K280" s="67" t="s">
        <v>9579</v>
      </c>
      <c r="L280" s="71"/>
      <c r="M280" s="72">
        <v>751.488037109375</v>
      </c>
      <c r="N280" s="72">
        <v>2349.037353515625</v>
      </c>
      <c r="O280" s="73"/>
      <c r="P280" s="74"/>
      <c r="Q280" s="74"/>
      <c r="R280" s="84"/>
      <c r="S280" s="48">
        <v>4</v>
      </c>
      <c r="T280" s="48">
        <v>0</v>
      </c>
      <c r="U280" s="49">
        <v>14</v>
      </c>
      <c r="V280" s="49">
        <v>1.3889E-2</v>
      </c>
      <c r="W280" s="49">
        <v>0</v>
      </c>
      <c r="X280" s="49">
        <v>1.442245</v>
      </c>
      <c r="Y280" s="49">
        <v>0</v>
      </c>
      <c r="Z280" s="49">
        <v>0</v>
      </c>
      <c r="AA280" s="69">
        <v>280</v>
      </c>
      <c r="AB280" s="69"/>
      <c r="AC280" s="70"/>
      <c r="AD280" s="76">
        <v>804</v>
      </c>
      <c r="AE280" s="76">
        <v>8757</v>
      </c>
      <c r="AF280" s="76">
        <v>46753</v>
      </c>
      <c r="AG280" s="76">
        <v>16707</v>
      </c>
      <c r="AH280" s="76"/>
      <c r="AI280" s="76" t="s">
        <v>4816</v>
      </c>
      <c r="AJ280" s="76" t="s">
        <v>5832</v>
      </c>
      <c r="AK280" s="76"/>
      <c r="AL280" s="76"/>
      <c r="AM280" s="78">
        <v>40926.462280092594</v>
      </c>
      <c r="AN280" s="76" t="s">
        <v>8071</v>
      </c>
      <c r="AO280" s="81" t="s">
        <v>8349</v>
      </c>
      <c r="AP280" s="76" t="s">
        <v>65</v>
      </c>
      <c r="AQ280" s="48"/>
      <c r="AR280" s="48"/>
      <c r="AS280" s="48"/>
      <c r="AT280" s="48"/>
      <c r="AU280" s="48"/>
      <c r="AV280" s="48"/>
      <c r="AW280" s="48"/>
      <c r="AX280" s="48"/>
      <c r="AY280" s="48"/>
      <c r="AZ280" s="48"/>
      <c r="BA280" s="2"/>
      <c r="BB280" s="3"/>
      <c r="BC280" s="3"/>
      <c r="BD280" s="3"/>
      <c r="BE280" s="3"/>
    </row>
    <row r="281" spans="1:57" x14ac:dyDescent="0.3">
      <c r="A281" s="62" t="s">
        <v>389</v>
      </c>
      <c r="B281" s="63"/>
      <c r="C281" s="63"/>
      <c r="D281" s="64"/>
      <c r="E281" s="66"/>
      <c r="F281" s="98" t="s">
        <v>7128</v>
      </c>
      <c r="G281" s="63"/>
      <c r="H281" s="67"/>
      <c r="I281" s="68"/>
      <c r="J281" s="68"/>
      <c r="K281" s="67" t="s">
        <v>9580</v>
      </c>
      <c r="L281" s="71"/>
      <c r="M281" s="72">
        <v>4702.81005859375</v>
      </c>
      <c r="N281" s="72">
        <v>9413.3515625</v>
      </c>
      <c r="O281" s="73"/>
      <c r="P281" s="74"/>
      <c r="Q281" s="74"/>
      <c r="R281" s="84"/>
      <c r="S281" s="48">
        <v>1</v>
      </c>
      <c r="T281" s="48">
        <v>1</v>
      </c>
      <c r="U281" s="49">
        <v>0</v>
      </c>
      <c r="V281" s="49">
        <v>0</v>
      </c>
      <c r="W281" s="49">
        <v>0</v>
      </c>
      <c r="X281" s="49">
        <v>1</v>
      </c>
      <c r="Y281" s="49">
        <v>0</v>
      </c>
      <c r="Z281" s="49" t="s">
        <v>10536</v>
      </c>
      <c r="AA281" s="69">
        <v>281</v>
      </c>
      <c r="AB281" s="69"/>
      <c r="AC281" s="70"/>
      <c r="AD281" s="76">
        <v>132</v>
      </c>
      <c r="AE281" s="76">
        <v>72</v>
      </c>
      <c r="AF281" s="76">
        <v>221</v>
      </c>
      <c r="AG281" s="76">
        <v>440</v>
      </c>
      <c r="AH281" s="76"/>
      <c r="AI281" s="76" t="s">
        <v>4817</v>
      </c>
      <c r="AJ281" s="76"/>
      <c r="AK281" s="76"/>
      <c r="AL281" s="76"/>
      <c r="AM281" s="78">
        <v>43131.677233796298</v>
      </c>
      <c r="AN281" s="76" t="s">
        <v>8071</v>
      </c>
      <c r="AO281" s="81" t="s">
        <v>8350</v>
      </c>
      <c r="AP281" s="76" t="s">
        <v>66</v>
      </c>
      <c r="AQ281" s="48"/>
      <c r="AR281" s="48"/>
      <c r="AS281" s="48"/>
      <c r="AT281" s="48"/>
      <c r="AU281" s="48"/>
      <c r="AV281" s="48"/>
      <c r="AW281" s="102" t="s">
        <v>10754</v>
      </c>
      <c r="AX281" s="102" t="s">
        <v>10754</v>
      </c>
      <c r="AY281" s="102" t="s">
        <v>11443</v>
      </c>
      <c r="AZ281" s="102" t="s">
        <v>11443</v>
      </c>
      <c r="BA281" s="2"/>
      <c r="BB281" s="3"/>
      <c r="BC281" s="3"/>
      <c r="BD281" s="3"/>
      <c r="BE281" s="3"/>
    </row>
    <row r="282" spans="1:57" x14ac:dyDescent="0.3">
      <c r="A282" s="62" t="s">
        <v>390</v>
      </c>
      <c r="B282" s="63"/>
      <c r="C282" s="63"/>
      <c r="D282" s="64"/>
      <c r="E282" s="66"/>
      <c r="F282" s="98" t="s">
        <v>7129</v>
      </c>
      <c r="G282" s="63"/>
      <c r="H282" s="67"/>
      <c r="I282" s="68"/>
      <c r="J282" s="68"/>
      <c r="K282" s="67" t="s">
        <v>9581</v>
      </c>
      <c r="L282" s="71"/>
      <c r="M282" s="72">
        <v>9186.9208984375</v>
      </c>
      <c r="N282" s="72">
        <v>6301.79931640625</v>
      </c>
      <c r="O282" s="73"/>
      <c r="P282" s="74"/>
      <c r="Q282" s="74"/>
      <c r="R282" s="84"/>
      <c r="S282" s="48">
        <v>0</v>
      </c>
      <c r="T282" s="48">
        <v>1</v>
      </c>
      <c r="U282" s="49">
        <v>0</v>
      </c>
      <c r="V282" s="49">
        <v>2.1277000000000001E-2</v>
      </c>
      <c r="W282" s="49">
        <v>0</v>
      </c>
      <c r="X282" s="49">
        <v>0.55968399999999996</v>
      </c>
      <c r="Y282" s="49">
        <v>0</v>
      </c>
      <c r="Z282" s="49">
        <v>0</v>
      </c>
      <c r="AA282" s="69">
        <v>282</v>
      </c>
      <c r="AB282" s="69"/>
      <c r="AC282" s="70"/>
      <c r="AD282" s="76">
        <v>625</v>
      </c>
      <c r="AE282" s="76">
        <v>73</v>
      </c>
      <c r="AF282" s="76">
        <v>16529</v>
      </c>
      <c r="AG282" s="76">
        <v>27662</v>
      </c>
      <c r="AH282" s="76"/>
      <c r="AI282" s="76" t="s">
        <v>4818</v>
      </c>
      <c r="AJ282" s="76"/>
      <c r="AK282" s="76"/>
      <c r="AL282" s="76"/>
      <c r="AM282" s="78">
        <v>43701.513032407405</v>
      </c>
      <c r="AN282" s="76" t="s">
        <v>8071</v>
      </c>
      <c r="AO282" s="81" t="s">
        <v>8351</v>
      </c>
      <c r="AP282" s="76" t="s">
        <v>66</v>
      </c>
      <c r="AQ282" s="48"/>
      <c r="AR282" s="48"/>
      <c r="AS282" s="48"/>
      <c r="AT282" s="48"/>
      <c r="AU282" s="48" t="s">
        <v>2392</v>
      </c>
      <c r="AV282" s="48" t="s">
        <v>2392</v>
      </c>
      <c r="AW282" s="102" t="s">
        <v>10606</v>
      </c>
      <c r="AX282" s="102" t="s">
        <v>10606</v>
      </c>
      <c r="AY282" s="102" t="s">
        <v>11295</v>
      </c>
      <c r="AZ282" s="102" t="s">
        <v>11295</v>
      </c>
      <c r="BA282" s="2"/>
      <c r="BB282" s="3"/>
      <c r="BC282" s="3"/>
      <c r="BD282" s="3"/>
      <c r="BE282" s="3"/>
    </row>
    <row r="283" spans="1:57" x14ac:dyDescent="0.3">
      <c r="A283" s="62" t="s">
        <v>391</v>
      </c>
      <c r="B283" s="63"/>
      <c r="C283" s="63"/>
      <c r="D283" s="64"/>
      <c r="E283" s="66"/>
      <c r="F283" s="98" t="s">
        <v>7130</v>
      </c>
      <c r="G283" s="63"/>
      <c r="H283" s="67"/>
      <c r="I283" s="68"/>
      <c r="J283" s="68"/>
      <c r="K283" s="67" t="s">
        <v>9582</v>
      </c>
      <c r="L283" s="71"/>
      <c r="M283" s="72">
        <v>7786.83056640625</v>
      </c>
      <c r="N283" s="72">
        <v>9061.107421875</v>
      </c>
      <c r="O283" s="73"/>
      <c r="P283" s="74"/>
      <c r="Q283" s="74"/>
      <c r="R283" s="84"/>
      <c r="S283" s="48">
        <v>1</v>
      </c>
      <c r="T283" s="48">
        <v>1</v>
      </c>
      <c r="U283" s="49">
        <v>0</v>
      </c>
      <c r="V283" s="49">
        <v>0</v>
      </c>
      <c r="W283" s="49">
        <v>0</v>
      </c>
      <c r="X283" s="49">
        <v>1</v>
      </c>
      <c r="Y283" s="49">
        <v>0</v>
      </c>
      <c r="Z283" s="49" t="s">
        <v>10536</v>
      </c>
      <c r="AA283" s="69">
        <v>283</v>
      </c>
      <c r="AB283" s="69"/>
      <c r="AC283" s="70"/>
      <c r="AD283" s="76">
        <v>447</v>
      </c>
      <c r="AE283" s="76">
        <v>337</v>
      </c>
      <c r="AF283" s="76">
        <v>4867</v>
      </c>
      <c r="AG283" s="76">
        <v>761</v>
      </c>
      <c r="AH283" s="76"/>
      <c r="AI283" s="76"/>
      <c r="AJ283" s="76"/>
      <c r="AK283" s="76"/>
      <c r="AL283" s="76"/>
      <c r="AM283" s="78">
        <v>41042.84884259259</v>
      </c>
      <c r="AN283" s="76" t="s">
        <v>8071</v>
      </c>
      <c r="AO283" s="81" t="s">
        <v>8352</v>
      </c>
      <c r="AP283" s="76" t="s">
        <v>66</v>
      </c>
      <c r="AQ283" s="48"/>
      <c r="AR283" s="48"/>
      <c r="AS283" s="48"/>
      <c r="AT283" s="48"/>
      <c r="AU283" s="48"/>
      <c r="AV283" s="48"/>
      <c r="AW283" s="102" t="s">
        <v>10755</v>
      </c>
      <c r="AX283" s="102" t="s">
        <v>10755</v>
      </c>
      <c r="AY283" s="102" t="s">
        <v>11444</v>
      </c>
      <c r="AZ283" s="102" t="s">
        <v>11444</v>
      </c>
      <c r="BA283" s="2"/>
      <c r="BB283" s="3"/>
      <c r="BC283" s="3"/>
      <c r="BD283" s="3"/>
      <c r="BE283" s="3"/>
    </row>
    <row r="284" spans="1:57" x14ac:dyDescent="0.3">
      <c r="A284" s="62" t="s">
        <v>392</v>
      </c>
      <c r="B284" s="63"/>
      <c r="C284" s="63"/>
      <c r="D284" s="64"/>
      <c r="E284" s="66"/>
      <c r="F284" s="98" t="s">
        <v>7131</v>
      </c>
      <c r="G284" s="63"/>
      <c r="H284" s="67"/>
      <c r="I284" s="68"/>
      <c r="J284" s="68"/>
      <c r="K284" s="67" t="s">
        <v>9583</v>
      </c>
      <c r="L284" s="71"/>
      <c r="M284" s="72">
        <v>4309.39501953125</v>
      </c>
      <c r="N284" s="72">
        <v>9055.716796875</v>
      </c>
      <c r="O284" s="73"/>
      <c r="P284" s="74"/>
      <c r="Q284" s="74"/>
      <c r="R284" s="84"/>
      <c r="S284" s="48">
        <v>1</v>
      </c>
      <c r="T284" s="48">
        <v>1</v>
      </c>
      <c r="U284" s="49">
        <v>0</v>
      </c>
      <c r="V284" s="49">
        <v>0</v>
      </c>
      <c r="W284" s="49">
        <v>0</v>
      </c>
      <c r="X284" s="49">
        <v>1</v>
      </c>
      <c r="Y284" s="49">
        <v>0</v>
      </c>
      <c r="Z284" s="49" t="s">
        <v>10536</v>
      </c>
      <c r="AA284" s="69">
        <v>284</v>
      </c>
      <c r="AB284" s="69"/>
      <c r="AC284" s="70"/>
      <c r="AD284" s="76">
        <v>281</v>
      </c>
      <c r="AE284" s="76">
        <v>11336</v>
      </c>
      <c r="AF284" s="76">
        <v>83201</v>
      </c>
      <c r="AG284" s="76">
        <v>44551</v>
      </c>
      <c r="AH284" s="76"/>
      <c r="AI284" s="76" t="s">
        <v>4819</v>
      </c>
      <c r="AJ284" s="76" t="s">
        <v>5833</v>
      </c>
      <c r="AK284" s="76"/>
      <c r="AL284" s="76"/>
      <c r="AM284" s="78">
        <v>40855.81590277778</v>
      </c>
      <c r="AN284" s="76" t="s">
        <v>8071</v>
      </c>
      <c r="AO284" s="81" t="s">
        <v>8353</v>
      </c>
      <c r="AP284" s="76" t="s">
        <v>66</v>
      </c>
      <c r="AQ284" s="48"/>
      <c r="AR284" s="48"/>
      <c r="AS284" s="48"/>
      <c r="AT284" s="48"/>
      <c r="AU284" s="48"/>
      <c r="AV284" s="48"/>
      <c r="AW284" s="102" t="s">
        <v>10756</v>
      </c>
      <c r="AX284" s="102" t="s">
        <v>10756</v>
      </c>
      <c r="AY284" s="102" t="s">
        <v>11445</v>
      </c>
      <c r="AZ284" s="102" t="s">
        <v>11445</v>
      </c>
      <c r="BA284" s="2"/>
      <c r="BB284" s="3"/>
      <c r="BC284" s="3"/>
      <c r="BD284" s="3"/>
      <c r="BE284" s="3"/>
    </row>
    <row r="285" spans="1:57" x14ac:dyDescent="0.3">
      <c r="A285" s="62" t="s">
        <v>393</v>
      </c>
      <c r="B285" s="63"/>
      <c r="C285" s="63"/>
      <c r="D285" s="64"/>
      <c r="E285" s="66"/>
      <c r="F285" s="98" t="s">
        <v>7132</v>
      </c>
      <c r="G285" s="63"/>
      <c r="H285" s="67"/>
      <c r="I285" s="68"/>
      <c r="J285" s="68"/>
      <c r="K285" s="67" t="s">
        <v>9584</v>
      </c>
      <c r="L285" s="71"/>
      <c r="M285" s="72">
        <v>9352.5615234375</v>
      </c>
      <c r="N285" s="72">
        <v>6502.51953125</v>
      </c>
      <c r="O285" s="73"/>
      <c r="P285" s="74"/>
      <c r="Q285" s="74"/>
      <c r="R285" s="84"/>
      <c r="S285" s="48">
        <v>0</v>
      </c>
      <c r="T285" s="48">
        <v>1</v>
      </c>
      <c r="U285" s="49">
        <v>0</v>
      </c>
      <c r="V285" s="49">
        <v>2.1277000000000001E-2</v>
      </c>
      <c r="W285" s="49">
        <v>0</v>
      </c>
      <c r="X285" s="49">
        <v>0.55968399999999996</v>
      </c>
      <c r="Y285" s="49">
        <v>0</v>
      </c>
      <c r="Z285" s="49">
        <v>0</v>
      </c>
      <c r="AA285" s="69">
        <v>285</v>
      </c>
      <c r="AB285" s="69"/>
      <c r="AC285" s="70"/>
      <c r="AD285" s="76">
        <v>3624</v>
      </c>
      <c r="AE285" s="76">
        <v>351</v>
      </c>
      <c r="AF285" s="76">
        <v>34014</v>
      </c>
      <c r="AG285" s="76">
        <v>23478</v>
      </c>
      <c r="AH285" s="76"/>
      <c r="AI285" s="76" t="s">
        <v>4820</v>
      </c>
      <c r="AJ285" s="76" t="s">
        <v>5834</v>
      </c>
      <c r="AK285" s="76"/>
      <c r="AL285" s="76"/>
      <c r="AM285" s="78">
        <v>43035.646828703706</v>
      </c>
      <c r="AN285" s="76" t="s">
        <v>8071</v>
      </c>
      <c r="AO285" s="81" t="s">
        <v>8354</v>
      </c>
      <c r="AP285" s="76" t="s">
        <v>66</v>
      </c>
      <c r="AQ285" s="48"/>
      <c r="AR285" s="48"/>
      <c r="AS285" s="48"/>
      <c r="AT285" s="48"/>
      <c r="AU285" s="48" t="s">
        <v>2392</v>
      </c>
      <c r="AV285" s="48" t="s">
        <v>2392</v>
      </c>
      <c r="AW285" s="102" t="s">
        <v>10606</v>
      </c>
      <c r="AX285" s="102" t="s">
        <v>10606</v>
      </c>
      <c r="AY285" s="102" t="s">
        <v>11295</v>
      </c>
      <c r="AZ285" s="102" t="s">
        <v>11295</v>
      </c>
      <c r="BA285" s="2"/>
      <c r="BB285" s="3"/>
      <c r="BC285" s="3"/>
      <c r="BD285" s="3"/>
      <c r="BE285" s="3"/>
    </row>
    <row r="286" spans="1:57" x14ac:dyDescent="0.3">
      <c r="A286" s="62" t="s">
        <v>394</v>
      </c>
      <c r="B286" s="63"/>
      <c r="C286" s="63"/>
      <c r="D286" s="64"/>
      <c r="E286" s="66"/>
      <c r="F286" s="98" t="s">
        <v>7133</v>
      </c>
      <c r="G286" s="63"/>
      <c r="H286" s="67"/>
      <c r="I286" s="68"/>
      <c r="J286" s="68"/>
      <c r="K286" s="67" t="s">
        <v>9585</v>
      </c>
      <c r="L286" s="71"/>
      <c r="M286" s="72">
        <v>3851.815673828125</v>
      </c>
      <c r="N286" s="72">
        <v>9150.896484375</v>
      </c>
      <c r="O286" s="73"/>
      <c r="P286" s="74"/>
      <c r="Q286" s="74"/>
      <c r="R286" s="84"/>
      <c r="S286" s="48">
        <v>1</v>
      </c>
      <c r="T286" s="48">
        <v>1</v>
      </c>
      <c r="U286" s="49">
        <v>0</v>
      </c>
      <c r="V286" s="49">
        <v>0</v>
      </c>
      <c r="W286" s="49">
        <v>0</v>
      </c>
      <c r="X286" s="49">
        <v>1</v>
      </c>
      <c r="Y286" s="49">
        <v>0</v>
      </c>
      <c r="Z286" s="49" t="s">
        <v>10536</v>
      </c>
      <c r="AA286" s="69">
        <v>286</v>
      </c>
      <c r="AB286" s="69"/>
      <c r="AC286" s="70"/>
      <c r="AD286" s="76">
        <v>1445</v>
      </c>
      <c r="AE286" s="76">
        <v>269</v>
      </c>
      <c r="AF286" s="76">
        <v>7240</v>
      </c>
      <c r="AG286" s="76">
        <v>11099</v>
      </c>
      <c r="AH286" s="76"/>
      <c r="AI286" s="76" t="s">
        <v>4821</v>
      </c>
      <c r="AJ286" s="76"/>
      <c r="AK286" s="76"/>
      <c r="AL286" s="76"/>
      <c r="AM286" s="78">
        <v>40073.621041666665</v>
      </c>
      <c r="AN286" s="76" t="s">
        <v>8071</v>
      </c>
      <c r="AO286" s="81" t="s">
        <v>8355</v>
      </c>
      <c r="AP286" s="76" t="s">
        <v>66</v>
      </c>
      <c r="AQ286" s="48" t="s">
        <v>2169</v>
      </c>
      <c r="AR286" s="48" t="s">
        <v>2169</v>
      </c>
      <c r="AS286" s="48" t="s">
        <v>2350</v>
      </c>
      <c r="AT286" s="48" t="s">
        <v>2350</v>
      </c>
      <c r="AU286" s="48"/>
      <c r="AV286" s="48"/>
      <c r="AW286" s="102" t="s">
        <v>10757</v>
      </c>
      <c r="AX286" s="102" t="s">
        <v>10757</v>
      </c>
      <c r="AY286" s="102" t="s">
        <v>11446</v>
      </c>
      <c r="AZ286" s="102" t="s">
        <v>11446</v>
      </c>
      <c r="BA286" s="2"/>
      <c r="BB286" s="3"/>
      <c r="BC286" s="3"/>
      <c r="BD286" s="3"/>
      <c r="BE286" s="3"/>
    </row>
    <row r="287" spans="1:57" x14ac:dyDescent="0.3">
      <c r="A287" s="62" t="s">
        <v>395</v>
      </c>
      <c r="B287" s="63"/>
      <c r="C287" s="63"/>
      <c r="D287" s="64"/>
      <c r="E287" s="66"/>
      <c r="F287" s="98" t="s">
        <v>7134</v>
      </c>
      <c r="G287" s="63"/>
      <c r="H287" s="67"/>
      <c r="I287" s="68"/>
      <c r="J287" s="68"/>
      <c r="K287" s="67" t="s">
        <v>9586</v>
      </c>
      <c r="L287" s="71"/>
      <c r="M287" s="72">
        <v>4320.5556640625</v>
      </c>
      <c r="N287" s="72">
        <v>4219.9521484375</v>
      </c>
      <c r="O287" s="73"/>
      <c r="P287" s="74"/>
      <c r="Q287" s="74"/>
      <c r="R287" s="84"/>
      <c r="S287" s="48">
        <v>2</v>
      </c>
      <c r="T287" s="48">
        <v>1</v>
      </c>
      <c r="U287" s="49">
        <v>0</v>
      </c>
      <c r="V287" s="49">
        <v>0.33333299999999999</v>
      </c>
      <c r="W287" s="49">
        <v>0</v>
      </c>
      <c r="X287" s="49">
        <v>1.1451530000000001</v>
      </c>
      <c r="Y287" s="49">
        <v>0</v>
      </c>
      <c r="Z287" s="49">
        <v>0</v>
      </c>
      <c r="AA287" s="69">
        <v>287</v>
      </c>
      <c r="AB287" s="69"/>
      <c r="AC287" s="70"/>
      <c r="AD287" s="76">
        <v>1397</v>
      </c>
      <c r="AE287" s="76">
        <v>633</v>
      </c>
      <c r="AF287" s="76">
        <v>23079</v>
      </c>
      <c r="AG287" s="76">
        <v>28887</v>
      </c>
      <c r="AH287" s="76"/>
      <c r="AI287" s="76" t="s">
        <v>4822</v>
      </c>
      <c r="AJ287" s="76" t="s">
        <v>5835</v>
      </c>
      <c r="AK287" s="81" t="s">
        <v>6467</v>
      </c>
      <c r="AL287" s="76"/>
      <c r="AM287" s="78">
        <v>40500.428506944445</v>
      </c>
      <c r="AN287" s="76" t="s">
        <v>8071</v>
      </c>
      <c r="AO287" s="81" t="s">
        <v>8356</v>
      </c>
      <c r="AP287" s="76" t="s">
        <v>66</v>
      </c>
      <c r="AQ287" s="48"/>
      <c r="AR287" s="48"/>
      <c r="AS287" s="48"/>
      <c r="AT287" s="48"/>
      <c r="AU287" s="48"/>
      <c r="AV287" s="48"/>
      <c r="AW287" s="102" t="s">
        <v>10758</v>
      </c>
      <c r="AX287" s="102" t="s">
        <v>10758</v>
      </c>
      <c r="AY287" s="102" t="s">
        <v>11447</v>
      </c>
      <c r="AZ287" s="102" t="s">
        <v>11447</v>
      </c>
      <c r="BA287" s="2"/>
      <c r="BB287" s="3"/>
      <c r="BC287" s="3"/>
      <c r="BD287" s="3"/>
      <c r="BE287" s="3"/>
    </row>
    <row r="288" spans="1:57" x14ac:dyDescent="0.3">
      <c r="A288" s="62" t="s">
        <v>396</v>
      </c>
      <c r="B288" s="63"/>
      <c r="C288" s="63"/>
      <c r="D288" s="64"/>
      <c r="E288" s="66"/>
      <c r="F288" s="98" t="s">
        <v>7135</v>
      </c>
      <c r="G288" s="63"/>
      <c r="H288" s="67"/>
      <c r="I288" s="68"/>
      <c r="J288" s="68"/>
      <c r="K288" s="67" t="s">
        <v>9587</v>
      </c>
      <c r="L288" s="71"/>
      <c r="M288" s="72">
        <v>4411.587890625</v>
      </c>
      <c r="N288" s="72">
        <v>4136.7744140625</v>
      </c>
      <c r="O288" s="73"/>
      <c r="P288" s="74"/>
      <c r="Q288" s="74"/>
      <c r="R288" s="84"/>
      <c r="S288" s="48">
        <v>0</v>
      </c>
      <c r="T288" s="48">
        <v>2</v>
      </c>
      <c r="U288" s="49">
        <v>2</v>
      </c>
      <c r="V288" s="49">
        <v>0.5</v>
      </c>
      <c r="W288" s="49">
        <v>0</v>
      </c>
      <c r="X288" s="49">
        <v>1.196383</v>
      </c>
      <c r="Y288" s="49">
        <v>0</v>
      </c>
      <c r="Z288" s="49">
        <v>0</v>
      </c>
      <c r="AA288" s="69">
        <v>288</v>
      </c>
      <c r="AB288" s="69"/>
      <c r="AC288" s="70"/>
      <c r="AD288" s="76">
        <v>555</v>
      </c>
      <c r="AE288" s="76">
        <v>502</v>
      </c>
      <c r="AF288" s="76">
        <v>42642</v>
      </c>
      <c r="AG288" s="76">
        <v>1360</v>
      </c>
      <c r="AH288" s="76"/>
      <c r="AI288" s="76" t="s">
        <v>4823</v>
      </c>
      <c r="AJ288" s="76" t="s">
        <v>5686</v>
      </c>
      <c r="AK288" s="81" t="s">
        <v>6468</v>
      </c>
      <c r="AL288" s="76"/>
      <c r="AM288" s="78">
        <v>40476.847511574073</v>
      </c>
      <c r="AN288" s="76" t="s">
        <v>8071</v>
      </c>
      <c r="AO288" s="81" t="s">
        <v>8357</v>
      </c>
      <c r="AP288" s="76" t="s">
        <v>66</v>
      </c>
      <c r="AQ288" s="48"/>
      <c r="AR288" s="48"/>
      <c r="AS288" s="48"/>
      <c r="AT288" s="48"/>
      <c r="AU288" s="48"/>
      <c r="AV288" s="48"/>
      <c r="AW288" s="102" t="s">
        <v>10759</v>
      </c>
      <c r="AX288" s="102" t="s">
        <v>10759</v>
      </c>
      <c r="AY288" s="102" t="s">
        <v>11448</v>
      </c>
      <c r="AZ288" s="102" t="s">
        <v>11448</v>
      </c>
      <c r="BA288" s="2"/>
      <c r="BB288" s="3"/>
      <c r="BC288" s="3"/>
      <c r="BD288" s="3"/>
      <c r="BE288" s="3"/>
    </row>
    <row r="289" spans="1:57" x14ac:dyDescent="0.3">
      <c r="A289" s="62" t="s">
        <v>1243</v>
      </c>
      <c r="B289" s="63"/>
      <c r="C289" s="63"/>
      <c r="D289" s="64"/>
      <c r="E289" s="66"/>
      <c r="F289" s="98" t="s">
        <v>7136</v>
      </c>
      <c r="G289" s="63"/>
      <c r="H289" s="67"/>
      <c r="I289" s="68"/>
      <c r="J289" s="68"/>
      <c r="K289" s="67" t="s">
        <v>9588</v>
      </c>
      <c r="L289" s="71"/>
      <c r="M289" s="72">
        <v>4505.72216796875</v>
      </c>
      <c r="N289" s="72">
        <v>4053.648681640625</v>
      </c>
      <c r="O289" s="73"/>
      <c r="P289" s="74"/>
      <c r="Q289" s="74"/>
      <c r="R289" s="84"/>
      <c r="S289" s="48">
        <v>1</v>
      </c>
      <c r="T289" s="48">
        <v>0</v>
      </c>
      <c r="U289" s="49">
        <v>0</v>
      </c>
      <c r="V289" s="49">
        <v>0.33333299999999999</v>
      </c>
      <c r="W289" s="49">
        <v>0</v>
      </c>
      <c r="X289" s="49">
        <v>0.65846300000000002</v>
      </c>
      <c r="Y289" s="49">
        <v>0</v>
      </c>
      <c r="Z289" s="49">
        <v>0</v>
      </c>
      <c r="AA289" s="69">
        <v>289</v>
      </c>
      <c r="AB289" s="69"/>
      <c r="AC289" s="70"/>
      <c r="AD289" s="76">
        <v>135</v>
      </c>
      <c r="AE289" s="76">
        <v>184</v>
      </c>
      <c r="AF289" s="76">
        <v>44815</v>
      </c>
      <c r="AG289" s="76">
        <v>209</v>
      </c>
      <c r="AH289" s="76"/>
      <c r="AI289" s="76" t="s">
        <v>4824</v>
      </c>
      <c r="AJ289" s="76"/>
      <c r="AK289" s="76"/>
      <c r="AL289" s="76"/>
      <c r="AM289" s="78">
        <v>40359.872673611113</v>
      </c>
      <c r="AN289" s="76" t="s">
        <v>8071</v>
      </c>
      <c r="AO289" s="81" t="s">
        <v>8358</v>
      </c>
      <c r="AP289" s="76" t="s">
        <v>65</v>
      </c>
      <c r="AQ289" s="48"/>
      <c r="AR289" s="48"/>
      <c r="AS289" s="48"/>
      <c r="AT289" s="48"/>
      <c r="AU289" s="48"/>
      <c r="AV289" s="48"/>
      <c r="AW289" s="48"/>
      <c r="AX289" s="48"/>
      <c r="AY289" s="48"/>
      <c r="AZ289" s="48"/>
      <c r="BA289" s="2"/>
      <c r="BB289" s="3"/>
      <c r="BC289" s="3"/>
      <c r="BD289" s="3"/>
      <c r="BE289" s="3"/>
    </row>
    <row r="290" spans="1:57" x14ac:dyDescent="0.3">
      <c r="A290" s="62" t="s">
        <v>397</v>
      </c>
      <c r="B290" s="63"/>
      <c r="C290" s="63"/>
      <c r="D290" s="64"/>
      <c r="E290" s="66"/>
      <c r="F290" s="98" t="s">
        <v>7137</v>
      </c>
      <c r="G290" s="63"/>
      <c r="H290" s="67"/>
      <c r="I290" s="68"/>
      <c r="J290" s="68"/>
      <c r="K290" s="67" t="s">
        <v>9589</v>
      </c>
      <c r="L290" s="71"/>
      <c r="M290" s="72">
        <v>8579.388671875</v>
      </c>
      <c r="N290" s="72">
        <v>3180.55517578125</v>
      </c>
      <c r="O290" s="73"/>
      <c r="P290" s="74"/>
      <c r="Q290" s="74"/>
      <c r="R290" s="84"/>
      <c r="S290" s="48">
        <v>0</v>
      </c>
      <c r="T290" s="48">
        <v>1</v>
      </c>
      <c r="U290" s="49">
        <v>0</v>
      </c>
      <c r="V290" s="49">
        <v>1</v>
      </c>
      <c r="W290" s="49">
        <v>0</v>
      </c>
      <c r="X290" s="49">
        <v>1</v>
      </c>
      <c r="Y290" s="49">
        <v>0</v>
      </c>
      <c r="Z290" s="49">
        <v>0</v>
      </c>
      <c r="AA290" s="69">
        <v>290</v>
      </c>
      <c r="AB290" s="69"/>
      <c r="AC290" s="70"/>
      <c r="AD290" s="76">
        <v>1127</v>
      </c>
      <c r="AE290" s="76">
        <v>1577</v>
      </c>
      <c r="AF290" s="76">
        <v>32665</v>
      </c>
      <c r="AG290" s="76">
        <v>67249</v>
      </c>
      <c r="AH290" s="76"/>
      <c r="AI290" s="76" t="s">
        <v>4825</v>
      </c>
      <c r="AJ290" s="76" t="s">
        <v>5836</v>
      </c>
      <c r="AK290" s="76"/>
      <c r="AL290" s="76"/>
      <c r="AM290" s="78">
        <v>41751.674537037034</v>
      </c>
      <c r="AN290" s="76" t="s">
        <v>8071</v>
      </c>
      <c r="AO290" s="81" t="s">
        <v>8359</v>
      </c>
      <c r="AP290" s="76" t="s">
        <v>66</v>
      </c>
      <c r="AQ290" s="48"/>
      <c r="AR290" s="48"/>
      <c r="AS290" s="48"/>
      <c r="AT290" s="48"/>
      <c r="AU290" s="48"/>
      <c r="AV290" s="48"/>
      <c r="AW290" s="102" t="s">
        <v>10760</v>
      </c>
      <c r="AX290" s="102" t="s">
        <v>10760</v>
      </c>
      <c r="AY290" s="102" t="s">
        <v>11449</v>
      </c>
      <c r="AZ290" s="102" t="s">
        <v>11449</v>
      </c>
      <c r="BA290" s="2"/>
      <c r="BB290" s="3"/>
      <c r="BC290" s="3"/>
      <c r="BD290" s="3"/>
      <c r="BE290" s="3"/>
    </row>
    <row r="291" spans="1:57" x14ac:dyDescent="0.3">
      <c r="A291" s="62" t="s">
        <v>1244</v>
      </c>
      <c r="B291" s="63"/>
      <c r="C291" s="63"/>
      <c r="D291" s="64"/>
      <c r="E291" s="66"/>
      <c r="F291" s="98" t="s">
        <v>7138</v>
      </c>
      <c r="G291" s="63"/>
      <c r="H291" s="67"/>
      <c r="I291" s="68"/>
      <c r="J291" s="68"/>
      <c r="K291" s="67" t="s">
        <v>9590</v>
      </c>
      <c r="L291" s="71"/>
      <c r="M291" s="72">
        <v>8671.97265625</v>
      </c>
      <c r="N291" s="72">
        <v>3097.4033203125</v>
      </c>
      <c r="O291" s="73"/>
      <c r="P291" s="74"/>
      <c r="Q291" s="74"/>
      <c r="R291" s="84"/>
      <c r="S291" s="48">
        <v>1</v>
      </c>
      <c r="T291" s="48">
        <v>0</v>
      </c>
      <c r="U291" s="49">
        <v>0</v>
      </c>
      <c r="V291" s="49">
        <v>1</v>
      </c>
      <c r="W291" s="49">
        <v>0</v>
      </c>
      <c r="X291" s="49">
        <v>1</v>
      </c>
      <c r="Y291" s="49">
        <v>0</v>
      </c>
      <c r="Z291" s="49">
        <v>0</v>
      </c>
      <c r="AA291" s="69">
        <v>291</v>
      </c>
      <c r="AB291" s="69"/>
      <c r="AC291" s="70"/>
      <c r="AD291" s="76">
        <v>1216</v>
      </c>
      <c r="AE291" s="76">
        <v>29862</v>
      </c>
      <c r="AF291" s="76">
        <v>7703</v>
      </c>
      <c r="AG291" s="76">
        <v>4822</v>
      </c>
      <c r="AH291" s="76"/>
      <c r="AI291" s="76" t="s">
        <v>4826</v>
      </c>
      <c r="AJ291" s="76" t="s">
        <v>5837</v>
      </c>
      <c r="AK291" s="81" t="s">
        <v>6469</v>
      </c>
      <c r="AL291" s="76"/>
      <c r="AM291" s="78">
        <v>40256.525405092594</v>
      </c>
      <c r="AN291" s="76" t="s">
        <v>8071</v>
      </c>
      <c r="AO291" s="81" t="s">
        <v>8360</v>
      </c>
      <c r="AP291" s="76" t="s">
        <v>65</v>
      </c>
      <c r="AQ291" s="48"/>
      <c r="AR291" s="48"/>
      <c r="AS291" s="48"/>
      <c r="AT291" s="48"/>
      <c r="AU291" s="48"/>
      <c r="AV291" s="48"/>
      <c r="AW291" s="48"/>
      <c r="AX291" s="48"/>
      <c r="AY291" s="48"/>
      <c r="AZ291" s="48"/>
      <c r="BA291" s="2"/>
      <c r="BB291" s="3"/>
      <c r="BC291" s="3"/>
      <c r="BD291" s="3"/>
      <c r="BE291" s="3"/>
    </row>
    <row r="292" spans="1:57" x14ac:dyDescent="0.3">
      <c r="A292" s="62" t="s">
        <v>398</v>
      </c>
      <c r="B292" s="63"/>
      <c r="C292" s="63"/>
      <c r="D292" s="64"/>
      <c r="E292" s="66"/>
      <c r="F292" s="98" t="s">
        <v>7139</v>
      </c>
      <c r="G292" s="63"/>
      <c r="H292" s="67"/>
      <c r="I292" s="68"/>
      <c r="J292" s="68"/>
      <c r="K292" s="67" t="s">
        <v>9591</v>
      </c>
      <c r="L292" s="71"/>
      <c r="M292" s="72">
        <v>2901.739501953125</v>
      </c>
      <c r="N292" s="72">
        <v>9139.287109375</v>
      </c>
      <c r="O292" s="73"/>
      <c r="P292" s="74"/>
      <c r="Q292" s="74"/>
      <c r="R292" s="84"/>
      <c r="S292" s="48">
        <v>1</v>
      </c>
      <c r="T292" s="48">
        <v>1</v>
      </c>
      <c r="U292" s="49">
        <v>0</v>
      </c>
      <c r="V292" s="49">
        <v>0</v>
      </c>
      <c r="W292" s="49">
        <v>0</v>
      </c>
      <c r="X292" s="49">
        <v>1</v>
      </c>
      <c r="Y292" s="49">
        <v>0</v>
      </c>
      <c r="Z292" s="49" t="s">
        <v>10536</v>
      </c>
      <c r="AA292" s="69">
        <v>292</v>
      </c>
      <c r="AB292" s="69"/>
      <c r="AC292" s="70"/>
      <c r="AD292" s="76">
        <v>36</v>
      </c>
      <c r="AE292" s="76">
        <v>3</v>
      </c>
      <c r="AF292" s="76">
        <v>40</v>
      </c>
      <c r="AG292" s="76">
        <v>3</v>
      </c>
      <c r="AH292" s="76"/>
      <c r="AI292" s="76" t="s">
        <v>4827</v>
      </c>
      <c r="AJ292" s="76"/>
      <c r="AK292" s="76"/>
      <c r="AL292" s="76"/>
      <c r="AM292" s="78">
        <v>43570.94390046296</v>
      </c>
      <c r="AN292" s="76" t="s">
        <v>8071</v>
      </c>
      <c r="AO292" s="81" t="s">
        <v>8361</v>
      </c>
      <c r="AP292" s="76" t="s">
        <v>66</v>
      </c>
      <c r="AQ292" s="48"/>
      <c r="AR292" s="48"/>
      <c r="AS292" s="48"/>
      <c r="AT292" s="48"/>
      <c r="AU292" s="48" t="s">
        <v>2408</v>
      </c>
      <c r="AV292" s="48" t="s">
        <v>2408</v>
      </c>
      <c r="AW292" s="102" t="s">
        <v>10761</v>
      </c>
      <c r="AX292" s="102" t="s">
        <v>10761</v>
      </c>
      <c r="AY292" s="102" t="s">
        <v>11450</v>
      </c>
      <c r="AZ292" s="102" t="s">
        <v>11450</v>
      </c>
      <c r="BA292" s="2"/>
      <c r="BB292" s="3"/>
      <c r="BC292" s="3"/>
      <c r="BD292" s="3"/>
      <c r="BE292" s="3"/>
    </row>
    <row r="293" spans="1:57" x14ac:dyDescent="0.3">
      <c r="A293" s="62" t="s">
        <v>399</v>
      </c>
      <c r="B293" s="63"/>
      <c r="C293" s="63"/>
      <c r="D293" s="64"/>
      <c r="E293" s="66"/>
      <c r="F293" s="98" t="s">
        <v>7140</v>
      </c>
      <c r="G293" s="63"/>
      <c r="H293" s="67"/>
      <c r="I293" s="68"/>
      <c r="J293" s="68"/>
      <c r="K293" s="67" t="s">
        <v>9592</v>
      </c>
      <c r="L293" s="71"/>
      <c r="M293" s="72">
        <v>5675.12255859375</v>
      </c>
      <c r="N293" s="72">
        <v>5345.68212890625</v>
      </c>
      <c r="O293" s="73"/>
      <c r="P293" s="74"/>
      <c r="Q293" s="74"/>
      <c r="R293" s="84"/>
      <c r="S293" s="48">
        <v>0</v>
      </c>
      <c r="T293" s="48">
        <v>1</v>
      </c>
      <c r="U293" s="49">
        <v>0</v>
      </c>
      <c r="V293" s="49">
        <v>0.04</v>
      </c>
      <c r="W293" s="49">
        <v>0</v>
      </c>
      <c r="X293" s="49">
        <v>0.57588300000000003</v>
      </c>
      <c r="Y293" s="49">
        <v>0</v>
      </c>
      <c r="Z293" s="49">
        <v>0</v>
      </c>
      <c r="AA293" s="69">
        <v>293</v>
      </c>
      <c r="AB293" s="69"/>
      <c r="AC293" s="70"/>
      <c r="AD293" s="76">
        <v>181</v>
      </c>
      <c r="AE293" s="76">
        <v>163</v>
      </c>
      <c r="AF293" s="76">
        <v>37192</v>
      </c>
      <c r="AG293" s="76">
        <v>2812</v>
      </c>
      <c r="AH293" s="76"/>
      <c r="AI293" s="76" t="s">
        <v>4828</v>
      </c>
      <c r="AJ293" s="76" t="s">
        <v>5838</v>
      </c>
      <c r="AK293" s="81" t="s">
        <v>6470</v>
      </c>
      <c r="AL293" s="76"/>
      <c r="AM293" s="78">
        <v>42870.69835648148</v>
      </c>
      <c r="AN293" s="76" t="s">
        <v>8071</v>
      </c>
      <c r="AO293" s="81" t="s">
        <v>8362</v>
      </c>
      <c r="AP293" s="76" t="s">
        <v>66</v>
      </c>
      <c r="AQ293" s="48" t="s">
        <v>2132</v>
      </c>
      <c r="AR293" s="48" t="s">
        <v>2132</v>
      </c>
      <c r="AS293" s="48" t="s">
        <v>2352</v>
      </c>
      <c r="AT293" s="48" t="s">
        <v>2352</v>
      </c>
      <c r="AU293" s="48"/>
      <c r="AV293" s="48"/>
      <c r="AW293" s="102" t="s">
        <v>10640</v>
      </c>
      <c r="AX293" s="102" t="s">
        <v>10640</v>
      </c>
      <c r="AY293" s="102" t="s">
        <v>11329</v>
      </c>
      <c r="AZ293" s="102" t="s">
        <v>11329</v>
      </c>
      <c r="BA293" s="2"/>
      <c r="BB293" s="3"/>
      <c r="BC293" s="3"/>
      <c r="BD293" s="3"/>
      <c r="BE293" s="3"/>
    </row>
    <row r="294" spans="1:57" x14ac:dyDescent="0.3">
      <c r="A294" s="62" t="s">
        <v>400</v>
      </c>
      <c r="B294" s="63"/>
      <c r="C294" s="63"/>
      <c r="D294" s="64"/>
      <c r="E294" s="66"/>
      <c r="F294" s="98" t="s">
        <v>7141</v>
      </c>
      <c r="G294" s="63"/>
      <c r="H294" s="67"/>
      <c r="I294" s="68"/>
      <c r="J294" s="68"/>
      <c r="K294" s="67" t="s">
        <v>9593</v>
      </c>
      <c r="L294" s="71"/>
      <c r="M294" s="72">
        <v>777.8135986328125</v>
      </c>
      <c r="N294" s="72">
        <v>9706.7998046875</v>
      </c>
      <c r="O294" s="73"/>
      <c r="P294" s="74"/>
      <c r="Q294" s="74"/>
      <c r="R294" s="84"/>
      <c r="S294" s="48">
        <v>1</v>
      </c>
      <c r="T294" s="48">
        <v>1</v>
      </c>
      <c r="U294" s="49">
        <v>0</v>
      </c>
      <c r="V294" s="49">
        <v>0</v>
      </c>
      <c r="W294" s="49">
        <v>0</v>
      </c>
      <c r="X294" s="49">
        <v>1</v>
      </c>
      <c r="Y294" s="49">
        <v>0</v>
      </c>
      <c r="Z294" s="49" t="s">
        <v>10536</v>
      </c>
      <c r="AA294" s="69">
        <v>294</v>
      </c>
      <c r="AB294" s="69"/>
      <c r="AC294" s="70"/>
      <c r="AD294" s="76">
        <v>684</v>
      </c>
      <c r="AE294" s="76">
        <v>256</v>
      </c>
      <c r="AF294" s="76">
        <v>8886</v>
      </c>
      <c r="AG294" s="76">
        <v>1226</v>
      </c>
      <c r="AH294" s="76"/>
      <c r="AI294" s="76" t="s">
        <v>4829</v>
      </c>
      <c r="AJ294" s="76" t="s">
        <v>5839</v>
      </c>
      <c r="AK294" s="76"/>
      <c r="AL294" s="76"/>
      <c r="AM294" s="78">
        <v>40357.496435185189</v>
      </c>
      <c r="AN294" s="76" t="s">
        <v>8071</v>
      </c>
      <c r="AO294" s="81" t="s">
        <v>8363</v>
      </c>
      <c r="AP294" s="76" t="s">
        <v>66</v>
      </c>
      <c r="AQ294" s="48" t="s">
        <v>2170</v>
      </c>
      <c r="AR294" s="48" t="s">
        <v>2170</v>
      </c>
      <c r="AS294" s="48" t="s">
        <v>2350</v>
      </c>
      <c r="AT294" s="48" t="s">
        <v>2350</v>
      </c>
      <c r="AU294" s="48"/>
      <c r="AV294" s="48"/>
      <c r="AW294" s="102" t="s">
        <v>10762</v>
      </c>
      <c r="AX294" s="102" t="s">
        <v>10762</v>
      </c>
      <c r="AY294" s="102" t="s">
        <v>11451</v>
      </c>
      <c r="AZ294" s="102" t="s">
        <v>11451</v>
      </c>
      <c r="BA294" s="2"/>
      <c r="BB294" s="3"/>
      <c r="BC294" s="3"/>
      <c r="BD294" s="3"/>
      <c r="BE294" s="3"/>
    </row>
    <row r="295" spans="1:57" x14ac:dyDescent="0.3">
      <c r="A295" s="62" t="s">
        <v>401</v>
      </c>
      <c r="B295" s="63"/>
      <c r="C295" s="63"/>
      <c r="D295" s="64"/>
      <c r="E295" s="66"/>
      <c r="F295" s="98" t="s">
        <v>7142</v>
      </c>
      <c r="G295" s="63"/>
      <c r="H295" s="67"/>
      <c r="I295" s="68"/>
      <c r="J295" s="68"/>
      <c r="K295" s="67" t="s">
        <v>9594</v>
      </c>
      <c r="L295" s="71"/>
      <c r="M295" s="72">
        <v>4767.140625</v>
      </c>
      <c r="N295" s="72">
        <v>9333.873046875</v>
      </c>
      <c r="O295" s="73"/>
      <c r="P295" s="74"/>
      <c r="Q295" s="74"/>
      <c r="R295" s="84"/>
      <c r="S295" s="48">
        <v>1</v>
      </c>
      <c r="T295" s="48">
        <v>1</v>
      </c>
      <c r="U295" s="49">
        <v>0</v>
      </c>
      <c r="V295" s="49">
        <v>0</v>
      </c>
      <c r="W295" s="49">
        <v>0</v>
      </c>
      <c r="X295" s="49">
        <v>1</v>
      </c>
      <c r="Y295" s="49">
        <v>0</v>
      </c>
      <c r="Z295" s="49" t="s">
        <v>10536</v>
      </c>
      <c r="AA295" s="69">
        <v>295</v>
      </c>
      <c r="AB295" s="69"/>
      <c r="AC295" s="70"/>
      <c r="AD295" s="76">
        <v>807</v>
      </c>
      <c r="AE295" s="76">
        <v>614</v>
      </c>
      <c r="AF295" s="76">
        <v>65581</v>
      </c>
      <c r="AG295" s="76">
        <v>22250</v>
      </c>
      <c r="AH295" s="76"/>
      <c r="AI295" s="76" t="s">
        <v>4830</v>
      </c>
      <c r="AJ295" s="76" t="s">
        <v>5840</v>
      </c>
      <c r="AK295" s="81" t="s">
        <v>6471</v>
      </c>
      <c r="AL295" s="76"/>
      <c r="AM295" s="78">
        <v>39899.040636574071</v>
      </c>
      <c r="AN295" s="76" t="s">
        <v>8071</v>
      </c>
      <c r="AO295" s="81" t="s">
        <v>8364</v>
      </c>
      <c r="AP295" s="76" t="s">
        <v>66</v>
      </c>
      <c r="AQ295" s="48"/>
      <c r="AR295" s="48"/>
      <c r="AS295" s="48"/>
      <c r="AT295" s="48"/>
      <c r="AU295" s="48"/>
      <c r="AV295" s="48"/>
      <c r="AW295" s="102" t="s">
        <v>10763</v>
      </c>
      <c r="AX295" s="102" t="s">
        <v>10763</v>
      </c>
      <c r="AY295" s="102" t="s">
        <v>11452</v>
      </c>
      <c r="AZ295" s="102" t="s">
        <v>11452</v>
      </c>
      <c r="BA295" s="2"/>
      <c r="BB295" s="3"/>
      <c r="BC295" s="3"/>
      <c r="BD295" s="3"/>
      <c r="BE295" s="3"/>
    </row>
    <row r="296" spans="1:57" x14ac:dyDescent="0.3">
      <c r="A296" s="62" t="s">
        <v>402</v>
      </c>
      <c r="B296" s="63"/>
      <c r="C296" s="63"/>
      <c r="D296" s="64"/>
      <c r="E296" s="66"/>
      <c r="F296" s="98" t="s">
        <v>7143</v>
      </c>
      <c r="G296" s="63"/>
      <c r="H296" s="67"/>
      <c r="I296" s="68"/>
      <c r="J296" s="68"/>
      <c r="K296" s="67" t="s">
        <v>9595</v>
      </c>
      <c r="L296" s="71"/>
      <c r="M296" s="72">
        <v>6551.71142578125</v>
      </c>
      <c r="N296" s="72">
        <v>9079.921875</v>
      </c>
      <c r="O296" s="73"/>
      <c r="P296" s="74"/>
      <c r="Q296" s="74"/>
      <c r="R296" s="84"/>
      <c r="S296" s="48">
        <v>1</v>
      </c>
      <c r="T296" s="48">
        <v>1</v>
      </c>
      <c r="U296" s="49">
        <v>0</v>
      </c>
      <c r="V296" s="49">
        <v>0</v>
      </c>
      <c r="W296" s="49">
        <v>0</v>
      </c>
      <c r="X296" s="49">
        <v>1</v>
      </c>
      <c r="Y296" s="49">
        <v>0</v>
      </c>
      <c r="Z296" s="49" t="s">
        <v>10536</v>
      </c>
      <c r="AA296" s="69">
        <v>296</v>
      </c>
      <c r="AB296" s="69"/>
      <c r="AC296" s="70"/>
      <c r="AD296" s="76">
        <v>483</v>
      </c>
      <c r="AE296" s="76">
        <v>559</v>
      </c>
      <c r="AF296" s="76">
        <v>10837</v>
      </c>
      <c r="AG296" s="76">
        <v>4164</v>
      </c>
      <c r="AH296" s="76"/>
      <c r="AI296" s="76" t="s">
        <v>4831</v>
      </c>
      <c r="AJ296" s="76" t="s">
        <v>5761</v>
      </c>
      <c r="AK296" s="81" t="s">
        <v>6472</v>
      </c>
      <c r="AL296" s="76"/>
      <c r="AM296" s="78">
        <v>40741.560543981483</v>
      </c>
      <c r="AN296" s="76" t="s">
        <v>8071</v>
      </c>
      <c r="AO296" s="81" t="s">
        <v>8365</v>
      </c>
      <c r="AP296" s="76" t="s">
        <v>66</v>
      </c>
      <c r="AQ296" s="48" t="s">
        <v>2171</v>
      </c>
      <c r="AR296" s="48" t="s">
        <v>2171</v>
      </c>
      <c r="AS296" s="48" t="s">
        <v>2362</v>
      </c>
      <c r="AT296" s="48" t="s">
        <v>2362</v>
      </c>
      <c r="AU296" s="48" t="s">
        <v>2409</v>
      </c>
      <c r="AV296" s="48" t="s">
        <v>2409</v>
      </c>
      <c r="AW296" s="102" t="s">
        <v>10764</v>
      </c>
      <c r="AX296" s="102" t="s">
        <v>10764</v>
      </c>
      <c r="AY296" s="102" t="s">
        <v>11453</v>
      </c>
      <c r="AZ296" s="102" t="s">
        <v>11453</v>
      </c>
      <c r="BA296" s="2"/>
      <c r="BB296" s="3"/>
      <c r="BC296" s="3"/>
      <c r="BD296" s="3"/>
      <c r="BE296" s="3"/>
    </row>
    <row r="297" spans="1:57" x14ac:dyDescent="0.3">
      <c r="A297" s="62" t="s">
        <v>403</v>
      </c>
      <c r="B297" s="63"/>
      <c r="C297" s="63"/>
      <c r="D297" s="64"/>
      <c r="E297" s="66"/>
      <c r="F297" s="98" t="s">
        <v>7144</v>
      </c>
      <c r="G297" s="63"/>
      <c r="H297" s="67"/>
      <c r="I297" s="68"/>
      <c r="J297" s="68"/>
      <c r="K297" s="67" t="s">
        <v>9596</v>
      </c>
      <c r="L297" s="71"/>
      <c r="M297" s="72">
        <v>3477.592041015625</v>
      </c>
      <c r="N297" s="72">
        <v>9493.8349609375</v>
      </c>
      <c r="O297" s="73"/>
      <c r="P297" s="74"/>
      <c r="Q297" s="74"/>
      <c r="R297" s="84"/>
      <c r="S297" s="48">
        <v>1</v>
      </c>
      <c r="T297" s="48">
        <v>1</v>
      </c>
      <c r="U297" s="49">
        <v>0</v>
      </c>
      <c r="V297" s="49">
        <v>0</v>
      </c>
      <c r="W297" s="49">
        <v>0</v>
      </c>
      <c r="X297" s="49">
        <v>1</v>
      </c>
      <c r="Y297" s="49">
        <v>0</v>
      </c>
      <c r="Z297" s="49" t="s">
        <v>10536</v>
      </c>
      <c r="AA297" s="69">
        <v>297</v>
      </c>
      <c r="AB297" s="69"/>
      <c r="AC297" s="70"/>
      <c r="AD297" s="76">
        <v>62</v>
      </c>
      <c r="AE297" s="76">
        <v>12</v>
      </c>
      <c r="AF297" s="76">
        <v>491</v>
      </c>
      <c r="AG297" s="76">
        <v>2357</v>
      </c>
      <c r="AH297" s="76"/>
      <c r="AI297" s="76" t="s">
        <v>4832</v>
      </c>
      <c r="AJ297" s="76"/>
      <c r="AK297" s="76"/>
      <c r="AL297" s="76"/>
      <c r="AM297" s="78">
        <v>43633.579791666663</v>
      </c>
      <c r="AN297" s="76" t="s">
        <v>8071</v>
      </c>
      <c r="AO297" s="81" t="s">
        <v>8366</v>
      </c>
      <c r="AP297" s="76" t="s">
        <v>66</v>
      </c>
      <c r="AQ297" s="48"/>
      <c r="AR297" s="48"/>
      <c r="AS297" s="48"/>
      <c r="AT297" s="48"/>
      <c r="AU297" s="48"/>
      <c r="AV297" s="48"/>
      <c r="AW297" s="102" t="s">
        <v>10765</v>
      </c>
      <c r="AX297" s="102" t="s">
        <v>10765</v>
      </c>
      <c r="AY297" s="102" t="s">
        <v>11454</v>
      </c>
      <c r="AZ297" s="102" t="s">
        <v>11454</v>
      </c>
      <c r="BA297" s="2"/>
      <c r="BB297" s="3"/>
      <c r="BC297" s="3"/>
      <c r="BD297" s="3"/>
      <c r="BE297" s="3"/>
    </row>
    <row r="298" spans="1:57" x14ac:dyDescent="0.3">
      <c r="A298" s="62" t="s">
        <v>404</v>
      </c>
      <c r="B298" s="63"/>
      <c r="C298" s="63"/>
      <c r="D298" s="64"/>
      <c r="E298" s="66"/>
      <c r="F298" s="98" t="s">
        <v>7145</v>
      </c>
      <c r="G298" s="63"/>
      <c r="H298" s="67"/>
      <c r="I298" s="68"/>
      <c r="J298" s="68"/>
      <c r="K298" s="67" t="s">
        <v>9597</v>
      </c>
      <c r="L298" s="71"/>
      <c r="M298" s="72">
        <v>8953.4560546875</v>
      </c>
      <c r="N298" s="72">
        <v>9060.265625</v>
      </c>
      <c r="O298" s="73"/>
      <c r="P298" s="74"/>
      <c r="Q298" s="74"/>
      <c r="R298" s="84"/>
      <c r="S298" s="48">
        <v>1</v>
      </c>
      <c r="T298" s="48">
        <v>1</v>
      </c>
      <c r="U298" s="49">
        <v>0</v>
      </c>
      <c r="V298" s="49">
        <v>0</v>
      </c>
      <c r="W298" s="49">
        <v>0</v>
      </c>
      <c r="X298" s="49">
        <v>1</v>
      </c>
      <c r="Y298" s="49">
        <v>0</v>
      </c>
      <c r="Z298" s="49" t="s">
        <v>10536</v>
      </c>
      <c r="AA298" s="69">
        <v>298</v>
      </c>
      <c r="AB298" s="69"/>
      <c r="AC298" s="70"/>
      <c r="AD298" s="76">
        <v>68</v>
      </c>
      <c r="AE298" s="76">
        <v>24</v>
      </c>
      <c r="AF298" s="76">
        <v>765</v>
      </c>
      <c r="AG298" s="76">
        <v>13281</v>
      </c>
      <c r="AH298" s="76"/>
      <c r="AI298" s="76"/>
      <c r="AJ298" s="76" t="s">
        <v>5841</v>
      </c>
      <c r="AK298" s="76"/>
      <c r="AL298" s="76"/>
      <c r="AM298" s="78">
        <v>42694.943078703705</v>
      </c>
      <c r="AN298" s="76" t="s">
        <v>8071</v>
      </c>
      <c r="AO298" s="81" t="s">
        <v>8367</v>
      </c>
      <c r="AP298" s="76" t="s">
        <v>66</v>
      </c>
      <c r="AQ298" s="48"/>
      <c r="AR298" s="48"/>
      <c r="AS298" s="48"/>
      <c r="AT298" s="48"/>
      <c r="AU298" s="48"/>
      <c r="AV298" s="48"/>
      <c r="AW298" s="102" t="s">
        <v>10766</v>
      </c>
      <c r="AX298" s="102" t="s">
        <v>10766</v>
      </c>
      <c r="AY298" s="102" t="s">
        <v>11455</v>
      </c>
      <c r="AZ298" s="102" t="s">
        <v>11455</v>
      </c>
      <c r="BA298" s="2"/>
      <c r="BB298" s="3"/>
      <c r="BC298" s="3"/>
      <c r="BD298" s="3"/>
      <c r="BE298" s="3"/>
    </row>
    <row r="299" spans="1:57" x14ac:dyDescent="0.3">
      <c r="A299" s="62" t="s">
        <v>405</v>
      </c>
      <c r="B299" s="63"/>
      <c r="C299" s="63"/>
      <c r="D299" s="64"/>
      <c r="E299" s="66"/>
      <c r="F299" s="98" t="s">
        <v>7146</v>
      </c>
      <c r="G299" s="63"/>
      <c r="H299" s="67"/>
      <c r="I299" s="68"/>
      <c r="J299" s="68"/>
      <c r="K299" s="67" t="s">
        <v>9598</v>
      </c>
      <c r="L299" s="71"/>
      <c r="M299" s="72">
        <v>9165.75</v>
      </c>
      <c r="N299" s="72">
        <v>3180.55517578125</v>
      </c>
      <c r="O299" s="73"/>
      <c r="P299" s="74"/>
      <c r="Q299" s="74"/>
      <c r="R299" s="84"/>
      <c r="S299" s="48">
        <v>0</v>
      </c>
      <c r="T299" s="48">
        <v>1</v>
      </c>
      <c r="U299" s="49">
        <v>0</v>
      </c>
      <c r="V299" s="49">
        <v>1</v>
      </c>
      <c r="W299" s="49">
        <v>0</v>
      </c>
      <c r="X299" s="49">
        <v>1</v>
      </c>
      <c r="Y299" s="49">
        <v>0</v>
      </c>
      <c r="Z299" s="49">
        <v>0</v>
      </c>
      <c r="AA299" s="69">
        <v>299</v>
      </c>
      <c r="AB299" s="69"/>
      <c r="AC299" s="70"/>
      <c r="AD299" s="76">
        <v>133</v>
      </c>
      <c r="AE299" s="76">
        <v>79</v>
      </c>
      <c r="AF299" s="76">
        <v>983</v>
      </c>
      <c r="AG299" s="76">
        <v>424</v>
      </c>
      <c r="AH299" s="76"/>
      <c r="AI299" s="76" t="s">
        <v>4833</v>
      </c>
      <c r="AJ299" s="76"/>
      <c r="AK299" s="76"/>
      <c r="AL299" s="76"/>
      <c r="AM299" s="78">
        <v>43783.764548611114</v>
      </c>
      <c r="AN299" s="76" t="s">
        <v>8071</v>
      </c>
      <c r="AO299" s="81" t="s">
        <v>8368</v>
      </c>
      <c r="AP299" s="76" t="s">
        <v>66</v>
      </c>
      <c r="AQ299" s="48"/>
      <c r="AR299" s="48"/>
      <c r="AS299" s="48"/>
      <c r="AT299" s="48"/>
      <c r="AU299" s="48"/>
      <c r="AV299" s="48"/>
      <c r="AW299" s="102" t="s">
        <v>10767</v>
      </c>
      <c r="AX299" s="102" t="s">
        <v>10767</v>
      </c>
      <c r="AY299" s="102" t="s">
        <v>11456</v>
      </c>
      <c r="AZ299" s="102" t="s">
        <v>11456</v>
      </c>
      <c r="BA299" s="2"/>
      <c r="BB299" s="3"/>
      <c r="BC299" s="3"/>
      <c r="BD299" s="3"/>
      <c r="BE299" s="3"/>
    </row>
    <row r="300" spans="1:57" x14ac:dyDescent="0.3">
      <c r="A300" s="62" t="s">
        <v>1245</v>
      </c>
      <c r="B300" s="63"/>
      <c r="C300" s="63"/>
      <c r="D300" s="64"/>
      <c r="E300" s="66"/>
      <c r="F300" s="98" t="s">
        <v>7147</v>
      </c>
      <c r="G300" s="63"/>
      <c r="H300" s="67"/>
      <c r="I300" s="68"/>
      <c r="J300" s="68"/>
      <c r="K300" s="67" t="s">
        <v>9599</v>
      </c>
      <c r="L300" s="71"/>
      <c r="M300" s="72">
        <v>9042.3056640625</v>
      </c>
      <c r="N300" s="72">
        <v>3097.4033203125</v>
      </c>
      <c r="O300" s="73"/>
      <c r="P300" s="74"/>
      <c r="Q300" s="74"/>
      <c r="R300" s="84"/>
      <c r="S300" s="48">
        <v>1</v>
      </c>
      <c r="T300" s="48">
        <v>0</v>
      </c>
      <c r="U300" s="49">
        <v>0</v>
      </c>
      <c r="V300" s="49">
        <v>1</v>
      </c>
      <c r="W300" s="49">
        <v>0</v>
      </c>
      <c r="X300" s="49">
        <v>1</v>
      </c>
      <c r="Y300" s="49">
        <v>0</v>
      </c>
      <c r="Z300" s="49">
        <v>0</v>
      </c>
      <c r="AA300" s="69">
        <v>300</v>
      </c>
      <c r="AB300" s="69"/>
      <c r="AC300" s="70"/>
      <c r="AD300" s="76">
        <v>2308</v>
      </c>
      <c r="AE300" s="76">
        <v>2850</v>
      </c>
      <c r="AF300" s="76">
        <v>37291</v>
      </c>
      <c r="AG300" s="76">
        <v>73185</v>
      </c>
      <c r="AH300" s="76"/>
      <c r="AI300" s="76" t="s">
        <v>4834</v>
      </c>
      <c r="AJ300" s="76"/>
      <c r="AK300" s="76"/>
      <c r="AL300" s="76"/>
      <c r="AM300" s="78">
        <v>40034.352627314816</v>
      </c>
      <c r="AN300" s="76" t="s">
        <v>8071</v>
      </c>
      <c r="AO300" s="81" t="s">
        <v>8369</v>
      </c>
      <c r="AP300" s="76" t="s">
        <v>65</v>
      </c>
      <c r="AQ300" s="48"/>
      <c r="AR300" s="48"/>
      <c r="AS300" s="48"/>
      <c r="AT300" s="48"/>
      <c r="AU300" s="48"/>
      <c r="AV300" s="48"/>
      <c r="AW300" s="48"/>
      <c r="AX300" s="48"/>
      <c r="AY300" s="48"/>
      <c r="AZ300" s="48"/>
      <c r="BA300" s="2"/>
      <c r="BB300" s="3"/>
      <c r="BC300" s="3"/>
      <c r="BD300" s="3"/>
      <c r="BE300" s="3"/>
    </row>
    <row r="301" spans="1:57" x14ac:dyDescent="0.3">
      <c r="A301" s="62" t="s">
        <v>406</v>
      </c>
      <c r="B301" s="63"/>
      <c r="C301" s="63"/>
      <c r="D301" s="64"/>
      <c r="E301" s="66"/>
      <c r="F301" s="98" t="s">
        <v>7148</v>
      </c>
      <c r="G301" s="63"/>
      <c r="H301" s="67"/>
      <c r="I301" s="68"/>
      <c r="J301" s="68"/>
      <c r="K301" s="67" t="s">
        <v>9600</v>
      </c>
      <c r="L301" s="71"/>
      <c r="M301" s="72">
        <v>6121.4365234375</v>
      </c>
      <c r="N301" s="72">
        <v>9295.091796875</v>
      </c>
      <c r="O301" s="73"/>
      <c r="P301" s="74"/>
      <c r="Q301" s="74"/>
      <c r="R301" s="84"/>
      <c r="S301" s="48">
        <v>1</v>
      </c>
      <c r="T301" s="48">
        <v>1</v>
      </c>
      <c r="U301" s="49">
        <v>0</v>
      </c>
      <c r="V301" s="49">
        <v>0</v>
      </c>
      <c r="W301" s="49">
        <v>0</v>
      </c>
      <c r="X301" s="49">
        <v>1</v>
      </c>
      <c r="Y301" s="49">
        <v>0</v>
      </c>
      <c r="Z301" s="49" t="s">
        <v>10536</v>
      </c>
      <c r="AA301" s="69">
        <v>301</v>
      </c>
      <c r="AB301" s="69"/>
      <c r="AC301" s="70"/>
      <c r="AD301" s="76">
        <v>171</v>
      </c>
      <c r="AE301" s="76">
        <v>24</v>
      </c>
      <c r="AF301" s="76">
        <v>653</v>
      </c>
      <c r="AG301" s="76">
        <v>195</v>
      </c>
      <c r="AH301" s="76"/>
      <c r="AI301" s="76" t="s">
        <v>4835</v>
      </c>
      <c r="AJ301" s="76" t="s">
        <v>5842</v>
      </c>
      <c r="AK301" s="76"/>
      <c r="AL301" s="76"/>
      <c r="AM301" s="78">
        <v>41961.497418981482</v>
      </c>
      <c r="AN301" s="76" t="s">
        <v>8071</v>
      </c>
      <c r="AO301" s="81" t="s">
        <v>8370</v>
      </c>
      <c r="AP301" s="76" t="s">
        <v>66</v>
      </c>
      <c r="AQ301" s="48"/>
      <c r="AR301" s="48"/>
      <c r="AS301" s="48"/>
      <c r="AT301" s="48"/>
      <c r="AU301" s="48"/>
      <c r="AV301" s="48"/>
      <c r="AW301" s="102" t="s">
        <v>10768</v>
      </c>
      <c r="AX301" s="102" t="s">
        <v>10768</v>
      </c>
      <c r="AY301" s="102" t="s">
        <v>11457</v>
      </c>
      <c r="AZ301" s="102" t="s">
        <v>11457</v>
      </c>
      <c r="BA301" s="2"/>
      <c r="BB301" s="3"/>
      <c r="BC301" s="3"/>
      <c r="BD301" s="3"/>
      <c r="BE301" s="3"/>
    </row>
    <row r="302" spans="1:57" x14ac:dyDescent="0.3">
      <c r="A302" s="62" t="s">
        <v>407</v>
      </c>
      <c r="B302" s="63"/>
      <c r="C302" s="63"/>
      <c r="D302" s="64"/>
      <c r="E302" s="66"/>
      <c r="F302" s="98" t="s">
        <v>7149</v>
      </c>
      <c r="G302" s="63"/>
      <c r="H302" s="67"/>
      <c r="I302" s="68"/>
      <c r="J302" s="68"/>
      <c r="K302" s="67" t="s">
        <v>9601</v>
      </c>
      <c r="L302" s="71"/>
      <c r="M302" s="72">
        <v>6221.15869140625</v>
      </c>
      <c r="N302" s="72">
        <v>5072.2578125</v>
      </c>
      <c r="O302" s="73"/>
      <c r="P302" s="74"/>
      <c r="Q302" s="74"/>
      <c r="R302" s="84"/>
      <c r="S302" s="48">
        <v>0</v>
      </c>
      <c r="T302" s="48">
        <v>1</v>
      </c>
      <c r="U302" s="49">
        <v>0</v>
      </c>
      <c r="V302" s="49">
        <v>0.14285700000000001</v>
      </c>
      <c r="W302" s="49">
        <v>0</v>
      </c>
      <c r="X302" s="49">
        <v>0.59523800000000004</v>
      </c>
      <c r="Y302" s="49">
        <v>0</v>
      </c>
      <c r="Z302" s="49">
        <v>0</v>
      </c>
      <c r="AA302" s="69">
        <v>302</v>
      </c>
      <c r="AB302" s="69"/>
      <c r="AC302" s="70"/>
      <c r="AD302" s="76">
        <v>190</v>
      </c>
      <c r="AE302" s="76">
        <v>84</v>
      </c>
      <c r="AF302" s="76">
        <v>7171</v>
      </c>
      <c r="AG302" s="76">
        <v>6366</v>
      </c>
      <c r="AH302" s="76"/>
      <c r="AI302" s="76" t="s">
        <v>4836</v>
      </c>
      <c r="AJ302" s="76" t="s">
        <v>5843</v>
      </c>
      <c r="AK302" s="76"/>
      <c r="AL302" s="76"/>
      <c r="AM302" s="78">
        <v>41305.705787037034</v>
      </c>
      <c r="AN302" s="76" t="s">
        <v>8071</v>
      </c>
      <c r="AO302" s="81" t="s">
        <v>8371</v>
      </c>
      <c r="AP302" s="76" t="s">
        <v>66</v>
      </c>
      <c r="AQ302" s="48" t="s">
        <v>2172</v>
      </c>
      <c r="AR302" s="48" t="s">
        <v>2172</v>
      </c>
      <c r="AS302" s="48" t="s">
        <v>2363</v>
      </c>
      <c r="AT302" s="48" t="s">
        <v>2363</v>
      </c>
      <c r="AU302" s="48"/>
      <c r="AV302" s="48"/>
      <c r="AW302" s="102" t="s">
        <v>10769</v>
      </c>
      <c r="AX302" s="102" t="s">
        <v>10769</v>
      </c>
      <c r="AY302" s="102" t="s">
        <v>11458</v>
      </c>
      <c r="AZ302" s="102" t="s">
        <v>11458</v>
      </c>
      <c r="BA302" s="2"/>
      <c r="BB302" s="3"/>
      <c r="BC302" s="3"/>
      <c r="BD302" s="3"/>
      <c r="BE302" s="3"/>
    </row>
    <row r="303" spans="1:57" x14ac:dyDescent="0.3">
      <c r="A303" s="62" t="s">
        <v>911</v>
      </c>
      <c r="B303" s="63"/>
      <c r="C303" s="63"/>
      <c r="D303" s="64"/>
      <c r="E303" s="66"/>
      <c r="F303" s="98" t="s">
        <v>7150</v>
      </c>
      <c r="G303" s="63"/>
      <c r="H303" s="67"/>
      <c r="I303" s="68"/>
      <c r="J303" s="68"/>
      <c r="K303" s="67" t="s">
        <v>9602</v>
      </c>
      <c r="L303" s="71"/>
      <c r="M303" s="72">
        <v>6218.513671875</v>
      </c>
      <c r="N303" s="72">
        <v>4968.31787109375</v>
      </c>
      <c r="O303" s="73"/>
      <c r="P303" s="74"/>
      <c r="Q303" s="74"/>
      <c r="R303" s="84"/>
      <c r="S303" s="48">
        <v>5</v>
      </c>
      <c r="T303" s="48">
        <v>1</v>
      </c>
      <c r="U303" s="49">
        <v>12</v>
      </c>
      <c r="V303" s="49">
        <v>0.25</v>
      </c>
      <c r="W303" s="49">
        <v>0</v>
      </c>
      <c r="X303" s="49">
        <v>2.619046</v>
      </c>
      <c r="Y303" s="49">
        <v>0</v>
      </c>
      <c r="Z303" s="49">
        <v>0</v>
      </c>
      <c r="AA303" s="69">
        <v>303</v>
      </c>
      <c r="AB303" s="69"/>
      <c r="AC303" s="70"/>
      <c r="AD303" s="76">
        <v>451</v>
      </c>
      <c r="AE303" s="76">
        <v>95529</v>
      </c>
      <c r="AF303" s="76">
        <v>73689</v>
      </c>
      <c r="AG303" s="76">
        <v>2263</v>
      </c>
      <c r="AH303" s="76"/>
      <c r="AI303" s="76" t="s">
        <v>4837</v>
      </c>
      <c r="AJ303" s="76"/>
      <c r="AK303" s="81" t="s">
        <v>6473</v>
      </c>
      <c r="AL303" s="76"/>
      <c r="AM303" s="78">
        <v>40028.269247685188</v>
      </c>
      <c r="AN303" s="76" t="s">
        <v>8071</v>
      </c>
      <c r="AO303" s="81" t="s">
        <v>8372</v>
      </c>
      <c r="AP303" s="76" t="s">
        <v>66</v>
      </c>
      <c r="AQ303" s="48" t="s">
        <v>2172</v>
      </c>
      <c r="AR303" s="48" t="s">
        <v>2172</v>
      </c>
      <c r="AS303" s="48" t="s">
        <v>2363</v>
      </c>
      <c r="AT303" s="48" t="s">
        <v>2363</v>
      </c>
      <c r="AU303" s="48"/>
      <c r="AV303" s="48"/>
      <c r="AW303" s="102" t="s">
        <v>10770</v>
      </c>
      <c r="AX303" s="102" t="s">
        <v>10770</v>
      </c>
      <c r="AY303" s="102" t="s">
        <v>11459</v>
      </c>
      <c r="AZ303" s="102" t="s">
        <v>11459</v>
      </c>
      <c r="BA303" s="2"/>
      <c r="BB303" s="3"/>
      <c r="BC303" s="3"/>
      <c r="BD303" s="3"/>
      <c r="BE303" s="3"/>
    </row>
    <row r="304" spans="1:57" x14ac:dyDescent="0.3">
      <c r="A304" s="62" t="s">
        <v>408</v>
      </c>
      <c r="B304" s="63"/>
      <c r="C304" s="63"/>
      <c r="D304" s="64"/>
      <c r="E304" s="66"/>
      <c r="F304" s="98" t="s">
        <v>7151</v>
      </c>
      <c r="G304" s="63"/>
      <c r="H304" s="67"/>
      <c r="I304" s="68"/>
      <c r="J304" s="68"/>
      <c r="K304" s="67" t="s">
        <v>9603</v>
      </c>
      <c r="L304" s="71"/>
      <c r="M304" s="72">
        <v>7974.5908203125</v>
      </c>
      <c r="N304" s="72">
        <v>6561.4150390625</v>
      </c>
      <c r="O304" s="73"/>
      <c r="P304" s="74"/>
      <c r="Q304" s="74"/>
      <c r="R304" s="84"/>
      <c r="S304" s="48">
        <v>0</v>
      </c>
      <c r="T304" s="48">
        <v>1</v>
      </c>
      <c r="U304" s="49">
        <v>0</v>
      </c>
      <c r="V304" s="49">
        <v>6.9439999999999997E-3</v>
      </c>
      <c r="W304" s="49">
        <v>0</v>
      </c>
      <c r="X304" s="49">
        <v>0.54690300000000003</v>
      </c>
      <c r="Y304" s="49">
        <v>0</v>
      </c>
      <c r="Z304" s="49">
        <v>0</v>
      </c>
      <c r="AA304" s="69">
        <v>304</v>
      </c>
      <c r="AB304" s="69"/>
      <c r="AC304" s="70"/>
      <c r="AD304" s="76">
        <v>756</v>
      </c>
      <c r="AE304" s="76">
        <v>2607</v>
      </c>
      <c r="AF304" s="76">
        <v>68156</v>
      </c>
      <c r="AG304" s="76">
        <v>20349</v>
      </c>
      <c r="AH304" s="76"/>
      <c r="AI304" s="76" t="s">
        <v>4838</v>
      </c>
      <c r="AJ304" s="76" t="s">
        <v>5844</v>
      </c>
      <c r="AK304" s="81" t="s">
        <v>6474</v>
      </c>
      <c r="AL304" s="76"/>
      <c r="AM304" s="78">
        <v>39916.525729166664</v>
      </c>
      <c r="AN304" s="76" t="s">
        <v>8071</v>
      </c>
      <c r="AO304" s="81" t="s">
        <v>8373</v>
      </c>
      <c r="AP304" s="76" t="s">
        <v>66</v>
      </c>
      <c r="AQ304" s="48" t="s">
        <v>2126</v>
      </c>
      <c r="AR304" s="48" t="s">
        <v>2126</v>
      </c>
      <c r="AS304" s="48" t="s">
        <v>2350</v>
      </c>
      <c r="AT304" s="48" t="s">
        <v>2350</v>
      </c>
      <c r="AU304" s="48"/>
      <c r="AV304" s="48"/>
      <c r="AW304" s="102" t="s">
        <v>10618</v>
      </c>
      <c r="AX304" s="102" t="s">
        <v>10618</v>
      </c>
      <c r="AY304" s="102" t="s">
        <v>11307</v>
      </c>
      <c r="AZ304" s="102" t="s">
        <v>11307</v>
      </c>
      <c r="BA304" s="2"/>
      <c r="BB304" s="3"/>
      <c r="BC304" s="3"/>
      <c r="BD304" s="3"/>
      <c r="BE304" s="3"/>
    </row>
    <row r="305" spans="1:57" x14ac:dyDescent="0.3">
      <c r="A305" s="62" t="s">
        <v>409</v>
      </c>
      <c r="B305" s="63"/>
      <c r="C305" s="63"/>
      <c r="D305" s="64"/>
      <c r="E305" s="66"/>
      <c r="F305" s="98" t="s">
        <v>7152</v>
      </c>
      <c r="G305" s="63"/>
      <c r="H305" s="67"/>
      <c r="I305" s="68"/>
      <c r="J305" s="68"/>
      <c r="K305" s="67" t="s">
        <v>9604</v>
      </c>
      <c r="L305" s="71"/>
      <c r="M305" s="72">
        <v>7622.6943359375</v>
      </c>
      <c r="N305" s="72">
        <v>3097.4033203125</v>
      </c>
      <c r="O305" s="73"/>
      <c r="P305" s="74"/>
      <c r="Q305" s="74"/>
      <c r="R305" s="84"/>
      <c r="S305" s="48">
        <v>0</v>
      </c>
      <c r="T305" s="48">
        <v>1</v>
      </c>
      <c r="U305" s="49">
        <v>0</v>
      </c>
      <c r="V305" s="49">
        <v>1</v>
      </c>
      <c r="W305" s="49">
        <v>0</v>
      </c>
      <c r="X305" s="49">
        <v>1</v>
      </c>
      <c r="Y305" s="49">
        <v>0</v>
      </c>
      <c r="Z305" s="49">
        <v>0</v>
      </c>
      <c r="AA305" s="69">
        <v>305</v>
      </c>
      <c r="AB305" s="69"/>
      <c r="AC305" s="70"/>
      <c r="AD305" s="76">
        <v>3421</v>
      </c>
      <c r="AE305" s="76">
        <v>1141</v>
      </c>
      <c r="AF305" s="76">
        <v>35850</v>
      </c>
      <c r="AG305" s="76">
        <v>391</v>
      </c>
      <c r="AH305" s="76"/>
      <c r="AI305" s="76" t="s">
        <v>4839</v>
      </c>
      <c r="AJ305" s="76" t="s">
        <v>5845</v>
      </c>
      <c r="AK305" s="76"/>
      <c r="AL305" s="76"/>
      <c r="AM305" s="78">
        <v>41900.934155092589</v>
      </c>
      <c r="AN305" s="76" t="s">
        <v>8071</v>
      </c>
      <c r="AO305" s="81" t="s">
        <v>8374</v>
      </c>
      <c r="AP305" s="76" t="s">
        <v>66</v>
      </c>
      <c r="AQ305" s="48"/>
      <c r="AR305" s="48"/>
      <c r="AS305" s="48"/>
      <c r="AT305" s="48"/>
      <c r="AU305" s="48"/>
      <c r="AV305" s="48"/>
      <c r="AW305" s="102" t="s">
        <v>10771</v>
      </c>
      <c r="AX305" s="102" t="s">
        <v>10771</v>
      </c>
      <c r="AY305" s="102" t="s">
        <v>11460</v>
      </c>
      <c r="AZ305" s="102" t="s">
        <v>11460</v>
      </c>
      <c r="BA305" s="2"/>
      <c r="BB305" s="3"/>
      <c r="BC305" s="3"/>
      <c r="BD305" s="3"/>
      <c r="BE305" s="3"/>
    </row>
    <row r="306" spans="1:57" x14ac:dyDescent="0.3">
      <c r="A306" s="62" t="s">
        <v>1246</v>
      </c>
      <c r="B306" s="63"/>
      <c r="C306" s="63"/>
      <c r="D306" s="64"/>
      <c r="E306" s="66"/>
      <c r="F306" s="98" t="s">
        <v>7153</v>
      </c>
      <c r="G306" s="63"/>
      <c r="H306" s="67"/>
      <c r="I306" s="68"/>
      <c r="J306" s="68"/>
      <c r="K306" s="67" t="s">
        <v>9605</v>
      </c>
      <c r="L306" s="71"/>
      <c r="M306" s="72">
        <v>7715.27783203125</v>
      </c>
      <c r="N306" s="72">
        <v>3180.55517578125</v>
      </c>
      <c r="O306" s="73"/>
      <c r="P306" s="74"/>
      <c r="Q306" s="74"/>
      <c r="R306" s="84"/>
      <c r="S306" s="48">
        <v>1</v>
      </c>
      <c r="T306" s="48">
        <v>0</v>
      </c>
      <c r="U306" s="49">
        <v>0</v>
      </c>
      <c r="V306" s="49">
        <v>1</v>
      </c>
      <c r="W306" s="49">
        <v>0</v>
      </c>
      <c r="X306" s="49">
        <v>1</v>
      </c>
      <c r="Y306" s="49">
        <v>0</v>
      </c>
      <c r="Z306" s="49">
        <v>0</v>
      </c>
      <c r="AA306" s="69">
        <v>306</v>
      </c>
      <c r="AB306" s="69"/>
      <c r="AC306" s="70"/>
      <c r="AD306" s="76">
        <v>569</v>
      </c>
      <c r="AE306" s="76">
        <v>595</v>
      </c>
      <c r="AF306" s="76">
        <v>31836</v>
      </c>
      <c r="AG306" s="76">
        <v>28153</v>
      </c>
      <c r="AH306" s="76"/>
      <c r="AI306" s="76"/>
      <c r="AJ306" s="76"/>
      <c r="AK306" s="76"/>
      <c r="AL306" s="76"/>
      <c r="AM306" s="78">
        <v>40537.561377314814</v>
      </c>
      <c r="AN306" s="76" t="s">
        <v>8071</v>
      </c>
      <c r="AO306" s="81" t="s">
        <v>8375</v>
      </c>
      <c r="AP306" s="76" t="s">
        <v>65</v>
      </c>
      <c r="AQ306" s="48"/>
      <c r="AR306" s="48"/>
      <c r="AS306" s="48"/>
      <c r="AT306" s="48"/>
      <c r="AU306" s="48"/>
      <c r="AV306" s="48"/>
      <c r="AW306" s="48"/>
      <c r="AX306" s="48"/>
      <c r="AY306" s="48"/>
      <c r="AZ306" s="48"/>
      <c r="BA306" s="2"/>
      <c r="BB306" s="3"/>
      <c r="BC306" s="3"/>
      <c r="BD306" s="3"/>
      <c r="BE306" s="3"/>
    </row>
    <row r="307" spans="1:57" x14ac:dyDescent="0.3">
      <c r="A307" s="62" t="s">
        <v>410</v>
      </c>
      <c r="B307" s="63"/>
      <c r="C307" s="63"/>
      <c r="D307" s="64"/>
      <c r="E307" s="66"/>
      <c r="F307" s="98" t="s">
        <v>7154</v>
      </c>
      <c r="G307" s="63"/>
      <c r="H307" s="67"/>
      <c r="I307" s="68"/>
      <c r="J307" s="68"/>
      <c r="K307" s="67" t="s">
        <v>9606</v>
      </c>
      <c r="L307" s="71"/>
      <c r="M307" s="72">
        <v>1342.348388671875</v>
      </c>
      <c r="N307" s="72">
        <v>2559.7646484375</v>
      </c>
      <c r="O307" s="73"/>
      <c r="P307" s="74"/>
      <c r="Q307" s="74"/>
      <c r="R307" s="84"/>
      <c r="S307" s="48">
        <v>0</v>
      </c>
      <c r="T307" s="48">
        <v>1</v>
      </c>
      <c r="U307" s="49">
        <v>0</v>
      </c>
      <c r="V307" s="49">
        <v>1.4085E-2</v>
      </c>
      <c r="W307" s="49">
        <v>0</v>
      </c>
      <c r="X307" s="49">
        <v>0.50753899999999996</v>
      </c>
      <c r="Y307" s="49">
        <v>0</v>
      </c>
      <c r="Z307" s="49">
        <v>0</v>
      </c>
      <c r="AA307" s="69">
        <v>307</v>
      </c>
      <c r="AB307" s="69"/>
      <c r="AC307" s="70"/>
      <c r="AD307" s="76">
        <v>61</v>
      </c>
      <c r="AE307" s="76">
        <v>527</v>
      </c>
      <c r="AF307" s="76">
        <v>43834</v>
      </c>
      <c r="AG307" s="76">
        <v>25654</v>
      </c>
      <c r="AH307" s="76"/>
      <c r="AI307" s="76" t="s">
        <v>4840</v>
      </c>
      <c r="AJ307" s="76" t="s">
        <v>5846</v>
      </c>
      <c r="AK307" s="76"/>
      <c r="AL307" s="76"/>
      <c r="AM307" s="78">
        <v>42332.527974537035</v>
      </c>
      <c r="AN307" s="76" t="s">
        <v>8071</v>
      </c>
      <c r="AO307" s="81" t="s">
        <v>8376</v>
      </c>
      <c r="AP307" s="76" t="s">
        <v>66</v>
      </c>
      <c r="AQ307" s="48"/>
      <c r="AR307" s="48"/>
      <c r="AS307" s="48"/>
      <c r="AT307" s="48"/>
      <c r="AU307" s="48" t="s">
        <v>2390</v>
      </c>
      <c r="AV307" s="48" t="s">
        <v>2390</v>
      </c>
      <c r="AW307" s="102" t="s">
        <v>10772</v>
      </c>
      <c r="AX307" s="102" t="s">
        <v>10772</v>
      </c>
      <c r="AY307" s="102" t="s">
        <v>11461</v>
      </c>
      <c r="AZ307" s="102" t="s">
        <v>11461</v>
      </c>
      <c r="BA307" s="2"/>
      <c r="BB307" s="3"/>
      <c r="BC307" s="3"/>
      <c r="BD307" s="3"/>
      <c r="BE307" s="3"/>
    </row>
    <row r="308" spans="1:57" x14ac:dyDescent="0.3">
      <c r="A308" s="62" t="s">
        <v>1247</v>
      </c>
      <c r="B308" s="63"/>
      <c r="C308" s="63"/>
      <c r="D308" s="64"/>
      <c r="E308" s="66"/>
      <c r="F308" s="98" t="s">
        <v>7155</v>
      </c>
      <c r="G308" s="63"/>
      <c r="H308" s="67"/>
      <c r="I308" s="68"/>
      <c r="J308" s="68"/>
      <c r="K308" s="67" t="s">
        <v>9607</v>
      </c>
      <c r="L308" s="71"/>
      <c r="M308" s="72">
        <v>1089.52490234375</v>
      </c>
      <c r="N308" s="72">
        <v>2606.859130859375</v>
      </c>
      <c r="O308" s="73"/>
      <c r="P308" s="74"/>
      <c r="Q308" s="74"/>
      <c r="R308" s="84"/>
      <c r="S308" s="48">
        <v>5</v>
      </c>
      <c r="T308" s="48">
        <v>0</v>
      </c>
      <c r="U308" s="49">
        <v>122</v>
      </c>
      <c r="V308" s="49">
        <v>1.9231000000000002E-2</v>
      </c>
      <c r="W308" s="49">
        <v>0</v>
      </c>
      <c r="X308" s="49">
        <v>2.1031689999999998</v>
      </c>
      <c r="Y308" s="49">
        <v>0</v>
      </c>
      <c r="Z308" s="49">
        <v>0</v>
      </c>
      <c r="AA308" s="69">
        <v>308</v>
      </c>
      <c r="AB308" s="69"/>
      <c r="AC308" s="70"/>
      <c r="AD308" s="76">
        <v>1974</v>
      </c>
      <c r="AE308" s="76">
        <v>63034</v>
      </c>
      <c r="AF308" s="76">
        <v>47367</v>
      </c>
      <c r="AG308" s="76">
        <v>11113</v>
      </c>
      <c r="AH308" s="76"/>
      <c r="AI308" s="76" t="s">
        <v>4841</v>
      </c>
      <c r="AJ308" s="76" t="s">
        <v>5671</v>
      </c>
      <c r="AK308" s="81" t="s">
        <v>6475</v>
      </c>
      <c r="AL308" s="76"/>
      <c r="AM308" s="78">
        <v>40796.733425925922</v>
      </c>
      <c r="AN308" s="76" t="s">
        <v>8071</v>
      </c>
      <c r="AO308" s="81" t="s">
        <v>8377</v>
      </c>
      <c r="AP308" s="76" t="s">
        <v>65</v>
      </c>
      <c r="AQ308" s="48"/>
      <c r="AR308" s="48"/>
      <c r="AS308" s="48"/>
      <c r="AT308" s="48"/>
      <c r="AU308" s="48"/>
      <c r="AV308" s="48"/>
      <c r="AW308" s="48"/>
      <c r="AX308" s="48"/>
      <c r="AY308" s="48"/>
      <c r="AZ308" s="48"/>
      <c r="BA308" s="2"/>
      <c r="BB308" s="3"/>
      <c r="BC308" s="3"/>
      <c r="BD308" s="3"/>
      <c r="BE308" s="3"/>
    </row>
    <row r="309" spans="1:57" x14ac:dyDescent="0.3">
      <c r="A309" s="62" t="s">
        <v>411</v>
      </c>
      <c r="B309" s="63"/>
      <c r="C309" s="63"/>
      <c r="D309" s="64"/>
      <c r="E309" s="66"/>
      <c r="F309" s="98" t="s">
        <v>7156</v>
      </c>
      <c r="G309" s="63"/>
      <c r="H309" s="67"/>
      <c r="I309" s="68"/>
      <c r="J309" s="68"/>
      <c r="K309" s="67" t="s">
        <v>9608</v>
      </c>
      <c r="L309" s="71"/>
      <c r="M309" s="72">
        <v>3271.74267578125</v>
      </c>
      <c r="N309" s="72">
        <v>696.29388427734375</v>
      </c>
      <c r="O309" s="73"/>
      <c r="P309" s="74"/>
      <c r="Q309" s="74"/>
      <c r="R309" s="84"/>
      <c r="S309" s="48">
        <v>0</v>
      </c>
      <c r="T309" s="48">
        <v>2</v>
      </c>
      <c r="U309" s="49">
        <v>2</v>
      </c>
      <c r="V309" s="49">
        <v>0.5</v>
      </c>
      <c r="W309" s="49">
        <v>0</v>
      </c>
      <c r="X309" s="49">
        <v>1.4594590000000001</v>
      </c>
      <c r="Y309" s="49">
        <v>0</v>
      </c>
      <c r="Z309" s="49">
        <v>0</v>
      </c>
      <c r="AA309" s="69">
        <v>309</v>
      </c>
      <c r="AB309" s="69"/>
      <c r="AC309" s="70"/>
      <c r="AD309" s="76">
        <v>272</v>
      </c>
      <c r="AE309" s="76">
        <v>28</v>
      </c>
      <c r="AF309" s="76">
        <v>82</v>
      </c>
      <c r="AG309" s="76">
        <v>1444</v>
      </c>
      <c r="AH309" s="76"/>
      <c r="AI309" s="76" t="s">
        <v>4842</v>
      </c>
      <c r="AJ309" s="76"/>
      <c r="AK309" s="76"/>
      <c r="AL309" s="76"/>
      <c r="AM309" s="78">
        <v>42081.527314814812</v>
      </c>
      <c r="AN309" s="76" t="s">
        <v>8071</v>
      </c>
      <c r="AO309" s="81" t="s">
        <v>8378</v>
      </c>
      <c r="AP309" s="76" t="s">
        <v>66</v>
      </c>
      <c r="AQ309" s="48" t="s">
        <v>2173</v>
      </c>
      <c r="AR309" s="48" t="s">
        <v>2173</v>
      </c>
      <c r="AS309" s="48" t="s">
        <v>2350</v>
      </c>
      <c r="AT309" s="48" t="s">
        <v>2350</v>
      </c>
      <c r="AU309" s="48" t="s">
        <v>2410</v>
      </c>
      <c r="AV309" s="48" t="s">
        <v>2410</v>
      </c>
      <c r="AW309" s="102" t="s">
        <v>10773</v>
      </c>
      <c r="AX309" s="102" t="s">
        <v>10773</v>
      </c>
      <c r="AY309" s="102" t="s">
        <v>11462</v>
      </c>
      <c r="AZ309" s="102" t="s">
        <v>11462</v>
      </c>
      <c r="BA309" s="2"/>
      <c r="BB309" s="3"/>
      <c r="BC309" s="3"/>
      <c r="BD309" s="3"/>
      <c r="BE309" s="3"/>
    </row>
    <row r="310" spans="1:57" x14ac:dyDescent="0.3">
      <c r="A310" s="62" t="s">
        <v>1248</v>
      </c>
      <c r="B310" s="63"/>
      <c r="C310" s="63"/>
      <c r="D310" s="64"/>
      <c r="E310" s="66"/>
      <c r="F310" s="98" t="s">
        <v>7157</v>
      </c>
      <c r="G310" s="63"/>
      <c r="H310" s="67"/>
      <c r="I310" s="68"/>
      <c r="J310" s="68"/>
      <c r="K310" s="67" t="s">
        <v>9609</v>
      </c>
      <c r="L310" s="71"/>
      <c r="M310" s="72">
        <v>3147.833251953125</v>
      </c>
      <c r="N310" s="72">
        <v>623.63824462890625</v>
      </c>
      <c r="O310" s="73"/>
      <c r="P310" s="74"/>
      <c r="Q310" s="74"/>
      <c r="R310" s="84"/>
      <c r="S310" s="48">
        <v>1</v>
      </c>
      <c r="T310" s="48">
        <v>0</v>
      </c>
      <c r="U310" s="49">
        <v>0</v>
      </c>
      <c r="V310" s="49">
        <v>0.33333299999999999</v>
      </c>
      <c r="W310" s="49">
        <v>0</v>
      </c>
      <c r="X310" s="49">
        <v>0.77027000000000001</v>
      </c>
      <c r="Y310" s="49">
        <v>0</v>
      </c>
      <c r="Z310" s="49">
        <v>0</v>
      </c>
      <c r="AA310" s="69">
        <v>310</v>
      </c>
      <c r="AB310" s="69"/>
      <c r="AC310" s="70"/>
      <c r="AD310" s="76">
        <v>544</v>
      </c>
      <c r="AE310" s="76">
        <v>864122</v>
      </c>
      <c r="AF310" s="76">
        <v>37855</v>
      </c>
      <c r="AG310" s="76">
        <v>206</v>
      </c>
      <c r="AH310" s="76"/>
      <c r="AI310" s="76" t="s">
        <v>4843</v>
      </c>
      <c r="AJ310" s="76" t="s">
        <v>5847</v>
      </c>
      <c r="AK310" s="81" t="s">
        <v>6476</v>
      </c>
      <c r="AL310" s="76"/>
      <c r="AM310" s="78">
        <v>39743.191400462965</v>
      </c>
      <c r="AN310" s="76" t="s">
        <v>8071</v>
      </c>
      <c r="AO310" s="81" t="s">
        <v>8379</v>
      </c>
      <c r="AP310" s="76" t="s">
        <v>65</v>
      </c>
      <c r="AQ310" s="48"/>
      <c r="AR310" s="48"/>
      <c r="AS310" s="48"/>
      <c r="AT310" s="48"/>
      <c r="AU310" s="48"/>
      <c r="AV310" s="48"/>
      <c r="AW310" s="48"/>
      <c r="AX310" s="48"/>
      <c r="AY310" s="48"/>
      <c r="AZ310" s="48"/>
      <c r="BA310" s="2"/>
      <c r="BB310" s="3"/>
      <c r="BC310" s="3"/>
      <c r="BD310" s="3"/>
      <c r="BE310" s="3"/>
    </row>
    <row r="311" spans="1:57" x14ac:dyDescent="0.3">
      <c r="A311" s="62" t="s">
        <v>1249</v>
      </c>
      <c r="B311" s="63"/>
      <c r="C311" s="63"/>
      <c r="D311" s="64"/>
      <c r="E311" s="66"/>
      <c r="F311" s="98" t="s">
        <v>7158</v>
      </c>
      <c r="G311" s="63"/>
      <c r="H311" s="67"/>
      <c r="I311" s="68"/>
      <c r="J311" s="68"/>
      <c r="K311" s="67" t="s">
        <v>9610</v>
      </c>
      <c r="L311" s="71"/>
      <c r="M311" s="72">
        <v>3394.72216796875</v>
      </c>
      <c r="N311" s="72">
        <v>769.15386962890625</v>
      </c>
      <c r="O311" s="73"/>
      <c r="P311" s="74"/>
      <c r="Q311" s="74"/>
      <c r="R311" s="84"/>
      <c r="S311" s="48">
        <v>1</v>
      </c>
      <c r="T311" s="48">
        <v>0</v>
      </c>
      <c r="U311" s="49">
        <v>0</v>
      </c>
      <c r="V311" s="49">
        <v>0.33333299999999999</v>
      </c>
      <c r="W311" s="49">
        <v>0</v>
      </c>
      <c r="X311" s="49">
        <v>0.77027000000000001</v>
      </c>
      <c r="Y311" s="49">
        <v>0</v>
      </c>
      <c r="Z311" s="49">
        <v>0</v>
      </c>
      <c r="AA311" s="69">
        <v>311</v>
      </c>
      <c r="AB311" s="69"/>
      <c r="AC311" s="70"/>
      <c r="AD311" s="76">
        <v>0</v>
      </c>
      <c r="AE311" s="76">
        <v>10753828</v>
      </c>
      <c r="AF311" s="76">
        <v>7651</v>
      </c>
      <c r="AG311" s="76">
        <v>421</v>
      </c>
      <c r="AH311" s="76"/>
      <c r="AI311" s="76" t="s">
        <v>4844</v>
      </c>
      <c r="AJ311" s="76" t="s">
        <v>5848</v>
      </c>
      <c r="AK311" s="81" t="s">
        <v>6477</v>
      </c>
      <c r="AL311" s="76"/>
      <c r="AM311" s="78">
        <v>39233.796400462961</v>
      </c>
      <c r="AN311" s="76" t="s">
        <v>8071</v>
      </c>
      <c r="AO311" s="81" t="s">
        <v>8380</v>
      </c>
      <c r="AP311" s="76" t="s">
        <v>65</v>
      </c>
      <c r="AQ311" s="48"/>
      <c r="AR311" s="48"/>
      <c r="AS311" s="48"/>
      <c r="AT311" s="48"/>
      <c r="AU311" s="48"/>
      <c r="AV311" s="48"/>
      <c r="AW311" s="48"/>
      <c r="AX311" s="48"/>
      <c r="AY311" s="48"/>
      <c r="AZ311" s="48"/>
      <c r="BA311" s="2"/>
      <c r="BB311" s="3"/>
      <c r="BC311" s="3"/>
      <c r="BD311" s="3"/>
      <c r="BE311" s="3"/>
    </row>
    <row r="312" spans="1:57" x14ac:dyDescent="0.3">
      <c r="A312" s="62" t="s">
        <v>412</v>
      </c>
      <c r="B312" s="63"/>
      <c r="C312" s="63"/>
      <c r="D312" s="64"/>
      <c r="E312" s="66"/>
      <c r="F312" s="98" t="s">
        <v>7159</v>
      </c>
      <c r="G312" s="63"/>
      <c r="H312" s="67"/>
      <c r="I312" s="68"/>
      <c r="J312" s="68"/>
      <c r="K312" s="67" t="s">
        <v>9611</v>
      </c>
      <c r="L312" s="71"/>
      <c r="M312" s="72">
        <v>3197.21875</v>
      </c>
      <c r="N312" s="72">
        <v>6369.10400390625</v>
      </c>
      <c r="O312" s="73"/>
      <c r="P312" s="74"/>
      <c r="Q312" s="74"/>
      <c r="R312" s="84"/>
      <c r="S312" s="48">
        <v>0</v>
      </c>
      <c r="T312" s="48">
        <v>1</v>
      </c>
      <c r="U312" s="49">
        <v>0</v>
      </c>
      <c r="V312" s="49">
        <v>9.7090000000000006E-3</v>
      </c>
      <c r="W312" s="49">
        <v>1.8818999999999999E-2</v>
      </c>
      <c r="X312" s="49">
        <v>0.54937599999999998</v>
      </c>
      <c r="Y312" s="49">
        <v>0</v>
      </c>
      <c r="Z312" s="49">
        <v>0</v>
      </c>
      <c r="AA312" s="69">
        <v>312</v>
      </c>
      <c r="AB312" s="69"/>
      <c r="AC312" s="70"/>
      <c r="AD312" s="76">
        <v>3463</v>
      </c>
      <c r="AE312" s="76">
        <v>10144</v>
      </c>
      <c r="AF312" s="76">
        <v>59673</v>
      </c>
      <c r="AG312" s="76">
        <v>127386</v>
      </c>
      <c r="AH312" s="76"/>
      <c r="AI312" s="76" t="s">
        <v>4845</v>
      </c>
      <c r="AJ312" s="76" t="s">
        <v>5849</v>
      </c>
      <c r="AK312" s="81" t="s">
        <v>6478</v>
      </c>
      <c r="AL312" s="76"/>
      <c r="AM312" s="78">
        <v>42560.149085648147</v>
      </c>
      <c r="AN312" s="76" t="s">
        <v>8071</v>
      </c>
      <c r="AO312" s="81" t="s">
        <v>8381</v>
      </c>
      <c r="AP312" s="76" t="s">
        <v>66</v>
      </c>
      <c r="AQ312" s="48"/>
      <c r="AR312" s="48"/>
      <c r="AS312" s="48"/>
      <c r="AT312" s="48"/>
      <c r="AU312" s="48"/>
      <c r="AV312" s="48"/>
      <c r="AW312" s="102" t="s">
        <v>10629</v>
      </c>
      <c r="AX312" s="102" t="s">
        <v>10629</v>
      </c>
      <c r="AY312" s="102" t="s">
        <v>11318</v>
      </c>
      <c r="AZ312" s="102" t="s">
        <v>11318</v>
      </c>
      <c r="BA312" s="2"/>
      <c r="BB312" s="3"/>
      <c r="BC312" s="3"/>
      <c r="BD312" s="3"/>
      <c r="BE312" s="3"/>
    </row>
    <row r="313" spans="1:57" x14ac:dyDescent="0.3">
      <c r="A313" s="62" t="s">
        <v>413</v>
      </c>
      <c r="B313" s="63"/>
      <c r="C313" s="63"/>
      <c r="D313" s="64"/>
      <c r="E313" s="66"/>
      <c r="F313" s="98" t="s">
        <v>7160</v>
      </c>
      <c r="G313" s="63"/>
      <c r="H313" s="67"/>
      <c r="I313" s="68"/>
      <c r="J313" s="68"/>
      <c r="K313" s="67" t="s">
        <v>9612</v>
      </c>
      <c r="L313" s="71"/>
      <c r="M313" s="72">
        <v>6017.16748046875</v>
      </c>
      <c r="N313" s="72">
        <v>9498.875</v>
      </c>
      <c r="O313" s="73"/>
      <c r="P313" s="74"/>
      <c r="Q313" s="74"/>
      <c r="R313" s="84"/>
      <c r="S313" s="48">
        <v>1</v>
      </c>
      <c r="T313" s="48">
        <v>1</v>
      </c>
      <c r="U313" s="49">
        <v>0</v>
      </c>
      <c r="V313" s="49">
        <v>0</v>
      </c>
      <c r="W313" s="49">
        <v>0</v>
      </c>
      <c r="X313" s="49">
        <v>1</v>
      </c>
      <c r="Y313" s="49">
        <v>0</v>
      </c>
      <c r="Z313" s="49" t="s">
        <v>10536</v>
      </c>
      <c r="AA313" s="69">
        <v>313</v>
      </c>
      <c r="AB313" s="69"/>
      <c r="AC313" s="70"/>
      <c r="AD313" s="76">
        <v>25615</v>
      </c>
      <c r="AE313" s="76">
        <v>30916</v>
      </c>
      <c r="AF313" s="76">
        <v>440096</v>
      </c>
      <c r="AG313" s="76">
        <v>875</v>
      </c>
      <c r="AH313" s="76"/>
      <c r="AI313" s="76" t="s">
        <v>4846</v>
      </c>
      <c r="AJ313" s="76" t="s">
        <v>5850</v>
      </c>
      <c r="AK313" s="81" t="s">
        <v>6479</v>
      </c>
      <c r="AL313" s="76"/>
      <c r="AM313" s="78">
        <v>40650.694155092591</v>
      </c>
      <c r="AN313" s="76" t="s">
        <v>8071</v>
      </c>
      <c r="AO313" s="81" t="s">
        <v>8382</v>
      </c>
      <c r="AP313" s="76" t="s">
        <v>66</v>
      </c>
      <c r="AQ313" s="48" t="s">
        <v>2174</v>
      </c>
      <c r="AR313" s="48" t="s">
        <v>2174</v>
      </c>
      <c r="AS313" s="48" t="s">
        <v>2363</v>
      </c>
      <c r="AT313" s="48" t="s">
        <v>2363</v>
      </c>
      <c r="AU313" s="48"/>
      <c r="AV313" s="48"/>
      <c r="AW313" s="102" t="s">
        <v>10770</v>
      </c>
      <c r="AX313" s="102" t="s">
        <v>10770</v>
      </c>
      <c r="AY313" s="102" t="s">
        <v>11459</v>
      </c>
      <c r="AZ313" s="102" t="s">
        <v>11459</v>
      </c>
      <c r="BA313" s="2"/>
      <c r="BB313" s="3"/>
      <c r="BC313" s="3"/>
      <c r="BD313" s="3"/>
      <c r="BE313" s="3"/>
    </row>
    <row r="314" spans="1:57" x14ac:dyDescent="0.3">
      <c r="A314" s="62" t="s">
        <v>414</v>
      </c>
      <c r="B314" s="63"/>
      <c r="C314" s="63"/>
      <c r="D314" s="64"/>
      <c r="E314" s="66"/>
      <c r="F314" s="98" t="s">
        <v>7161</v>
      </c>
      <c r="G314" s="63"/>
      <c r="H314" s="67"/>
      <c r="I314" s="68"/>
      <c r="J314" s="68"/>
      <c r="K314" s="67" t="s">
        <v>9613</v>
      </c>
      <c r="L314" s="71"/>
      <c r="M314" s="72">
        <v>5720.8095703125</v>
      </c>
      <c r="N314" s="72">
        <v>9366.078125</v>
      </c>
      <c r="O314" s="73"/>
      <c r="P314" s="74"/>
      <c r="Q314" s="74"/>
      <c r="R314" s="84"/>
      <c r="S314" s="48">
        <v>1</v>
      </c>
      <c r="T314" s="48">
        <v>1</v>
      </c>
      <c r="U314" s="49">
        <v>0</v>
      </c>
      <c r="V314" s="49">
        <v>0</v>
      </c>
      <c r="W314" s="49">
        <v>0</v>
      </c>
      <c r="X314" s="49">
        <v>1</v>
      </c>
      <c r="Y314" s="49">
        <v>0</v>
      </c>
      <c r="Z314" s="49" t="s">
        <v>10536</v>
      </c>
      <c r="AA314" s="69">
        <v>314</v>
      </c>
      <c r="AB314" s="69"/>
      <c r="AC314" s="70"/>
      <c r="AD314" s="76">
        <v>39</v>
      </c>
      <c r="AE314" s="76">
        <v>6</v>
      </c>
      <c r="AF314" s="76">
        <v>30</v>
      </c>
      <c r="AG314" s="76">
        <v>29</v>
      </c>
      <c r="AH314" s="76"/>
      <c r="AI314" s="76" t="s">
        <v>4847</v>
      </c>
      <c r="AJ314" s="76" t="s">
        <v>5851</v>
      </c>
      <c r="AK314" s="76"/>
      <c r="AL314" s="76"/>
      <c r="AM314" s="78">
        <v>43782.908993055556</v>
      </c>
      <c r="AN314" s="76" t="s">
        <v>8071</v>
      </c>
      <c r="AO314" s="81" t="s">
        <v>8383</v>
      </c>
      <c r="AP314" s="76" t="s">
        <v>66</v>
      </c>
      <c r="AQ314" s="48" t="s">
        <v>2175</v>
      </c>
      <c r="AR314" s="48" t="s">
        <v>2175</v>
      </c>
      <c r="AS314" s="48" t="s">
        <v>2350</v>
      </c>
      <c r="AT314" s="48" t="s">
        <v>2350</v>
      </c>
      <c r="AU314" s="48"/>
      <c r="AV314" s="48"/>
      <c r="AW314" s="102" t="s">
        <v>10774</v>
      </c>
      <c r="AX314" s="102" t="s">
        <v>10774</v>
      </c>
      <c r="AY314" s="102" t="s">
        <v>11463</v>
      </c>
      <c r="AZ314" s="102" t="s">
        <v>11463</v>
      </c>
      <c r="BA314" s="2"/>
      <c r="BB314" s="3"/>
      <c r="BC314" s="3"/>
      <c r="BD314" s="3"/>
      <c r="BE314" s="3"/>
    </row>
    <row r="315" spans="1:57" x14ac:dyDescent="0.3">
      <c r="A315" s="62" t="s">
        <v>415</v>
      </c>
      <c r="B315" s="63"/>
      <c r="C315" s="63"/>
      <c r="D315" s="64"/>
      <c r="E315" s="66"/>
      <c r="F315" s="98" t="s">
        <v>7162</v>
      </c>
      <c r="G315" s="63"/>
      <c r="H315" s="67"/>
      <c r="I315" s="68"/>
      <c r="J315" s="68"/>
      <c r="K315" s="67" t="s">
        <v>9614</v>
      </c>
      <c r="L315" s="71"/>
      <c r="M315" s="72">
        <v>8209.0556640625</v>
      </c>
      <c r="N315" s="72">
        <v>3180.55517578125</v>
      </c>
      <c r="O315" s="73"/>
      <c r="P315" s="74"/>
      <c r="Q315" s="74"/>
      <c r="R315" s="84"/>
      <c r="S315" s="48">
        <v>0</v>
      </c>
      <c r="T315" s="48">
        <v>1</v>
      </c>
      <c r="U315" s="49">
        <v>0</v>
      </c>
      <c r="V315" s="49">
        <v>1</v>
      </c>
      <c r="W315" s="49">
        <v>0</v>
      </c>
      <c r="X315" s="49">
        <v>1</v>
      </c>
      <c r="Y315" s="49">
        <v>0</v>
      </c>
      <c r="Z315" s="49">
        <v>0</v>
      </c>
      <c r="AA315" s="69">
        <v>315</v>
      </c>
      <c r="AB315" s="69"/>
      <c r="AC315" s="70"/>
      <c r="AD315" s="76">
        <v>1974</v>
      </c>
      <c r="AE315" s="76">
        <v>724</v>
      </c>
      <c r="AF315" s="76">
        <v>25418</v>
      </c>
      <c r="AG315" s="76">
        <v>23423</v>
      </c>
      <c r="AH315" s="76"/>
      <c r="AI315" s="76" t="s">
        <v>4848</v>
      </c>
      <c r="AJ315" s="76" t="s">
        <v>5852</v>
      </c>
      <c r="AK315" s="76"/>
      <c r="AL315" s="76"/>
      <c r="AM315" s="78">
        <v>41233.669189814813</v>
      </c>
      <c r="AN315" s="76" t="s">
        <v>8071</v>
      </c>
      <c r="AO315" s="81" t="s">
        <v>8384</v>
      </c>
      <c r="AP315" s="76" t="s">
        <v>66</v>
      </c>
      <c r="AQ315" s="48" t="s">
        <v>2176</v>
      </c>
      <c r="AR315" s="48" t="s">
        <v>2176</v>
      </c>
      <c r="AS315" s="48" t="s">
        <v>2364</v>
      </c>
      <c r="AT315" s="48" t="s">
        <v>2364</v>
      </c>
      <c r="AU315" s="48"/>
      <c r="AV315" s="48"/>
      <c r="AW315" s="102" t="s">
        <v>10775</v>
      </c>
      <c r="AX315" s="102" t="s">
        <v>10775</v>
      </c>
      <c r="AY315" s="102" t="s">
        <v>11464</v>
      </c>
      <c r="AZ315" s="102" t="s">
        <v>11464</v>
      </c>
      <c r="BA315" s="2"/>
      <c r="BB315" s="3"/>
      <c r="BC315" s="3"/>
      <c r="BD315" s="3"/>
      <c r="BE315" s="3"/>
    </row>
    <row r="316" spans="1:57" x14ac:dyDescent="0.3">
      <c r="A316" s="62" t="s">
        <v>1250</v>
      </c>
      <c r="B316" s="63"/>
      <c r="C316" s="63"/>
      <c r="D316" s="64"/>
      <c r="E316" s="66"/>
      <c r="F316" s="98" t="s">
        <v>7163</v>
      </c>
      <c r="G316" s="63"/>
      <c r="H316" s="67"/>
      <c r="I316" s="68"/>
      <c r="J316" s="68"/>
      <c r="K316" s="67" t="s">
        <v>9615</v>
      </c>
      <c r="L316" s="71"/>
      <c r="M316" s="72">
        <v>8085.611328125</v>
      </c>
      <c r="N316" s="72">
        <v>3097.4033203125</v>
      </c>
      <c r="O316" s="73"/>
      <c r="P316" s="74"/>
      <c r="Q316" s="74"/>
      <c r="R316" s="84"/>
      <c r="S316" s="48">
        <v>1</v>
      </c>
      <c r="T316" s="48">
        <v>0</v>
      </c>
      <c r="U316" s="49">
        <v>0</v>
      </c>
      <c r="V316" s="49">
        <v>1</v>
      </c>
      <c r="W316" s="49">
        <v>0</v>
      </c>
      <c r="X316" s="49">
        <v>1</v>
      </c>
      <c r="Y316" s="49">
        <v>0</v>
      </c>
      <c r="Z316" s="49">
        <v>0</v>
      </c>
      <c r="AA316" s="69">
        <v>316</v>
      </c>
      <c r="AB316" s="69"/>
      <c r="AC316" s="70"/>
      <c r="AD316" s="76">
        <v>1049</v>
      </c>
      <c r="AE316" s="76">
        <v>72108093</v>
      </c>
      <c r="AF316" s="76">
        <v>24183</v>
      </c>
      <c r="AG316" s="76">
        <v>2662</v>
      </c>
      <c r="AH316" s="76"/>
      <c r="AI316" s="76" t="s">
        <v>4849</v>
      </c>
      <c r="AJ316" s="76" t="s">
        <v>5853</v>
      </c>
      <c r="AK316" s="81" t="s">
        <v>6480</v>
      </c>
      <c r="AL316" s="76"/>
      <c r="AM316" s="78">
        <v>39399.905393518522</v>
      </c>
      <c r="AN316" s="76" t="s">
        <v>8071</v>
      </c>
      <c r="AO316" s="81" t="s">
        <v>8385</v>
      </c>
      <c r="AP316" s="76" t="s">
        <v>65</v>
      </c>
      <c r="AQ316" s="48"/>
      <c r="AR316" s="48"/>
      <c r="AS316" s="48"/>
      <c r="AT316" s="48"/>
      <c r="AU316" s="48"/>
      <c r="AV316" s="48"/>
      <c r="AW316" s="48"/>
      <c r="AX316" s="48"/>
      <c r="AY316" s="48"/>
      <c r="AZ316" s="48"/>
      <c r="BA316" s="2"/>
      <c r="BB316" s="3"/>
      <c r="BC316" s="3"/>
      <c r="BD316" s="3"/>
      <c r="BE316" s="3"/>
    </row>
    <row r="317" spans="1:57" x14ac:dyDescent="0.3">
      <c r="A317" s="62" t="s">
        <v>416</v>
      </c>
      <c r="B317" s="63"/>
      <c r="C317" s="63"/>
      <c r="D317" s="64"/>
      <c r="E317" s="66"/>
      <c r="F317" s="98" t="s">
        <v>7164</v>
      </c>
      <c r="G317" s="63"/>
      <c r="H317" s="67"/>
      <c r="I317" s="68"/>
      <c r="J317" s="68"/>
      <c r="K317" s="67" t="s">
        <v>9616</v>
      </c>
      <c r="L317" s="71"/>
      <c r="M317" s="72">
        <v>4289.6943359375</v>
      </c>
      <c r="N317" s="72">
        <v>561.2744140625</v>
      </c>
      <c r="O317" s="73"/>
      <c r="P317" s="74"/>
      <c r="Q317" s="74"/>
      <c r="R317" s="84"/>
      <c r="S317" s="48">
        <v>0</v>
      </c>
      <c r="T317" s="48">
        <v>1</v>
      </c>
      <c r="U317" s="49">
        <v>0</v>
      </c>
      <c r="V317" s="49">
        <v>1</v>
      </c>
      <c r="W317" s="49">
        <v>0</v>
      </c>
      <c r="X317" s="49">
        <v>1</v>
      </c>
      <c r="Y317" s="49">
        <v>0</v>
      </c>
      <c r="Z317" s="49">
        <v>0</v>
      </c>
      <c r="AA317" s="69">
        <v>317</v>
      </c>
      <c r="AB317" s="69"/>
      <c r="AC317" s="70"/>
      <c r="AD317" s="76">
        <v>1920</v>
      </c>
      <c r="AE317" s="76">
        <v>1460</v>
      </c>
      <c r="AF317" s="76">
        <v>42759</v>
      </c>
      <c r="AG317" s="76">
        <v>29786</v>
      </c>
      <c r="AH317" s="76"/>
      <c r="AI317" s="76" t="s">
        <v>4850</v>
      </c>
      <c r="AJ317" s="76" t="s">
        <v>5854</v>
      </c>
      <c r="AK317" s="76"/>
      <c r="AL317" s="76"/>
      <c r="AM317" s="78">
        <v>40293.305104166669</v>
      </c>
      <c r="AN317" s="76" t="s">
        <v>8071</v>
      </c>
      <c r="AO317" s="81" t="s">
        <v>8386</v>
      </c>
      <c r="AP317" s="76" t="s">
        <v>66</v>
      </c>
      <c r="AQ317" s="48"/>
      <c r="AR317" s="48"/>
      <c r="AS317" s="48"/>
      <c r="AT317" s="48"/>
      <c r="AU317" s="48"/>
      <c r="AV317" s="48"/>
      <c r="AW317" s="102" t="s">
        <v>10776</v>
      </c>
      <c r="AX317" s="102" t="s">
        <v>10776</v>
      </c>
      <c r="AY317" s="102" t="s">
        <v>11465</v>
      </c>
      <c r="AZ317" s="102" t="s">
        <v>11465</v>
      </c>
      <c r="BA317" s="2"/>
      <c r="BB317" s="3"/>
      <c r="BC317" s="3"/>
      <c r="BD317" s="3"/>
      <c r="BE317" s="3"/>
    </row>
    <row r="318" spans="1:57" x14ac:dyDescent="0.3">
      <c r="A318" s="62" t="s">
        <v>1251</v>
      </c>
      <c r="B318" s="63"/>
      <c r="C318" s="63"/>
      <c r="D318" s="64"/>
      <c r="E318" s="66"/>
      <c r="F318" s="98" t="s">
        <v>7165</v>
      </c>
      <c r="G318" s="63"/>
      <c r="H318" s="67"/>
      <c r="I318" s="68"/>
      <c r="J318" s="68"/>
      <c r="K318" s="67" t="s">
        <v>9617</v>
      </c>
      <c r="L318" s="71"/>
      <c r="M318" s="72">
        <v>4382.27783203125</v>
      </c>
      <c r="N318" s="72">
        <v>644.42620849609375</v>
      </c>
      <c r="O318" s="73"/>
      <c r="P318" s="74"/>
      <c r="Q318" s="74"/>
      <c r="R318" s="84"/>
      <c r="S318" s="48">
        <v>1</v>
      </c>
      <c r="T318" s="48">
        <v>0</v>
      </c>
      <c r="U318" s="49">
        <v>0</v>
      </c>
      <c r="V318" s="49">
        <v>1</v>
      </c>
      <c r="W318" s="49">
        <v>0</v>
      </c>
      <c r="X318" s="49">
        <v>1</v>
      </c>
      <c r="Y318" s="49">
        <v>0</v>
      </c>
      <c r="Z318" s="49">
        <v>0</v>
      </c>
      <c r="AA318" s="69">
        <v>318</v>
      </c>
      <c r="AB318" s="69"/>
      <c r="AC318" s="70"/>
      <c r="AD318" s="76">
        <v>866</v>
      </c>
      <c r="AE318" s="76">
        <v>1863</v>
      </c>
      <c r="AF318" s="76">
        <v>45454</v>
      </c>
      <c r="AG318" s="76">
        <v>21130</v>
      </c>
      <c r="AH318" s="76"/>
      <c r="AI318" s="76" t="s">
        <v>4851</v>
      </c>
      <c r="AJ318" s="76" t="s">
        <v>5855</v>
      </c>
      <c r="AK318" s="76"/>
      <c r="AL318" s="76"/>
      <c r="AM318" s="78">
        <v>41774.635567129626</v>
      </c>
      <c r="AN318" s="76" t="s">
        <v>8071</v>
      </c>
      <c r="AO318" s="81" t="s">
        <v>8387</v>
      </c>
      <c r="AP318" s="76" t="s">
        <v>65</v>
      </c>
      <c r="AQ318" s="48"/>
      <c r="AR318" s="48"/>
      <c r="AS318" s="48"/>
      <c r="AT318" s="48"/>
      <c r="AU318" s="48"/>
      <c r="AV318" s="48"/>
      <c r="AW318" s="48"/>
      <c r="AX318" s="48"/>
      <c r="AY318" s="48"/>
      <c r="AZ318" s="48"/>
      <c r="BA318" s="2"/>
      <c r="BB318" s="3"/>
      <c r="BC318" s="3"/>
      <c r="BD318" s="3"/>
      <c r="BE318" s="3"/>
    </row>
    <row r="319" spans="1:57" x14ac:dyDescent="0.3">
      <c r="A319" s="62" t="s">
        <v>417</v>
      </c>
      <c r="B319" s="63"/>
      <c r="C319" s="63"/>
      <c r="D319" s="64"/>
      <c r="E319" s="66"/>
      <c r="F319" s="98" t="s">
        <v>7166</v>
      </c>
      <c r="G319" s="63"/>
      <c r="H319" s="67"/>
      <c r="I319" s="68"/>
      <c r="J319" s="68"/>
      <c r="K319" s="67" t="s">
        <v>9618</v>
      </c>
      <c r="L319" s="71"/>
      <c r="M319" s="72">
        <v>6299.39990234375</v>
      </c>
      <c r="N319" s="72">
        <v>9032.55859375</v>
      </c>
      <c r="O319" s="73"/>
      <c r="P319" s="74"/>
      <c r="Q319" s="74"/>
      <c r="R319" s="84"/>
      <c r="S319" s="48">
        <v>1</v>
      </c>
      <c r="T319" s="48">
        <v>1</v>
      </c>
      <c r="U319" s="49">
        <v>0</v>
      </c>
      <c r="V319" s="49">
        <v>0</v>
      </c>
      <c r="W319" s="49">
        <v>0</v>
      </c>
      <c r="X319" s="49">
        <v>1</v>
      </c>
      <c r="Y319" s="49">
        <v>0</v>
      </c>
      <c r="Z319" s="49" t="s">
        <v>10536</v>
      </c>
      <c r="AA319" s="69">
        <v>319</v>
      </c>
      <c r="AB319" s="69"/>
      <c r="AC319" s="70"/>
      <c r="AD319" s="76">
        <v>100</v>
      </c>
      <c r="AE319" s="76">
        <v>101</v>
      </c>
      <c r="AF319" s="76">
        <v>9184</v>
      </c>
      <c r="AG319" s="76">
        <v>3949</v>
      </c>
      <c r="AH319" s="76"/>
      <c r="AI319" s="76" t="s">
        <v>4852</v>
      </c>
      <c r="AJ319" s="76" t="s">
        <v>5856</v>
      </c>
      <c r="AK319" s="76"/>
      <c r="AL319" s="76"/>
      <c r="AM319" s="78">
        <v>42545.444826388892</v>
      </c>
      <c r="AN319" s="76" t="s">
        <v>8071</v>
      </c>
      <c r="AO319" s="81" t="s">
        <v>8388</v>
      </c>
      <c r="AP319" s="76" t="s">
        <v>66</v>
      </c>
      <c r="AQ319" s="48" t="s">
        <v>2177</v>
      </c>
      <c r="AR319" s="48" t="s">
        <v>2177</v>
      </c>
      <c r="AS319" s="48" t="s">
        <v>2350</v>
      </c>
      <c r="AT319" s="48" t="s">
        <v>2350</v>
      </c>
      <c r="AU319" s="48"/>
      <c r="AV319" s="48"/>
      <c r="AW319" s="102" t="s">
        <v>10777</v>
      </c>
      <c r="AX319" s="102" t="s">
        <v>10777</v>
      </c>
      <c r="AY319" s="102" t="s">
        <v>11466</v>
      </c>
      <c r="AZ319" s="102" t="s">
        <v>11466</v>
      </c>
      <c r="BA319" s="2"/>
      <c r="BB319" s="3"/>
      <c r="BC319" s="3"/>
      <c r="BD319" s="3"/>
      <c r="BE319" s="3"/>
    </row>
    <row r="320" spans="1:57" x14ac:dyDescent="0.3">
      <c r="A320" s="62" t="s">
        <v>418</v>
      </c>
      <c r="B320" s="63"/>
      <c r="C320" s="63"/>
      <c r="D320" s="64"/>
      <c r="E320" s="66"/>
      <c r="F320" s="98" t="s">
        <v>7167</v>
      </c>
      <c r="G320" s="63"/>
      <c r="H320" s="67"/>
      <c r="I320" s="68"/>
      <c r="J320" s="68"/>
      <c r="K320" s="67" t="s">
        <v>9619</v>
      </c>
      <c r="L320" s="71"/>
      <c r="M320" s="72">
        <v>3024.45556640625</v>
      </c>
      <c r="N320" s="72">
        <v>9076.802734375</v>
      </c>
      <c r="O320" s="73"/>
      <c r="P320" s="74"/>
      <c r="Q320" s="74"/>
      <c r="R320" s="84"/>
      <c r="S320" s="48">
        <v>1</v>
      </c>
      <c r="T320" s="48">
        <v>1</v>
      </c>
      <c r="U320" s="49">
        <v>0</v>
      </c>
      <c r="V320" s="49">
        <v>0</v>
      </c>
      <c r="W320" s="49">
        <v>0</v>
      </c>
      <c r="X320" s="49">
        <v>1</v>
      </c>
      <c r="Y320" s="49">
        <v>0</v>
      </c>
      <c r="Z320" s="49" t="s">
        <v>10536</v>
      </c>
      <c r="AA320" s="69">
        <v>320</v>
      </c>
      <c r="AB320" s="69"/>
      <c r="AC320" s="70"/>
      <c r="AD320" s="76">
        <v>1226</v>
      </c>
      <c r="AE320" s="76">
        <v>1985</v>
      </c>
      <c r="AF320" s="76">
        <v>24728</v>
      </c>
      <c r="AG320" s="76">
        <v>14799</v>
      </c>
      <c r="AH320" s="76"/>
      <c r="AI320" s="76" t="s">
        <v>4853</v>
      </c>
      <c r="AJ320" s="76" t="s">
        <v>5857</v>
      </c>
      <c r="AK320" s="81" t="s">
        <v>6481</v>
      </c>
      <c r="AL320" s="76"/>
      <c r="AM320" s="78">
        <v>41758.78738425926</v>
      </c>
      <c r="AN320" s="76" t="s">
        <v>8071</v>
      </c>
      <c r="AO320" s="81" t="s">
        <v>8389</v>
      </c>
      <c r="AP320" s="76" t="s">
        <v>66</v>
      </c>
      <c r="AQ320" s="48"/>
      <c r="AR320" s="48"/>
      <c r="AS320" s="48"/>
      <c r="AT320" s="48"/>
      <c r="AU320" s="48"/>
      <c r="AV320" s="48"/>
      <c r="AW320" s="102" t="s">
        <v>10778</v>
      </c>
      <c r="AX320" s="102" t="s">
        <v>10778</v>
      </c>
      <c r="AY320" s="102" t="s">
        <v>11467</v>
      </c>
      <c r="AZ320" s="102" t="s">
        <v>11467</v>
      </c>
      <c r="BA320" s="2"/>
      <c r="BB320" s="3"/>
      <c r="BC320" s="3"/>
      <c r="BD320" s="3"/>
      <c r="BE320" s="3"/>
    </row>
    <row r="321" spans="1:57" x14ac:dyDescent="0.3">
      <c r="A321" s="62" t="s">
        <v>419</v>
      </c>
      <c r="B321" s="63"/>
      <c r="C321" s="63"/>
      <c r="D321" s="64"/>
      <c r="E321" s="66"/>
      <c r="F321" s="98" t="s">
        <v>7168</v>
      </c>
      <c r="G321" s="63"/>
      <c r="H321" s="67"/>
      <c r="I321" s="68"/>
      <c r="J321" s="68"/>
      <c r="K321" s="67" t="s">
        <v>9620</v>
      </c>
      <c r="L321" s="71"/>
      <c r="M321" s="72">
        <v>4289.6943359375</v>
      </c>
      <c r="N321" s="72">
        <v>249.45530700683594</v>
      </c>
      <c r="O321" s="73"/>
      <c r="P321" s="74"/>
      <c r="Q321" s="74"/>
      <c r="R321" s="84"/>
      <c r="S321" s="48">
        <v>0</v>
      </c>
      <c r="T321" s="48">
        <v>1</v>
      </c>
      <c r="U321" s="49">
        <v>0</v>
      </c>
      <c r="V321" s="49">
        <v>1</v>
      </c>
      <c r="W321" s="49">
        <v>0</v>
      </c>
      <c r="X321" s="49">
        <v>1</v>
      </c>
      <c r="Y321" s="49">
        <v>0</v>
      </c>
      <c r="Z321" s="49">
        <v>0</v>
      </c>
      <c r="AA321" s="69">
        <v>321</v>
      </c>
      <c r="AB321" s="69"/>
      <c r="AC321" s="70"/>
      <c r="AD321" s="76">
        <v>217</v>
      </c>
      <c r="AE321" s="76">
        <v>204</v>
      </c>
      <c r="AF321" s="76">
        <v>9683</v>
      </c>
      <c r="AG321" s="76">
        <v>21015</v>
      </c>
      <c r="AH321" s="76"/>
      <c r="AI321" s="76" t="s">
        <v>4854</v>
      </c>
      <c r="AJ321" s="76" t="s">
        <v>5858</v>
      </c>
      <c r="AK321" s="81" t="s">
        <v>6482</v>
      </c>
      <c r="AL321" s="76"/>
      <c r="AM321" s="78">
        <v>43439.906319444446</v>
      </c>
      <c r="AN321" s="76" t="s">
        <v>8071</v>
      </c>
      <c r="AO321" s="81" t="s">
        <v>8390</v>
      </c>
      <c r="AP321" s="76" t="s">
        <v>66</v>
      </c>
      <c r="AQ321" s="48"/>
      <c r="AR321" s="48"/>
      <c r="AS321" s="48"/>
      <c r="AT321" s="48"/>
      <c r="AU321" s="48"/>
      <c r="AV321" s="48"/>
      <c r="AW321" s="102" t="s">
        <v>10779</v>
      </c>
      <c r="AX321" s="102" t="s">
        <v>10779</v>
      </c>
      <c r="AY321" s="102" t="s">
        <v>11468</v>
      </c>
      <c r="AZ321" s="102" t="s">
        <v>11468</v>
      </c>
      <c r="BA321" s="2"/>
      <c r="BB321" s="3"/>
      <c r="BC321" s="3"/>
      <c r="BD321" s="3"/>
      <c r="BE321" s="3"/>
    </row>
    <row r="322" spans="1:57" x14ac:dyDescent="0.3">
      <c r="A322" s="62" t="s">
        <v>1252</v>
      </c>
      <c r="B322" s="63"/>
      <c r="C322" s="63"/>
      <c r="D322" s="64"/>
      <c r="E322" s="66"/>
      <c r="F322" s="98" t="s">
        <v>7169</v>
      </c>
      <c r="G322" s="63"/>
      <c r="H322" s="67"/>
      <c r="I322" s="68"/>
      <c r="J322" s="68"/>
      <c r="K322" s="67" t="s">
        <v>9621</v>
      </c>
      <c r="L322" s="71"/>
      <c r="M322" s="72">
        <v>4382.27783203125</v>
      </c>
      <c r="N322" s="72">
        <v>311.81912231445313</v>
      </c>
      <c r="O322" s="73"/>
      <c r="P322" s="74"/>
      <c r="Q322" s="74"/>
      <c r="R322" s="84"/>
      <c r="S322" s="48">
        <v>1</v>
      </c>
      <c r="T322" s="48">
        <v>0</v>
      </c>
      <c r="U322" s="49">
        <v>0</v>
      </c>
      <c r="V322" s="49">
        <v>1</v>
      </c>
      <c r="W322" s="49">
        <v>0</v>
      </c>
      <c r="X322" s="49">
        <v>1</v>
      </c>
      <c r="Y322" s="49">
        <v>0</v>
      </c>
      <c r="Z322" s="49">
        <v>0</v>
      </c>
      <c r="AA322" s="69">
        <v>322</v>
      </c>
      <c r="AB322" s="69"/>
      <c r="AC322" s="70"/>
      <c r="AD322" s="76">
        <v>694</v>
      </c>
      <c r="AE322" s="76">
        <v>669</v>
      </c>
      <c r="AF322" s="76">
        <v>25923</v>
      </c>
      <c r="AG322" s="76">
        <v>6983</v>
      </c>
      <c r="AH322" s="76"/>
      <c r="AI322" s="76" t="s">
        <v>4855</v>
      </c>
      <c r="AJ322" s="76" t="s">
        <v>5859</v>
      </c>
      <c r="AK322" s="81" t="s">
        <v>6483</v>
      </c>
      <c r="AL322" s="76"/>
      <c r="AM322" s="78">
        <v>41012.738761574074</v>
      </c>
      <c r="AN322" s="76" t="s">
        <v>8071</v>
      </c>
      <c r="AO322" s="81" t="s">
        <v>8391</v>
      </c>
      <c r="AP322" s="76" t="s">
        <v>65</v>
      </c>
      <c r="AQ322" s="48"/>
      <c r="AR322" s="48"/>
      <c r="AS322" s="48"/>
      <c r="AT322" s="48"/>
      <c r="AU322" s="48"/>
      <c r="AV322" s="48"/>
      <c r="AW322" s="48"/>
      <c r="AX322" s="48"/>
      <c r="AY322" s="48"/>
      <c r="AZ322" s="48"/>
      <c r="BA322" s="2"/>
      <c r="BB322" s="3"/>
      <c r="BC322" s="3"/>
      <c r="BD322" s="3"/>
      <c r="BE322" s="3"/>
    </row>
    <row r="323" spans="1:57" x14ac:dyDescent="0.3">
      <c r="A323" s="62" t="s">
        <v>420</v>
      </c>
      <c r="B323" s="63"/>
      <c r="C323" s="63"/>
      <c r="D323" s="64"/>
      <c r="E323" s="66"/>
      <c r="F323" s="98" t="s">
        <v>7170</v>
      </c>
      <c r="G323" s="63"/>
      <c r="H323" s="67"/>
      <c r="I323" s="68"/>
      <c r="J323" s="68"/>
      <c r="K323" s="67" t="s">
        <v>9622</v>
      </c>
      <c r="L323" s="71"/>
      <c r="M323" s="72">
        <v>1164.456298828125</v>
      </c>
      <c r="N323" s="72">
        <v>9551.6845703125</v>
      </c>
      <c r="O323" s="73"/>
      <c r="P323" s="74"/>
      <c r="Q323" s="74"/>
      <c r="R323" s="84"/>
      <c r="S323" s="48">
        <v>1</v>
      </c>
      <c r="T323" s="48">
        <v>1</v>
      </c>
      <c r="U323" s="49">
        <v>0</v>
      </c>
      <c r="V323" s="49">
        <v>0</v>
      </c>
      <c r="W323" s="49">
        <v>0</v>
      </c>
      <c r="X323" s="49">
        <v>1</v>
      </c>
      <c r="Y323" s="49">
        <v>0</v>
      </c>
      <c r="Z323" s="49" t="s">
        <v>10536</v>
      </c>
      <c r="AA323" s="69">
        <v>323</v>
      </c>
      <c r="AB323" s="69"/>
      <c r="AC323" s="70"/>
      <c r="AD323" s="76">
        <v>102</v>
      </c>
      <c r="AE323" s="76">
        <v>11</v>
      </c>
      <c r="AF323" s="76">
        <v>38</v>
      </c>
      <c r="AG323" s="76">
        <v>13</v>
      </c>
      <c r="AH323" s="76"/>
      <c r="AI323" s="76" t="s">
        <v>4856</v>
      </c>
      <c r="AJ323" s="76"/>
      <c r="AK323" s="76"/>
      <c r="AL323" s="76"/>
      <c r="AM323" s="78">
        <v>43586.707025462965</v>
      </c>
      <c r="AN323" s="76" t="s">
        <v>8071</v>
      </c>
      <c r="AO323" s="81" t="s">
        <v>8392</v>
      </c>
      <c r="AP323" s="76" t="s">
        <v>66</v>
      </c>
      <c r="AQ323" s="48" t="s">
        <v>2178</v>
      </c>
      <c r="AR323" s="48" t="s">
        <v>2178</v>
      </c>
      <c r="AS323" s="48" t="s">
        <v>2350</v>
      </c>
      <c r="AT323" s="48" t="s">
        <v>2350</v>
      </c>
      <c r="AU323" s="48"/>
      <c r="AV323" s="48"/>
      <c r="AW323" s="102" t="s">
        <v>10780</v>
      </c>
      <c r="AX323" s="102" t="s">
        <v>10780</v>
      </c>
      <c r="AY323" s="102" t="s">
        <v>11469</v>
      </c>
      <c r="AZ323" s="102" t="s">
        <v>11469</v>
      </c>
      <c r="BA323" s="2"/>
      <c r="BB323" s="3"/>
      <c r="BC323" s="3"/>
      <c r="BD323" s="3"/>
      <c r="BE323" s="3"/>
    </row>
    <row r="324" spans="1:57" x14ac:dyDescent="0.3">
      <c r="A324" s="62" t="s">
        <v>421</v>
      </c>
      <c r="B324" s="63"/>
      <c r="C324" s="63"/>
      <c r="D324" s="64"/>
      <c r="E324" s="66"/>
      <c r="F324" s="98" t="s">
        <v>7171</v>
      </c>
      <c r="G324" s="63"/>
      <c r="H324" s="67"/>
      <c r="I324" s="68"/>
      <c r="J324" s="68"/>
      <c r="K324" s="67" t="s">
        <v>9623</v>
      </c>
      <c r="L324" s="71"/>
      <c r="M324" s="72">
        <v>8085.12060546875</v>
      </c>
      <c r="N324" s="72">
        <v>9712.103515625</v>
      </c>
      <c r="O324" s="73"/>
      <c r="P324" s="74"/>
      <c r="Q324" s="74"/>
      <c r="R324" s="84"/>
      <c r="S324" s="48">
        <v>1</v>
      </c>
      <c r="T324" s="48">
        <v>1</v>
      </c>
      <c r="U324" s="49">
        <v>0</v>
      </c>
      <c r="V324" s="49">
        <v>0</v>
      </c>
      <c r="W324" s="49">
        <v>0</v>
      </c>
      <c r="X324" s="49">
        <v>1</v>
      </c>
      <c r="Y324" s="49">
        <v>0</v>
      </c>
      <c r="Z324" s="49" t="s">
        <v>10536</v>
      </c>
      <c r="AA324" s="69">
        <v>324</v>
      </c>
      <c r="AB324" s="69"/>
      <c r="AC324" s="70"/>
      <c r="AD324" s="76">
        <v>148</v>
      </c>
      <c r="AE324" s="76">
        <v>37</v>
      </c>
      <c r="AF324" s="76">
        <v>20933</v>
      </c>
      <c r="AG324" s="76">
        <v>2757</v>
      </c>
      <c r="AH324" s="76"/>
      <c r="AI324" s="76" t="s">
        <v>4857</v>
      </c>
      <c r="AJ324" s="76"/>
      <c r="AK324" s="76"/>
      <c r="AL324" s="76"/>
      <c r="AM324" s="78">
        <v>42933.531817129631</v>
      </c>
      <c r="AN324" s="76" t="s">
        <v>8071</v>
      </c>
      <c r="AO324" s="81" t="s">
        <v>8393</v>
      </c>
      <c r="AP324" s="76" t="s">
        <v>66</v>
      </c>
      <c r="AQ324" s="48"/>
      <c r="AR324" s="48"/>
      <c r="AS324" s="48"/>
      <c r="AT324" s="48"/>
      <c r="AU324" s="48"/>
      <c r="AV324" s="48"/>
      <c r="AW324" s="102" t="s">
        <v>10781</v>
      </c>
      <c r="AX324" s="102" t="s">
        <v>10781</v>
      </c>
      <c r="AY324" s="102" t="s">
        <v>11470</v>
      </c>
      <c r="AZ324" s="102" t="s">
        <v>11470</v>
      </c>
      <c r="BA324" s="2"/>
      <c r="BB324" s="3"/>
      <c r="BC324" s="3"/>
      <c r="BD324" s="3"/>
      <c r="BE324" s="3"/>
    </row>
    <row r="325" spans="1:57" x14ac:dyDescent="0.3">
      <c r="A325" s="62" t="s">
        <v>422</v>
      </c>
      <c r="B325" s="63"/>
      <c r="C325" s="63"/>
      <c r="D325" s="64"/>
      <c r="E325" s="66"/>
      <c r="F325" s="98" t="s">
        <v>7172</v>
      </c>
      <c r="G325" s="63"/>
      <c r="H325" s="67"/>
      <c r="I325" s="68"/>
      <c r="J325" s="68"/>
      <c r="K325" s="67" t="s">
        <v>9624</v>
      </c>
      <c r="L325" s="71"/>
      <c r="M325" s="72">
        <v>7981.0048828125</v>
      </c>
      <c r="N325" s="72">
        <v>9169.6904296875</v>
      </c>
      <c r="O325" s="73"/>
      <c r="P325" s="74"/>
      <c r="Q325" s="74"/>
      <c r="R325" s="84"/>
      <c r="S325" s="48">
        <v>1</v>
      </c>
      <c r="T325" s="48">
        <v>1</v>
      </c>
      <c r="U325" s="49">
        <v>0</v>
      </c>
      <c r="V325" s="49">
        <v>0</v>
      </c>
      <c r="W325" s="49">
        <v>0</v>
      </c>
      <c r="X325" s="49">
        <v>1</v>
      </c>
      <c r="Y325" s="49">
        <v>0</v>
      </c>
      <c r="Z325" s="49" t="s">
        <v>10536</v>
      </c>
      <c r="AA325" s="69">
        <v>325</v>
      </c>
      <c r="AB325" s="69"/>
      <c r="AC325" s="70"/>
      <c r="AD325" s="76">
        <v>453</v>
      </c>
      <c r="AE325" s="76">
        <v>37</v>
      </c>
      <c r="AF325" s="76">
        <v>651</v>
      </c>
      <c r="AG325" s="76">
        <v>526</v>
      </c>
      <c r="AH325" s="76"/>
      <c r="AI325" s="76" t="s">
        <v>4858</v>
      </c>
      <c r="AJ325" s="76" t="s">
        <v>5860</v>
      </c>
      <c r="AK325" s="76"/>
      <c r="AL325" s="76"/>
      <c r="AM325" s="78">
        <v>43782.559687499997</v>
      </c>
      <c r="AN325" s="76" t="s">
        <v>8071</v>
      </c>
      <c r="AO325" s="81" t="s">
        <v>8394</v>
      </c>
      <c r="AP325" s="76" t="s">
        <v>66</v>
      </c>
      <c r="AQ325" s="48" t="s">
        <v>2179</v>
      </c>
      <c r="AR325" s="48" t="s">
        <v>2179</v>
      </c>
      <c r="AS325" s="48" t="s">
        <v>2350</v>
      </c>
      <c r="AT325" s="48" t="s">
        <v>2350</v>
      </c>
      <c r="AU325" s="48"/>
      <c r="AV325" s="48"/>
      <c r="AW325" s="102" t="s">
        <v>10782</v>
      </c>
      <c r="AX325" s="102" t="s">
        <v>10782</v>
      </c>
      <c r="AY325" s="102" t="s">
        <v>11471</v>
      </c>
      <c r="AZ325" s="102" t="s">
        <v>11471</v>
      </c>
      <c r="BA325" s="2"/>
      <c r="BB325" s="3"/>
      <c r="BC325" s="3"/>
      <c r="BD325" s="3"/>
      <c r="BE325" s="3"/>
    </row>
    <row r="326" spans="1:57" x14ac:dyDescent="0.3">
      <c r="A326" s="62" t="s">
        <v>423</v>
      </c>
      <c r="B326" s="63"/>
      <c r="C326" s="63"/>
      <c r="D326" s="64"/>
      <c r="E326" s="66"/>
      <c r="F326" s="98" t="s">
        <v>7173</v>
      </c>
      <c r="G326" s="63"/>
      <c r="H326" s="67"/>
      <c r="I326" s="68"/>
      <c r="J326" s="68"/>
      <c r="K326" s="67" t="s">
        <v>9625</v>
      </c>
      <c r="L326" s="71"/>
      <c r="M326" s="72">
        <v>6897.9189453125</v>
      </c>
      <c r="N326" s="72">
        <v>9529.2880859375</v>
      </c>
      <c r="O326" s="73"/>
      <c r="P326" s="74"/>
      <c r="Q326" s="74"/>
      <c r="R326" s="84"/>
      <c r="S326" s="48">
        <v>1</v>
      </c>
      <c r="T326" s="48">
        <v>1</v>
      </c>
      <c r="U326" s="49">
        <v>0</v>
      </c>
      <c r="V326" s="49">
        <v>0</v>
      </c>
      <c r="W326" s="49">
        <v>0</v>
      </c>
      <c r="X326" s="49">
        <v>1</v>
      </c>
      <c r="Y326" s="49">
        <v>0</v>
      </c>
      <c r="Z326" s="49" t="s">
        <v>10536</v>
      </c>
      <c r="AA326" s="69">
        <v>326</v>
      </c>
      <c r="AB326" s="69"/>
      <c r="AC326" s="70"/>
      <c r="AD326" s="76">
        <v>278</v>
      </c>
      <c r="AE326" s="76">
        <v>48</v>
      </c>
      <c r="AF326" s="76">
        <v>4429</v>
      </c>
      <c r="AG326" s="76">
        <v>9908</v>
      </c>
      <c r="AH326" s="76"/>
      <c r="AI326" s="76" t="s">
        <v>4859</v>
      </c>
      <c r="AJ326" s="76" t="s">
        <v>5861</v>
      </c>
      <c r="AK326" s="76"/>
      <c r="AL326" s="76"/>
      <c r="AM326" s="78">
        <v>39887.866956018515</v>
      </c>
      <c r="AN326" s="76" t="s">
        <v>8071</v>
      </c>
      <c r="AO326" s="81" t="s">
        <v>8395</v>
      </c>
      <c r="AP326" s="76" t="s">
        <v>66</v>
      </c>
      <c r="AQ326" s="48" t="s">
        <v>2180</v>
      </c>
      <c r="AR326" s="48" t="s">
        <v>2180</v>
      </c>
      <c r="AS326" s="48" t="s">
        <v>2350</v>
      </c>
      <c r="AT326" s="48" t="s">
        <v>2350</v>
      </c>
      <c r="AU326" s="48"/>
      <c r="AV326" s="48"/>
      <c r="AW326" s="102" t="s">
        <v>10783</v>
      </c>
      <c r="AX326" s="102" t="s">
        <v>10783</v>
      </c>
      <c r="AY326" s="102" t="s">
        <v>11472</v>
      </c>
      <c r="AZ326" s="102" t="s">
        <v>11472</v>
      </c>
      <c r="BA326" s="2"/>
      <c r="BB326" s="3"/>
      <c r="BC326" s="3"/>
      <c r="BD326" s="3"/>
      <c r="BE326" s="3"/>
    </row>
    <row r="327" spans="1:57" x14ac:dyDescent="0.3">
      <c r="A327" s="62" t="s">
        <v>424</v>
      </c>
      <c r="B327" s="63"/>
      <c r="C327" s="63"/>
      <c r="D327" s="64"/>
      <c r="E327" s="66"/>
      <c r="F327" s="98" t="s">
        <v>7174</v>
      </c>
      <c r="G327" s="63"/>
      <c r="H327" s="67"/>
      <c r="I327" s="68"/>
      <c r="J327" s="68"/>
      <c r="K327" s="67" t="s">
        <v>9626</v>
      </c>
      <c r="L327" s="71"/>
      <c r="M327" s="72">
        <v>7354.49072265625</v>
      </c>
      <c r="N327" s="72">
        <v>9036.09765625</v>
      </c>
      <c r="O327" s="73"/>
      <c r="P327" s="74"/>
      <c r="Q327" s="74"/>
      <c r="R327" s="84"/>
      <c r="S327" s="48">
        <v>1</v>
      </c>
      <c r="T327" s="48">
        <v>1</v>
      </c>
      <c r="U327" s="49">
        <v>0</v>
      </c>
      <c r="V327" s="49">
        <v>0</v>
      </c>
      <c r="W327" s="49">
        <v>0</v>
      </c>
      <c r="X327" s="49">
        <v>1</v>
      </c>
      <c r="Y327" s="49">
        <v>0</v>
      </c>
      <c r="Z327" s="49" t="s">
        <v>10536</v>
      </c>
      <c r="AA327" s="69">
        <v>327</v>
      </c>
      <c r="AB327" s="69"/>
      <c r="AC327" s="70"/>
      <c r="AD327" s="76">
        <v>696</v>
      </c>
      <c r="AE327" s="76">
        <v>441</v>
      </c>
      <c r="AF327" s="76">
        <v>9928</v>
      </c>
      <c r="AG327" s="76">
        <v>47</v>
      </c>
      <c r="AH327" s="76"/>
      <c r="AI327" s="76" t="s">
        <v>4860</v>
      </c>
      <c r="AJ327" s="76" t="s">
        <v>5862</v>
      </c>
      <c r="AK327" s="76"/>
      <c r="AL327" s="76"/>
      <c r="AM327" s="78">
        <v>40664.421064814815</v>
      </c>
      <c r="AN327" s="76" t="s">
        <v>8071</v>
      </c>
      <c r="AO327" s="81" t="s">
        <v>8396</v>
      </c>
      <c r="AP327" s="76" t="s">
        <v>66</v>
      </c>
      <c r="AQ327" s="48" t="s">
        <v>2181</v>
      </c>
      <c r="AR327" s="48" t="s">
        <v>2181</v>
      </c>
      <c r="AS327" s="48" t="s">
        <v>2350</v>
      </c>
      <c r="AT327" s="48" t="s">
        <v>2350</v>
      </c>
      <c r="AU327" s="48"/>
      <c r="AV327" s="48"/>
      <c r="AW327" s="102" t="s">
        <v>10784</v>
      </c>
      <c r="AX327" s="102" t="s">
        <v>10784</v>
      </c>
      <c r="AY327" s="102" t="s">
        <v>11473</v>
      </c>
      <c r="AZ327" s="102" t="s">
        <v>11473</v>
      </c>
      <c r="BA327" s="2"/>
      <c r="BB327" s="3"/>
      <c r="BC327" s="3"/>
      <c r="BD327" s="3"/>
      <c r="BE327" s="3"/>
    </row>
    <row r="328" spans="1:57" x14ac:dyDescent="0.3">
      <c r="A328" s="62" t="s">
        <v>425</v>
      </c>
      <c r="B328" s="63"/>
      <c r="C328" s="63"/>
      <c r="D328" s="64"/>
      <c r="E328" s="66"/>
      <c r="F328" s="98" t="s">
        <v>7175</v>
      </c>
      <c r="G328" s="63"/>
      <c r="H328" s="67"/>
      <c r="I328" s="68"/>
      <c r="J328" s="68"/>
      <c r="K328" s="67" t="s">
        <v>9627</v>
      </c>
      <c r="L328" s="71"/>
      <c r="M328" s="72">
        <v>6779.783203125</v>
      </c>
      <c r="N328" s="72">
        <v>6632.294921875</v>
      </c>
      <c r="O328" s="73"/>
      <c r="P328" s="74"/>
      <c r="Q328" s="74"/>
      <c r="R328" s="84"/>
      <c r="S328" s="48">
        <v>0</v>
      </c>
      <c r="T328" s="48">
        <v>1</v>
      </c>
      <c r="U328" s="49">
        <v>0</v>
      </c>
      <c r="V328" s="49">
        <v>6.9439999999999997E-3</v>
      </c>
      <c r="W328" s="49">
        <v>0</v>
      </c>
      <c r="X328" s="49">
        <v>0.54690300000000003</v>
      </c>
      <c r="Y328" s="49">
        <v>0</v>
      </c>
      <c r="Z328" s="49">
        <v>0</v>
      </c>
      <c r="AA328" s="69">
        <v>328</v>
      </c>
      <c r="AB328" s="69"/>
      <c r="AC328" s="70"/>
      <c r="AD328" s="76">
        <v>267</v>
      </c>
      <c r="AE328" s="76">
        <v>103</v>
      </c>
      <c r="AF328" s="76">
        <v>912</v>
      </c>
      <c r="AG328" s="76">
        <v>4788</v>
      </c>
      <c r="AH328" s="76"/>
      <c r="AI328" s="76"/>
      <c r="AJ328" s="76"/>
      <c r="AK328" s="76"/>
      <c r="AL328" s="76"/>
      <c r="AM328" s="78">
        <v>41816.861701388887</v>
      </c>
      <c r="AN328" s="76" t="s">
        <v>8071</v>
      </c>
      <c r="AO328" s="81" t="s">
        <v>8397</v>
      </c>
      <c r="AP328" s="76" t="s">
        <v>66</v>
      </c>
      <c r="AQ328" s="48" t="s">
        <v>2126</v>
      </c>
      <c r="AR328" s="48" t="s">
        <v>2126</v>
      </c>
      <c r="AS328" s="48" t="s">
        <v>2350</v>
      </c>
      <c r="AT328" s="48" t="s">
        <v>2350</v>
      </c>
      <c r="AU328" s="48"/>
      <c r="AV328" s="48"/>
      <c r="AW328" s="102" t="s">
        <v>10618</v>
      </c>
      <c r="AX328" s="102" t="s">
        <v>10618</v>
      </c>
      <c r="AY328" s="102" t="s">
        <v>11307</v>
      </c>
      <c r="AZ328" s="102" t="s">
        <v>11307</v>
      </c>
      <c r="BA328" s="2"/>
      <c r="BB328" s="3"/>
      <c r="BC328" s="3"/>
      <c r="BD328" s="3"/>
      <c r="BE328" s="3"/>
    </row>
    <row r="329" spans="1:57" x14ac:dyDescent="0.3">
      <c r="A329" s="62" t="s">
        <v>426</v>
      </c>
      <c r="B329" s="63"/>
      <c r="C329" s="63"/>
      <c r="D329" s="64"/>
      <c r="E329" s="66"/>
      <c r="F329" s="98" t="s">
        <v>7176</v>
      </c>
      <c r="G329" s="63"/>
      <c r="H329" s="67"/>
      <c r="I329" s="68"/>
      <c r="J329" s="68"/>
      <c r="K329" s="67" t="s">
        <v>9628</v>
      </c>
      <c r="L329" s="71"/>
      <c r="M329" s="72">
        <v>2499.75</v>
      </c>
      <c r="N329" s="72">
        <v>3966.382080078125</v>
      </c>
      <c r="O329" s="73"/>
      <c r="P329" s="74"/>
      <c r="Q329" s="74"/>
      <c r="R329" s="84"/>
      <c r="S329" s="48">
        <v>0</v>
      </c>
      <c r="T329" s="48">
        <v>1</v>
      </c>
      <c r="U329" s="49">
        <v>0</v>
      </c>
      <c r="V329" s="49">
        <v>0.2</v>
      </c>
      <c r="W329" s="49">
        <v>0</v>
      </c>
      <c r="X329" s="49">
        <v>0.693693</v>
      </c>
      <c r="Y329" s="49">
        <v>0</v>
      </c>
      <c r="Z329" s="49">
        <v>0</v>
      </c>
      <c r="AA329" s="69">
        <v>329</v>
      </c>
      <c r="AB329" s="69"/>
      <c r="AC329" s="70"/>
      <c r="AD329" s="76">
        <v>156</v>
      </c>
      <c r="AE329" s="76">
        <v>132</v>
      </c>
      <c r="AF329" s="76">
        <v>913</v>
      </c>
      <c r="AG329" s="76">
        <v>398</v>
      </c>
      <c r="AH329" s="76"/>
      <c r="AI329" s="76" t="s">
        <v>4861</v>
      </c>
      <c r="AJ329" s="76" t="s">
        <v>5747</v>
      </c>
      <c r="AK329" s="76"/>
      <c r="AL329" s="76"/>
      <c r="AM329" s="78">
        <v>42521.345023148147</v>
      </c>
      <c r="AN329" s="76" t="s">
        <v>8071</v>
      </c>
      <c r="AO329" s="81" t="s">
        <v>8398</v>
      </c>
      <c r="AP329" s="76" t="s">
        <v>66</v>
      </c>
      <c r="AQ329" s="48"/>
      <c r="AR329" s="48"/>
      <c r="AS329" s="48"/>
      <c r="AT329" s="48"/>
      <c r="AU329" s="48"/>
      <c r="AV329" s="48"/>
      <c r="AW329" s="102" t="s">
        <v>10785</v>
      </c>
      <c r="AX329" s="102" t="s">
        <v>10785</v>
      </c>
      <c r="AY329" s="102" t="s">
        <v>11474</v>
      </c>
      <c r="AZ329" s="102" t="s">
        <v>11474</v>
      </c>
      <c r="BA329" s="2"/>
      <c r="BB329" s="3"/>
      <c r="BC329" s="3"/>
      <c r="BD329" s="3"/>
      <c r="BE329" s="3"/>
    </row>
    <row r="330" spans="1:57" x14ac:dyDescent="0.3">
      <c r="A330" s="62" t="s">
        <v>1253</v>
      </c>
      <c r="B330" s="63"/>
      <c r="C330" s="63"/>
      <c r="D330" s="64"/>
      <c r="E330" s="66"/>
      <c r="F330" s="98" t="s">
        <v>7177</v>
      </c>
      <c r="G330" s="63"/>
      <c r="H330" s="67"/>
      <c r="I330" s="68"/>
      <c r="J330" s="68"/>
      <c r="K330" s="67" t="s">
        <v>9629</v>
      </c>
      <c r="L330" s="71"/>
      <c r="M330" s="72">
        <v>2644.427001953125</v>
      </c>
      <c r="N330" s="72">
        <v>4024.5595703125</v>
      </c>
      <c r="O330" s="73"/>
      <c r="P330" s="74"/>
      <c r="Q330" s="74"/>
      <c r="R330" s="84"/>
      <c r="S330" s="48">
        <v>3</v>
      </c>
      <c r="T330" s="48">
        <v>0</v>
      </c>
      <c r="U330" s="49">
        <v>6</v>
      </c>
      <c r="V330" s="49">
        <v>0.33333299999999999</v>
      </c>
      <c r="W330" s="49">
        <v>0</v>
      </c>
      <c r="X330" s="49">
        <v>1.9189179999999999</v>
      </c>
      <c r="Y330" s="49">
        <v>0</v>
      </c>
      <c r="Z330" s="49">
        <v>0</v>
      </c>
      <c r="AA330" s="69">
        <v>330</v>
      </c>
      <c r="AB330" s="69"/>
      <c r="AC330" s="70"/>
      <c r="AD330" s="76">
        <v>2032</v>
      </c>
      <c r="AE330" s="76">
        <v>3316</v>
      </c>
      <c r="AF330" s="76">
        <v>38717</v>
      </c>
      <c r="AG330" s="76">
        <v>17602</v>
      </c>
      <c r="AH330" s="76"/>
      <c r="AI330" s="76" t="s">
        <v>4862</v>
      </c>
      <c r="AJ330" s="76" t="s">
        <v>5863</v>
      </c>
      <c r="AK330" s="81" t="s">
        <v>6484</v>
      </c>
      <c r="AL330" s="76"/>
      <c r="AM330" s="78">
        <v>40689.98646990741</v>
      </c>
      <c r="AN330" s="76" t="s">
        <v>8071</v>
      </c>
      <c r="AO330" s="81" t="s">
        <v>8399</v>
      </c>
      <c r="AP330" s="76" t="s">
        <v>65</v>
      </c>
      <c r="AQ330" s="48"/>
      <c r="AR330" s="48"/>
      <c r="AS330" s="48"/>
      <c r="AT330" s="48"/>
      <c r="AU330" s="48"/>
      <c r="AV330" s="48"/>
      <c r="AW330" s="48"/>
      <c r="AX330" s="48"/>
      <c r="AY330" s="48"/>
      <c r="AZ330" s="48"/>
      <c r="BA330" s="2"/>
      <c r="BB330" s="3"/>
      <c r="BC330" s="3"/>
      <c r="BD330" s="3"/>
      <c r="BE330" s="3"/>
    </row>
    <row r="331" spans="1:57" x14ac:dyDescent="0.3">
      <c r="A331" s="62" t="s">
        <v>427</v>
      </c>
      <c r="B331" s="63"/>
      <c r="C331" s="63"/>
      <c r="D331" s="64"/>
      <c r="E331" s="66"/>
      <c r="F331" s="98" t="s">
        <v>7178</v>
      </c>
      <c r="G331" s="63"/>
      <c r="H331" s="67"/>
      <c r="I331" s="68"/>
      <c r="J331" s="68"/>
      <c r="K331" s="67" t="s">
        <v>9630</v>
      </c>
      <c r="L331" s="71"/>
      <c r="M331" s="72">
        <v>1199.09423828125</v>
      </c>
      <c r="N331" s="72">
        <v>6357.392578125</v>
      </c>
      <c r="O331" s="73"/>
      <c r="P331" s="74"/>
      <c r="Q331" s="74"/>
      <c r="R331" s="84"/>
      <c r="S331" s="48">
        <v>0</v>
      </c>
      <c r="T331" s="48">
        <v>1</v>
      </c>
      <c r="U331" s="49">
        <v>0</v>
      </c>
      <c r="V331" s="49">
        <v>9.7090000000000006E-3</v>
      </c>
      <c r="W331" s="49">
        <v>1.8818999999999999E-2</v>
      </c>
      <c r="X331" s="49">
        <v>0.54937599999999998</v>
      </c>
      <c r="Y331" s="49">
        <v>0</v>
      </c>
      <c r="Z331" s="49">
        <v>0</v>
      </c>
      <c r="AA331" s="69">
        <v>331</v>
      </c>
      <c r="AB331" s="69"/>
      <c r="AC331" s="70"/>
      <c r="AD331" s="76">
        <v>556</v>
      </c>
      <c r="AE331" s="76">
        <v>215</v>
      </c>
      <c r="AF331" s="76">
        <v>1120</v>
      </c>
      <c r="AG331" s="76">
        <v>3023</v>
      </c>
      <c r="AH331" s="76"/>
      <c r="AI331" s="76" t="s">
        <v>4863</v>
      </c>
      <c r="AJ331" s="76" t="s">
        <v>5864</v>
      </c>
      <c r="AK331" s="76"/>
      <c r="AL331" s="76"/>
      <c r="AM331" s="78">
        <v>40562.573807870373</v>
      </c>
      <c r="AN331" s="76" t="s">
        <v>8071</v>
      </c>
      <c r="AO331" s="81" t="s">
        <v>8400</v>
      </c>
      <c r="AP331" s="76" t="s">
        <v>66</v>
      </c>
      <c r="AQ331" s="48"/>
      <c r="AR331" s="48"/>
      <c r="AS331" s="48"/>
      <c r="AT331" s="48"/>
      <c r="AU331" s="48"/>
      <c r="AV331" s="48"/>
      <c r="AW331" s="102" t="s">
        <v>10629</v>
      </c>
      <c r="AX331" s="102" t="s">
        <v>10629</v>
      </c>
      <c r="AY331" s="102" t="s">
        <v>11318</v>
      </c>
      <c r="AZ331" s="102" t="s">
        <v>11318</v>
      </c>
      <c r="BA331" s="2"/>
      <c r="BB331" s="3"/>
      <c r="BC331" s="3"/>
      <c r="BD331" s="3"/>
      <c r="BE331" s="3"/>
    </row>
    <row r="332" spans="1:57" x14ac:dyDescent="0.3">
      <c r="A332" s="62" t="s">
        <v>428</v>
      </c>
      <c r="B332" s="63"/>
      <c r="C332" s="63"/>
      <c r="D332" s="64"/>
      <c r="E332" s="66"/>
      <c r="F332" s="98" t="s">
        <v>7179</v>
      </c>
      <c r="G332" s="63"/>
      <c r="H332" s="67"/>
      <c r="I332" s="68"/>
      <c r="J332" s="68"/>
      <c r="K332" s="67" t="s">
        <v>9631</v>
      </c>
      <c r="L332" s="71"/>
      <c r="M332" s="72">
        <v>1396.064697265625</v>
      </c>
      <c r="N332" s="72">
        <v>6730.36767578125</v>
      </c>
      <c r="O332" s="73"/>
      <c r="P332" s="74"/>
      <c r="Q332" s="74"/>
      <c r="R332" s="84"/>
      <c r="S332" s="48">
        <v>0</v>
      </c>
      <c r="T332" s="48">
        <v>1</v>
      </c>
      <c r="U332" s="49">
        <v>0</v>
      </c>
      <c r="V332" s="49">
        <v>9.7090000000000006E-3</v>
      </c>
      <c r="W332" s="49">
        <v>1.8818999999999999E-2</v>
      </c>
      <c r="X332" s="49">
        <v>0.54937599999999998</v>
      </c>
      <c r="Y332" s="49">
        <v>0</v>
      </c>
      <c r="Z332" s="49">
        <v>0</v>
      </c>
      <c r="AA332" s="69">
        <v>332</v>
      </c>
      <c r="AB332" s="69"/>
      <c r="AC332" s="70"/>
      <c r="AD332" s="76">
        <v>670</v>
      </c>
      <c r="AE332" s="76">
        <v>216</v>
      </c>
      <c r="AF332" s="76">
        <v>2916</v>
      </c>
      <c r="AG332" s="76">
        <v>29082</v>
      </c>
      <c r="AH332" s="76"/>
      <c r="AI332" s="76" t="s">
        <v>4864</v>
      </c>
      <c r="AJ332" s="76" t="s">
        <v>5865</v>
      </c>
      <c r="AK332" s="76"/>
      <c r="AL332" s="76"/>
      <c r="AM332" s="78">
        <v>41977.742627314816</v>
      </c>
      <c r="AN332" s="76" t="s">
        <v>8071</v>
      </c>
      <c r="AO332" s="81" t="s">
        <v>8401</v>
      </c>
      <c r="AP332" s="76" t="s">
        <v>66</v>
      </c>
      <c r="AQ332" s="48"/>
      <c r="AR332" s="48"/>
      <c r="AS332" s="48"/>
      <c r="AT332" s="48"/>
      <c r="AU332" s="48"/>
      <c r="AV332" s="48"/>
      <c r="AW332" s="102" t="s">
        <v>10629</v>
      </c>
      <c r="AX332" s="102" t="s">
        <v>10629</v>
      </c>
      <c r="AY332" s="102" t="s">
        <v>11318</v>
      </c>
      <c r="AZ332" s="102" t="s">
        <v>11318</v>
      </c>
      <c r="BA332" s="2"/>
      <c r="BB332" s="3"/>
      <c r="BC332" s="3"/>
      <c r="BD332" s="3"/>
      <c r="BE332" s="3"/>
    </row>
    <row r="333" spans="1:57" x14ac:dyDescent="0.3">
      <c r="A333" s="62" t="s">
        <v>429</v>
      </c>
      <c r="B333" s="63"/>
      <c r="C333" s="63"/>
      <c r="D333" s="64"/>
      <c r="E333" s="66"/>
      <c r="F333" s="98" t="s">
        <v>7180</v>
      </c>
      <c r="G333" s="63"/>
      <c r="H333" s="67"/>
      <c r="I333" s="68"/>
      <c r="J333" s="68"/>
      <c r="K333" s="67" t="s">
        <v>9632</v>
      </c>
      <c r="L333" s="71"/>
      <c r="M333" s="72">
        <v>3869.8779296875</v>
      </c>
      <c r="N333" s="72">
        <v>9714.2919921875</v>
      </c>
      <c r="O333" s="73"/>
      <c r="P333" s="74"/>
      <c r="Q333" s="74"/>
      <c r="R333" s="84"/>
      <c r="S333" s="48">
        <v>1</v>
      </c>
      <c r="T333" s="48">
        <v>1</v>
      </c>
      <c r="U333" s="49">
        <v>0</v>
      </c>
      <c r="V333" s="49">
        <v>0</v>
      </c>
      <c r="W333" s="49">
        <v>0</v>
      </c>
      <c r="X333" s="49">
        <v>1</v>
      </c>
      <c r="Y333" s="49">
        <v>0</v>
      </c>
      <c r="Z333" s="49" t="s">
        <v>10536</v>
      </c>
      <c r="AA333" s="69">
        <v>333</v>
      </c>
      <c r="AB333" s="69"/>
      <c r="AC333" s="70"/>
      <c r="AD333" s="76">
        <v>1337</v>
      </c>
      <c r="AE333" s="76">
        <v>459</v>
      </c>
      <c r="AF333" s="76">
        <v>29312</v>
      </c>
      <c r="AG333" s="76">
        <v>6606</v>
      </c>
      <c r="AH333" s="76"/>
      <c r="AI333" s="76" t="s">
        <v>4865</v>
      </c>
      <c r="AJ333" s="76" t="s">
        <v>5866</v>
      </c>
      <c r="AK333" s="76"/>
      <c r="AL333" s="76"/>
      <c r="AM333" s="78">
        <v>40853.488067129627</v>
      </c>
      <c r="AN333" s="76" t="s">
        <v>8071</v>
      </c>
      <c r="AO333" s="81" t="s">
        <v>8402</v>
      </c>
      <c r="AP333" s="76" t="s">
        <v>66</v>
      </c>
      <c r="AQ333" s="48"/>
      <c r="AR333" s="48"/>
      <c r="AS333" s="48"/>
      <c r="AT333" s="48"/>
      <c r="AU333" s="48"/>
      <c r="AV333" s="48"/>
      <c r="AW333" s="102" t="s">
        <v>10786</v>
      </c>
      <c r="AX333" s="102" t="s">
        <v>10786</v>
      </c>
      <c r="AY333" s="102" t="s">
        <v>11475</v>
      </c>
      <c r="AZ333" s="102" t="s">
        <v>11475</v>
      </c>
      <c r="BA333" s="2"/>
      <c r="BB333" s="3"/>
      <c r="BC333" s="3"/>
      <c r="BD333" s="3"/>
      <c r="BE333" s="3"/>
    </row>
    <row r="334" spans="1:57" x14ac:dyDescent="0.3">
      <c r="A334" s="62" t="s">
        <v>430</v>
      </c>
      <c r="B334" s="63"/>
      <c r="C334" s="63"/>
      <c r="D334" s="64"/>
      <c r="E334" s="66"/>
      <c r="F334" s="98" t="s">
        <v>7181</v>
      </c>
      <c r="G334" s="63"/>
      <c r="H334" s="67"/>
      <c r="I334" s="68"/>
      <c r="J334" s="68"/>
      <c r="K334" s="67" t="s">
        <v>9633</v>
      </c>
      <c r="L334" s="71"/>
      <c r="M334" s="72">
        <v>4289.6943359375</v>
      </c>
      <c r="N334" s="72">
        <v>1268.064453125</v>
      </c>
      <c r="O334" s="73"/>
      <c r="P334" s="74"/>
      <c r="Q334" s="74"/>
      <c r="R334" s="84"/>
      <c r="S334" s="48">
        <v>0</v>
      </c>
      <c r="T334" s="48">
        <v>1</v>
      </c>
      <c r="U334" s="49">
        <v>0</v>
      </c>
      <c r="V334" s="49">
        <v>1</v>
      </c>
      <c r="W334" s="49">
        <v>0</v>
      </c>
      <c r="X334" s="49">
        <v>1</v>
      </c>
      <c r="Y334" s="49">
        <v>0</v>
      </c>
      <c r="Z334" s="49">
        <v>0</v>
      </c>
      <c r="AA334" s="69">
        <v>334</v>
      </c>
      <c r="AB334" s="69"/>
      <c r="AC334" s="70"/>
      <c r="AD334" s="76">
        <v>289</v>
      </c>
      <c r="AE334" s="76">
        <v>321</v>
      </c>
      <c r="AF334" s="76">
        <v>3760</v>
      </c>
      <c r="AG334" s="76">
        <v>24615</v>
      </c>
      <c r="AH334" s="76"/>
      <c r="AI334" s="76" t="s">
        <v>4866</v>
      </c>
      <c r="AJ334" s="76" t="s">
        <v>5867</v>
      </c>
      <c r="AK334" s="76"/>
      <c r="AL334" s="76"/>
      <c r="AM334" s="78">
        <v>43147.764976851853</v>
      </c>
      <c r="AN334" s="76" t="s">
        <v>8071</v>
      </c>
      <c r="AO334" s="81" t="s">
        <v>8403</v>
      </c>
      <c r="AP334" s="76" t="s">
        <v>66</v>
      </c>
      <c r="AQ334" s="48"/>
      <c r="AR334" s="48"/>
      <c r="AS334" s="48"/>
      <c r="AT334" s="48"/>
      <c r="AU334" s="48"/>
      <c r="AV334" s="48"/>
      <c r="AW334" s="102" t="s">
        <v>10787</v>
      </c>
      <c r="AX334" s="102" t="s">
        <v>10787</v>
      </c>
      <c r="AY334" s="102" t="s">
        <v>11476</v>
      </c>
      <c r="AZ334" s="102" t="s">
        <v>11476</v>
      </c>
      <c r="BA334" s="2"/>
      <c r="BB334" s="3"/>
      <c r="BC334" s="3"/>
      <c r="BD334" s="3"/>
      <c r="BE334" s="3"/>
    </row>
    <row r="335" spans="1:57" x14ac:dyDescent="0.3">
      <c r="A335" s="62" t="s">
        <v>1254</v>
      </c>
      <c r="B335" s="63"/>
      <c r="C335" s="63"/>
      <c r="D335" s="64"/>
      <c r="E335" s="66"/>
      <c r="F335" s="98" t="s">
        <v>7182</v>
      </c>
      <c r="G335" s="63"/>
      <c r="H335" s="67"/>
      <c r="I335" s="68"/>
      <c r="J335" s="68"/>
      <c r="K335" s="67" t="s">
        <v>9634</v>
      </c>
      <c r="L335" s="71"/>
      <c r="M335" s="72">
        <v>4382.27783203125</v>
      </c>
      <c r="N335" s="72">
        <v>1205.70068359375</v>
      </c>
      <c r="O335" s="73"/>
      <c r="P335" s="74"/>
      <c r="Q335" s="74"/>
      <c r="R335" s="84"/>
      <c r="S335" s="48">
        <v>1</v>
      </c>
      <c r="T335" s="48">
        <v>0</v>
      </c>
      <c r="U335" s="49">
        <v>0</v>
      </c>
      <c r="V335" s="49">
        <v>1</v>
      </c>
      <c r="W335" s="49">
        <v>0</v>
      </c>
      <c r="X335" s="49">
        <v>1</v>
      </c>
      <c r="Y335" s="49">
        <v>0</v>
      </c>
      <c r="Z335" s="49">
        <v>0</v>
      </c>
      <c r="AA335" s="69">
        <v>335</v>
      </c>
      <c r="AB335" s="69"/>
      <c r="AC335" s="70"/>
      <c r="AD335" s="76">
        <v>2011</v>
      </c>
      <c r="AE335" s="76">
        <v>669</v>
      </c>
      <c r="AF335" s="76">
        <v>25740</v>
      </c>
      <c r="AG335" s="76">
        <v>10944</v>
      </c>
      <c r="AH335" s="76"/>
      <c r="AI335" s="76" t="s">
        <v>4867</v>
      </c>
      <c r="AJ335" s="76" t="s">
        <v>5747</v>
      </c>
      <c r="AK335" s="81" t="s">
        <v>6485</v>
      </c>
      <c r="AL335" s="76"/>
      <c r="AM335" s="78">
        <v>41676.913611111115</v>
      </c>
      <c r="AN335" s="76" t="s">
        <v>8071</v>
      </c>
      <c r="AO335" s="81" t="s">
        <v>8404</v>
      </c>
      <c r="AP335" s="76" t="s">
        <v>65</v>
      </c>
      <c r="AQ335" s="48"/>
      <c r="AR335" s="48"/>
      <c r="AS335" s="48"/>
      <c r="AT335" s="48"/>
      <c r="AU335" s="48"/>
      <c r="AV335" s="48"/>
      <c r="AW335" s="48"/>
      <c r="AX335" s="48"/>
      <c r="AY335" s="48"/>
      <c r="AZ335" s="48"/>
      <c r="BA335" s="2"/>
      <c r="BB335" s="3"/>
      <c r="BC335" s="3"/>
      <c r="BD335" s="3"/>
      <c r="BE335" s="3"/>
    </row>
    <row r="336" spans="1:57" x14ac:dyDescent="0.3">
      <c r="A336" s="62" t="s">
        <v>431</v>
      </c>
      <c r="B336" s="63"/>
      <c r="C336" s="63"/>
      <c r="D336" s="64"/>
      <c r="E336" s="66"/>
      <c r="F336" s="98" t="s">
        <v>7183</v>
      </c>
      <c r="G336" s="63"/>
      <c r="H336" s="67"/>
      <c r="I336" s="68"/>
      <c r="J336" s="68"/>
      <c r="K336" s="67" t="s">
        <v>9635</v>
      </c>
      <c r="L336" s="71"/>
      <c r="M336" s="72">
        <v>4382.27783203125</v>
      </c>
      <c r="N336" s="72">
        <v>893.8814697265625</v>
      </c>
      <c r="O336" s="73"/>
      <c r="P336" s="74"/>
      <c r="Q336" s="74"/>
      <c r="R336" s="84"/>
      <c r="S336" s="48">
        <v>0</v>
      </c>
      <c r="T336" s="48">
        <v>1</v>
      </c>
      <c r="U336" s="49">
        <v>0</v>
      </c>
      <c r="V336" s="49">
        <v>1</v>
      </c>
      <c r="W336" s="49">
        <v>0</v>
      </c>
      <c r="X336" s="49">
        <v>1</v>
      </c>
      <c r="Y336" s="49">
        <v>0</v>
      </c>
      <c r="Z336" s="49">
        <v>0</v>
      </c>
      <c r="AA336" s="69">
        <v>336</v>
      </c>
      <c r="AB336" s="69"/>
      <c r="AC336" s="70"/>
      <c r="AD336" s="76">
        <v>1026</v>
      </c>
      <c r="AE336" s="76">
        <v>1758</v>
      </c>
      <c r="AF336" s="76">
        <v>5029</v>
      </c>
      <c r="AG336" s="76">
        <v>2739</v>
      </c>
      <c r="AH336" s="76"/>
      <c r="AI336" s="76" t="s">
        <v>4868</v>
      </c>
      <c r="AJ336" s="76" t="s">
        <v>5868</v>
      </c>
      <c r="AK336" s="81" t="s">
        <v>6486</v>
      </c>
      <c r="AL336" s="76"/>
      <c r="AM336" s="78">
        <v>40626.954351851855</v>
      </c>
      <c r="AN336" s="76" t="s">
        <v>8071</v>
      </c>
      <c r="AO336" s="81" t="s">
        <v>8405</v>
      </c>
      <c r="AP336" s="76" t="s">
        <v>66</v>
      </c>
      <c r="AQ336" s="48"/>
      <c r="AR336" s="48"/>
      <c r="AS336" s="48"/>
      <c r="AT336" s="48"/>
      <c r="AU336" s="48"/>
      <c r="AV336" s="48"/>
      <c r="AW336" s="102" t="s">
        <v>10788</v>
      </c>
      <c r="AX336" s="102" t="s">
        <v>10788</v>
      </c>
      <c r="AY336" s="102" t="s">
        <v>11477</v>
      </c>
      <c r="AZ336" s="102" t="s">
        <v>11477</v>
      </c>
      <c r="BA336" s="2"/>
      <c r="BB336" s="3"/>
      <c r="BC336" s="3"/>
      <c r="BD336" s="3"/>
      <c r="BE336" s="3"/>
    </row>
    <row r="337" spans="1:57" x14ac:dyDescent="0.3">
      <c r="A337" s="62" t="s">
        <v>1255</v>
      </c>
      <c r="B337" s="63"/>
      <c r="C337" s="63"/>
      <c r="D337" s="64"/>
      <c r="E337" s="66"/>
      <c r="F337" s="98" t="s">
        <v>7184</v>
      </c>
      <c r="G337" s="63"/>
      <c r="H337" s="67"/>
      <c r="I337" s="68"/>
      <c r="J337" s="68"/>
      <c r="K337" s="67" t="s">
        <v>9636</v>
      </c>
      <c r="L337" s="71"/>
      <c r="M337" s="72">
        <v>4289.6943359375</v>
      </c>
      <c r="N337" s="72">
        <v>956.24530029296875</v>
      </c>
      <c r="O337" s="73"/>
      <c r="P337" s="74"/>
      <c r="Q337" s="74"/>
      <c r="R337" s="84"/>
      <c r="S337" s="48">
        <v>1</v>
      </c>
      <c r="T337" s="48">
        <v>0</v>
      </c>
      <c r="U337" s="49">
        <v>0</v>
      </c>
      <c r="V337" s="49">
        <v>1</v>
      </c>
      <c r="W337" s="49">
        <v>0</v>
      </c>
      <c r="X337" s="49">
        <v>1</v>
      </c>
      <c r="Y337" s="49">
        <v>0</v>
      </c>
      <c r="Z337" s="49">
        <v>0</v>
      </c>
      <c r="AA337" s="69">
        <v>337</v>
      </c>
      <c r="AB337" s="69"/>
      <c r="AC337" s="70"/>
      <c r="AD337" s="76">
        <v>237</v>
      </c>
      <c r="AE337" s="76">
        <v>128</v>
      </c>
      <c r="AF337" s="76">
        <v>3802</v>
      </c>
      <c r="AG337" s="76">
        <v>892</v>
      </c>
      <c r="AH337" s="76"/>
      <c r="AI337" s="76" t="s">
        <v>4869</v>
      </c>
      <c r="AJ337" s="76"/>
      <c r="AK337" s="81" t="s">
        <v>6487</v>
      </c>
      <c r="AL337" s="76"/>
      <c r="AM337" s="78">
        <v>43651.698287037034</v>
      </c>
      <c r="AN337" s="76" t="s">
        <v>8071</v>
      </c>
      <c r="AO337" s="81" t="s">
        <v>8406</v>
      </c>
      <c r="AP337" s="76" t="s">
        <v>65</v>
      </c>
      <c r="AQ337" s="48"/>
      <c r="AR337" s="48"/>
      <c r="AS337" s="48"/>
      <c r="AT337" s="48"/>
      <c r="AU337" s="48"/>
      <c r="AV337" s="48"/>
      <c r="AW337" s="48"/>
      <c r="AX337" s="48"/>
      <c r="AY337" s="48"/>
      <c r="AZ337" s="48"/>
      <c r="BA337" s="2"/>
      <c r="BB337" s="3"/>
      <c r="BC337" s="3"/>
      <c r="BD337" s="3"/>
      <c r="BE337" s="3"/>
    </row>
    <row r="338" spans="1:57" x14ac:dyDescent="0.3">
      <c r="A338" s="62" t="s">
        <v>432</v>
      </c>
      <c r="B338" s="63"/>
      <c r="C338" s="63"/>
      <c r="D338" s="64"/>
      <c r="E338" s="66"/>
      <c r="F338" s="98" t="s">
        <v>7185</v>
      </c>
      <c r="G338" s="63"/>
      <c r="H338" s="67"/>
      <c r="I338" s="68"/>
      <c r="J338" s="68"/>
      <c r="K338" s="67" t="s">
        <v>9637</v>
      </c>
      <c r="L338" s="71"/>
      <c r="M338" s="72">
        <v>4876.0556640625</v>
      </c>
      <c r="N338" s="72">
        <v>3741.82958984375</v>
      </c>
      <c r="O338" s="73"/>
      <c r="P338" s="74"/>
      <c r="Q338" s="74"/>
      <c r="R338" s="84"/>
      <c r="S338" s="48">
        <v>2</v>
      </c>
      <c r="T338" s="48">
        <v>1</v>
      </c>
      <c r="U338" s="49">
        <v>0</v>
      </c>
      <c r="V338" s="49">
        <v>1</v>
      </c>
      <c r="W338" s="49">
        <v>0</v>
      </c>
      <c r="X338" s="49">
        <v>1.2982450000000001</v>
      </c>
      <c r="Y338" s="49">
        <v>0</v>
      </c>
      <c r="Z338" s="49">
        <v>0</v>
      </c>
      <c r="AA338" s="69">
        <v>338</v>
      </c>
      <c r="AB338" s="69"/>
      <c r="AC338" s="70"/>
      <c r="AD338" s="76">
        <v>510</v>
      </c>
      <c r="AE338" s="76">
        <v>417</v>
      </c>
      <c r="AF338" s="76">
        <v>38513</v>
      </c>
      <c r="AG338" s="76">
        <v>24252</v>
      </c>
      <c r="AH338" s="76"/>
      <c r="AI338" s="76" t="s">
        <v>4870</v>
      </c>
      <c r="AJ338" s="76" t="s">
        <v>5869</v>
      </c>
      <c r="AK338" s="81" t="s">
        <v>6488</v>
      </c>
      <c r="AL338" s="76"/>
      <c r="AM338" s="78">
        <v>40234.69672453704</v>
      </c>
      <c r="AN338" s="76" t="s">
        <v>8071</v>
      </c>
      <c r="AO338" s="81" t="s">
        <v>8407</v>
      </c>
      <c r="AP338" s="76" t="s">
        <v>66</v>
      </c>
      <c r="AQ338" s="48" t="s">
        <v>2182</v>
      </c>
      <c r="AR338" s="48" t="s">
        <v>2182</v>
      </c>
      <c r="AS338" s="48" t="s">
        <v>2350</v>
      </c>
      <c r="AT338" s="48" t="s">
        <v>2350</v>
      </c>
      <c r="AU338" s="48"/>
      <c r="AV338" s="48"/>
      <c r="AW338" s="102" t="s">
        <v>10789</v>
      </c>
      <c r="AX338" s="102" t="s">
        <v>10789</v>
      </c>
      <c r="AY338" s="102" t="s">
        <v>11478</v>
      </c>
      <c r="AZ338" s="102" t="s">
        <v>11478</v>
      </c>
      <c r="BA338" s="2"/>
      <c r="BB338" s="3"/>
      <c r="BC338" s="3"/>
      <c r="BD338" s="3"/>
      <c r="BE338" s="3"/>
    </row>
    <row r="339" spans="1:57" x14ac:dyDescent="0.3">
      <c r="A339" s="62" t="s">
        <v>433</v>
      </c>
      <c r="B339" s="63"/>
      <c r="C339" s="63"/>
      <c r="D339" s="64"/>
      <c r="E339" s="66"/>
      <c r="F339" s="98" t="s">
        <v>7186</v>
      </c>
      <c r="G339" s="63"/>
      <c r="H339" s="67"/>
      <c r="I339" s="68"/>
      <c r="J339" s="68"/>
      <c r="K339" s="67" t="s">
        <v>9638</v>
      </c>
      <c r="L339" s="71"/>
      <c r="M339" s="72">
        <v>4752.611328125</v>
      </c>
      <c r="N339" s="72">
        <v>3804.193359375</v>
      </c>
      <c r="O339" s="73"/>
      <c r="P339" s="74"/>
      <c r="Q339" s="74"/>
      <c r="R339" s="84"/>
      <c r="S339" s="48">
        <v>0</v>
      </c>
      <c r="T339" s="48">
        <v>1</v>
      </c>
      <c r="U339" s="49">
        <v>0</v>
      </c>
      <c r="V339" s="49">
        <v>1</v>
      </c>
      <c r="W339" s="49">
        <v>0</v>
      </c>
      <c r="X339" s="49">
        <v>0.70175399999999999</v>
      </c>
      <c r="Y339" s="49">
        <v>0</v>
      </c>
      <c r="Z339" s="49">
        <v>0</v>
      </c>
      <c r="AA339" s="69">
        <v>339</v>
      </c>
      <c r="AB339" s="69"/>
      <c r="AC339" s="70"/>
      <c r="AD339" s="76">
        <v>477</v>
      </c>
      <c r="AE339" s="76">
        <v>37</v>
      </c>
      <c r="AF339" s="76">
        <v>5933</v>
      </c>
      <c r="AG339" s="76">
        <v>6355</v>
      </c>
      <c r="AH339" s="76"/>
      <c r="AI339" s="76" t="s">
        <v>4871</v>
      </c>
      <c r="AJ339" s="76"/>
      <c r="AK339" s="76"/>
      <c r="AL339" s="76"/>
      <c r="AM339" s="78">
        <v>40784.812569444446</v>
      </c>
      <c r="AN339" s="76" t="s">
        <v>8071</v>
      </c>
      <c r="AO339" s="81" t="s">
        <v>8408</v>
      </c>
      <c r="AP339" s="76" t="s">
        <v>66</v>
      </c>
      <c r="AQ339" s="48"/>
      <c r="AR339" s="48"/>
      <c r="AS339" s="48"/>
      <c r="AT339" s="48"/>
      <c r="AU339" s="48"/>
      <c r="AV339" s="48"/>
      <c r="AW339" s="102" t="s">
        <v>10790</v>
      </c>
      <c r="AX339" s="102" t="s">
        <v>10790</v>
      </c>
      <c r="AY339" s="102" t="s">
        <v>11479</v>
      </c>
      <c r="AZ339" s="102" t="s">
        <v>11479</v>
      </c>
      <c r="BA339" s="2"/>
      <c r="BB339" s="3"/>
      <c r="BC339" s="3"/>
      <c r="BD339" s="3"/>
      <c r="BE339" s="3"/>
    </row>
    <row r="340" spans="1:57" x14ac:dyDescent="0.3">
      <c r="A340" s="62" t="s">
        <v>434</v>
      </c>
      <c r="B340" s="63"/>
      <c r="C340" s="63"/>
      <c r="D340" s="64"/>
      <c r="E340" s="66"/>
      <c r="F340" s="98" t="s">
        <v>7187</v>
      </c>
      <c r="G340" s="63"/>
      <c r="H340" s="67"/>
      <c r="I340" s="68"/>
      <c r="J340" s="68"/>
      <c r="K340" s="67" t="s">
        <v>9639</v>
      </c>
      <c r="L340" s="71"/>
      <c r="M340" s="72">
        <v>4371.0966796875</v>
      </c>
      <c r="N340" s="72">
        <v>9280.494140625</v>
      </c>
      <c r="O340" s="73"/>
      <c r="P340" s="74"/>
      <c r="Q340" s="74"/>
      <c r="R340" s="84"/>
      <c r="S340" s="48">
        <v>1</v>
      </c>
      <c r="T340" s="48">
        <v>1</v>
      </c>
      <c r="U340" s="49">
        <v>0</v>
      </c>
      <c r="V340" s="49">
        <v>0</v>
      </c>
      <c r="W340" s="49">
        <v>0</v>
      </c>
      <c r="X340" s="49">
        <v>1</v>
      </c>
      <c r="Y340" s="49">
        <v>0</v>
      </c>
      <c r="Z340" s="49" t="s">
        <v>10536</v>
      </c>
      <c r="AA340" s="69">
        <v>340</v>
      </c>
      <c r="AB340" s="69"/>
      <c r="AC340" s="70"/>
      <c r="AD340" s="76">
        <v>886</v>
      </c>
      <c r="AE340" s="76">
        <v>781</v>
      </c>
      <c r="AF340" s="76">
        <v>55</v>
      </c>
      <c r="AG340" s="76">
        <v>0</v>
      </c>
      <c r="AH340" s="76"/>
      <c r="AI340" s="76"/>
      <c r="AJ340" s="76" t="s">
        <v>5846</v>
      </c>
      <c r="AK340" s="76"/>
      <c r="AL340" s="76"/>
      <c r="AM340" s="78">
        <v>42495.547175925924</v>
      </c>
      <c r="AN340" s="76" t="s">
        <v>8071</v>
      </c>
      <c r="AO340" s="81" t="s">
        <v>8409</v>
      </c>
      <c r="AP340" s="76" t="s">
        <v>66</v>
      </c>
      <c r="AQ340" s="48"/>
      <c r="AR340" s="48"/>
      <c r="AS340" s="48"/>
      <c r="AT340" s="48"/>
      <c r="AU340" s="48"/>
      <c r="AV340" s="48"/>
      <c r="AW340" s="102" t="s">
        <v>10791</v>
      </c>
      <c r="AX340" s="102" t="s">
        <v>10791</v>
      </c>
      <c r="AY340" s="102" t="s">
        <v>11480</v>
      </c>
      <c r="AZ340" s="102" t="s">
        <v>11480</v>
      </c>
      <c r="BA340" s="2"/>
      <c r="BB340" s="3"/>
      <c r="BC340" s="3"/>
      <c r="BD340" s="3"/>
      <c r="BE340" s="3"/>
    </row>
    <row r="341" spans="1:57" x14ac:dyDescent="0.3">
      <c r="A341" s="62" t="s">
        <v>435</v>
      </c>
      <c r="B341" s="63"/>
      <c r="C341" s="63"/>
      <c r="D341" s="64"/>
      <c r="E341" s="66"/>
      <c r="F341" s="98" t="s">
        <v>7188</v>
      </c>
      <c r="G341" s="63"/>
      <c r="H341" s="67"/>
      <c r="I341" s="68"/>
      <c r="J341" s="68"/>
      <c r="K341" s="67" t="s">
        <v>9640</v>
      </c>
      <c r="L341" s="71"/>
      <c r="M341" s="72">
        <v>4975.82666015625</v>
      </c>
      <c r="N341" s="72">
        <v>9166.6474609375</v>
      </c>
      <c r="O341" s="73"/>
      <c r="P341" s="74"/>
      <c r="Q341" s="74"/>
      <c r="R341" s="84"/>
      <c r="S341" s="48">
        <v>1</v>
      </c>
      <c r="T341" s="48">
        <v>1</v>
      </c>
      <c r="U341" s="49">
        <v>0</v>
      </c>
      <c r="V341" s="49">
        <v>0</v>
      </c>
      <c r="W341" s="49">
        <v>0</v>
      </c>
      <c r="X341" s="49">
        <v>1</v>
      </c>
      <c r="Y341" s="49">
        <v>0</v>
      </c>
      <c r="Z341" s="49" t="s">
        <v>10536</v>
      </c>
      <c r="AA341" s="69">
        <v>341</v>
      </c>
      <c r="AB341" s="69"/>
      <c r="AC341" s="70"/>
      <c r="AD341" s="76">
        <v>150</v>
      </c>
      <c r="AE341" s="76">
        <v>469</v>
      </c>
      <c r="AF341" s="76">
        <v>43853</v>
      </c>
      <c r="AG341" s="76">
        <v>3472</v>
      </c>
      <c r="AH341" s="76"/>
      <c r="AI341" s="76" t="s">
        <v>4872</v>
      </c>
      <c r="AJ341" s="76" t="s">
        <v>5870</v>
      </c>
      <c r="AK341" s="76"/>
      <c r="AL341" s="76"/>
      <c r="AM341" s="78">
        <v>40551.654166666667</v>
      </c>
      <c r="AN341" s="76" t="s">
        <v>8071</v>
      </c>
      <c r="AO341" s="81" t="s">
        <v>8410</v>
      </c>
      <c r="AP341" s="76" t="s">
        <v>66</v>
      </c>
      <c r="AQ341" s="48"/>
      <c r="AR341" s="48"/>
      <c r="AS341" s="48"/>
      <c r="AT341" s="48"/>
      <c r="AU341" s="48"/>
      <c r="AV341" s="48"/>
      <c r="AW341" s="102" t="s">
        <v>10792</v>
      </c>
      <c r="AX341" s="102" t="s">
        <v>10792</v>
      </c>
      <c r="AY341" s="102" t="s">
        <v>11481</v>
      </c>
      <c r="AZ341" s="102" t="s">
        <v>11481</v>
      </c>
      <c r="BA341" s="2"/>
      <c r="BB341" s="3"/>
      <c r="BC341" s="3"/>
      <c r="BD341" s="3"/>
      <c r="BE341" s="3"/>
    </row>
    <row r="342" spans="1:57" x14ac:dyDescent="0.3">
      <c r="A342" s="62" t="s">
        <v>436</v>
      </c>
      <c r="B342" s="63"/>
      <c r="C342" s="63"/>
      <c r="D342" s="64"/>
      <c r="E342" s="66"/>
      <c r="F342" s="98" t="s">
        <v>7189</v>
      </c>
      <c r="G342" s="63"/>
      <c r="H342" s="67"/>
      <c r="I342" s="68"/>
      <c r="J342" s="68"/>
      <c r="K342" s="67" t="s">
        <v>9641</v>
      </c>
      <c r="L342" s="71"/>
      <c r="M342" s="72">
        <v>7117.16650390625</v>
      </c>
      <c r="N342" s="72">
        <v>6980.197265625</v>
      </c>
      <c r="O342" s="73"/>
      <c r="P342" s="74"/>
      <c r="Q342" s="74"/>
      <c r="R342" s="84"/>
      <c r="S342" s="48">
        <v>0</v>
      </c>
      <c r="T342" s="48">
        <v>1</v>
      </c>
      <c r="U342" s="49">
        <v>0</v>
      </c>
      <c r="V342" s="49">
        <v>6.9439999999999997E-3</v>
      </c>
      <c r="W342" s="49">
        <v>0</v>
      </c>
      <c r="X342" s="49">
        <v>0.54690300000000003</v>
      </c>
      <c r="Y342" s="49">
        <v>0</v>
      </c>
      <c r="Z342" s="49">
        <v>0</v>
      </c>
      <c r="AA342" s="69">
        <v>342</v>
      </c>
      <c r="AB342" s="69"/>
      <c r="AC342" s="70"/>
      <c r="AD342" s="76">
        <v>143</v>
      </c>
      <c r="AE342" s="76">
        <v>86</v>
      </c>
      <c r="AF342" s="76">
        <v>201</v>
      </c>
      <c r="AG342" s="76">
        <v>1584</v>
      </c>
      <c r="AH342" s="76"/>
      <c r="AI342" s="76" t="s">
        <v>4873</v>
      </c>
      <c r="AJ342" s="76" t="s">
        <v>5668</v>
      </c>
      <c r="AK342" s="76"/>
      <c r="AL342" s="76"/>
      <c r="AM342" s="78">
        <v>42926.713703703703</v>
      </c>
      <c r="AN342" s="76" t="s">
        <v>8071</v>
      </c>
      <c r="AO342" s="81" t="s">
        <v>8411</v>
      </c>
      <c r="AP342" s="76" t="s">
        <v>66</v>
      </c>
      <c r="AQ342" s="48" t="s">
        <v>2126</v>
      </c>
      <c r="AR342" s="48" t="s">
        <v>2126</v>
      </c>
      <c r="AS342" s="48" t="s">
        <v>2350</v>
      </c>
      <c r="AT342" s="48" t="s">
        <v>2350</v>
      </c>
      <c r="AU342" s="48"/>
      <c r="AV342" s="48"/>
      <c r="AW342" s="102" t="s">
        <v>10618</v>
      </c>
      <c r="AX342" s="102" t="s">
        <v>10618</v>
      </c>
      <c r="AY342" s="102" t="s">
        <v>11307</v>
      </c>
      <c r="AZ342" s="102" t="s">
        <v>11307</v>
      </c>
      <c r="BA342" s="2"/>
      <c r="BB342" s="3"/>
      <c r="BC342" s="3"/>
      <c r="BD342" s="3"/>
      <c r="BE342" s="3"/>
    </row>
    <row r="343" spans="1:57" x14ac:dyDescent="0.3">
      <c r="A343" s="62" t="s">
        <v>437</v>
      </c>
      <c r="B343" s="63"/>
      <c r="C343" s="63"/>
      <c r="D343" s="64"/>
      <c r="E343" s="66"/>
      <c r="F343" s="98" t="s">
        <v>7190</v>
      </c>
      <c r="G343" s="63"/>
      <c r="H343" s="67"/>
      <c r="I343" s="68"/>
      <c r="J343" s="68"/>
      <c r="K343" s="67" t="s">
        <v>9642</v>
      </c>
      <c r="L343" s="71"/>
      <c r="M343" s="72">
        <v>1861.8961181640625</v>
      </c>
      <c r="N343" s="72">
        <v>9106.9716796875</v>
      </c>
      <c r="O343" s="73"/>
      <c r="P343" s="74"/>
      <c r="Q343" s="74"/>
      <c r="R343" s="84"/>
      <c r="S343" s="48">
        <v>1</v>
      </c>
      <c r="T343" s="48">
        <v>1</v>
      </c>
      <c r="U343" s="49">
        <v>0</v>
      </c>
      <c r="V343" s="49">
        <v>0</v>
      </c>
      <c r="W343" s="49">
        <v>0</v>
      </c>
      <c r="X343" s="49">
        <v>1</v>
      </c>
      <c r="Y343" s="49">
        <v>0</v>
      </c>
      <c r="Z343" s="49" t="s">
        <v>10536</v>
      </c>
      <c r="AA343" s="69">
        <v>343</v>
      </c>
      <c r="AB343" s="69"/>
      <c r="AC343" s="70"/>
      <c r="AD343" s="76">
        <v>113</v>
      </c>
      <c r="AE343" s="76">
        <v>23</v>
      </c>
      <c r="AF343" s="76">
        <v>834</v>
      </c>
      <c r="AG343" s="76">
        <v>2147</v>
      </c>
      <c r="AH343" s="76"/>
      <c r="AI343" s="76" t="s">
        <v>4874</v>
      </c>
      <c r="AJ343" s="76" t="s">
        <v>5871</v>
      </c>
      <c r="AK343" s="76"/>
      <c r="AL343" s="76"/>
      <c r="AM343" s="78">
        <v>40551.626620370371</v>
      </c>
      <c r="AN343" s="76" t="s">
        <v>8071</v>
      </c>
      <c r="AO343" s="81" t="s">
        <v>8412</v>
      </c>
      <c r="AP343" s="76" t="s">
        <v>66</v>
      </c>
      <c r="AQ343" s="48"/>
      <c r="AR343" s="48"/>
      <c r="AS343" s="48"/>
      <c r="AT343" s="48"/>
      <c r="AU343" s="48"/>
      <c r="AV343" s="48"/>
      <c r="AW343" s="102" t="s">
        <v>10793</v>
      </c>
      <c r="AX343" s="102" t="s">
        <v>10793</v>
      </c>
      <c r="AY343" s="102" t="s">
        <v>11482</v>
      </c>
      <c r="AZ343" s="102" t="s">
        <v>11482</v>
      </c>
      <c r="BA343" s="2"/>
      <c r="BB343" s="3"/>
      <c r="BC343" s="3"/>
      <c r="BD343" s="3"/>
      <c r="BE343" s="3"/>
    </row>
    <row r="344" spans="1:57" x14ac:dyDescent="0.3">
      <c r="A344" s="62" t="s">
        <v>438</v>
      </c>
      <c r="B344" s="63"/>
      <c r="C344" s="63"/>
      <c r="D344" s="64"/>
      <c r="E344" s="66"/>
      <c r="F344" s="98" t="s">
        <v>7191</v>
      </c>
      <c r="G344" s="63"/>
      <c r="H344" s="67"/>
      <c r="I344" s="68"/>
      <c r="J344" s="68"/>
      <c r="K344" s="67" t="s">
        <v>9643</v>
      </c>
      <c r="L344" s="71"/>
      <c r="M344" s="72">
        <v>4612.5791015625</v>
      </c>
      <c r="N344" s="72">
        <v>9305.1962890625</v>
      </c>
      <c r="O344" s="73"/>
      <c r="P344" s="74"/>
      <c r="Q344" s="74"/>
      <c r="R344" s="84"/>
      <c r="S344" s="48">
        <v>1</v>
      </c>
      <c r="T344" s="48">
        <v>1</v>
      </c>
      <c r="U344" s="49">
        <v>0</v>
      </c>
      <c r="V344" s="49">
        <v>0</v>
      </c>
      <c r="W344" s="49">
        <v>0</v>
      </c>
      <c r="X344" s="49">
        <v>1</v>
      </c>
      <c r="Y344" s="49">
        <v>0</v>
      </c>
      <c r="Z344" s="49" t="s">
        <v>10536</v>
      </c>
      <c r="AA344" s="69">
        <v>344</v>
      </c>
      <c r="AB344" s="69"/>
      <c r="AC344" s="70"/>
      <c r="AD344" s="76">
        <v>107</v>
      </c>
      <c r="AE344" s="76">
        <v>25</v>
      </c>
      <c r="AF344" s="76">
        <v>17502</v>
      </c>
      <c r="AG344" s="76">
        <v>2</v>
      </c>
      <c r="AH344" s="76"/>
      <c r="AI344" s="76"/>
      <c r="AJ344" s="76"/>
      <c r="AK344" s="76"/>
      <c r="AL344" s="76"/>
      <c r="AM344" s="78">
        <v>43370.683425925927</v>
      </c>
      <c r="AN344" s="76" t="s">
        <v>8071</v>
      </c>
      <c r="AO344" s="81" t="s">
        <v>8413</v>
      </c>
      <c r="AP344" s="76" t="s">
        <v>66</v>
      </c>
      <c r="AQ344" s="48" t="s">
        <v>2183</v>
      </c>
      <c r="AR344" s="48" t="s">
        <v>2183</v>
      </c>
      <c r="AS344" s="48" t="s">
        <v>2365</v>
      </c>
      <c r="AT344" s="48" t="s">
        <v>2365</v>
      </c>
      <c r="AU344" s="48"/>
      <c r="AV344" s="48"/>
      <c r="AW344" s="102" t="s">
        <v>10794</v>
      </c>
      <c r="AX344" s="102" t="s">
        <v>10794</v>
      </c>
      <c r="AY344" s="102" t="s">
        <v>11483</v>
      </c>
      <c r="AZ344" s="102" t="s">
        <v>11483</v>
      </c>
      <c r="BA344" s="2"/>
      <c r="BB344" s="3"/>
      <c r="BC344" s="3"/>
      <c r="BD344" s="3"/>
      <c r="BE344" s="3"/>
    </row>
    <row r="345" spans="1:57" x14ac:dyDescent="0.3">
      <c r="A345" s="62" t="s">
        <v>439</v>
      </c>
      <c r="B345" s="63"/>
      <c r="C345" s="63"/>
      <c r="D345" s="64"/>
      <c r="E345" s="66"/>
      <c r="F345" s="98" t="s">
        <v>7192</v>
      </c>
      <c r="G345" s="63"/>
      <c r="H345" s="67"/>
      <c r="I345" s="68"/>
      <c r="J345" s="68"/>
      <c r="K345" s="67" t="s">
        <v>9644</v>
      </c>
      <c r="L345" s="71"/>
      <c r="M345" s="72">
        <v>3312.426025390625</v>
      </c>
      <c r="N345" s="72">
        <v>332.6070556640625</v>
      </c>
      <c r="O345" s="73"/>
      <c r="P345" s="74"/>
      <c r="Q345" s="74"/>
      <c r="R345" s="84"/>
      <c r="S345" s="48">
        <v>0</v>
      </c>
      <c r="T345" s="48">
        <v>1</v>
      </c>
      <c r="U345" s="49">
        <v>0</v>
      </c>
      <c r="V345" s="49">
        <v>0.33333299999999999</v>
      </c>
      <c r="W345" s="49">
        <v>0</v>
      </c>
      <c r="X345" s="49">
        <v>0.77027000000000001</v>
      </c>
      <c r="Y345" s="49">
        <v>0</v>
      </c>
      <c r="Z345" s="49">
        <v>0</v>
      </c>
      <c r="AA345" s="69">
        <v>345</v>
      </c>
      <c r="AB345" s="69"/>
      <c r="AC345" s="70"/>
      <c r="AD345" s="76">
        <v>3535</v>
      </c>
      <c r="AE345" s="76">
        <v>4878</v>
      </c>
      <c r="AF345" s="76">
        <v>43380</v>
      </c>
      <c r="AG345" s="76">
        <v>1512</v>
      </c>
      <c r="AH345" s="76"/>
      <c r="AI345" s="76" t="s">
        <v>4875</v>
      </c>
      <c r="AJ345" s="76" t="s">
        <v>5872</v>
      </c>
      <c r="AK345" s="81" t="s">
        <v>6489</v>
      </c>
      <c r="AL345" s="76"/>
      <c r="AM345" s="78">
        <v>39861.199687499997</v>
      </c>
      <c r="AN345" s="76" t="s">
        <v>8071</v>
      </c>
      <c r="AO345" s="81" t="s">
        <v>8414</v>
      </c>
      <c r="AP345" s="76" t="s">
        <v>66</v>
      </c>
      <c r="AQ345" s="48" t="s">
        <v>2184</v>
      </c>
      <c r="AR345" s="48" t="s">
        <v>2184</v>
      </c>
      <c r="AS345" s="48" t="s">
        <v>2366</v>
      </c>
      <c r="AT345" s="48" t="s">
        <v>2366</v>
      </c>
      <c r="AU345" s="48" t="s">
        <v>2411</v>
      </c>
      <c r="AV345" s="48" t="s">
        <v>2411</v>
      </c>
      <c r="AW345" s="102" t="s">
        <v>10795</v>
      </c>
      <c r="AX345" s="102" t="s">
        <v>10795</v>
      </c>
      <c r="AY345" s="102" t="s">
        <v>11484</v>
      </c>
      <c r="AZ345" s="102" t="s">
        <v>11484</v>
      </c>
      <c r="BA345" s="2"/>
      <c r="BB345" s="3"/>
      <c r="BC345" s="3"/>
      <c r="BD345" s="3"/>
      <c r="BE345" s="3"/>
    </row>
    <row r="346" spans="1:57" x14ac:dyDescent="0.3">
      <c r="A346" s="62" t="s">
        <v>441</v>
      </c>
      <c r="B346" s="63"/>
      <c r="C346" s="63"/>
      <c r="D346" s="64"/>
      <c r="E346" s="66"/>
      <c r="F346" s="98" t="s">
        <v>7193</v>
      </c>
      <c r="G346" s="63"/>
      <c r="H346" s="67"/>
      <c r="I346" s="68"/>
      <c r="J346" s="68"/>
      <c r="K346" s="67" t="s">
        <v>9645</v>
      </c>
      <c r="L346" s="71"/>
      <c r="M346" s="72">
        <v>2775.377197265625</v>
      </c>
      <c r="N346" s="72">
        <v>2099.58203125</v>
      </c>
      <c r="O346" s="73"/>
      <c r="P346" s="74"/>
      <c r="Q346" s="74"/>
      <c r="R346" s="84"/>
      <c r="S346" s="48">
        <v>0</v>
      </c>
      <c r="T346" s="48">
        <v>1</v>
      </c>
      <c r="U346" s="49">
        <v>0</v>
      </c>
      <c r="V346" s="49">
        <v>0.2</v>
      </c>
      <c r="W346" s="49">
        <v>0</v>
      </c>
      <c r="X346" s="49">
        <v>0.61068699999999998</v>
      </c>
      <c r="Y346" s="49">
        <v>0</v>
      </c>
      <c r="Z346" s="49">
        <v>0</v>
      </c>
      <c r="AA346" s="69">
        <v>346</v>
      </c>
      <c r="AB346" s="69"/>
      <c r="AC346" s="70"/>
      <c r="AD346" s="76">
        <v>1404</v>
      </c>
      <c r="AE346" s="76">
        <v>1744</v>
      </c>
      <c r="AF346" s="76">
        <v>102866</v>
      </c>
      <c r="AG346" s="76">
        <v>12689</v>
      </c>
      <c r="AH346" s="76"/>
      <c r="AI346" s="76" t="s">
        <v>4876</v>
      </c>
      <c r="AJ346" s="76" t="s">
        <v>5873</v>
      </c>
      <c r="AK346" s="81" t="s">
        <v>6490</v>
      </c>
      <c r="AL346" s="76"/>
      <c r="AM346" s="78">
        <v>39987.669317129628</v>
      </c>
      <c r="AN346" s="76" t="s">
        <v>8071</v>
      </c>
      <c r="AO346" s="81" t="s">
        <v>8415</v>
      </c>
      <c r="AP346" s="76" t="s">
        <v>66</v>
      </c>
      <c r="AQ346" s="48"/>
      <c r="AR346" s="48"/>
      <c r="AS346" s="48"/>
      <c r="AT346" s="48"/>
      <c r="AU346" s="48"/>
      <c r="AV346" s="48"/>
      <c r="AW346" s="102" t="s">
        <v>10689</v>
      </c>
      <c r="AX346" s="102" t="s">
        <v>10689</v>
      </c>
      <c r="AY346" s="102" t="s">
        <v>11378</v>
      </c>
      <c r="AZ346" s="102" t="s">
        <v>11378</v>
      </c>
      <c r="BA346" s="2"/>
      <c r="BB346" s="3"/>
      <c r="BC346" s="3"/>
      <c r="BD346" s="3"/>
      <c r="BE346" s="3"/>
    </row>
    <row r="347" spans="1:57" x14ac:dyDescent="0.3">
      <c r="A347" s="62" t="s">
        <v>442</v>
      </c>
      <c r="B347" s="63"/>
      <c r="C347" s="63"/>
      <c r="D347" s="64"/>
      <c r="E347" s="66"/>
      <c r="F347" s="98" t="s">
        <v>7194</v>
      </c>
      <c r="G347" s="63"/>
      <c r="H347" s="67"/>
      <c r="I347" s="68"/>
      <c r="J347" s="68"/>
      <c r="K347" s="67" t="s">
        <v>9646</v>
      </c>
      <c r="L347" s="71"/>
      <c r="M347" s="72">
        <v>3313.390869140625</v>
      </c>
      <c r="N347" s="72">
        <v>9150.91015625</v>
      </c>
      <c r="O347" s="73"/>
      <c r="P347" s="74"/>
      <c r="Q347" s="74"/>
      <c r="R347" s="84"/>
      <c r="S347" s="48">
        <v>1</v>
      </c>
      <c r="T347" s="48">
        <v>1</v>
      </c>
      <c r="U347" s="49">
        <v>0</v>
      </c>
      <c r="V347" s="49">
        <v>0</v>
      </c>
      <c r="W347" s="49">
        <v>0</v>
      </c>
      <c r="X347" s="49">
        <v>1</v>
      </c>
      <c r="Y347" s="49">
        <v>0</v>
      </c>
      <c r="Z347" s="49" t="s">
        <v>10536</v>
      </c>
      <c r="AA347" s="69">
        <v>347</v>
      </c>
      <c r="AB347" s="69"/>
      <c r="AC347" s="70"/>
      <c r="AD347" s="76">
        <v>380</v>
      </c>
      <c r="AE347" s="76">
        <v>410</v>
      </c>
      <c r="AF347" s="76">
        <v>3204</v>
      </c>
      <c r="AG347" s="76">
        <v>1064</v>
      </c>
      <c r="AH347" s="76"/>
      <c r="AI347" s="76" t="s">
        <v>4877</v>
      </c>
      <c r="AJ347" s="76"/>
      <c r="AK347" s="76"/>
      <c r="AL347" s="76"/>
      <c r="AM347" s="78">
        <v>40655.722349537034</v>
      </c>
      <c r="AN347" s="76" t="s">
        <v>8071</v>
      </c>
      <c r="AO347" s="81" t="s">
        <v>8416</v>
      </c>
      <c r="AP347" s="76" t="s">
        <v>66</v>
      </c>
      <c r="AQ347" s="48"/>
      <c r="AR347" s="48"/>
      <c r="AS347" s="48"/>
      <c r="AT347" s="48"/>
      <c r="AU347" s="48" t="s">
        <v>2412</v>
      </c>
      <c r="AV347" s="48" t="s">
        <v>2412</v>
      </c>
      <c r="AW347" s="102" t="s">
        <v>10796</v>
      </c>
      <c r="AX347" s="102" t="s">
        <v>10796</v>
      </c>
      <c r="AY347" s="102" t="s">
        <v>11485</v>
      </c>
      <c r="AZ347" s="102" t="s">
        <v>11485</v>
      </c>
      <c r="BA347" s="2"/>
      <c r="BB347" s="3"/>
      <c r="BC347" s="3"/>
      <c r="BD347" s="3"/>
      <c r="BE347" s="3"/>
    </row>
    <row r="348" spans="1:57" x14ac:dyDescent="0.3">
      <c r="A348" s="62" t="s">
        <v>443</v>
      </c>
      <c r="B348" s="63"/>
      <c r="C348" s="63"/>
      <c r="D348" s="64"/>
      <c r="E348" s="66"/>
      <c r="F348" s="98" t="s">
        <v>7195</v>
      </c>
      <c r="G348" s="63"/>
      <c r="H348" s="67"/>
      <c r="I348" s="68"/>
      <c r="J348" s="68"/>
      <c r="K348" s="67" t="s">
        <v>9647</v>
      </c>
      <c r="L348" s="71"/>
      <c r="M348" s="72">
        <v>422.5032958984375</v>
      </c>
      <c r="N348" s="72">
        <v>6576.8525390625</v>
      </c>
      <c r="O348" s="73"/>
      <c r="P348" s="74"/>
      <c r="Q348" s="74"/>
      <c r="R348" s="84"/>
      <c r="S348" s="48">
        <v>0</v>
      </c>
      <c r="T348" s="48">
        <v>1</v>
      </c>
      <c r="U348" s="49">
        <v>0</v>
      </c>
      <c r="V348" s="49">
        <v>9.7090000000000006E-3</v>
      </c>
      <c r="W348" s="49">
        <v>1.8818999999999999E-2</v>
      </c>
      <c r="X348" s="49">
        <v>0.54937599999999998</v>
      </c>
      <c r="Y348" s="49">
        <v>0</v>
      </c>
      <c r="Z348" s="49">
        <v>0</v>
      </c>
      <c r="AA348" s="69">
        <v>348</v>
      </c>
      <c r="AB348" s="69"/>
      <c r="AC348" s="70"/>
      <c r="AD348" s="76">
        <v>1616</v>
      </c>
      <c r="AE348" s="76">
        <v>151</v>
      </c>
      <c r="AF348" s="76">
        <v>976</v>
      </c>
      <c r="AG348" s="76">
        <v>52870</v>
      </c>
      <c r="AH348" s="76"/>
      <c r="AI348" s="76" t="s">
        <v>4878</v>
      </c>
      <c r="AJ348" s="76"/>
      <c r="AK348" s="76"/>
      <c r="AL348" s="76"/>
      <c r="AM348" s="78">
        <v>41376.01803240741</v>
      </c>
      <c r="AN348" s="76" t="s">
        <v>8071</v>
      </c>
      <c r="AO348" s="81" t="s">
        <v>8417</v>
      </c>
      <c r="AP348" s="76" t="s">
        <v>66</v>
      </c>
      <c r="AQ348" s="48"/>
      <c r="AR348" s="48"/>
      <c r="AS348" s="48"/>
      <c r="AT348" s="48"/>
      <c r="AU348" s="48"/>
      <c r="AV348" s="48"/>
      <c r="AW348" s="102" t="s">
        <v>10629</v>
      </c>
      <c r="AX348" s="102" t="s">
        <v>10629</v>
      </c>
      <c r="AY348" s="102" t="s">
        <v>11318</v>
      </c>
      <c r="AZ348" s="102" t="s">
        <v>11318</v>
      </c>
      <c r="BA348" s="2"/>
      <c r="BB348" s="3"/>
      <c r="BC348" s="3"/>
      <c r="BD348" s="3"/>
      <c r="BE348" s="3"/>
    </row>
    <row r="349" spans="1:57" x14ac:dyDescent="0.3">
      <c r="A349" s="62" t="s">
        <v>444</v>
      </c>
      <c r="B349" s="63"/>
      <c r="C349" s="63"/>
      <c r="D349" s="64"/>
      <c r="E349" s="66"/>
      <c r="F349" s="98" t="s">
        <v>7196</v>
      </c>
      <c r="G349" s="63"/>
      <c r="H349" s="67"/>
      <c r="I349" s="68"/>
      <c r="J349" s="68"/>
      <c r="K349" s="67" t="s">
        <v>9648</v>
      </c>
      <c r="L349" s="71"/>
      <c r="M349" s="72">
        <v>6295.66650390625</v>
      </c>
      <c r="N349" s="72">
        <v>3741.82958984375</v>
      </c>
      <c r="O349" s="73"/>
      <c r="P349" s="74"/>
      <c r="Q349" s="74"/>
      <c r="R349" s="84"/>
      <c r="S349" s="48">
        <v>0</v>
      </c>
      <c r="T349" s="48">
        <v>1</v>
      </c>
      <c r="U349" s="49">
        <v>0</v>
      </c>
      <c r="V349" s="49">
        <v>1</v>
      </c>
      <c r="W349" s="49">
        <v>0</v>
      </c>
      <c r="X349" s="49">
        <v>1</v>
      </c>
      <c r="Y349" s="49">
        <v>0</v>
      </c>
      <c r="Z349" s="49">
        <v>0</v>
      </c>
      <c r="AA349" s="69">
        <v>349</v>
      </c>
      <c r="AB349" s="69"/>
      <c r="AC349" s="70"/>
      <c r="AD349" s="76">
        <v>303</v>
      </c>
      <c r="AE349" s="76">
        <v>149</v>
      </c>
      <c r="AF349" s="76">
        <v>15692</v>
      </c>
      <c r="AG349" s="76">
        <v>2737</v>
      </c>
      <c r="AH349" s="76"/>
      <c r="AI349" s="76"/>
      <c r="AJ349" s="76" t="s">
        <v>5874</v>
      </c>
      <c r="AK349" s="76"/>
      <c r="AL349" s="76"/>
      <c r="AM349" s="78">
        <v>41144.920428240737</v>
      </c>
      <c r="AN349" s="76" t="s">
        <v>8071</v>
      </c>
      <c r="AO349" s="81" t="s">
        <v>8418</v>
      </c>
      <c r="AP349" s="76" t="s">
        <v>66</v>
      </c>
      <c r="AQ349" s="48"/>
      <c r="AR349" s="48"/>
      <c r="AS349" s="48"/>
      <c r="AT349" s="48"/>
      <c r="AU349" s="48"/>
      <c r="AV349" s="48"/>
      <c r="AW349" s="102" t="s">
        <v>10797</v>
      </c>
      <c r="AX349" s="102" t="s">
        <v>10797</v>
      </c>
      <c r="AY349" s="102" t="s">
        <v>11486</v>
      </c>
      <c r="AZ349" s="102" t="s">
        <v>11486</v>
      </c>
      <c r="BA349" s="2"/>
      <c r="BB349" s="3"/>
      <c r="BC349" s="3"/>
      <c r="BD349" s="3"/>
      <c r="BE349" s="3"/>
    </row>
    <row r="350" spans="1:57" x14ac:dyDescent="0.3">
      <c r="A350" s="62" t="s">
        <v>1256</v>
      </c>
      <c r="B350" s="63"/>
      <c r="C350" s="63"/>
      <c r="D350" s="64"/>
      <c r="E350" s="66"/>
      <c r="F350" s="98" t="s">
        <v>7197</v>
      </c>
      <c r="G350" s="63"/>
      <c r="H350" s="67"/>
      <c r="I350" s="68"/>
      <c r="J350" s="68"/>
      <c r="K350" s="67" t="s">
        <v>9649</v>
      </c>
      <c r="L350" s="71"/>
      <c r="M350" s="72">
        <v>6172.22216796875</v>
      </c>
      <c r="N350" s="72">
        <v>3804.193359375</v>
      </c>
      <c r="O350" s="73"/>
      <c r="P350" s="74"/>
      <c r="Q350" s="74"/>
      <c r="R350" s="84"/>
      <c r="S350" s="48">
        <v>1</v>
      </c>
      <c r="T350" s="48">
        <v>0</v>
      </c>
      <c r="U350" s="49">
        <v>0</v>
      </c>
      <c r="V350" s="49">
        <v>1</v>
      </c>
      <c r="W350" s="49">
        <v>0</v>
      </c>
      <c r="X350" s="49">
        <v>1</v>
      </c>
      <c r="Y350" s="49">
        <v>0</v>
      </c>
      <c r="Z350" s="49">
        <v>0</v>
      </c>
      <c r="AA350" s="69">
        <v>350</v>
      </c>
      <c r="AB350" s="69"/>
      <c r="AC350" s="70"/>
      <c r="AD350" s="76">
        <v>3362</v>
      </c>
      <c r="AE350" s="76">
        <v>2511</v>
      </c>
      <c r="AF350" s="76">
        <v>94556</v>
      </c>
      <c r="AG350" s="76">
        <v>23407</v>
      </c>
      <c r="AH350" s="76"/>
      <c r="AI350" s="76" t="s">
        <v>4879</v>
      </c>
      <c r="AJ350" s="76" t="s">
        <v>5666</v>
      </c>
      <c r="AK350" s="76"/>
      <c r="AL350" s="76"/>
      <c r="AM350" s="78">
        <v>40564.766898148147</v>
      </c>
      <c r="AN350" s="76" t="s">
        <v>8071</v>
      </c>
      <c r="AO350" s="81" t="s">
        <v>8419</v>
      </c>
      <c r="AP350" s="76" t="s">
        <v>65</v>
      </c>
      <c r="AQ350" s="48"/>
      <c r="AR350" s="48"/>
      <c r="AS350" s="48"/>
      <c r="AT350" s="48"/>
      <c r="AU350" s="48"/>
      <c r="AV350" s="48"/>
      <c r="AW350" s="48"/>
      <c r="AX350" s="48"/>
      <c r="AY350" s="48"/>
      <c r="AZ350" s="48"/>
      <c r="BA350" s="2"/>
      <c r="BB350" s="3"/>
      <c r="BC350" s="3"/>
      <c r="BD350" s="3"/>
      <c r="BE350" s="3"/>
    </row>
    <row r="351" spans="1:57" x14ac:dyDescent="0.3">
      <c r="A351" s="62" t="s">
        <v>445</v>
      </c>
      <c r="B351" s="63"/>
      <c r="C351" s="63"/>
      <c r="D351" s="64"/>
      <c r="E351" s="66"/>
      <c r="F351" s="98" t="s">
        <v>7198</v>
      </c>
      <c r="G351" s="63"/>
      <c r="H351" s="67"/>
      <c r="I351" s="68"/>
      <c r="J351" s="68"/>
      <c r="K351" s="67" t="s">
        <v>9650</v>
      </c>
      <c r="L351" s="71"/>
      <c r="M351" s="72">
        <v>2777.5</v>
      </c>
      <c r="N351" s="72">
        <v>3609.092041015625</v>
      </c>
      <c r="O351" s="73"/>
      <c r="P351" s="74"/>
      <c r="Q351" s="74"/>
      <c r="R351" s="84"/>
      <c r="S351" s="48">
        <v>0</v>
      </c>
      <c r="T351" s="48">
        <v>1</v>
      </c>
      <c r="U351" s="49">
        <v>0</v>
      </c>
      <c r="V351" s="49">
        <v>0.2</v>
      </c>
      <c r="W351" s="49">
        <v>0</v>
      </c>
      <c r="X351" s="49">
        <v>0.61068699999999998</v>
      </c>
      <c r="Y351" s="49">
        <v>0</v>
      </c>
      <c r="Z351" s="49">
        <v>0</v>
      </c>
      <c r="AA351" s="69">
        <v>351</v>
      </c>
      <c r="AB351" s="69"/>
      <c r="AC351" s="70"/>
      <c r="AD351" s="76">
        <v>342</v>
      </c>
      <c r="AE351" s="76">
        <v>131</v>
      </c>
      <c r="AF351" s="76">
        <v>2654</v>
      </c>
      <c r="AG351" s="76">
        <v>4775</v>
      </c>
      <c r="AH351" s="76"/>
      <c r="AI351" s="76" t="s">
        <v>4880</v>
      </c>
      <c r="AJ351" s="76" t="s">
        <v>5875</v>
      </c>
      <c r="AK351" s="76"/>
      <c r="AL351" s="76"/>
      <c r="AM351" s="78">
        <v>40281.948425925926</v>
      </c>
      <c r="AN351" s="76" t="s">
        <v>8071</v>
      </c>
      <c r="AO351" s="81" t="s">
        <v>8420</v>
      </c>
      <c r="AP351" s="76" t="s">
        <v>66</v>
      </c>
      <c r="AQ351" s="48" t="s">
        <v>2185</v>
      </c>
      <c r="AR351" s="48" t="s">
        <v>2185</v>
      </c>
      <c r="AS351" s="48" t="s">
        <v>2359</v>
      </c>
      <c r="AT351" s="48" t="s">
        <v>2359</v>
      </c>
      <c r="AU351" s="48"/>
      <c r="AV351" s="48"/>
      <c r="AW351" s="102" t="s">
        <v>10798</v>
      </c>
      <c r="AX351" s="102" t="s">
        <v>10798</v>
      </c>
      <c r="AY351" s="102" t="s">
        <v>11487</v>
      </c>
      <c r="AZ351" s="102" t="s">
        <v>11487</v>
      </c>
      <c r="BA351" s="2"/>
      <c r="BB351" s="3"/>
      <c r="BC351" s="3"/>
      <c r="BD351" s="3"/>
      <c r="BE351" s="3"/>
    </row>
    <row r="352" spans="1:57" x14ac:dyDescent="0.3">
      <c r="A352" s="62" t="s">
        <v>626</v>
      </c>
      <c r="B352" s="63"/>
      <c r="C352" s="63"/>
      <c r="D352" s="64"/>
      <c r="E352" s="66"/>
      <c r="F352" s="98" t="s">
        <v>7199</v>
      </c>
      <c r="G352" s="63"/>
      <c r="H352" s="67"/>
      <c r="I352" s="68"/>
      <c r="J352" s="68"/>
      <c r="K352" s="67" t="s">
        <v>9651</v>
      </c>
      <c r="L352" s="71"/>
      <c r="M352" s="72">
        <v>2599.622314453125</v>
      </c>
      <c r="N352" s="72">
        <v>3600.5732421875</v>
      </c>
      <c r="O352" s="73"/>
      <c r="P352" s="74"/>
      <c r="Q352" s="74"/>
      <c r="R352" s="84"/>
      <c r="S352" s="48">
        <v>4</v>
      </c>
      <c r="T352" s="48">
        <v>1</v>
      </c>
      <c r="U352" s="49">
        <v>6</v>
      </c>
      <c r="V352" s="49">
        <v>0.33333299999999999</v>
      </c>
      <c r="W352" s="49">
        <v>0</v>
      </c>
      <c r="X352" s="49">
        <v>2.1679379999999999</v>
      </c>
      <c r="Y352" s="49">
        <v>0</v>
      </c>
      <c r="Z352" s="49">
        <v>0</v>
      </c>
      <c r="AA352" s="69">
        <v>352</v>
      </c>
      <c r="AB352" s="69"/>
      <c r="AC352" s="70"/>
      <c r="AD352" s="76">
        <v>1304</v>
      </c>
      <c r="AE352" s="76">
        <v>7925</v>
      </c>
      <c r="AF352" s="76">
        <v>41511</v>
      </c>
      <c r="AG352" s="76">
        <v>977</v>
      </c>
      <c r="AH352" s="76"/>
      <c r="AI352" s="76" t="s">
        <v>4881</v>
      </c>
      <c r="AJ352" s="76" t="s">
        <v>5876</v>
      </c>
      <c r="AK352" s="81" t="s">
        <v>6491</v>
      </c>
      <c r="AL352" s="76"/>
      <c r="AM352" s="78">
        <v>39933.807233796295</v>
      </c>
      <c r="AN352" s="76" t="s">
        <v>8071</v>
      </c>
      <c r="AO352" s="81" t="s">
        <v>8421</v>
      </c>
      <c r="AP352" s="76" t="s">
        <v>66</v>
      </c>
      <c r="AQ352" s="48" t="s">
        <v>2185</v>
      </c>
      <c r="AR352" s="48" t="s">
        <v>2185</v>
      </c>
      <c r="AS352" s="48" t="s">
        <v>2359</v>
      </c>
      <c r="AT352" s="48" t="s">
        <v>2359</v>
      </c>
      <c r="AU352" s="48"/>
      <c r="AV352" s="48"/>
      <c r="AW352" s="102" t="s">
        <v>10799</v>
      </c>
      <c r="AX352" s="102" t="s">
        <v>10799</v>
      </c>
      <c r="AY352" s="102" t="s">
        <v>11488</v>
      </c>
      <c r="AZ352" s="102" t="s">
        <v>11488</v>
      </c>
      <c r="BA352" s="2"/>
      <c r="BB352" s="3"/>
      <c r="BC352" s="3"/>
      <c r="BD352" s="3"/>
      <c r="BE352" s="3"/>
    </row>
    <row r="353" spans="1:57" x14ac:dyDescent="0.3">
      <c r="A353" s="62" t="s">
        <v>446</v>
      </c>
      <c r="B353" s="63"/>
      <c r="C353" s="63"/>
      <c r="D353" s="64"/>
      <c r="E353" s="66"/>
      <c r="F353" s="98" t="s">
        <v>7200</v>
      </c>
      <c r="G353" s="63"/>
      <c r="H353" s="67"/>
      <c r="I353" s="68"/>
      <c r="J353" s="68"/>
      <c r="K353" s="67" t="s">
        <v>9652</v>
      </c>
      <c r="L353" s="71"/>
      <c r="M353" s="72">
        <v>9140.0224609375</v>
      </c>
      <c r="N353" s="72">
        <v>6757.78759765625</v>
      </c>
      <c r="O353" s="73"/>
      <c r="P353" s="74"/>
      <c r="Q353" s="74"/>
      <c r="R353" s="84"/>
      <c r="S353" s="48">
        <v>0</v>
      </c>
      <c r="T353" s="48">
        <v>1</v>
      </c>
      <c r="U353" s="49">
        <v>0</v>
      </c>
      <c r="V353" s="49">
        <v>2.1277000000000001E-2</v>
      </c>
      <c r="W353" s="49">
        <v>0</v>
      </c>
      <c r="X353" s="49">
        <v>0.55968399999999996</v>
      </c>
      <c r="Y353" s="49">
        <v>0</v>
      </c>
      <c r="Z353" s="49">
        <v>0</v>
      </c>
      <c r="AA353" s="69">
        <v>353</v>
      </c>
      <c r="AB353" s="69"/>
      <c r="AC353" s="70"/>
      <c r="AD353" s="76">
        <v>677</v>
      </c>
      <c r="AE353" s="76">
        <v>51</v>
      </c>
      <c r="AF353" s="76">
        <v>15135</v>
      </c>
      <c r="AG353" s="76">
        <v>17611</v>
      </c>
      <c r="AH353" s="76"/>
      <c r="AI353" s="76"/>
      <c r="AJ353" s="76" t="s">
        <v>5877</v>
      </c>
      <c r="AK353" s="76"/>
      <c r="AL353" s="76"/>
      <c r="AM353" s="78">
        <v>40200.864004629628</v>
      </c>
      <c r="AN353" s="76" t="s">
        <v>8071</v>
      </c>
      <c r="AO353" s="81" t="s">
        <v>8422</v>
      </c>
      <c r="AP353" s="76" t="s">
        <v>66</v>
      </c>
      <c r="AQ353" s="48"/>
      <c r="AR353" s="48"/>
      <c r="AS353" s="48"/>
      <c r="AT353" s="48"/>
      <c r="AU353" s="48" t="s">
        <v>2392</v>
      </c>
      <c r="AV353" s="48" t="s">
        <v>2392</v>
      </c>
      <c r="AW353" s="102" t="s">
        <v>10606</v>
      </c>
      <c r="AX353" s="102" t="s">
        <v>10606</v>
      </c>
      <c r="AY353" s="102" t="s">
        <v>11295</v>
      </c>
      <c r="AZ353" s="102" t="s">
        <v>11295</v>
      </c>
      <c r="BA353" s="2"/>
      <c r="BB353" s="3"/>
      <c r="BC353" s="3"/>
      <c r="BD353" s="3"/>
      <c r="BE353" s="3"/>
    </row>
    <row r="354" spans="1:57" x14ac:dyDescent="0.3">
      <c r="A354" s="62" t="s">
        <v>447</v>
      </c>
      <c r="B354" s="63"/>
      <c r="C354" s="63"/>
      <c r="D354" s="64"/>
      <c r="E354" s="66"/>
      <c r="F354" s="98" t="s">
        <v>7201</v>
      </c>
      <c r="G354" s="63"/>
      <c r="H354" s="67"/>
      <c r="I354" s="68"/>
      <c r="J354" s="68"/>
      <c r="K354" s="67" t="s">
        <v>9653</v>
      </c>
      <c r="L354" s="71"/>
      <c r="M354" s="72">
        <v>2499.75</v>
      </c>
      <c r="N354" s="72">
        <v>1392.7921142578125</v>
      </c>
      <c r="O354" s="73"/>
      <c r="P354" s="74"/>
      <c r="Q354" s="74"/>
      <c r="R354" s="84"/>
      <c r="S354" s="48">
        <v>0</v>
      </c>
      <c r="T354" s="48">
        <v>1</v>
      </c>
      <c r="U354" s="49">
        <v>0</v>
      </c>
      <c r="V354" s="49">
        <v>0.2</v>
      </c>
      <c r="W354" s="49">
        <v>0</v>
      </c>
      <c r="X354" s="49">
        <v>0.693693</v>
      </c>
      <c r="Y354" s="49">
        <v>0</v>
      </c>
      <c r="Z354" s="49">
        <v>0</v>
      </c>
      <c r="AA354" s="69">
        <v>354</v>
      </c>
      <c r="AB354" s="69"/>
      <c r="AC354" s="70"/>
      <c r="AD354" s="76">
        <v>496</v>
      </c>
      <c r="AE354" s="76">
        <v>549</v>
      </c>
      <c r="AF354" s="76">
        <v>20234</v>
      </c>
      <c r="AG354" s="76">
        <v>35464</v>
      </c>
      <c r="AH354" s="76"/>
      <c r="AI354" s="76" t="s">
        <v>4882</v>
      </c>
      <c r="AJ354" s="76"/>
      <c r="AK354" s="76"/>
      <c r="AL354" s="76"/>
      <c r="AM354" s="78">
        <v>42290.142557870371</v>
      </c>
      <c r="AN354" s="76" t="s">
        <v>8071</v>
      </c>
      <c r="AO354" s="81" t="s">
        <v>8423</v>
      </c>
      <c r="AP354" s="76" t="s">
        <v>66</v>
      </c>
      <c r="AQ354" s="48"/>
      <c r="AR354" s="48"/>
      <c r="AS354" s="48"/>
      <c r="AT354" s="48"/>
      <c r="AU354" s="48"/>
      <c r="AV354" s="48"/>
      <c r="AW354" s="102" t="s">
        <v>10800</v>
      </c>
      <c r="AX354" s="102" t="s">
        <v>10800</v>
      </c>
      <c r="AY354" s="102" t="s">
        <v>11489</v>
      </c>
      <c r="AZ354" s="102" t="s">
        <v>11489</v>
      </c>
      <c r="BA354" s="2"/>
      <c r="BB354" s="3"/>
      <c r="BC354" s="3"/>
      <c r="BD354" s="3"/>
      <c r="BE354" s="3"/>
    </row>
    <row r="355" spans="1:57" x14ac:dyDescent="0.3">
      <c r="A355" s="62" t="s">
        <v>1257</v>
      </c>
      <c r="B355" s="63"/>
      <c r="C355" s="63"/>
      <c r="D355" s="64"/>
      <c r="E355" s="66"/>
      <c r="F355" s="98" t="s">
        <v>7202</v>
      </c>
      <c r="G355" s="63"/>
      <c r="H355" s="67"/>
      <c r="I355" s="68"/>
      <c r="J355" s="68"/>
      <c r="K355" s="67" t="s">
        <v>9654</v>
      </c>
      <c r="L355" s="71"/>
      <c r="M355" s="72">
        <v>2769.013427734375</v>
      </c>
      <c r="N355" s="72">
        <v>1312.0587158203125</v>
      </c>
      <c r="O355" s="73"/>
      <c r="P355" s="74"/>
      <c r="Q355" s="74"/>
      <c r="R355" s="84"/>
      <c r="S355" s="48">
        <v>3</v>
      </c>
      <c r="T355" s="48">
        <v>0</v>
      </c>
      <c r="U355" s="49">
        <v>6</v>
      </c>
      <c r="V355" s="49">
        <v>0.33333299999999999</v>
      </c>
      <c r="W355" s="49">
        <v>0</v>
      </c>
      <c r="X355" s="49">
        <v>1.9189179999999999</v>
      </c>
      <c r="Y355" s="49">
        <v>0</v>
      </c>
      <c r="Z355" s="49">
        <v>0</v>
      </c>
      <c r="AA355" s="69">
        <v>355</v>
      </c>
      <c r="AB355" s="69"/>
      <c r="AC355" s="70"/>
      <c r="AD355" s="76">
        <v>11</v>
      </c>
      <c r="AE355" s="76">
        <v>16591</v>
      </c>
      <c r="AF355" s="76">
        <v>118</v>
      </c>
      <c r="AG355" s="76">
        <v>55</v>
      </c>
      <c r="AH355" s="76"/>
      <c r="AI355" s="76" t="s">
        <v>4883</v>
      </c>
      <c r="AJ355" s="76" t="s">
        <v>5878</v>
      </c>
      <c r="AK355" s="81" t="s">
        <v>6492</v>
      </c>
      <c r="AL355" s="76"/>
      <c r="AM355" s="78">
        <v>42956.523425925923</v>
      </c>
      <c r="AN355" s="76" t="s">
        <v>8071</v>
      </c>
      <c r="AO355" s="81" t="s">
        <v>8424</v>
      </c>
      <c r="AP355" s="76" t="s">
        <v>65</v>
      </c>
      <c r="AQ355" s="48"/>
      <c r="AR355" s="48"/>
      <c r="AS355" s="48"/>
      <c r="AT355" s="48"/>
      <c r="AU355" s="48"/>
      <c r="AV355" s="48"/>
      <c r="AW355" s="48"/>
      <c r="AX355" s="48"/>
      <c r="AY355" s="48"/>
      <c r="AZ355" s="48"/>
      <c r="BA355" s="2"/>
      <c r="BB355" s="3"/>
      <c r="BC355" s="3"/>
      <c r="BD355" s="3"/>
      <c r="BE355" s="3"/>
    </row>
    <row r="356" spans="1:57" x14ac:dyDescent="0.3">
      <c r="A356" s="62" t="s">
        <v>448</v>
      </c>
      <c r="B356" s="63"/>
      <c r="C356" s="63"/>
      <c r="D356" s="64"/>
      <c r="E356" s="66"/>
      <c r="F356" s="98" t="s">
        <v>7203</v>
      </c>
      <c r="G356" s="63"/>
      <c r="H356" s="67"/>
      <c r="I356" s="68"/>
      <c r="J356" s="68"/>
      <c r="K356" s="67" t="s">
        <v>9655</v>
      </c>
      <c r="L356" s="71"/>
      <c r="M356" s="72">
        <v>2370.50634765625</v>
      </c>
      <c r="N356" s="72">
        <v>9156.4892578125</v>
      </c>
      <c r="O356" s="73"/>
      <c r="P356" s="74"/>
      <c r="Q356" s="74"/>
      <c r="R356" s="84"/>
      <c r="S356" s="48">
        <v>1</v>
      </c>
      <c r="T356" s="48">
        <v>1</v>
      </c>
      <c r="U356" s="49">
        <v>0</v>
      </c>
      <c r="V356" s="49">
        <v>0</v>
      </c>
      <c r="W356" s="49">
        <v>0</v>
      </c>
      <c r="X356" s="49">
        <v>1</v>
      </c>
      <c r="Y356" s="49">
        <v>0</v>
      </c>
      <c r="Z356" s="49" t="s">
        <v>10536</v>
      </c>
      <c r="AA356" s="69">
        <v>356</v>
      </c>
      <c r="AB356" s="69"/>
      <c r="AC356" s="70"/>
      <c r="AD356" s="76">
        <v>323</v>
      </c>
      <c r="AE356" s="76">
        <v>418</v>
      </c>
      <c r="AF356" s="76">
        <v>24800</v>
      </c>
      <c r="AG356" s="76">
        <v>5240</v>
      </c>
      <c r="AH356" s="76"/>
      <c r="AI356" s="76" t="s">
        <v>4884</v>
      </c>
      <c r="AJ356" s="76" t="s">
        <v>5879</v>
      </c>
      <c r="AK356" s="81" t="s">
        <v>6493</v>
      </c>
      <c r="AL356" s="76"/>
      <c r="AM356" s="78">
        <v>40926.75277777778</v>
      </c>
      <c r="AN356" s="76" t="s">
        <v>8071</v>
      </c>
      <c r="AO356" s="81" t="s">
        <v>8425</v>
      </c>
      <c r="AP356" s="76" t="s">
        <v>66</v>
      </c>
      <c r="AQ356" s="48" t="s">
        <v>2186</v>
      </c>
      <c r="AR356" s="48" t="s">
        <v>2186</v>
      </c>
      <c r="AS356" s="48" t="s">
        <v>2350</v>
      </c>
      <c r="AT356" s="48" t="s">
        <v>2350</v>
      </c>
      <c r="AU356" s="48"/>
      <c r="AV356" s="48"/>
      <c r="AW356" s="102" t="s">
        <v>10801</v>
      </c>
      <c r="AX356" s="102" t="s">
        <v>10801</v>
      </c>
      <c r="AY356" s="102" t="s">
        <v>11490</v>
      </c>
      <c r="AZ356" s="102" t="s">
        <v>11490</v>
      </c>
      <c r="BA356" s="2"/>
      <c r="BB356" s="3"/>
      <c r="BC356" s="3"/>
      <c r="BD356" s="3"/>
      <c r="BE356" s="3"/>
    </row>
    <row r="357" spans="1:57" x14ac:dyDescent="0.3">
      <c r="A357" s="62" t="s">
        <v>449</v>
      </c>
      <c r="B357" s="63"/>
      <c r="C357" s="63"/>
      <c r="D357" s="64"/>
      <c r="E357" s="66"/>
      <c r="F357" s="98" t="s">
        <v>7204</v>
      </c>
      <c r="G357" s="63"/>
      <c r="H357" s="67"/>
      <c r="I357" s="68"/>
      <c r="J357" s="68"/>
      <c r="K357" s="67" t="s">
        <v>9656</v>
      </c>
      <c r="L357" s="71"/>
      <c r="M357" s="72">
        <v>6758.58349609375</v>
      </c>
      <c r="N357" s="72">
        <v>3741.82958984375</v>
      </c>
      <c r="O357" s="73"/>
      <c r="P357" s="74"/>
      <c r="Q357" s="74"/>
      <c r="R357" s="84"/>
      <c r="S357" s="48">
        <v>0</v>
      </c>
      <c r="T357" s="48">
        <v>1</v>
      </c>
      <c r="U357" s="49">
        <v>0</v>
      </c>
      <c r="V357" s="49">
        <v>1</v>
      </c>
      <c r="W357" s="49">
        <v>0</v>
      </c>
      <c r="X357" s="49">
        <v>1</v>
      </c>
      <c r="Y357" s="49">
        <v>0</v>
      </c>
      <c r="Z357" s="49">
        <v>0</v>
      </c>
      <c r="AA357" s="69">
        <v>357</v>
      </c>
      <c r="AB357" s="69"/>
      <c r="AC357" s="70"/>
      <c r="AD357" s="76">
        <v>754</v>
      </c>
      <c r="AE357" s="76">
        <v>710</v>
      </c>
      <c r="AF357" s="76">
        <v>1504</v>
      </c>
      <c r="AG357" s="76">
        <v>1377</v>
      </c>
      <c r="AH357" s="76"/>
      <c r="AI357" s="76" t="s">
        <v>4885</v>
      </c>
      <c r="AJ357" s="76" t="s">
        <v>5880</v>
      </c>
      <c r="AK357" s="81" t="s">
        <v>6494</v>
      </c>
      <c r="AL357" s="76"/>
      <c r="AM357" s="78">
        <v>42053.719166666669</v>
      </c>
      <c r="AN357" s="76" t="s">
        <v>8071</v>
      </c>
      <c r="AO357" s="81" t="s">
        <v>8426</v>
      </c>
      <c r="AP357" s="76" t="s">
        <v>66</v>
      </c>
      <c r="AQ357" s="48"/>
      <c r="AR357" s="48"/>
      <c r="AS357" s="48"/>
      <c r="AT357" s="48"/>
      <c r="AU357" s="48" t="s">
        <v>2413</v>
      </c>
      <c r="AV357" s="48" t="s">
        <v>2413</v>
      </c>
      <c r="AW357" s="102" t="s">
        <v>10802</v>
      </c>
      <c r="AX357" s="102" t="s">
        <v>10802</v>
      </c>
      <c r="AY357" s="102" t="s">
        <v>11491</v>
      </c>
      <c r="AZ357" s="102" t="s">
        <v>11491</v>
      </c>
      <c r="BA357" s="2"/>
      <c r="BB357" s="3"/>
      <c r="BC357" s="3"/>
      <c r="BD357" s="3"/>
      <c r="BE357" s="3"/>
    </row>
    <row r="358" spans="1:57" x14ac:dyDescent="0.3">
      <c r="A358" s="62" t="s">
        <v>1258</v>
      </c>
      <c r="B358" s="63"/>
      <c r="C358" s="63"/>
      <c r="D358" s="64"/>
      <c r="E358" s="66"/>
      <c r="F358" s="98" t="s">
        <v>7205</v>
      </c>
      <c r="G358" s="63"/>
      <c r="H358" s="67"/>
      <c r="I358" s="68"/>
      <c r="J358" s="68"/>
      <c r="K358" s="67" t="s">
        <v>9657</v>
      </c>
      <c r="L358" s="71"/>
      <c r="M358" s="72">
        <v>6666</v>
      </c>
      <c r="N358" s="72">
        <v>3804.193359375</v>
      </c>
      <c r="O358" s="73"/>
      <c r="P358" s="74"/>
      <c r="Q358" s="74"/>
      <c r="R358" s="84"/>
      <c r="S358" s="48">
        <v>1</v>
      </c>
      <c r="T358" s="48">
        <v>0</v>
      </c>
      <c r="U358" s="49">
        <v>0</v>
      </c>
      <c r="V358" s="49">
        <v>1</v>
      </c>
      <c r="W358" s="49">
        <v>0</v>
      </c>
      <c r="X358" s="49">
        <v>1</v>
      </c>
      <c r="Y358" s="49">
        <v>0</v>
      </c>
      <c r="Z358" s="49">
        <v>0</v>
      </c>
      <c r="AA358" s="69">
        <v>358</v>
      </c>
      <c r="AB358" s="69"/>
      <c r="AC358" s="70"/>
      <c r="AD358" s="76">
        <v>14</v>
      </c>
      <c r="AE358" s="76">
        <v>1741</v>
      </c>
      <c r="AF358" s="76">
        <v>82</v>
      </c>
      <c r="AG358" s="76">
        <v>76</v>
      </c>
      <c r="AH358" s="76"/>
      <c r="AI358" s="76" t="s">
        <v>4886</v>
      </c>
      <c r="AJ358" s="76"/>
      <c r="AK358" s="81" t="s">
        <v>6495</v>
      </c>
      <c r="AL358" s="76"/>
      <c r="AM358" s="78">
        <v>43252.78837962963</v>
      </c>
      <c r="AN358" s="76" t="s">
        <v>8071</v>
      </c>
      <c r="AO358" s="81" t="s">
        <v>8427</v>
      </c>
      <c r="AP358" s="76" t="s">
        <v>65</v>
      </c>
      <c r="AQ358" s="48"/>
      <c r="AR358" s="48"/>
      <c r="AS358" s="48"/>
      <c r="AT358" s="48"/>
      <c r="AU358" s="48"/>
      <c r="AV358" s="48"/>
      <c r="AW358" s="48"/>
      <c r="AX358" s="48"/>
      <c r="AY358" s="48"/>
      <c r="AZ358" s="48"/>
      <c r="BA358" s="2"/>
      <c r="BB358" s="3"/>
      <c r="BC358" s="3"/>
      <c r="BD358" s="3"/>
      <c r="BE358" s="3"/>
    </row>
    <row r="359" spans="1:57" x14ac:dyDescent="0.3">
      <c r="A359" s="62" t="s">
        <v>450</v>
      </c>
      <c r="B359" s="63"/>
      <c r="C359" s="63"/>
      <c r="D359" s="64"/>
      <c r="E359" s="66"/>
      <c r="F359" s="98" t="s">
        <v>7206</v>
      </c>
      <c r="G359" s="63"/>
      <c r="H359" s="67"/>
      <c r="I359" s="68"/>
      <c r="J359" s="68"/>
      <c r="K359" s="67" t="s">
        <v>9658</v>
      </c>
      <c r="L359" s="71"/>
      <c r="M359" s="72">
        <v>7489.71923828125</v>
      </c>
      <c r="N359" s="72">
        <v>9042.75390625</v>
      </c>
      <c r="O359" s="73"/>
      <c r="P359" s="74"/>
      <c r="Q359" s="74"/>
      <c r="R359" s="84"/>
      <c r="S359" s="48">
        <v>1</v>
      </c>
      <c r="T359" s="48">
        <v>1</v>
      </c>
      <c r="U359" s="49">
        <v>0</v>
      </c>
      <c r="V359" s="49">
        <v>0</v>
      </c>
      <c r="W359" s="49">
        <v>0</v>
      </c>
      <c r="X359" s="49">
        <v>1</v>
      </c>
      <c r="Y359" s="49">
        <v>0</v>
      </c>
      <c r="Z359" s="49" t="s">
        <v>10536</v>
      </c>
      <c r="AA359" s="69">
        <v>359</v>
      </c>
      <c r="AB359" s="69"/>
      <c r="AC359" s="70"/>
      <c r="AD359" s="76">
        <v>269</v>
      </c>
      <c r="AE359" s="76">
        <v>1621</v>
      </c>
      <c r="AF359" s="76">
        <v>51995</v>
      </c>
      <c r="AG359" s="76">
        <v>99920</v>
      </c>
      <c r="AH359" s="76"/>
      <c r="AI359" s="76" t="s">
        <v>4887</v>
      </c>
      <c r="AJ359" s="76" t="s">
        <v>5881</v>
      </c>
      <c r="AK359" s="76"/>
      <c r="AL359" s="76"/>
      <c r="AM359" s="78">
        <v>41640.792210648149</v>
      </c>
      <c r="AN359" s="76" t="s">
        <v>8071</v>
      </c>
      <c r="AO359" s="81" t="s">
        <v>8428</v>
      </c>
      <c r="AP359" s="76" t="s">
        <v>66</v>
      </c>
      <c r="AQ359" s="48"/>
      <c r="AR359" s="48"/>
      <c r="AS359" s="48"/>
      <c r="AT359" s="48"/>
      <c r="AU359" s="48"/>
      <c r="AV359" s="48"/>
      <c r="AW359" s="102" t="s">
        <v>10803</v>
      </c>
      <c r="AX359" s="102" t="s">
        <v>10803</v>
      </c>
      <c r="AY359" s="102" t="s">
        <v>11492</v>
      </c>
      <c r="AZ359" s="102" t="s">
        <v>11492</v>
      </c>
      <c r="BA359" s="2"/>
      <c r="BB359" s="3"/>
      <c r="BC359" s="3"/>
      <c r="BD359" s="3"/>
      <c r="BE359" s="3"/>
    </row>
    <row r="360" spans="1:57" x14ac:dyDescent="0.3">
      <c r="A360" s="62" t="s">
        <v>451</v>
      </c>
      <c r="B360" s="63"/>
      <c r="C360" s="63"/>
      <c r="D360" s="64"/>
      <c r="E360" s="66"/>
      <c r="F360" s="98" t="s">
        <v>7207</v>
      </c>
      <c r="G360" s="63"/>
      <c r="H360" s="67"/>
      <c r="I360" s="68"/>
      <c r="J360" s="68"/>
      <c r="K360" s="67" t="s">
        <v>9659</v>
      </c>
      <c r="L360" s="71"/>
      <c r="M360" s="72">
        <v>1938.6990966796875</v>
      </c>
      <c r="N360" s="72">
        <v>1766.97509765625</v>
      </c>
      <c r="O360" s="73"/>
      <c r="P360" s="74"/>
      <c r="Q360" s="74"/>
      <c r="R360" s="84"/>
      <c r="S360" s="48">
        <v>1</v>
      </c>
      <c r="T360" s="48">
        <v>2</v>
      </c>
      <c r="U360" s="49">
        <v>0.66666700000000001</v>
      </c>
      <c r="V360" s="49">
        <v>0.125</v>
      </c>
      <c r="W360" s="49">
        <v>0</v>
      </c>
      <c r="X360" s="49">
        <v>1.0736779999999999</v>
      </c>
      <c r="Y360" s="49">
        <v>0.33333333333333331</v>
      </c>
      <c r="Z360" s="49">
        <v>0</v>
      </c>
      <c r="AA360" s="69">
        <v>360</v>
      </c>
      <c r="AB360" s="69"/>
      <c r="AC360" s="70"/>
      <c r="AD360" s="76">
        <v>560</v>
      </c>
      <c r="AE360" s="76">
        <v>118</v>
      </c>
      <c r="AF360" s="76">
        <v>4429</v>
      </c>
      <c r="AG360" s="76">
        <v>614</v>
      </c>
      <c r="AH360" s="76"/>
      <c r="AI360" s="76" t="s">
        <v>4888</v>
      </c>
      <c r="AJ360" s="76" t="s">
        <v>5882</v>
      </c>
      <c r="AK360" s="76"/>
      <c r="AL360" s="76"/>
      <c r="AM360" s="78">
        <v>40519.511076388888</v>
      </c>
      <c r="AN360" s="76" t="s">
        <v>8071</v>
      </c>
      <c r="AO360" s="81" t="s">
        <v>8429</v>
      </c>
      <c r="AP360" s="76" t="s">
        <v>66</v>
      </c>
      <c r="AQ360" s="48" t="s">
        <v>2187</v>
      </c>
      <c r="AR360" s="48" t="s">
        <v>2187</v>
      </c>
      <c r="AS360" s="48" t="s">
        <v>2350</v>
      </c>
      <c r="AT360" s="48" t="s">
        <v>2350</v>
      </c>
      <c r="AU360" s="48"/>
      <c r="AV360" s="48"/>
      <c r="AW360" s="102" t="s">
        <v>10804</v>
      </c>
      <c r="AX360" s="102" t="s">
        <v>10804</v>
      </c>
      <c r="AY360" s="102" t="s">
        <v>11493</v>
      </c>
      <c r="AZ360" s="102" t="s">
        <v>11493</v>
      </c>
      <c r="BA360" s="2"/>
      <c r="BB360" s="3"/>
      <c r="BC360" s="3"/>
      <c r="BD360" s="3"/>
      <c r="BE360" s="3"/>
    </row>
    <row r="361" spans="1:57" x14ac:dyDescent="0.3">
      <c r="A361" s="62" t="s">
        <v>452</v>
      </c>
      <c r="B361" s="63"/>
      <c r="C361" s="63"/>
      <c r="D361" s="64"/>
      <c r="E361" s="66"/>
      <c r="F361" s="98" t="s">
        <v>7208</v>
      </c>
      <c r="G361" s="63"/>
      <c r="H361" s="67"/>
      <c r="I361" s="68"/>
      <c r="J361" s="68"/>
      <c r="K361" s="67" t="s">
        <v>9660</v>
      </c>
      <c r="L361" s="71"/>
      <c r="M361" s="72">
        <v>1728.22216796875</v>
      </c>
      <c r="N361" s="72">
        <v>1735.1632080078125</v>
      </c>
      <c r="O361" s="73"/>
      <c r="P361" s="74"/>
      <c r="Q361" s="74"/>
      <c r="R361" s="84"/>
      <c r="S361" s="48">
        <v>0</v>
      </c>
      <c r="T361" s="48">
        <v>3</v>
      </c>
      <c r="U361" s="49">
        <v>0.66666700000000001</v>
      </c>
      <c r="V361" s="49">
        <v>0.125</v>
      </c>
      <c r="W361" s="49">
        <v>0</v>
      </c>
      <c r="X361" s="49">
        <v>1.0736779999999999</v>
      </c>
      <c r="Y361" s="49">
        <v>0.33333333333333331</v>
      </c>
      <c r="Z361" s="49">
        <v>0</v>
      </c>
      <c r="AA361" s="69">
        <v>361</v>
      </c>
      <c r="AB361" s="69"/>
      <c r="AC361" s="70"/>
      <c r="AD361" s="76">
        <v>318</v>
      </c>
      <c r="AE361" s="76">
        <v>99</v>
      </c>
      <c r="AF361" s="76">
        <v>550</v>
      </c>
      <c r="AG361" s="76">
        <v>1938</v>
      </c>
      <c r="AH361" s="76"/>
      <c r="AI361" s="76" t="s">
        <v>4889</v>
      </c>
      <c r="AJ361" s="76"/>
      <c r="AK361" s="76"/>
      <c r="AL361" s="76"/>
      <c r="AM361" s="78">
        <v>39859.491712962961</v>
      </c>
      <c r="AN361" s="76" t="s">
        <v>8071</v>
      </c>
      <c r="AO361" s="81" t="s">
        <v>8430</v>
      </c>
      <c r="AP361" s="76" t="s">
        <v>66</v>
      </c>
      <c r="AQ361" s="48"/>
      <c r="AR361" s="48"/>
      <c r="AS361" s="48"/>
      <c r="AT361" s="48"/>
      <c r="AU361" s="48"/>
      <c r="AV361" s="48"/>
      <c r="AW361" s="102" t="s">
        <v>10805</v>
      </c>
      <c r="AX361" s="102" t="s">
        <v>10805</v>
      </c>
      <c r="AY361" s="102" t="s">
        <v>11494</v>
      </c>
      <c r="AZ361" s="102" t="s">
        <v>11494</v>
      </c>
      <c r="BA361" s="2"/>
      <c r="BB361" s="3"/>
      <c r="BC361" s="3"/>
      <c r="BD361" s="3"/>
      <c r="BE361" s="3"/>
    </row>
    <row r="362" spans="1:57" x14ac:dyDescent="0.3">
      <c r="A362" s="62" t="s">
        <v>453</v>
      </c>
      <c r="B362" s="63"/>
      <c r="C362" s="63"/>
      <c r="D362" s="64"/>
      <c r="E362" s="66"/>
      <c r="F362" s="98" t="s">
        <v>7209</v>
      </c>
      <c r="G362" s="63"/>
      <c r="H362" s="67"/>
      <c r="I362" s="68"/>
      <c r="J362" s="68"/>
      <c r="K362" s="67" t="s">
        <v>9661</v>
      </c>
      <c r="L362" s="71"/>
      <c r="M362" s="72">
        <v>4279.52783203125</v>
      </c>
      <c r="N362" s="72">
        <v>9375.3232421875</v>
      </c>
      <c r="O362" s="73"/>
      <c r="P362" s="74"/>
      <c r="Q362" s="74"/>
      <c r="R362" s="84"/>
      <c r="S362" s="48">
        <v>1</v>
      </c>
      <c r="T362" s="48">
        <v>1</v>
      </c>
      <c r="U362" s="49">
        <v>0</v>
      </c>
      <c r="V362" s="49">
        <v>0</v>
      </c>
      <c r="W362" s="49">
        <v>0</v>
      </c>
      <c r="X362" s="49">
        <v>1</v>
      </c>
      <c r="Y362" s="49">
        <v>0</v>
      </c>
      <c r="Z362" s="49" t="s">
        <v>10536</v>
      </c>
      <c r="AA362" s="69">
        <v>362</v>
      </c>
      <c r="AB362" s="69"/>
      <c r="AC362" s="70"/>
      <c r="AD362" s="76">
        <v>456</v>
      </c>
      <c r="AE362" s="76">
        <v>542</v>
      </c>
      <c r="AF362" s="76">
        <v>27526</v>
      </c>
      <c r="AG362" s="76">
        <v>9430</v>
      </c>
      <c r="AH362" s="76"/>
      <c r="AI362" s="76" t="s">
        <v>4890</v>
      </c>
      <c r="AJ362" s="76" t="s">
        <v>5883</v>
      </c>
      <c r="AK362" s="81" t="s">
        <v>6496</v>
      </c>
      <c r="AL362" s="76"/>
      <c r="AM362" s="78">
        <v>40847.658634259256</v>
      </c>
      <c r="AN362" s="76" t="s">
        <v>8071</v>
      </c>
      <c r="AO362" s="81" t="s">
        <v>8431</v>
      </c>
      <c r="AP362" s="76" t="s">
        <v>66</v>
      </c>
      <c r="AQ362" s="48"/>
      <c r="AR362" s="48"/>
      <c r="AS362" s="48"/>
      <c r="AT362" s="48"/>
      <c r="AU362" s="48"/>
      <c r="AV362" s="48"/>
      <c r="AW362" s="102" t="s">
        <v>10806</v>
      </c>
      <c r="AX362" s="102" t="s">
        <v>10806</v>
      </c>
      <c r="AY362" s="102" t="s">
        <v>11495</v>
      </c>
      <c r="AZ362" s="102" t="s">
        <v>11495</v>
      </c>
      <c r="BA362" s="2"/>
      <c r="BB362" s="3"/>
      <c r="BC362" s="3"/>
      <c r="BD362" s="3"/>
      <c r="BE362" s="3"/>
    </row>
    <row r="363" spans="1:57" x14ac:dyDescent="0.3">
      <c r="A363" s="62" t="s">
        <v>454</v>
      </c>
      <c r="B363" s="63"/>
      <c r="C363" s="63"/>
      <c r="D363" s="64"/>
      <c r="E363" s="66"/>
      <c r="F363" s="98" t="s">
        <v>7210</v>
      </c>
      <c r="G363" s="63"/>
      <c r="H363" s="67"/>
      <c r="I363" s="68"/>
      <c r="J363" s="68"/>
      <c r="K363" s="67" t="s">
        <v>9662</v>
      </c>
      <c r="L363" s="71"/>
      <c r="M363" s="72">
        <v>4586.4794921875</v>
      </c>
      <c r="N363" s="72">
        <v>9444.26953125</v>
      </c>
      <c r="O363" s="73"/>
      <c r="P363" s="74"/>
      <c r="Q363" s="74"/>
      <c r="R363" s="84"/>
      <c r="S363" s="48">
        <v>1</v>
      </c>
      <c r="T363" s="48">
        <v>1</v>
      </c>
      <c r="U363" s="49">
        <v>0</v>
      </c>
      <c r="V363" s="49">
        <v>0</v>
      </c>
      <c r="W363" s="49">
        <v>0</v>
      </c>
      <c r="X363" s="49">
        <v>1</v>
      </c>
      <c r="Y363" s="49">
        <v>0</v>
      </c>
      <c r="Z363" s="49" t="s">
        <v>10536</v>
      </c>
      <c r="AA363" s="69">
        <v>363</v>
      </c>
      <c r="AB363" s="69"/>
      <c r="AC363" s="70"/>
      <c r="AD363" s="76">
        <v>376</v>
      </c>
      <c r="AE363" s="76">
        <v>1461816</v>
      </c>
      <c r="AF363" s="76">
        <v>175190</v>
      </c>
      <c r="AG363" s="76">
        <v>2174</v>
      </c>
      <c r="AH363" s="76"/>
      <c r="AI363" s="76" t="s">
        <v>4891</v>
      </c>
      <c r="AJ363" s="76" t="s">
        <v>5884</v>
      </c>
      <c r="AK363" s="81" t="s">
        <v>6497</v>
      </c>
      <c r="AL363" s="76"/>
      <c r="AM363" s="78">
        <v>40010.517083333332</v>
      </c>
      <c r="AN363" s="76" t="s">
        <v>8071</v>
      </c>
      <c r="AO363" s="81" t="s">
        <v>8432</v>
      </c>
      <c r="AP363" s="76" t="s">
        <v>66</v>
      </c>
      <c r="AQ363" s="48" t="s">
        <v>2188</v>
      </c>
      <c r="AR363" s="48" t="s">
        <v>2188</v>
      </c>
      <c r="AS363" s="48" t="s">
        <v>2350</v>
      </c>
      <c r="AT363" s="48" t="s">
        <v>2350</v>
      </c>
      <c r="AU363" s="48"/>
      <c r="AV363" s="48"/>
      <c r="AW363" s="102" t="s">
        <v>10807</v>
      </c>
      <c r="AX363" s="102" t="s">
        <v>10807</v>
      </c>
      <c r="AY363" s="102" t="s">
        <v>11496</v>
      </c>
      <c r="AZ363" s="102" t="s">
        <v>11496</v>
      </c>
      <c r="BA363" s="2"/>
      <c r="BB363" s="3"/>
      <c r="BC363" s="3"/>
      <c r="BD363" s="3"/>
      <c r="BE363" s="3"/>
    </row>
    <row r="364" spans="1:57" x14ac:dyDescent="0.3">
      <c r="A364" s="62" t="s">
        <v>455</v>
      </c>
      <c r="B364" s="63"/>
      <c r="C364" s="63"/>
      <c r="D364" s="64"/>
      <c r="E364" s="66"/>
      <c r="F364" s="98" t="s">
        <v>7211</v>
      </c>
      <c r="G364" s="63"/>
      <c r="H364" s="67"/>
      <c r="I364" s="68"/>
      <c r="J364" s="68"/>
      <c r="K364" s="67" t="s">
        <v>9663</v>
      </c>
      <c r="L364" s="71"/>
      <c r="M364" s="72">
        <v>5246.388671875</v>
      </c>
      <c r="N364" s="72">
        <v>3804.193359375</v>
      </c>
      <c r="O364" s="73"/>
      <c r="P364" s="74"/>
      <c r="Q364" s="74"/>
      <c r="R364" s="84"/>
      <c r="S364" s="48">
        <v>0</v>
      </c>
      <c r="T364" s="48">
        <v>1</v>
      </c>
      <c r="U364" s="49">
        <v>0</v>
      </c>
      <c r="V364" s="49">
        <v>1</v>
      </c>
      <c r="W364" s="49">
        <v>0</v>
      </c>
      <c r="X364" s="49">
        <v>1</v>
      </c>
      <c r="Y364" s="49">
        <v>0</v>
      </c>
      <c r="Z364" s="49">
        <v>0</v>
      </c>
      <c r="AA364" s="69">
        <v>364</v>
      </c>
      <c r="AB364" s="69"/>
      <c r="AC364" s="70"/>
      <c r="AD364" s="76">
        <v>15793</v>
      </c>
      <c r="AE364" s="76">
        <v>24893</v>
      </c>
      <c r="AF364" s="76">
        <v>52899</v>
      </c>
      <c r="AG364" s="76">
        <v>84190</v>
      </c>
      <c r="AH364" s="76"/>
      <c r="AI364" s="76" t="s">
        <v>4892</v>
      </c>
      <c r="AJ364" s="76"/>
      <c r="AK364" s="81" t="s">
        <v>6498</v>
      </c>
      <c r="AL364" s="76"/>
      <c r="AM364" s="78">
        <v>41053.053252314814</v>
      </c>
      <c r="AN364" s="76" t="s">
        <v>8071</v>
      </c>
      <c r="AO364" s="81" t="s">
        <v>8433</v>
      </c>
      <c r="AP364" s="76" t="s">
        <v>66</v>
      </c>
      <c r="AQ364" s="48"/>
      <c r="AR364" s="48"/>
      <c r="AS364" s="48"/>
      <c r="AT364" s="48"/>
      <c r="AU364" s="48"/>
      <c r="AV364" s="48"/>
      <c r="AW364" s="102" t="s">
        <v>10808</v>
      </c>
      <c r="AX364" s="102" t="s">
        <v>10808</v>
      </c>
      <c r="AY364" s="102" t="s">
        <v>11497</v>
      </c>
      <c r="AZ364" s="102" t="s">
        <v>11497</v>
      </c>
      <c r="BA364" s="2"/>
      <c r="BB364" s="3"/>
      <c r="BC364" s="3"/>
      <c r="BD364" s="3"/>
      <c r="BE364" s="3"/>
    </row>
    <row r="365" spans="1:57" x14ac:dyDescent="0.3">
      <c r="A365" s="62" t="s">
        <v>1259</v>
      </c>
      <c r="B365" s="63"/>
      <c r="C365" s="63"/>
      <c r="D365" s="64"/>
      <c r="E365" s="66"/>
      <c r="F365" s="98" t="s">
        <v>7212</v>
      </c>
      <c r="G365" s="63"/>
      <c r="H365" s="67"/>
      <c r="I365" s="68"/>
      <c r="J365" s="68"/>
      <c r="K365" s="67" t="s">
        <v>9664</v>
      </c>
      <c r="L365" s="71"/>
      <c r="M365" s="72">
        <v>5338.97216796875</v>
      </c>
      <c r="N365" s="72">
        <v>3741.82958984375</v>
      </c>
      <c r="O365" s="73"/>
      <c r="P365" s="74"/>
      <c r="Q365" s="74"/>
      <c r="R365" s="84"/>
      <c r="S365" s="48">
        <v>1</v>
      </c>
      <c r="T365" s="48">
        <v>0</v>
      </c>
      <c r="U365" s="49">
        <v>0</v>
      </c>
      <c r="V365" s="49">
        <v>1</v>
      </c>
      <c r="W365" s="49">
        <v>0</v>
      </c>
      <c r="X365" s="49">
        <v>1</v>
      </c>
      <c r="Y365" s="49">
        <v>0</v>
      </c>
      <c r="Z365" s="49">
        <v>0</v>
      </c>
      <c r="AA365" s="69">
        <v>365</v>
      </c>
      <c r="AB365" s="69"/>
      <c r="AC365" s="70"/>
      <c r="AD365" s="76">
        <v>358</v>
      </c>
      <c r="AE365" s="76">
        <v>390</v>
      </c>
      <c r="AF365" s="76">
        <v>271</v>
      </c>
      <c r="AG365" s="76">
        <v>499</v>
      </c>
      <c r="AH365" s="76"/>
      <c r="AI365" s="76" t="s">
        <v>4893</v>
      </c>
      <c r="AJ365" s="76"/>
      <c r="AK365" s="76"/>
      <c r="AL365" s="76"/>
      <c r="AM365" s="78">
        <v>43783.576261574075</v>
      </c>
      <c r="AN365" s="76" t="s">
        <v>8071</v>
      </c>
      <c r="AO365" s="81" t="s">
        <v>8434</v>
      </c>
      <c r="AP365" s="76" t="s">
        <v>65</v>
      </c>
      <c r="AQ365" s="48"/>
      <c r="AR365" s="48"/>
      <c r="AS365" s="48"/>
      <c r="AT365" s="48"/>
      <c r="AU365" s="48"/>
      <c r="AV365" s="48"/>
      <c r="AW365" s="48"/>
      <c r="AX365" s="48"/>
      <c r="AY365" s="48"/>
      <c r="AZ365" s="48"/>
      <c r="BA365" s="2"/>
      <c r="BB365" s="3"/>
      <c r="BC365" s="3"/>
      <c r="BD365" s="3"/>
      <c r="BE365" s="3"/>
    </row>
    <row r="366" spans="1:57" x14ac:dyDescent="0.3">
      <c r="A366" s="62" t="s">
        <v>456</v>
      </c>
      <c r="B366" s="63"/>
      <c r="C366" s="63"/>
      <c r="D366" s="64"/>
      <c r="E366" s="66"/>
      <c r="F366" s="98" t="s">
        <v>7213</v>
      </c>
      <c r="G366" s="63"/>
      <c r="H366" s="67"/>
      <c r="I366" s="68"/>
      <c r="J366" s="68"/>
      <c r="K366" s="67" t="s">
        <v>9665</v>
      </c>
      <c r="L366" s="71"/>
      <c r="M366" s="72">
        <v>2121.51025390625</v>
      </c>
      <c r="N366" s="72">
        <v>2291.519775390625</v>
      </c>
      <c r="O366" s="73"/>
      <c r="P366" s="74"/>
      <c r="Q366" s="74"/>
      <c r="R366" s="84"/>
      <c r="S366" s="48">
        <v>0</v>
      </c>
      <c r="T366" s="48">
        <v>1</v>
      </c>
      <c r="U366" s="49">
        <v>0</v>
      </c>
      <c r="V366" s="49">
        <v>0.111111</v>
      </c>
      <c r="W366" s="49">
        <v>0</v>
      </c>
      <c r="X366" s="49">
        <v>0.63243199999999999</v>
      </c>
      <c r="Y366" s="49">
        <v>0</v>
      </c>
      <c r="Z366" s="49">
        <v>0</v>
      </c>
      <c r="AA366" s="69">
        <v>366</v>
      </c>
      <c r="AB366" s="69"/>
      <c r="AC366" s="70"/>
      <c r="AD366" s="76">
        <v>461</v>
      </c>
      <c r="AE366" s="76">
        <v>179</v>
      </c>
      <c r="AF366" s="76">
        <v>1829</v>
      </c>
      <c r="AG366" s="76">
        <v>8155</v>
      </c>
      <c r="AH366" s="76"/>
      <c r="AI366" s="76" t="s">
        <v>4894</v>
      </c>
      <c r="AJ366" s="76" t="s">
        <v>5885</v>
      </c>
      <c r="AK366" s="76"/>
      <c r="AL366" s="76"/>
      <c r="AM366" s="78">
        <v>41305.401331018518</v>
      </c>
      <c r="AN366" s="76" t="s">
        <v>8071</v>
      </c>
      <c r="AO366" s="81" t="s">
        <v>8435</v>
      </c>
      <c r="AP366" s="76" t="s">
        <v>66</v>
      </c>
      <c r="AQ366" s="48"/>
      <c r="AR366" s="48"/>
      <c r="AS366" s="48"/>
      <c r="AT366" s="48"/>
      <c r="AU366" s="48"/>
      <c r="AV366" s="48"/>
      <c r="AW366" s="102" t="s">
        <v>10809</v>
      </c>
      <c r="AX366" s="102" t="s">
        <v>10809</v>
      </c>
      <c r="AY366" s="102" t="s">
        <v>11498</v>
      </c>
      <c r="AZ366" s="102" t="s">
        <v>11498</v>
      </c>
      <c r="BA366" s="2"/>
      <c r="BB366" s="3"/>
      <c r="BC366" s="3"/>
      <c r="BD366" s="3"/>
      <c r="BE366" s="3"/>
    </row>
    <row r="367" spans="1:57" x14ac:dyDescent="0.3">
      <c r="A367" s="62" t="s">
        <v>457</v>
      </c>
      <c r="B367" s="63"/>
      <c r="C367" s="63"/>
      <c r="D367" s="64"/>
      <c r="E367" s="66"/>
      <c r="F367" s="98" t="s">
        <v>7214</v>
      </c>
      <c r="G367" s="63"/>
      <c r="H367" s="67"/>
      <c r="I367" s="68"/>
      <c r="J367" s="68"/>
      <c r="K367" s="67" t="s">
        <v>9666</v>
      </c>
      <c r="L367" s="71"/>
      <c r="M367" s="72">
        <v>5709.3056640625</v>
      </c>
      <c r="N367" s="72">
        <v>3741.82958984375</v>
      </c>
      <c r="O367" s="73"/>
      <c r="P367" s="74"/>
      <c r="Q367" s="74"/>
      <c r="R367" s="84"/>
      <c r="S367" s="48">
        <v>0</v>
      </c>
      <c r="T367" s="48">
        <v>1</v>
      </c>
      <c r="U367" s="49">
        <v>0</v>
      </c>
      <c r="V367" s="49">
        <v>1</v>
      </c>
      <c r="W367" s="49">
        <v>0</v>
      </c>
      <c r="X367" s="49">
        <v>1</v>
      </c>
      <c r="Y367" s="49">
        <v>0</v>
      </c>
      <c r="Z367" s="49">
        <v>0</v>
      </c>
      <c r="AA367" s="69">
        <v>367</v>
      </c>
      <c r="AB367" s="69"/>
      <c r="AC367" s="70"/>
      <c r="AD367" s="76">
        <v>1702</v>
      </c>
      <c r="AE367" s="76">
        <v>349</v>
      </c>
      <c r="AF367" s="76">
        <v>13644</v>
      </c>
      <c r="AG367" s="76">
        <v>4603</v>
      </c>
      <c r="AH367" s="76"/>
      <c r="AI367" s="76" t="s">
        <v>4895</v>
      </c>
      <c r="AJ367" s="76" t="s">
        <v>5886</v>
      </c>
      <c r="AK367" s="76"/>
      <c r="AL367" s="76"/>
      <c r="AM367" s="78">
        <v>40748.385891203703</v>
      </c>
      <c r="AN367" s="76" t="s">
        <v>8071</v>
      </c>
      <c r="AO367" s="81" t="s">
        <v>8436</v>
      </c>
      <c r="AP367" s="76" t="s">
        <v>66</v>
      </c>
      <c r="AQ367" s="48"/>
      <c r="AR367" s="48"/>
      <c r="AS367" s="48"/>
      <c r="AT367" s="48"/>
      <c r="AU367" s="48" t="s">
        <v>2414</v>
      </c>
      <c r="AV367" s="48" t="s">
        <v>2414</v>
      </c>
      <c r="AW367" s="102" t="s">
        <v>10810</v>
      </c>
      <c r="AX367" s="102" t="s">
        <v>10810</v>
      </c>
      <c r="AY367" s="102" t="s">
        <v>11499</v>
      </c>
      <c r="AZ367" s="102" t="s">
        <v>11499</v>
      </c>
      <c r="BA367" s="2"/>
      <c r="BB367" s="3"/>
      <c r="BC367" s="3"/>
      <c r="BD367" s="3"/>
      <c r="BE367" s="3"/>
    </row>
    <row r="368" spans="1:57" x14ac:dyDescent="0.3">
      <c r="A368" s="62" t="s">
        <v>1260</v>
      </c>
      <c r="B368" s="63"/>
      <c r="C368" s="63"/>
      <c r="D368" s="64"/>
      <c r="E368" s="66"/>
      <c r="F368" s="98" t="s">
        <v>7215</v>
      </c>
      <c r="G368" s="63"/>
      <c r="H368" s="67"/>
      <c r="I368" s="68"/>
      <c r="J368" s="68"/>
      <c r="K368" s="67" t="s">
        <v>9667</v>
      </c>
      <c r="L368" s="71"/>
      <c r="M368" s="72">
        <v>5801.888671875</v>
      </c>
      <c r="N368" s="72">
        <v>3804.193359375</v>
      </c>
      <c r="O368" s="73"/>
      <c r="P368" s="74"/>
      <c r="Q368" s="74"/>
      <c r="R368" s="84"/>
      <c r="S368" s="48">
        <v>1</v>
      </c>
      <c r="T368" s="48">
        <v>0</v>
      </c>
      <c r="U368" s="49">
        <v>0</v>
      </c>
      <c r="V368" s="49">
        <v>1</v>
      </c>
      <c r="W368" s="49">
        <v>0</v>
      </c>
      <c r="X368" s="49">
        <v>1</v>
      </c>
      <c r="Y368" s="49">
        <v>0</v>
      </c>
      <c r="Z368" s="49">
        <v>0</v>
      </c>
      <c r="AA368" s="69">
        <v>368</v>
      </c>
      <c r="AB368" s="69"/>
      <c r="AC368" s="70"/>
      <c r="AD368" s="76">
        <v>155</v>
      </c>
      <c r="AE368" s="76">
        <v>22920</v>
      </c>
      <c r="AF368" s="76">
        <v>1241</v>
      </c>
      <c r="AG368" s="76">
        <v>1853</v>
      </c>
      <c r="AH368" s="76"/>
      <c r="AI368" s="76" t="s">
        <v>4896</v>
      </c>
      <c r="AJ368" s="76" t="s">
        <v>5724</v>
      </c>
      <c r="AK368" s="81" t="s">
        <v>6499</v>
      </c>
      <c r="AL368" s="76"/>
      <c r="AM368" s="78">
        <v>42748.519687499997</v>
      </c>
      <c r="AN368" s="76" t="s">
        <v>8071</v>
      </c>
      <c r="AO368" s="81" t="s">
        <v>8437</v>
      </c>
      <c r="AP368" s="76" t="s">
        <v>65</v>
      </c>
      <c r="AQ368" s="48"/>
      <c r="AR368" s="48"/>
      <c r="AS368" s="48"/>
      <c r="AT368" s="48"/>
      <c r="AU368" s="48"/>
      <c r="AV368" s="48"/>
      <c r="AW368" s="48"/>
      <c r="AX368" s="48"/>
      <c r="AY368" s="48"/>
      <c r="AZ368" s="48"/>
      <c r="BA368" s="2"/>
      <c r="BB368" s="3"/>
      <c r="BC368" s="3"/>
      <c r="BD368" s="3"/>
      <c r="BE368" s="3"/>
    </row>
    <row r="369" spans="1:57" x14ac:dyDescent="0.3">
      <c r="A369" s="62" t="s">
        <v>458</v>
      </c>
      <c r="B369" s="63"/>
      <c r="C369" s="63"/>
      <c r="D369" s="64"/>
      <c r="E369" s="66"/>
      <c r="F369" s="98" t="s">
        <v>7216</v>
      </c>
      <c r="G369" s="63"/>
      <c r="H369" s="67"/>
      <c r="I369" s="68"/>
      <c r="J369" s="68"/>
      <c r="K369" s="67" t="s">
        <v>9668</v>
      </c>
      <c r="L369" s="71"/>
      <c r="M369" s="72">
        <v>5609.62353515625</v>
      </c>
      <c r="N369" s="72">
        <v>9129.5810546875</v>
      </c>
      <c r="O369" s="73"/>
      <c r="P369" s="74"/>
      <c r="Q369" s="74"/>
      <c r="R369" s="84"/>
      <c r="S369" s="48">
        <v>1</v>
      </c>
      <c r="T369" s="48">
        <v>1</v>
      </c>
      <c r="U369" s="49">
        <v>0</v>
      </c>
      <c r="V369" s="49">
        <v>0</v>
      </c>
      <c r="W369" s="49">
        <v>0</v>
      </c>
      <c r="X369" s="49">
        <v>1</v>
      </c>
      <c r="Y369" s="49">
        <v>0</v>
      </c>
      <c r="Z369" s="49" t="s">
        <v>10536</v>
      </c>
      <c r="AA369" s="69">
        <v>369</v>
      </c>
      <c r="AB369" s="69"/>
      <c r="AC369" s="70"/>
      <c r="AD369" s="76">
        <v>1915</v>
      </c>
      <c r="AE369" s="76">
        <v>295</v>
      </c>
      <c r="AF369" s="76">
        <v>6957</v>
      </c>
      <c r="AG369" s="76">
        <v>4353</v>
      </c>
      <c r="AH369" s="76"/>
      <c r="AI369" s="76"/>
      <c r="AJ369" s="76" t="s">
        <v>5885</v>
      </c>
      <c r="AK369" s="76"/>
      <c r="AL369" s="76"/>
      <c r="AM369" s="78">
        <v>40612.657557870371</v>
      </c>
      <c r="AN369" s="76" t="s">
        <v>8071</v>
      </c>
      <c r="AO369" s="81" t="s">
        <v>8438</v>
      </c>
      <c r="AP369" s="76" t="s">
        <v>66</v>
      </c>
      <c r="AQ369" s="48" t="s">
        <v>2189</v>
      </c>
      <c r="AR369" s="48" t="s">
        <v>2189</v>
      </c>
      <c r="AS369" s="48" t="s">
        <v>2350</v>
      </c>
      <c r="AT369" s="48" t="s">
        <v>2350</v>
      </c>
      <c r="AU369" s="48"/>
      <c r="AV369" s="48"/>
      <c r="AW369" s="102" t="s">
        <v>10811</v>
      </c>
      <c r="AX369" s="102" t="s">
        <v>10811</v>
      </c>
      <c r="AY369" s="102" t="s">
        <v>11500</v>
      </c>
      <c r="AZ369" s="102" t="s">
        <v>11500</v>
      </c>
      <c r="BA369" s="2"/>
      <c r="BB369" s="3"/>
      <c r="BC369" s="3"/>
      <c r="BD369" s="3"/>
      <c r="BE369" s="3"/>
    </row>
    <row r="370" spans="1:57" x14ac:dyDescent="0.3">
      <c r="A370" s="62" t="s">
        <v>459</v>
      </c>
      <c r="B370" s="63"/>
      <c r="C370" s="63"/>
      <c r="D370" s="64"/>
      <c r="E370" s="66"/>
      <c r="F370" s="98" t="s">
        <v>7217</v>
      </c>
      <c r="G370" s="63"/>
      <c r="H370" s="67"/>
      <c r="I370" s="68"/>
      <c r="J370" s="68"/>
      <c r="K370" s="67" t="s">
        <v>9669</v>
      </c>
      <c r="L370" s="71"/>
      <c r="M370" s="72">
        <v>2061.614501953125</v>
      </c>
      <c r="N370" s="72">
        <v>6762.5654296875</v>
      </c>
      <c r="O370" s="73"/>
      <c r="P370" s="74"/>
      <c r="Q370" s="74"/>
      <c r="R370" s="84"/>
      <c r="S370" s="48">
        <v>0</v>
      </c>
      <c r="T370" s="48">
        <v>1</v>
      </c>
      <c r="U370" s="49">
        <v>0</v>
      </c>
      <c r="V370" s="49">
        <v>9.7090000000000006E-3</v>
      </c>
      <c r="W370" s="49">
        <v>1.8818999999999999E-2</v>
      </c>
      <c r="X370" s="49">
        <v>0.54937599999999998</v>
      </c>
      <c r="Y370" s="49">
        <v>0</v>
      </c>
      <c r="Z370" s="49">
        <v>0</v>
      </c>
      <c r="AA370" s="69">
        <v>370</v>
      </c>
      <c r="AB370" s="69"/>
      <c r="AC370" s="70"/>
      <c r="AD370" s="76">
        <v>712</v>
      </c>
      <c r="AE370" s="76">
        <v>215</v>
      </c>
      <c r="AF370" s="76">
        <v>12501</v>
      </c>
      <c r="AG370" s="76">
        <v>8236</v>
      </c>
      <c r="AH370" s="76"/>
      <c r="AI370" s="76" t="s">
        <v>4897</v>
      </c>
      <c r="AJ370" s="76" t="s">
        <v>5887</v>
      </c>
      <c r="AK370" s="76"/>
      <c r="AL370" s="76"/>
      <c r="AM370" s="78">
        <v>41543.905775462961</v>
      </c>
      <c r="AN370" s="76" t="s">
        <v>8071</v>
      </c>
      <c r="AO370" s="81" t="s">
        <v>8439</v>
      </c>
      <c r="AP370" s="76" t="s">
        <v>66</v>
      </c>
      <c r="AQ370" s="48"/>
      <c r="AR370" s="48"/>
      <c r="AS370" s="48"/>
      <c r="AT370" s="48"/>
      <c r="AU370" s="48"/>
      <c r="AV370" s="48"/>
      <c r="AW370" s="102" t="s">
        <v>10629</v>
      </c>
      <c r="AX370" s="102" t="s">
        <v>10629</v>
      </c>
      <c r="AY370" s="102" t="s">
        <v>11318</v>
      </c>
      <c r="AZ370" s="102" t="s">
        <v>11318</v>
      </c>
      <c r="BA370" s="2"/>
      <c r="BB370" s="3"/>
      <c r="BC370" s="3"/>
      <c r="BD370" s="3"/>
      <c r="BE370" s="3"/>
    </row>
    <row r="371" spans="1:57" x14ac:dyDescent="0.3">
      <c r="A371" s="62" t="s">
        <v>460</v>
      </c>
      <c r="B371" s="63"/>
      <c r="C371" s="63"/>
      <c r="D371" s="64"/>
      <c r="E371" s="66"/>
      <c r="F371" s="98" t="s">
        <v>7218</v>
      </c>
      <c r="G371" s="63"/>
      <c r="H371" s="67"/>
      <c r="I371" s="68"/>
      <c r="J371" s="68"/>
      <c r="K371" s="67" t="s">
        <v>9670</v>
      </c>
      <c r="L371" s="71"/>
      <c r="M371" s="72">
        <v>4289.6943359375</v>
      </c>
      <c r="N371" s="72">
        <v>3430.010498046875</v>
      </c>
      <c r="O371" s="73"/>
      <c r="P371" s="74"/>
      <c r="Q371" s="74"/>
      <c r="R371" s="84"/>
      <c r="S371" s="48">
        <v>0</v>
      </c>
      <c r="T371" s="48">
        <v>1</v>
      </c>
      <c r="U371" s="49">
        <v>0</v>
      </c>
      <c r="V371" s="49">
        <v>1</v>
      </c>
      <c r="W371" s="49">
        <v>0</v>
      </c>
      <c r="X371" s="49">
        <v>1</v>
      </c>
      <c r="Y371" s="49">
        <v>0</v>
      </c>
      <c r="Z371" s="49">
        <v>0</v>
      </c>
      <c r="AA371" s="69">
        <v>371</v>
      </c>
      <c r="AB371" s="69"/>
      <c r="AC371" s="70"/>
      <c r="AD371" s="76">
        <v>516</v>
      </c>
      <c r="AE371" s="76">
        <v>737</v>
      </c>
      <c r="AF371" s="76">
        <v>26371</v>
      </c>
      <c r="AG371" s="76">
        <v>959</v>
      </c>
      <c r="AH371" s="76"/>
      <c r="AI371" s="76" t="s">
        <v>4898</v>
      </c>
      <c r="AJ371" s="76" t="s">
        <v>5888</v>
      </c>
      <c r="AK371" s="76"/>
      <c r="AL371" s="76"/>
      <c r="AM371" s="78">
        <v>40149.800393518519</v>
      </c>
      <c r="AN371" s="76" t="s">
        <v>8071</v>
      </c>
      <c r="AO371" s="81" t="s">
        <v>8440</v>
      </c>
      <c r="AP371" s="76" t="s">
        <v>66</v>
      </c>
      <c r="AQ371" s="48" t="s">
        <v>2190</v>
      </c>
      <c r="AR371" s="48" t="s">
        <v>2190</v>
      </c>
      <c r="AS371" s="48" t="s">
        <v>2350</v>
      </c>
      <c r="AT371" s="48" t="s">
        <v>2350</v>
      </c>
      <c r="AU371" s="48"/>
      <c r="AV371" s="48"/>
      <c r="AW371" s="102" t="s">
        <v>10812</v>
      </c>
      <c r="AX371" s="102" t="s">
        <v>10812</v>
      </c>
      <c r="AY371" s="102" t="s">
        <v>11501</v>
      </c>
      <c r="AZ371" s="102" t="s">
        <v>11501</v>
      </c>
      <c r="BA371" s="2"/>
      <c r="BB371" s="3"/>
      <c r="BC371" s="3"/>
      <c r="BD371" s="3"/>
      <c r="BE371" s="3"/>
    </row>
    <row r="372" spans="1:57" x14ac:dyDescent="0.3">
      <c r="A372" s="62" t="s">
        <v>1261</v>
      </c>
      <c r="B372" s="63"/>
      <c r="C372" s="63"/>
      <c r="D372" s="64"/>
      <c r="E372" s="66"/>
      <c r="F372" s="98" t="s">
        <v>7219</v>
      </c>
      <c r="G372" s="63"/>
      <c r="H372" s="67"/>
      <c r="I372" s="68"/>
      <c r="J372" s="68"/>
      <c r="K372" s="67" t="s">
        <v>9671</v>
      </c>
      <c r="L372" s="71"/>
      <c r="M372" s="72">
        <v>4382.27783203125</v>
      </c>
      <c r="N372" s="72">
        <v>3492.374267578125</v>
      </c>
      <c r="O372" s="73"/>
      <c r="P372" s="74"/>
      <c r="Q372" s="74"/>
      <c r="R372" s="84"/>
      <c r="S372" s="48">
        <v>1</v>
      </c>
      <c r="T372" s="48">
        <v>0</v>
      </c>
      <c r="U372" s="49">
        <v>0</v>
      </c>
      <c r="V372" s="49">
        <v>1</v>
      </c>
      <c r="W372" s="49">
        <v>0</v>
      </c>
      <c r="X372" s="49">
        <v>1</v>
      </c>
      <c r="Y372" s="49">
        <v>0</v>
      </c>
      <c r="Z372" s="49">
        <v>0</v>
      </c>
      <c r="AA372" s="69">
        <v>372</v>
      </c>
      <c r="AB372" s="69"/>
      <c r="AC372" s="70"/>
      <c r="AD372" s="76">
        <v>41982</v>
      </c>
      <c r="AE372" s="76">
        <v>81424</v>
      </c>
      <c r="AF372" s="76">
        <v>214541</v>
      </c>
      <c r="AG372" s="76">
        <v>1086</v>
      </c>
      <c r="AH372" s="76"/>
      <c r="AI372" s="76" t="s">
        <v>4899</v>
      </c>
      <c r="AJ372" s="76" t="s">
        <v>5668</v>
      </c>
      <c r="AK372" s="81" t="s">
        <v>6500</v>
      </c>
      <c r="AL372" s="76"/>
      <c r="AM372" s="78">
        <v>39848.393530092595</v>
      </c>
      <c r="AN372" s="76" t="s">
        <v>8071</v>
      </c>
      <c r="AO372" s="81" t="s">
        <v>8441</v>
      </c>
      <c r="AP372" s="76" t="s">
        <v>65</v>
      </c>
      <c r="AQ372" s="48"/>
      <c r="AR372" s="48"/>
      <c r="AS372" s="48"/>
      <c r="AT372" s="48"/>
      <c r="AU372" s="48"/>
      <c r="AV372" s="48"/>
      <c r="AW372" s="48"/>
      <c r="AX372" s="48"/>
      <c r="AY372" s="48"/>
      <c r="AZ372" s="48"/>
      <c r="BA372" s="2"/>
      <c r="BB372" s="3"/>
      <c r="BC372" s="3"/>
      <c r="BD372" s="3"/>
      <c r="BE372" s="3"/>
    </row>
    <row r="373" spans="1:57" x14ac:dyDescent="0.3">
      <c r="A373" s="62" t="s">
        <v>461</v>
      </c>
      <c r="B373" s="63"/>
      <c r="C373" s="63"/>
      <c r="D373" s="64"/>
      <c r="E373" s="66"/>
      <c r="F373" s="98" t="s">
        <v>7220</v>
      </c>
      <c r="G373" s="63"/>
      <c r="H373" s="67"/>
      <c r="I373" s="68"/>
      <c r="J373" s="68"/>
      <c r="K373" s="67" t="s">
        <v>9672</v>
      </c>
      <c r="L373" s="71"/>
      <c r="M373" s="72">
        <v>6692.78466796875</v>
      </c>
      <c r="N373" s="72">
        <v>9063.6025390625</v>
      </c>
      <c r="O373" s="73"/>
      <c r="P373" s="74"/>
      <c r="Q373" s="74"/>
      <c r="R373" s="84"/>
      <c r="S373" s="48">
        <v>1</v>
      </c>
      <c r="T373" s="48">
        <v>1</v>
      </c>
      <c r="U373" s="49">
        <v>0</v>
      </c>
      <c r="V373" s="49">
        <v>0</v>
      </c>
      <c r="W373" s="49">
        <v>0</v>
      </c>
      <c r="X373" s="49">
        <v>1</v>
      </c>
      <c r="Y373" s="49">
        <v>0</v>
      </c>
      <c r="Z373" s="49" t="s">
        <v>10536</v>
      </c>
      <c r="AA373" s="69">
        <v>373</v>
      </c>
      <c r="AB373" s="69"/>
      <c r="AC373" s="70"/>
      <c r="AD373" s="76">
        <v>1042</v>
      </c>
      <c r="AE373" s="76">
        <v>498</v>
      </c>
      <c r="AF373" s="76">
        <v>4947</v>
      </c>
      <c r="AG373" s="76">
        <v>2839</v>
      </c>
      <c r="AH373" s="76"/>
      <c r="AI373" s="76" t="s">
        <v>4900</v>
      </c>
      <c r="AJ373" s="76" t="s">
        <v>5889</v>
      </c>
      <c r="AK373" s="76"/>
      <c r="AL373" s="76"/>
      <c r="AM373" s="78">
        <v>40883.589965277781</v>
      </c>
      <c r="AN373" s="76" t="s">
        <v>8071</v>
      </c>
      <c r="AO373" s="81" t="s">
        <v>8442</v>
      </c>
      <c r="AP373" s="76" t="s">
        <v>66</v>
      </c>
      <c r="AQ373" s="48"/>
      <c r="AR373" s="48"/>
      <c r="AS373" s="48"/>
      <c r="AT373" s="48"/>
      <c r="AU373" s="48"/>
      <c r="AV373" s="48"/>
      <c r="AW373" s="102" t="s">
        <v>10813</v>
      </c>
      <c r="AX373" s="102" t="s">
        <v>10813</v>
      </c>
      <c r="AY373" s="102" t="s">
        <v>11502</v>
      </c>
      <c r="AZ373" s="102" t="s">
        <v>11502</v>
      </c>
      <c r="BA373" s="2"/>
      <c r="BB373" s="3"/>
      <c r="BC373" s="3"/>
      <c r="BD373" s="3"/>
      <c r="BE373" s="3"/>
    </row>
    <row r="374" spans="1:57" x14ac:dyDescent="0.3">
      <c r="A374" s="62" t="s">
        <v>462</v>
      </c>
      <c r="B374" s="63"/>
      <c r="C374" s="63"/>
      <c r="D374" s="64"/>
      <c r="E374" s="66"/>
      <c r="F374" s="98" t="s">
        <v>7221</v>
      </c>
      <c r="G374" s="63"/>
      <c r="H374" s="67"/>
      <c r="I374" s="68"/>
      <c r="J374" s="68"/>
      <c r="K374" s="67" t="s">
        <v>9673</v>
      </c>
      <c r="L374" s="71"/>
      <c r="M374" s="72">
        <v>4841.2421875</v>
      </c>
      <c r="N374" s="72">
        <v>5644.88671875</v>
      </c>
      <c r="O374" s="73"/>
      <c r="P374" s="74"/>
      <c r="Q374" s="74"/>
      <c r="R374" s="84"/>
      <c r="S374" s="48">
        <v>0</v>
      </c>
      <c r="T374" s="48">
        <v>1</v>
      </c>
      <c r="U374" s="49">
        <v>0</v>
      </c>
      <c r="V374" s="49">
        <v>0.04</v>
      </c>
      <c r="W374" s="49">
        <v>0</v>
      </c>
      <c r="X374" s="49">
        <v>0.57588300000000003</v>
      </c>
      <c r="Y374" s="49">
        <v>0</v>
      </c>
      <c r="Z374" s="49">
        <v>0</v>
      </c>
      <c r="AA374" s="69">
        <v>374</v>
      </c>
      <c r="AB374" s="69"/>
      <c r="AC374" s="70"/>
      <c r="AD374" s="76">
        <v>130</v>
      </c>
      <c r="AE374" s="76">
        <v>147</v>
      </c>
      <c r="AF374" s="76">
        <v>46328</v>
      </c>
      <c r="AG374" s="76">
        <v>102832</v>
      </c>
      <c r="AH374" s="76"/>
      <c r="AI374" s="76" t="s">
        <v>4901</v>
      </c>
      <c r="AJ374" s="76"/>
      <c r="AK374" s="81" t="s">
        <v>6501</v>
      </c>
      <c r="AL374" s="76"/>
      <c r="AM374" s="78">
        <v>41231.75885416667</v>
      </c>
      <c r="AN374" s="76" t="s">
        <v>8071</v>
      </c>
      <c r="AO374" s="81" t="s">
        <v>8443</v>
      </c>
      <c r="AP374" s="76" t="s">
        <v>66</v>
      </c>
      <c r="AQ374" s="48" t="s">
        <v>2132</v>
      </c>
      <c r="AR374" s="48" t="s">
        <v>2132</v>
      </c>
      <c r="AS374" s="48" t="s">
        <v>2352</v>
      </c>
      <c r="AT374" s="48" t="s">
        <v>2352</v>
      </c>
      <c r="AU374" s="48"/>
      <c r="AV374" s="48"/>
      <c r="AW374" s="102" t="s">
        <v>10640</v>
      </c>
      <c r="AX374" s="102" t="s">
        <v>10640</v>
      </c>
      <c r="AY374" s="102" t="s">
        <v>11329</v>
      </c>
      <c r="AZ374" s="102" t="s">
        <v>11329</v>
      </c>
      <c r="BA374" s="2"/>
      <c r="BB374" s="3"/>
      <c r="BC374" s="3"/>
      <c r="BD374" s="3"/>
      <c r="BE374" s="3"/>
    </row>
    <row r="375" spans="1:57" x14ac:dyDescent="0.3">
      <c r="A375" s="62" t="s">
        <v>463</v>
      </c>
      <c r="B375" s="63"/>
      <c r="C375" s="63"/>
      <c r="D375" s="64"/>
      <c r="E375" s="66"/>
      <c r="F375" s="98" t="s">
        <v>7222</v>
      </c>
      <c r="G375" s="63"/>
      <c r="H375" s="67"/>
      <c r="I375" s="68"/>
      <c r="J375" s="68"/>
      <c r="K375" s="67" t="s">
        <v>9674</v>
      </c>
      <c r="L375" s="71"/>
      <c r="M375" s="72">
        <v>3797.55419921875</v>
      </c>
      <c r="N375" s="72">
        <v>9069.052734375</v>
      </c>
      <c r="O375" s="73"/>
      <c r="P375" s="74"/>
      <c r="Q375" s="74"/>
      <c r="R375" s="84"/>
      <c r="S375" s="48">
        <v>1</v>
      </c>
      <c r="T375" s="48">
        <v>1</v>
      </c>
      <c r="U375" s="49">
        <v>0</v>
      </c>
      <c r="V375" s="49">
        <v>0</v>
      </c>
      <c r="W375" s="49">
        <v>0</v>
      </c>
      <c r="X375" s="49">
        <v>1</v>
      </c>
      <c r="Y375" s="49">
        <v>0</v>
      </c>
      <c r="Z375" s="49" t="s">
        <v>10536</v>
      </c>
      <c r="AA375" s="69">
        <v>375</v>
      </c>
      <c r="AB375" s="69"/>
      <c r="AC375" s="70"/>
      <c r="AD375" s="76">
        <v>73</v>
      </c>
      <c r="AE375" s="76">
        <v>18</v>
      </c>
      <c r="AF375" s="76">
        <v>116</v>
      </c>
      <c r="AG375" s="76">
        <v>82</v>
      </c>
      <c r="AH375" s="76"/>
      <c r="AI375" s="76" t="s">
        <v>4902</v>
      </c>
      <c r="AJ375" s="76"/>
      <c r="AK375" s="76"/>
      <c r="AL375" s="76"/>
      <c r="AM375" s="78">
        <v>43676.558194444442</v>
      </c>
      <c r="AN375" s="76" t="s">
        <v>8071</v>
      </c>
      <c r="AO375" s="81" t="s">
        <v>8444</v>
      </c>
      <c r="AP375" s="76" t="s">
        <v>66</v>
      </c>
      <c r="AQ375" s="48"/>
      <c r="AR375" s="48"/>
      <c r="AS375" s="48"/>
      <c r="AT375" s="48"/>
      <c r="AU375" s="48"/>
      <c r="AV375" s="48"/>
      <c r="AW375" s="102" t="s">
        <v>10814</v>
      </c>
      <c r="AX375" s="102" t="s">
        <v>10814</v>
      </c>
      <c r="AY375" s="102" t="s">
        <v>11503</v>
      </c>
      <c r="AZ375" s="102" t="s">
        <v>11503</v>
      </c>
      <c r="BA375" s="2"/>
      <c r="BB375" s="3"/>
      <c r="BC375" s="3"/>
      <c r="BD375" s="3"/>
      <c r="BE375" s="3"/>
    </row>
    <row r="376" spans="1:57" x14ac:dyDescent="0.3">
      <c r="A376" s="62" t="s">
        <v>464</v>
      </c>
      <c r="B376" s="63"/>
      <c r="C376" s="63"/>
      <c r="D376" s="64"/>
      <c r="E376" s="66"/>
      <c r="F376" s="98" t="s">
        <v>7223</v>
      </c>
      <c r="G376" s="63"/>
      <c r="H376" s="67"/>
      <c r="I376" s="68"/>
      <c r="J376" s="68"/>
      <c r="K376" s="67" t="s">
        <v>9675</v>
      </c>
      <c r="L376" s="71"/>
      <c r="M376" s="72">
        <v>4289.6943359375</v>
      </c>
      <c r="N376" s="72">
        <v>3180.55517578125</v>
      </c>
      <c r="O376" s="73"/>
      <c r="P376" s="74"/>
      <c r="Q376" s="74"/>
      <c r="R376" s="84"/>
      <c r="S376" s="48">
        <v>0</v>
      </c>
      <c r="T376" s="48">
        <v>1</v>
      </c>
      <c r="U376" s="49">
        <v>0</v>
      </c>
      <c r="V376" s="49">
        <v>1</v>
      </c>
      <c r="W376" s="49">
        <v>0</v>
      </c>
      <c r="X376" s="49">
        <v>1</v>
      </c>
      <c r="Y376" s="49">
        <v>0</v>
      </c>
      <c r="Z376" s="49">
        <v>0</v>
      </c>
      <c r="AA376" s="69">
        <v>376</v>
      </c>
      <c r="AB376" s="69"/>
      <c r="AC376" s="70"/>
      <c r="AD376" s="76">
        <v>153</v>
      </c>
      <c r="AE376" s="76">
        <v>179</v>
      </c>
      <c r="AF376" s="76">
        <v>1282</v>
      </c>
      <c r="AG376" s="76">
        <v>3108</v>
      </c>
      <c r="AH376" s="76"/>
      <c r="AI376" s="76" t="s">
        <v>4903</v>
      </c>
      <c r="AJ376" s="76"/>
      <c r="AK376" s="81" t="s">
        <v>6502</v>
      </c>
      <c r="AL376" s="76"/>
      <c r="AM376" s="78">
        <v>43477.370717592596</v>
      </c>
      <c r="AN376" s="76" t="s">
        <v>8071</v>
      </c>
      <c r="AO376" s="81" t="s">
        <v>8445</v>
      </c>
      <c r="AP376" s="76" t="s">
        <v>66</v>
      </c>
      <c r="AQ376" s="48" t="s">
        <v>2191</v>
      </c>
      <c r="AR376" s="48" t="s">
        <v>2191</v>
      </c>
      <c r="AS376" s="48" t="s">
        <v>2353</v>
      </c>
      <c r="AT376" s="48" t="s">
        <v>2353</v>
      </c>
      <c r="AU376" s="48"/>
      <c r="AV376" s="48"/>
      <c r="AW376" s="102" t="s">
        <v>10815</v>
      </c>
      <c r="AX376" s="102" t="s">
        <v>10815</v>
      </c>
      <c r="AY376" s="102" t="s">
        <v>11504</v>
      </c>
      <c r="AZ376" s="102" t="s">
        <v>11504</v>
      </c>
      <c r="BA376" s="2"/>
      <c r="BB376" s="3"/>
      <c r="BC376" s="3"/>
      <c r="BD376" s="3"/>
      <c r="BE376" s="3"/>
    </row>
    <row r="377" spans="1:57" x14ac:dyDescent="0.3">
      <c r="A377" s="62" t="s">
        <v>1262</v>
      </c>
      <c r="B377" s="63"/>
      <c r="C377" s="63"/>
      <c r="D377" s="64"/>
      <c r="E377" s="66"/>
      <c r="F377" s="98" t="s">
        <v>7224</v>
      </c>
      <c r="G377" s="63"/>
      <c r="H377" s="67"/>
      <c r="I377" s="68"/>
      <c r="J377" s="68"/>
      <c r="K377" s="67" t="s">
        <v>9676</v>
      </c>
      <c r="L377" s="71"/>
      <c r="M377" s="72">
        <v>4382.27783203125</v>
      </c>
      <c r="N377" s="72">
        <v>3118.191162109375</v>
      </c>
      <c r="O377" s="73"/>
      <c r="P377" s="74"/>
      <c r="Q377" s="74"/>
      <c r="R377" s="84"/>
      <c r="S377" s="48">
        <v>1</v>
      </c>
      <c r="T377" s="48">
        <v>0</v>
      </c>
      <c r="U377" s="49">
        <v>0</v>
      </c>
      <c r="V377" s="49">
        <v>1</v>
      </c>
      <c r="W377" s="49">
        <v>0</v>
      </c>
      <c r="X377" s="49">
        <v>1</v>
      </c>
      <c r="Y377" s="49">
        <v>0</v>
      </c>
      <c r="Z377" s="49">
        <v>0</v>
      </c>
      <c r="AA377" s="69">
        <v>377</v>
      </c>
      <c r="AB377" s="69"/>
      <c r="AC377" s="70"/>
      <c r="AD377" s="76">
        <v>319</v>
      </c>
      <c r="AE377" s="76">
        <v>826</v>
      </c>
      <c r="AF377" s="76">
        <v>48800</v>
      </c>
      <c r="AG377" s="76">
        <v>30362</v>
      </c>
      <c r="AH377" s="76"/>
      <c r="AI377" s="76" t="s">
        <v>4904</v>
      </c>
      <c r="AJ377" s="76" t="s">
        <v>5890</v>
      </c>
      <c r="AK377" s="81" t="s">
        <v>6503</v>
      </c>
      <c r="AL377" s="76"/>
      <c r="AM377" s="78">
        <v>41824.095995370371</v>
      </c>
      <c r="AN377" s="76" t="s">
        <v>8071</v>
      </c>
      <c r="AO377" s="81" t="s">
        <v>8446</v>
      </c>
      <c r="AP377" s="76" t="s">
        <v>65</v>
      </c>
      <c r="AQ377" s="48"/>
      <c r="AR377" s="48"/>
      <c r="AS377" s="48"/>
      <c r="AT377" s="48"/>
      <c r="AU377" s="48"/>
      <c r="AV377" s="48"/>
      <c r="AW377" s="48"/>
      <c r="AX377" s="48"/>
      <c r="AY377" s="48"/>
      <c r="AZ377" s="48"/>
      <c r="BA377" s="2"/>
      <c r="BB377" s="3"/>
      <c r="BC377" s="3"/>
      <c r="BD377" s="3"/>
      <c r="BE377" s="3"/>
    </row>
    <row r="378" spans="1:57" x14ac:dyDescent="0.3">
      <c r="A378" s="62" t="s">
        <v>465</v>
      </c>
      <c r="B378" s="63"/>
      <c r="C378" s="63"/>
      <c r="D378" s="64"/>
      <c r="E378" s="66"/>
      <c r="F378" s="98" t="s">
        <v>7225</v>
      </c>
      <c r="G378" s="63"/>
      <c r="H378" s="67"/>
      <c r="I378" s="68"/>
      <c r="J378" s="68"/>
      <c r="K378" s="67" t="s">
        <v>9677</v>
      </c>
      <c r="L378" s="71"/>
      <c r="M378" s="72">
        <v>1440.274169921875</v>
      </c>
      <c r="N378" s="72">
        <v>9406.60546875</v>
      </c>
      <c r="O378" s="73"/>
      <c r="P378" s="74"/>
      <c r="Q378" s="74"/>
      <c r="R378" s="84"/>
      <c r="S378" s="48">
        <v>1</v>
      </c>
      <c r="T378" s="48">
        <v>1</v>
      </c>
      <c r="U378" s="49">
        <v>0</v>
      </c>
      <c r="V378" s="49">
        <v>0</v>
      </c>
      <c r="W378" s="49">
        <v>0</v>
      </c>
      <c r="X378" s="49">
        <v>1</v>
      </c>
      <c r="Y378" s="49">
        <v>0</v>
      </c>
      <c r="Z378" s="49" t="s">
        <v>10536</v>
      </c>
      <c r="AA378" s="69">
        <v>378</v>
      </c>
      <c r="AB378" s="69"/>
      <c r="AC378" s="70"/>
      <c r="AD378" s="76">
        <v>413</v>
      </c>
      <c r="AE378" s="76">
        <v>113</v>
      </c>
      <c r="AF378" s="76">
        <v>1541</v>
      </c>
      <c r="AG378" s="76">
        <v>37</v>
      </c>
      <c r="AH378" s="76"/>
      <c r="AI378" s="76"/>
      <c r="AJ378" s="76"/>
      <c r="AK378" s="76"/>
      <c r="AL378" s="76"/>
      <c r="AM378" s="78">
        <v>40613.601261574076</v>
      </c>
      <c r="AN378" s="76" t="s">
        <v>8071</v>
      </c>
      <c r="AO378" s="81" t="s">
        <v>8447</v>
      </c>
      <c r="AP378" s="76" t="s">
        <v>66</v>
      </c>
      <c r="AQ378" s="48"/>
      <c r="AR378" s="48"/>
      <c r="AS378" s="48"/>
      <c r="AT378" s="48"/>
      <c r="AU378" s="48"/>
      <c r="AV378" s="48"/>
      <c r="AW378" s="102" t="s">
        <v>10816</v>
      </c>
      <c r="AX378" s="102" t="s">
        <v>10816</v>
      </c>
      <c r="AY378" s="102" t="s">
        <v>11505</v>
      </c>
      <c r="AZ378" s="102" t="s">
        <v>11505</v>
      </c>
      <c r="BA378" s="2"/>
      <c r="BB378" s="3"/>
      <c r="BC378" s="3"/>
      <c r="BD378" s="3"/>
      <c r="BE378" s="3"/>
    </row>
    <row r="379" spans="1:57" x14ac:dyDescent="0.3">
      <c r="A379" s="62" t="s">
        <v>466</v>
      </c>
      <c r="B379" s="63"/>
      <c r="C379" s="63"/>
      <c r="D379" s="64"/>
      <c r="E379" s="66"/>
      <c r="F379" s="98" t="s">
        <v>7226</v>
      </c>
      <c r="G379" s="63"/>
      <c r="H379" s="67"/>
      <c r="I379" s="68"/>
      <c r="J379" s="68"/>
      <c r="K379" s="67" t="s">
        <v>9678</v>
      </c>
      <c r="L379" s="71"/>
      <c r="M379" s="72">
        <v>2198.087646484375</v>
      </c>
      <c r="N379" s="72">
        <v>9388.8603515625</v>
      </c>
      <c r="O379" s="73"/>
      <c r="P379" s="74"/>
      <c r="Q379" s="74"/>
      <c r="R379" s="84"/>
      <c r="S379" s="48">
        <v>1</v>
      </c>
      <c r="T379" s="48">
        <v>1</v>
      </c>
      <c r="U379" s="49">
        <v>0</v>
      </c>
      <c r="V379" s="49">
        <v>0</v>
      </c>
      <c r="W379" s="49">
        <v>0</v>
      </c>
      <c r="X379" s="49">
        <v>1</v>
      </c>
      <c r="Y379" s="49">
        <v>0</v>
      </c>
      <c r="Z379" s="49" t="s">
        <v>10536</v>
      </c>
      <c r="AA379" s="69">
        <v>379</v>
      </c>
      <c r="AB379" s="69"/>
      <c r="AC379" s="70"/>
      <c r="AD379" s="76">
        <v>1110</v>
      </c>
      <c r="AE379" s="76">
        <v>478</v>
      </c>
      <c r="AF379" s="76">
        <v>19847</v>
      </c>
      <c r="AG379" s="76">
        <v>694</v>
      </c>
      <c r="AH379" s="76"/>
      <c r="AI379" s="76" t="s">
        <v>4905</v>
      </c>
      <c r="AJ379" s="76" t="s">
        <v>5891</v>
      </c>
      <c r="AK379" s="76"/>
      <c r="AL379" s="76"/>
      <c r="AM379" s="78">
        <v>39475.595300925925</v>
      </c>
      <c r="AN379" s="76" t="s">
        <v>8071</v>
      </c>
      <c r="AO379" s="81" t="s">
        <v>8448</v>
      </c>
      <c r="AP379" s="76" t="s">
        <v>66</v>
      </c>
      <c r="AQ379" s="48" t="s">
        <v>2192</v>
      </c>
      <c r="AR379" s="48" t="s">
        <v>2192</v>
      </c>
      <c r="AS379" s="48" t="s">
        <v>2350</v>
      </c>
      <c r="AT379" s="48" t="s">
        <v>2350</v>
      </c>
      <c r="AU379" s="48"/>
      <c r="AV379" s="48"/>
      <c r="AW379" s="102" t="s">
        <v>10817</v>
      </c>
      <c r="AX379" s="102" t="s">
        <v>10817</v>
      </c>
      <c r="AY379" s="102" t="s">
        <v>11506</v>
      </c>
      <c r="AZ379" s="102" t="s">
        <v>11506</v>
      </c>
      <c r="BA379" s="2"/>
      <c r="BB379" s="3"/>
      <c r="BC379" s="3"/>
      <c r="BD379" s="3"/>
      <c r="BE379" s="3"/>
    </row>
    <row r="380" spans="1:57" x14ac:dyDescent="0.3">
      <c r="A380" s="62" t="s">
        <v>467</v>
      </c>
      <c r="B380" s="63"/>
      <c r="C380" s="63"/>
      <c r="D380" s="64"/>
      <c r="E380" s="66"/>
      <c r="F380" s="98" t="s">
        <v>7227</v>
      </c>
      <c r="G380" s="63"/>
      <c r="H380" s="67"/>
      <c r="I380" s="68"/>
      <c r="J380" s="68"/>
      <c r="K380" s="67" t="s">
        <v>9679</v>
      </c>
      <c r="L380" s="71"/>
      <c r="M380" s="72">
        <v>2777.5</v>
      </c>
      <c r="N380" s="72">
        <v>4407.04345703125</v>
      </c>
      <c r="O380" s="73"/>
      <c r="P380" s="74"/>
      <c r="Q380" s="74"/>
      <c r="R380" s="84"/>
      <c r="S380" s="48">
        <v>0</v>
      </c>
      <c r="T380" s="48">
        <v>3</v>
      </c>
      <c r="U380" s="49">
        <v>6</v>
      </c>
      <c r="V380" s="49">
        <v>0.33333299999999999</v>
      </c>
      <c r="W380" s="49">
        <v>0</v>
      </c>
      <c r="X380" s="49">
        <v>1.9189179999999999</v>
      </c>
      <c r="Y380" s="49">
        <v>0</v>
      </c>
      <c r="Z380" s="49">
        <v>0</v>
      </c>
      <c r="AA380" s="69">
        <v>380</v>
      </c>
      <c r="AB380" s="69"/>
      <c r="AC380" s="70"/>
      <c r="AD380" s="76">
        <v>152</v>
      </c>
      <c r="AE380" s="76">
        <v>22</v>
      </c>
      <c r="AF380" s="76">
        <v>901</v>
      </c>
      <c r="AG380" s="76">
        <v>1115</v>
      </c>
      <c r="AH380" s="76"/>
      <c r="AI380" s="76" t="s">
        <v>4906</v>
      </c>
      <c r="AJ380" s="76"/>
      <c r="AK380" s="76"/>
      <c r="AL380" s="76"/>
      <c r="AM380" s="78">
        <v>43665.300439814811</v>
      </c>
      <c r="AN380" s="76" t="s">
        <v>8071</v>
      </c>
      <c r="AO380" s="81" t="s">
        <v>8449</v>
      </c>
      <c r="AP380" s="76" t="s">
        <v>66</v>
      </c>
      <c r="AQ380" s="48" t="s">
        <v>2193</v>
      </c>
      <c r="AR380" s="48" t="s">
        <v>2193</v>
      </c>
      <c r="AS380" s="48" t="s">
        <v>2350</v>
      </c>
      <c r="AT380" s="48" t="s">
        <v>2350</v>
      </c>
      <c r="AU380" s="48"/>
      <c r="AV380" s="48"/>
      <c r="AW380" s="102" t="s">
        <v>10818</v>
      </c>
      <c r="AX380" s="102" t="s">
        <v>10818</v>
      </c>
      <c r="AY380" s="102" t="s">
        <v>11507</v>
      </c>
      <c r="AZ380" s="102" t="s">
        <v>11507</v>
      </c>
      <c r="BA380" s="2"/>
      <c r="BB380" s="3"/>
      <c r="BC380" s="3"/>
      <c r="BD380" s="3"/>
      <c r="BE380" s="3"/>
    </row>
    <row r="381" spans="1:57" x14ac:dyDescent="0.3">
      <c r="A381" s="62" t="s">
        <v>1263</v>
      </c>
      <c r="B381" s="63"/>
      <c r="C381" s="63"/>
      <c r="D381" s="64"/>
      <c r="E381" s="66"/>
      <c r="F381" s="98" t="s">
        <v>7228</v>
      </c>
      <c r="G381" s="63"/>
      <c r="H381" s="67"/>
      <c r="I381" s="68"/>
      <c r="J381" s="68"/>
      <c r="K381" s="67" t="s">
        <v>9680</v>
      </c>
      <c r="L381" s="71"/>
      <c r="M381" s="72">
        <v>2623.1943359375</v>
      </c>
      <c r="N381" s="72">
        <v>4522.53173828125</v>
      </c>
      <c r="O381" s="73"/>
      <c r="P381" s="74"/>
      <c r="Q381" s="74"/>
      <c r="R381" s="84"/>
      <c r="S381" s="48">
        <v>1</v>
      </c>
      <c r="T381" s="48">
        <v>0</v>
      </c>
      <c r="U381" s="49">
        <v>0</v>
      </c>
      <c r="V381" s="49">
        <v>0.2</v>
      </c>
      <c r="W381" s="49">
        <v>0</v>
      </c>
      <c r="X381" s="49">
        <v>0.693693</v>
      </c>
      <c r="Y381" s="49">
        <v>0</v>
      </c>
      <c r="Z381" s="49">
        <v>0</v>
      </c>
      <c r="AA381" s="69">
        <v>381</v>
      </c>
      <c r="AB381" s="69"/>
      <c r="AC381" s="70"/>
      <c r="AD381" s="76">
        <v>12700</v>
      </c>
      <c r="AE381" s="76">
        <v>215865</v>
      </c>
      <c r="AF381" s="76">
        <v>39431</v>
      </c>
      <c r="AG381" s="76">
        <v>35273</v>
      </c>
      <c r="AH381" s="76"/>
      <c r="AI381" s="76" t="s">
        <v>4907</v>
      </c>
      <c r="AJ381" s="76" t="s">
        <v>5892</v>
      </c>
      <c r="AK381" s="81" t="s">
        <v>6504</v>
      </c>
      <c r="AL381" s="76"/>
      <c r="AM381" s="78">
        <v>40350.899293981478</v>
      </c>
      <c r="AN381" s="76" t="s">
        <v>8071</v>
      </c>
      <c r="AO381" s="81" t="s">
        <v>8450</v>
      </c>
      <c r="AP381" s="76" t="s">
        <v>65</v>
      </c>
      <c r="AQ381" s="48"/>
      <c r="AR381" s="48"/>
      <c r="AS381" s="48"/>
      <c r="AT381" s="48"/>
      <c r="AU381" s="48"/>
      <c r="AV381" s="48"/>
      <c r="AW381" s="48"/>
      <c r="AX381" s="48"/>
      <c r="AY381" s="48"/>
      <c r="AZ381" s="48"/>
      <c r="BA381" s="2"/>
      <c r="BB381" s="3"/>
      <c r="BC381" s="3"/>
      <c r="BD381" s="3"/>
      <c r="BE381" s="3"/>
    </row>
    <row r="382" spans="1:57" x14ac:dyDescent="0.3">
      <c r="A382" s="62" t="s">
        <v>1264</v>
      </c>
      <c r="B382" s="63"/>
      <c r="C382" s="63"/>
      <c r="D382" s="64"/>
      <c r="E382" s="66"/>
      <c r="F382" s="98" t="s">
        <v>7229</v>
      </c>
      <c r="G382" s="63"/>
      <c r="H382" s="67"/>
      <c r="I382" s="68"/>
      <c r="J382" s="68"/>
      <c r="K382" s="67" t="s">
        <v>9681</v>
      </c>
      <c r="L382" s="71"/>
      <c r="M382" s="72">
        <v>2499.75</v>
      </c>
      <c r="N382" s="72">
        <v>4614.9228515625</v>
      </c>
      <c r="O382" s="73"/>
      <c r="P382" s="74"/>
      <c r="Q382" s="74"/>
      <c r="R382" s="84"/>
      <c r="S382" s="48">
        <v>1</v>
      </c>
      <c r="T382" s="48">
        <v>0</v>
      </c>
      <c r="U382" s="49">
        <v>0</v>
      </c>
      <c r="V382" s="49">
        <v>0.2</v>
      </c>
      <c r="W382" s="49">
        <v>0</v>
      </c>
      <c r="X382" s="49">
        <v>0.693693</v>
      </c>
      <c r="Y382" s="49">
        <v>0</v>
      </c>
      <c r="Z382" s="49">
        <v>0</v>
      </c>
      <c r="AA382" s="69">
        <v>382</v>
      </c>
      <c r="AB382" s="69"/>
      <c r="AC382" s="70"/>
      <c r="AD382" s="76">
        <v>23870</v>
      </c>
      <c r="AE382" s="76">
        <v>491616</v>
      </c>
      <c r="AF382" s="76">
        <v>152630</v>
      </c>
      <c r="AG382" s="76">
        <v>127788</v>
      </c>
      <c r="AH382" s="76"/>
      <c r="AI382" s="76" t="s">
        <v>4908</v>
      </c>
      <c r="AJ382" s="76" t="s">
        <v>5893</v>
      </c>
      <c r="AK382" s="81" t="s">
        <v>6505</v>
      </c>
      <c r="AL382" s="76"/>
      <c r="AM382" s="78">
        <v>39449.288645833331</v>
      </c>
      <c r="AN382" s="76" t="s">
        <v>8071</v>
      </c>
      <c r="AO382" s="81" t="s">
        <v>8451</v>
      </c>
      <c r="AP382" s="76" t="s">
        <v>65</v>
      </c>
      <c r="AQ382" s="48"/>
      <c r="AR382" s="48"/>
      <c r="AS382" s="48"/>
      <c r="AT382" s="48"/>
      <c r="AU382" s="48"/>
      <c r="AV382" s="48"/>
      <c r="AW382" s="48"/>
      <c r="AX382" s="48"/>
      <c r="AY382" s="48"/>
      <c r="AZ382" s="48"/>
      <c r="BA382" s="2"/>
      <c r="BB382" s="3"/>
      <c r="BC382" s="3"/>
      <c r="BD382" s="3"/>
      <c r="BE382" s="3"/>
    </row>
    <row r="383" spans="1:57" x14ac:dyDescent="0.3">
      <c r="A383" s="62" t="s">
        <v>1265</v>
      </c>
      <c r="B383" s="63"/>
      <c r="C383" s="63"/>
      <c r="D383" s="64"/>
      <c r="E383" s="66"/>
      <c r="F383" s="98" t="s">
        <v>7230</v>
      </c>
      <c r="G383" s="63"/>
      <c r="H383" s="67"/>
      <c r="I383" s="68"/>
      <c r="J383" s="68"/>
      <c r="K383" s="67" t="s">
        <v>9682</v>
      </c>
      <c r="L383" s="71"/>
      <c r="M383" s="72">
        <v>2746.638916015625</v>
      </c>
      <c r="N383" s="72">
        <v>4430.1416015625</v>
      </c>
      <c r="O383" s="73"/>
      <c r="P383" s="74"/>
      <c r="Q383" s="74"/>
      <c r="R383" s="84"/>
      <c r="S383" s="48">
        <v>1</v>
      </c>
      <c r="T383" s="48">
        <v>0</v>
      </c>
      <c r="U383" s="49">
        <v>0</v>
      </c>
      <c r="V383" s="49">
        <v>0.2</v>
      </c>
      <c r="W383" s="49">
        <v>0</v>
      </c>
      <c r="X383" s="49">
        <v>0.693693</v>
      </c>
      <c r="Y383" s="49">
        <v>0</v>
      </c>
      <c r="Z383" s="49">
        <v>0</v>
      </c>
      <c r="AA383" s="69">
        <v>383</v>
      </c>
      <c r="AB383" s="69"/>
      <c r="AC383" s="70"/>
      <c r="AD383" s="76">
        <v>441</v>
      </c>
      <c r="AE383" s="76">
        <v>96</v>
      </c>
      <c r="AF383" s="76">
        <v>3870</v>
      </c>
      <c r="AG383" s="76">
        <v>7949</v>
      </c>
      <c r="AH383" s="76"/>
      <c r="AI383" s="76" t="s">
        <v>4909</v>
      </c>
      <c r="AJ383" s="76" t="s">
        <v>5894</v>
      </c>
      <c r="AK383" s="76"/>
      <c r="AL383" s="76"/>
      <c r="AM383" s="78">
        <v>42750.739166666666</v>
      </c>
      <c r="AN383" s="76" t="s">
        <v>8071</v>
      </c>
      <c r="AO383" s="81" t="s">
        <v>8452</v>
      </c>
      <c r="AP383" s="76" t="s">
        <v>65</v>
      </c>
      <c r="AQ383" s="48"/>
      <c r="AR383" s="48"/>
      <c r="AS383" s="48"/>
      <c r="AT383" s="48"/>
      <c r="AU383" s="48"/>
      <c r="AV383" s="48"/>
      <c r="AW383" s="48"/>
      <c r="AX383" s="48"/>
      <c r="AY383" s="48"/>
      <c r="AZ383" s="48"/>
      <c r="BA383" s="2"/>
      <c r="BB383" s="3"/>
      <c r="BC383" s="3"/>
      <c r="BD383" s="3"/>
      <c r="BE383" s="3"/>
    </row>
    <row r="384" spans="1:57" x14ac:dyDescent="0.3">
      <c r="A384" s="62" t="s">
        <v>468</v>
      </c>
      <c r="B384" s="63"/>
      <c r="C384" s="63"/>
      <c r="D384" s="64"/>
      <c r="E384" s="66"/>
      <c r="F384" s="98" t="s">
        <v>7231</v>
      </c>
      <c r="G384" s="63"/>
      <c r="H384" s="67"/>
      <c r="I384" s="68"/>
      <c r="J384" s="68"/>
      <c r="K384" s="67" t="s">
        <v>9683</v>
      </c>
      <c r="L384" s="71"/>
      <c r="M384" s="72">
        <v>7545.1123046875</v>
      </c>
      <c r="N384" s="72">
        <v>9110.298828125</v>
      </c>
      <c r="O384" s="73"/>
      <c r="P384" s="74"/>
      <c r="Q384" s="74"/>
      <c r="R384" s="84"/>
      <c r="S384" s="48">
        <v>1</v>
      </c>
      <c r="T384" s="48">
        <v>1</v>
      </c>
      <c r="U384" s="49">
        <v>0</v>
      </c>
      <c r="V384" s="49">
        <v>0</v>
      </c>
      <c r="W384" s="49">
        <v>0</v>
      </c>
      <c r="X384" s="49">
        <v>1</v>
      </c>
      <c r="Y384" s="49">
        <v>0</v>
      </c>
      <c r="Z384" s="49" t="s">
        <v>10536</v>
      </c>
      <c r="AA384" s="69">
        <v>384</v>
      </c>
      <c r="AB384" s="69"/>
      <c r="AC384" s="70"/>
      <c r="AD384" s="76">
        <v>8196</v>
      </c>
      <c r="AE384" s="76">
        <v>88158</v>
      </c>
      <c r="AF384" s="76">
        <v>158225</v>
      </c>
      <c r="AG384" s="76">
        <v>10611</v>
      </c>
      <c r="AH384" s="76"/>
      <c r="AI384" s="76" t="s">
        <v>4910</v>
      </c>
      <c r="AJ384" s="76"/>
      <c r="AK384" s="81" t="s">
        <v>6506</v>
      </c>
      <c r="AL384" s="76"/>
      <c r="AM384" s="78">
        <v>39845.792812500003</v>
      </c>
      <c r="AN384" s="76" t="s">
        <v>8071</v>
      </c>
      <c r="AO384" s="81" t="s">
        <v>8453</v>
      </c>
      <c r="AP384" s="76" t="s">
        <v>66</v>
      </c>
      <c r="AQ384" s="48" t="s">
        <v>2194</v>
      </c>
      <c r="AR384" s="48" t="s">
        <v>2194</v>
      </c>
      <c r="AS384" s="48" t="s">
        <v>2350</v>
      </c>
      <c r="AT384" s="48" t="s">
        <v>2350</v>
      </c>
      <c r="AU384" s="48"/>
      <c r="AV384" s="48"/>
      <c r="AW384" s="102" t="s">
        <v>10819</v>
      </c>
      <c r="AX384" s="102" t="s">
        <v>10819</v>
      </c>
      <c r="AY384" s="102" t="s">
        <v>11508</v>
      </c>
      <c r="AZ384" s="102" t="s">
        <v>11508</v>
      </c>
      <c r="BA384" s="2"/>
      <c r="BB384" s="3"/>
      <c r="BC384" s="3"/>
      <c r="BD384" s="3"/>
      <c r="BE384" s="3"/>
    </row>
    <row r="385" spans="1:57" x14ac:dyDescent="0.3">
      <c r="A385" s="62" t="s">
        <v>469</v>
      </c>
      <c r="B385" s="63"/>
      <c r="C385" s="63"/>
      <c r="D385" s="64"/>
      <c r="E385" s="66"/>
      <c r="F385" s="98" t="s">
        <v>7232</v>
      </c>
      <c r="G385" s="63"/>
      <c r="H385" s="67"/>
      <c r="I385" s="68"/>
      <c r="J385" s="68"/>
      <c r="K385" s="67" t="s">
        <v>9684</v>
      </c>
      <c r="L385" s="71"/>
      <c r="M385" s="72">
        <v>4791.5244140625</v>
      </c>
      <c r="N385" s="72">
        <v>9414.5224609375</v>
      </c>
      <c r="O385" s="73"/>
      <c r="P385" s="74"/>
      <c r="Q385" s="74"/>
      <c r="R385" s="84"/>
      <c r="S385" s="48">
        <v>1</v>
      </c>
      <c r="T385" s="48">
        <v>1</v>
      </c>
      <c r="U385" s="49">
        <v>0</v>
      </c>
      <c r="V385" s="49">
        <v>0</v>
      </c>
      <c r="W385" s="49">
        <v>0</v>
      </c>
      <c r="X385" s="49">
        <v>1</v>
      </c>
      <c r="Y385" s="49">
        <v>0</v>
      </c>
      <c r="Z385" s="49" t="s">
        <v>10536</v>
      </c>
      <c r="AA385" s="69">
        <v>385</v>
      </c>
      <c r="AB385" s="69"/>
      <c r="AC385" s="70"/>
      <c r="AD385" s="76">
        <v>226</v>
      </c>
      <c r="AE385" s="76">
        <v>473</v>
      </c>
      <c r="AF385" s="76">
        <v>9955</v>
      </c>
      <c r="AG385" s="76">
        <v>10114</v>
      </c>
      <c r="AH385" s="76"/>
      <c r="AI385" s="76" t="s">
        <v>4911</v>
      </c>
      <c r="AJ385" s="76"/>
      <c r="AK385" s="76"/>
      <c r="AL385" s="76"/>
      <c r="AM385" s="78">
        <v>41481.070138888892</v>
      </c>
      <c r="AN385" s="76" t="s">
        <v>8071</v>
      </c>
      <c r="AO385" s="81" t="s">
        <v>8454</v>
      </c>
      <c r="AP385" s="76" t="s">
        <v>66</v>
      </c>
      <c r="AQ385" s="48"/>
      <c r="AR385" s="48"/>
      <c r="AS385" s="48"/>
      <c r="AT385" s="48"/>
      <c r="AU385" s="48"/>
      <c r="AV385" s="48"/>
      <c r="AW385" s="102" t="s">
        <v>10820</v>
      </c>
      <c r="AX385" s="102" t="s">
        <v>10820</v>
      </c>
      <c r="AY385" s="102" t="s">
        <v>11509</v>
      </c>
      <c r="AZ385" s="102" t="s">
        <v>11509</v>
      </c>
      <c r="BA385" s="2"/>
      <c r="BB385" s="3"/>
      <c r="BC385" s="3"/>
      <c r="BD385" s="3"/>
      <c r="BE385" s="3"/>
    </row>
    <row r="386" spans="1:57" x14ac:dyDescent="0.3">
      <c r="A386" s="62" t="s">
        <v>470</v>
      </c>
      <c r="B386" s="63"/>
      <c r="C386" s="63"/>
      <c r="D386" s="64"/>
      <c r="E386" s="66"/>
      <c r="F386" s="98" t="s">
        <v>7233</v>
      </c>
      <c r="G386" s="63"/>
      <c r="H386" s="67"/>
      <c r="I386" s="68"/>
      <c r="J386" s="68"/>
      <c r="K386" s="67" t="s">
        <v>9685</v>
      </c>
      <c r="L386" s="71"/>
      <c r="M386" s="72">
        <v>3124.69580078125</v>
      </c>
      <c r="N386" s="72">
        <v>9229.0302734375</v>
      </c>
      <c r="O386" s="73"/>
      <c r="P386" s="74"/>
      <c r="Q386" s="74"/>
      <c r="R386" s="84"/>
      <c r="S386" s="48">
        <v>1</v>
      </c>
      <c r="T386" s="48">
        <v>1</v>
      </c>
      <c r="U386" s="49">
        <v>0</v>
      </c>
      <c r="V386" s="49">
        <v>0</v>
      </c>
      <c r="W386" s="49">
        <v>0</v>
      </c>
      <c r="X386" s="49">
        <v>1</v>
      </c>
      <c r="Y386" s="49">
        <v>0</v>
      </c>
      <c r="Z386" s="49" t="s">
        <v>10536</v>
      </c>
      <c r="AA386" s="69">
        <v>386</v>
      </c>
      <c r="AB386" s="69"/>
      <c r="AC386" s="70"/>
      <c r="AD386" s="76">
        <v>642</v>
      </c>
      <c r="AE386" s="76">
        <v>528</v>
      </c>
      <c r="AF386" s="76">
        <v>6957</v>
      </c>
      <c r="AG386" s="76">
        <v>1221</v>
      </c>
      <c r="AH386" s="76"/>
      <c r="AI386" s="76" t="s">
        <v>4912</v>
      </c>
      <c r="AJ386" s="76" t="s">
        <v>5686</v>
      </c>
      <c r="AK386" s="76"/>
      <c r="AL386" s="76"/>
      <c r="AM386" s="78">
        <v>41158.661064814813</v>
      </c>
      <c r="AN386" s="76" t="s">
        <v>8071</v>
      </c>
      <c r="AO386" s="81" t="s">
        <v>8455</v>
      </c>
      <c r="AP386" s="76" t="s">
        <v>66</v>
      </c>
      <c r="AQ386" s="48"/>
      <c r="AR386" s="48"/>
      <c r="AS386" s="48"/>
      <c r="AT386" s="48"/>
      <c r="AU386" s="48"/>
      <c r="AV386" s="48"/>
      <c r="AW386" s="102" t="s">
        <v>10821</v>
      </c>
      <c r="AX386" s="102" t="s">
        <v>10821</v>
      </c>
      <c r="AY386" s="102" t="s">
        <v>11510</v>
      </c>
      <c r="AZ386" s="102" t="s">
        <v>11510</v>
      </c>
      <c r="BA386" s="2"/>
      <c r="BB386" s="3"/>
      <c r="BC386" s="3"/>
      <c r="BD386" s="3"/>
      <c r="BE386" s="3"/>
    </row>
    <row r="387" spans="1:57" x14ac:dyDescent="0.3">
      <c r="A387" s="62" t="s">
        <v>471</v>
      </c>
      <c r="B387" s="63"/>
      <c r="C387" s="63"/>
      <c r="D387" s="64"/>
      <c r="E387" s="66"/>
      <c r="F387" s="98" t="s">
        <v>7234</v>
      </c>
      <c r="G387" s="63"/>
      <c r="H387" s="67"/>
      <c r="I387" s="68"/>
      <c r="J387" s="68"/>
      <c r="K387" s="67" t="s">
        <v>9686</v>
      </c>
      <c r="L387" s="71"/>
      <c r="M387" s="72">
        <v>3932.194091796875</v>
      </c>
      <c r="N387" s="72">
        <v>9364.3115234375</v>
      </c>
      <c r="O387" s="73"/>
      <c r="P387" s="74"/>
      <c r="Q387" s="74"/>
      <c r="R387" s="84"/>
      <c r="S387" s="48">
        <v>1</v>
      </c>
      <c r="T387" s="48">
        <v>1</v>
      </c>
      <c r="U387" s="49">
        <v>0</v>
      </c>
      <c r="V387" s="49">
        <v>0</v>
      </c>
      <c r="W387" s="49">
        <v>0</v>
      </c>
      <c r="X387" s="49">
        <v>1</v>
      </c>
      <c r="Y387" s="49">
        <v>0</v>
      </c>
      <c r="Z387" s="49" t="s">
        <v>10536</v>
      </c>
      <c r="AA387" s="69">
        <v>387</v>
      </c>
      <c r="AB387" s="69"/>
      <c r="AC387" s="70"/>
      <c r="AD387" s="76">
        <v>355</v>
      </c>
      <c r="AE387" s="76">
        <v>288</v>
      </c>
      <c r="AF387" s="76">
        <v>39321</v>
      </c>
      <c r="AG387" s="76">
        <v>28841</v>
      </c>
      <c r="AH387" s="76"/>
      <c r="AI387" s="76" t="s">
        <v>4913</v>
      </c>
      <c r="AJ387" s="76" t="s">
        <v>5776</v>
      </c>
      <c r="AK387" s="76"/>
      <c r="AL387" s="76"/>
      <c r="AM387" s="78">
        <v>39990.014965277776</v>
      </c>
      <c r="AN387" s="76" t="s">
        <v>8071</v>
      </c>
      <c r="AO387" s="81" t="s">
        <v>8456</v>
      </c>
      <c r="AP387" s="76" t="s">
        <v>66</v>
      </c>
      <c r="AQ387" s="48"/>
      <c r="AR387" s="48"/>
      <c r="AS387" s="48"/>
      <c r="AT387" s="48"/>
      <c r="AU387" s="48"/>
      <c r="AV387" s="48"/>
      <c r="AW387" s="102" t="s">
        <v>10822</v>
      </c>
      <c r="AX387" s="102" t="s">
        <v>10822</v>
      </c>
      <c r="AY387" s="102" t="s">
        <v>11511</v>
      </c>
      <c r="AZ387" s="102" t="s">
        <v>11511</v>
      </c>
      <c r="BA387" s="2"/>
      <c r="BB387" s="3"/>
      <c r="BC387" s="3"/>
      <c r="BD387" s="3"/>
      <c r="BE387" s="3"/>
    </row>
    <row r="388" spans="1:57" x14ac:dyDescent="0.3">
      <c r="A388" s="62" t="s">
        <v>472</v>
      </c>
      <c r="B388" s="63"/>
      <c r="C388" s="63"/>
      <c r="D388" s="64"/>
      <c r="E388" s="66"/>
      <c r="F388" s="98" t="s">
        <v>7235</v>
      </c>
      <c r="G388" s="63"/>
      <c r="H388" s="67"/>
      <c r="I388" s="68"/>
      <c r="J388" s="68"/>
      <c r="K388" s="67" t="s">
        <v>9687</v>
      </c>
      <c r="L388" s="71"/>
      <c r="M388" s="72">
        <v>3765.0556640625</v>
      </c>
      <c r="N388" s="72">
        <v>291.03118896484375</v>
      </c>
      <c r="O388" s="73"/>
      <c r="P388" s="74"/>
      <c r="Q388" s="74"/>
      <c r="R388" s="84"/>
      <c r="S388" s="48">
        <v>0</v>
      </c>
      <c r="T388" s="48">
        <v>1</v>
      </c>
      <c r="U388" s="49">
        <v>0</v>
      </c>
      <c r="V388" s="49">
        <v>1</v>
      </c>
      <c r="W388" s="49">
        <v>0</v>
      </c>
      <c r="X388" s="49">
        <v>1</v>
      </c>
      <c r="Y388" s="49">
        <v>0</v>
      </c>
      <c r="Z388" s="49">
        <v>0</v>
      </c>
      <c r="AA388" s="69">
        <v>388</v>
      </c>
      <c r="AB388" s="69"/>
      <c r="AC388" s="70"/>
      <c r="AD388" s="76">
        <v>2118</v>
      </c>
      <c r="AE388" s="76">
        <v>1145</v>
      </c>
      <c r="AF388" s="76">
        <v>25495</v>
      </c>
      <c r="AG388" s="76">
        <v>16920</v>
      </c>
      <c r="AH388" s="76"/>
      <c r="AI388" s="76" t="s">
        <v>4914</v>
      </c>
      <c r="AJ388" s="76" t="s">
        <v>5720</v>
      </c>
      <c r="AK388" s="76"/>
      <c r="AL388" s="76"/>
      <c r="AM388" s="78">
        <v>40643.494270833333</v>
      </c>
      <c r="AN388" s="76" t="s">
        <v>8071</v>
      </c>
      <c r="AO388" s="81" t="s">
        <v>8457</v>
      </c>
      <c r="AP388" s="76" t="s">
        <v>66</v>
      </c>
      <c r="AQ388" s="48"/>
      <c r="AR388" s="48"/>
      <c r="AS388" s="48"/>
      <c r="AT388" s="48"/>
      <c r="AU388" s="48"/>
      <c r="AV388" s="48"/>
      <c r="AW388" s="102" t="s">
        <v>10823</v>
      </c>
      <c r="AX388" s="102" t="s">
        <v>10823</v>
      </c>
      <c r="AY388" s="102" t="s">
        <v>11512</v>
      </c>
      <c r="AZ388" s="102" t="s">
        <v>11512</v>
      </c>
      <c r="BA388" s="2"/>
      <c r="BB388" s="3"/>
      <c r="BC388" s="3"/>
      <c r="BD388" s="3"/>
      <c r="BE388" s="3"/>
    </row>
    <row r="389" spans="1:57" x14ac:dyDescent="0.3">
      <c r="A389" s="62" t="s">
        <v>1266</v>
      </c>
      <c r="B389" s="63"/>
      <c r="C389" s="63"/>
      <c r="D389" s="64"/>
      <c r="E389" s="66"/>
      <c r="F389" s="98" t="s">
        <v>7236</v>
      </c>
      <c r="G389" s="63"/>
      <c r="H389" s="67"/>
      <c r="I389" s="68"/>
      <c r="J389" s="68"/>
      <c r="K389" s="67" t="s">
        <v>9688</v>
      </c>
      <c r="L389" s="71"/>
      <c r="M389" s="72">
        <v>3919.361083984375</v>
      </c>
      <c r="N389" s="72">
        <v>249.45530700683594</v>
      </c>
      <c r="O389" s="73"/>
      <c r="P389" s="74"/>
      <c r="Q389" s="74"/>
      <c r="R389" s="84"/>
      <c r="S389" s="48">
        <v>1</v>
      </c>
      <c r="T389" s="48">
        <v>0</v>
      </c>
      <c r="U389" s="49">
        <v>0</v>
      </c>
      <c r="V389" s="49">
        <v>1</v>
      </c>
      <c r="W389" s="49">
        <v>0</v>
      </c>
      <c r="X389" s="49">
        <v>1</v>
      </c>
      <c r="Y389" s="49">
        <v>0</v>
      </c>
      <c r="Z389" s="49">
        <v>0</v>
      </c>
      <c r="AA389" s="69">
        <v>389</v>
      </c>
      <c r="AB389" s="69"/>
      <c r="AC389" s="70"/>
      <c r="AD389" s="76">
        <v>213</v>
      </c>
      <c r="AE389" s="76">
        <v>218</v>
      </c>
      <c r="AF389" s="76">
        <v>190</v>
      </c>
      <c r="AG389" s="76">
        <v>132</v>
      </c>
      <c r="AH389" s="76"/>
      <c r="AI389" s="76" t="s">
        <v>4915</v>
      </c>
      <c r="AJ389" s="76"/>
      <c r="AK389" s="76"/>
      <c r="AL389" s="76"/>
      <c r="AM389" s="78">
        <v>42952.272870370369</v>
      </c>
      <c r="AN389" s="76" t="s">
        <v>8071</v>
      </c>
      <c r="AO389" s="81" t="s">
        <v>8458</v>
      </c>
      <c r="AP389" s="76" t="s">
        <v>65</v>
      </c>
      <c r="AQ389" s="48"/>
      <c r="AR389" s="48"/>
      <c r="AS389" s="48"/>
      <c r="AT389" s="48"/>
      <c r="AU389" s="48"/>
      <c r="AV389" s="48"/>
      <c r="AW389" s="48"/>
      <c r="AX389" s="48"/>
      <c r="AY389" s="48"/>
      <c r="AZ389" s="48"/>
      <c r="BA389" s="2"/>
      <c r="BB389" s="3"/>
      <c r="BC389" s="3"/>
      <c r="BD389" s="3"/>
      <c r="BE389" s="3"/>
    </row>
    <row r="390" spans="1:57" x14ac:dyDescent="0.3">
      <c r="A390" s="62" t="s">
        <v>473</v>
      </c>
      <c r="B390" s="63"/>
      <c r="C390" s="63"/>
      <c r="D390" s="64"/>
      <c r="E390" s="66"/>
      <c r="F390" s="98" t="s">
        <v>7237</v>
      </c>
      <c r="G390" s="63"/>
      <c r="H390" s="67"/>
      <c r="I390" s="68"/>
      <c r="J390" s="68"/>
      <c r="K390" s="67" t="s">
        <v>9689</v>
      </c>
      <c r="L390" s="71"/>
      <c r="M390" s="72">
        <v>6365.3359375</v>
      </c>
      <c r="N390" s="72">
        <v>9472.7763671875</v>
      </c>
      <c r="O390" s="73"/>
      <c r="P390" s="74"/>
      <c r="Q390" s="74"/>
      <c r="R390" s="84"/>
      <c r="S390" s="48">
        <v>1</v>
      </c>
      <c r="T390" s="48">
        <v>1</v>
      </c>
      <c r="U390" s="49">
        <v>0</v>
      </c>
      <c r="V390" s="49">
        <v>0</v>
      </c>
      <c r="W390" s="49">
        <v>0</v>
      </c>
      <c r="X390" s="49">
        <v>1</v>
      </c>
      <c r="Y390" s="49">
        <v>0</v>
      </c>
      <c r="Z390" s="49" t="s">
        <v>10536</v>
      </c>
      <c r="AA390" s="69">
        <v>390</v>
      </c>
      <c r="AB390" s="69"/>
      <c r="AC390" s="70"/>
      <c r="AD390" s="76">
        <v>136</v>
      </c>
      <c r="AE390" s="76">
        <v>101</v>
      </c>
      <c r="AF390" s="76">
        <v>3612</v>
      </c>
      <c r="AG390" s="76">
        <v>804</v>
      </c>
      <c r="AH390" s="76"/>
      <c r="AI390" s="76" t="s">
        <v>4916</v>
      </c>
      <c r="AJ390" s="76" t="s">
        <v>5672</v>
      </c>
      <c r="AK390" s="76"/>
      <c r="AL390" s="76"/>
      <c r="AM390" s="78">
        <v>43493.481157407405</v>
      </c>
      <c r="AN390" s="76" t="s">
        <v>8071</v>
      </c>
      <c r="AO390" s="81" t="s">
        <v>8459</v>
      </c>
      <c r="AP390" s="76" t="s">
        <v>66</v>
      </c>
      <c r="AQ390" s="48"/>
      <c r="AR390" s="48"/>
      <c r="AS390" s="48"/>
      <c r="AT390" s="48"/>
      <c r="AU390" s="48"/>
      <c r="AV390" s="48"/>
      <c r="AW390" s="102" t="s">
        <v>10824</v>
      </c>
      <c r="AX390" s="102" t="s">
        <v>10824</v>
      </c>
      <c r="AY390" s="102" t="s">
        <v>11513</v>
      </c>
      <c r="AZ390" s="102" t="s">
        <v>11513</v>
      </c>
      <c r="BA390" s="2"/>
      <c r="BB390" s="3"/>
      <c r="BC390" s="3"/>
      <c r="BD390" s="3"/>
      <c r="BE390" s="3"/>
    </row>
    <row r="391" spans="1:57" x14ac:dyDescent="0.3">
      <c r="A391" s="62" t="s">
        <v>474</v>
      </c>
      <c r="B391" s="63"/>
      <c r="C391" s="63"/>
      <c r="D391" s="64"/>
      <c r="E391" s="66"/>
      <c r="F391" s="98" t="s">
        <v>7238</v>
      </c>
      <c r="G391" s="63"/>
      <c r="H391" s="67"/>
      <c r="I391" s="68"/>
      <c r="J391" s="68"/>
      <c r="K391" s="67" t="s">
        <v>9690</v>
      </c>
      <c r="L391" s="71"/>
      <c r="M391" s="72">
        <v>2656.03125</v>
      </c>
      <c r="N391" s="72">
        <v>4157.58837890625</v>
      </c>
      <c r="O391" s="73"/>
      <c r="P391" s="74"/>
      <c r="Q391" s="74"/>
      <c r="R391" s="84"/>
      <c r="S391" s="48">
        <v>0</v>
      </c>
      <c r="T391" s="48">
        <v>1</v>
      </c>
      <c r="U391" s="49">
        <v>0</v>
      </c>
      <c r="V391" s="49">
        <v>0.2</v>
      </c>
      <c r="W391" s="49">
        <v>0</v>
      </c>
      <c r="X391" s="49">
        <v>0.693693</v>
      </c>
      <c r="Y391" s="49">
        <v>0</v>
      </c>
      <c r="Z391" s="49">
        <v>0</v>
      </c>
      <c r="AA391" s="69">
        <v>391</v>
      </c>
      <c r="AB391" s="69"/>
      <c r="AC391" s="70"/>
      <c r="AD391" s="76">
        <v>992</v>
      </c>
      <c r="AE391" s="76">
        <v>470</v>
      </c>
      <c r="AF391" s="76">
        <v>15254</v>
      </c>
      <c r="AG391" s="76">
        <v>281</v>
      </c>
      <c r="AH391" s="76"/>
      <c r="AI391" s="76" t="s">
        <v>4917</v>
      </c>
      <c r="AJ391" s="76"/>
      <c r="AK391" s="76"/>
      <c r="AL391" s="76"/>
      <c r="AM391" s="78">
        <v>40560.680115740739</v>
      </c>
      <c r="AN391" s="76" t="s">
        <v>8071</v>
      </c>
      <c r="AO391" s="81" t="s">
        <v>8460</v>
      </c>
      <c r="AP391" s="76" t="s">
        <v>66</v>
      </c>
      <c r="AQ391" s="48"/>
      <c r="AR391" s="48"/>
      <c r="AS391" s="48"/>
      <c r="AT391" s="48"/>
      <c r="AU391" s="48"/>
      <c r="AV391" s="48"/>
      <c r="AW391" s="102" t="s">
        <v>10785</v>
      </c>
      <c r="AX391" s="102" t="s">
        <v>10785</v>
      </c>
      <c r="AY391" s="102" t="s">
        <v>11474</v>
      </c>
      <c r="AZ391" s="102" t="s">
        <v>11474</v>
      </c>
      <c r="BA391" s="2"/>
      <c r="BB391" s="3"/>
      <c r="BC391" s="3"/>
      <c r="BD391" s="3"/>
      <c r="BE391" s="3"/>
    </row>
    <row r="392" spans="1:57" x14ac:dyDescent="0.3">
      <c r="A392" s="62" t="s">
        <v>475</v>
      </c>
      <c r="B392" s="63"/>
      <c r="C392" s="63"/>
      <c r="D392" s="64"/>
      <c r="E392" s="66"/>
      <c r="F392" s="98" t="s">
        <v>7239</v>
      </c>
      <c r="G392" s="63"/>
      <c r="H392" s="67"/>
      <c r="I392" s="68"/>
      <c r="J392" s="68"/>
      <c r="K392" s="67" t="s">
        <v>9691</v>
      </c>
      <c r="L392" s="71"/>
      <c r="M392" s="72">
        <v>4289.6943359375</v>
      </c>
      <c r="N392" s="72">
        <v>3804.193359375</v>
      </c>
      <c r="O392" s="73"/>
      <c r="P392" s="74"/>
      <c r="Q392" s="74"/>
      <c r="R392" s="84"/>
      <c r="S392" s="48">
        <v>2</v>
      </c>
      <c r="T392" s="48">
        <v>1</v>
      </c>
      <c r="U392" s="49">
        <v>0</v>
      </c>
      <c r="V392" s="49">
        <v>1</v>
      </c>
      <c r="W392" s="49">
        <v>0</v>
      </c>
      <c r="X392" s="49">
        <v>1.2982450000000001</v>
      </c>
      <c r="Y392" s="49">
        <v>0</v>
      </c>
      <c r="Z392" s="49">
        <v>0</v>
      </c>
      <c r="AA392" s="69">
        <v>392</v>
      </c>
      <c r="AB392" s="69"/>
      <c r="AC392" s="70"/>
      <c r="AD392" s="76">
        <v>2760</v>
      </c>
      <c r="AE392" s="76">
        <v>5542</v>
      </c>
      <c r="AF392" s="76">
        <v>9715</v>
      </c>
      <c r="AG392" s="76">
        <v>41038</v>
      </c>
      <c r="AH392" s="76"/>
      <c r="AI392" s="76" t="s">
        <v>4918</v>
      </c>
      <c r="AJ392" s="76" t="s">
        <v>5895</v>
      </c>
      <c r="AK392" s="81" t="s">
        <v>6507</v>
      </c>
      <c r="AL392" s="76"/>
      <c r="AM392" s="78">
        <v>39819.765972222223</v>
      </c>
      <c r="AN392" s="76" t="s">
        <v>8071</v>
      </c>
      <c r="AO392" s="81" t="s">
        <v>8461</v>
      </c>
      <c r="AP392" s="76" t="s">
        <v>66</v>
      </c>
      <c r="AQ392" s="48" t="s">
        <v>2144</v>
      </c>
      <c r="AR392" s="48" t="s">
        <v>2144</v>
      </c>
      <c r="AS392" s="48" t="s">
        <v>2350</v>
      </c>
      <c r="AT392" s="48" t="s">
        <v>2350</v>
      </c>
      <c r="AU392" s="48"/>
      <c r="AV392" s="48"/>
      <c r="AW392" s="102" t="s">
        <v>10825</v>
      </c>
      <c r="AX392" s="102" t="s">
        <v>10825</v>
      </c>
      <c r="AY392" s="102" t="s">
        <v>11514</v>
      </c>
      <c r="AZ392" s="102" t="s">
        <v>11514</v>
      </c>
      <c r="BA392" s="2"/>
      <c r="BB392" s="3"/>
      <c r="BC392" s="3"/>
      <c r="BD392" s="3"/>
      <c r="BE392" s="3"/>
    </row>
    <row r="393" spans="1:57" x14ac:dyDescent="0.3">
      <c r="A393" s="62" t="s">
        <v>476</v>
      </c>
      <c r="B393" s="63"/>
      <c r="C393" s="63"/>
      <c r="D393" s="64"/>
      <c r="E393" s="66"/>
      <c r="F393" s="98" t="s">
        <v>7240</v>
      </c>
      <c r="G393" s="63"/>
      <c r="H393" s="67"/>
      <c r="I393" s="68"/>
      <c r="J393" s="68"/>
      <c r="K393" s="67" t="s">
        <v>9692</v>
      </c>
      <c r="L393" s="71"/>
      <c r="M393" s="72">
        <v>4382.27783203125</v>
      </c>
      <c r="N393" s="72">
        <v>3741.82958984375</v>
      </c>
      <c r="O393" s="73"/>
      <c r="P393" s="74"/>
      <c r="Q393" s="74"/>
      <c r="R393" s="84"/>
      <c r="S393" s="48">
        <v>0</v>
      </c>
      <c r="T393" s="48">
        <v>1</v>
      </c>
      <c r="U393" s="49">
        <v>0</v>
      </c>
      <c r="V393" s="49">
        <v>1</v>
      </c>
      <c r="W393" s="49">
        <v>0</v>
      </c>
      <c r="X393" s="49">
        <v>0.70175399999999999</v>
      </c>
      <c r="Y393" s="49">
        <v>0</v>
      </c>
      <c r="Z393" s="49">
        <v>0</v>
      </c>
      <c r="AA393" s="69">
        <v>393</v>
      </c>
      <c r="AB393" s="69"/>
      <c r="AC393" s="70"/>
      <c r="AD393" s="76">
        <v>1700</v>
      </c>
      <c r="AE393" s="76">
        <v>841</v>
      </c>
      <c r="AF393" s="76">
        <v>2405</v>
      </c>
      <c r="AG393" s="76">
        <v>33059</v>
      </c>
      <c r="AH393" s="76"/>
      <c r="AI393" s="76" t="s">
        <v>4919</v>
      </c>
      <c r="AJ393" s="76" t="s">
        <v>5896</v>
      </c>
      <c r="AK393" s="81" t="s">
        <v>6508</v>
      </c>
      <c r="AL393" s="76"/>
      <c r="AM393" s="78">
        <v>41856.126759259256</v>
      </c>
      <c r="AN393" s="76" t="s">
        <v>8071</v>
      </c>
      <c r="AO393" s="81" t="s">
        <v>8462</v>
      </c>
      <c r="AP393" s="76" t="s">
        <v>66</v>
      </c>
      <c r="AQ393" s="48" t="s">
        <v>2144</v>
      </c>
      <c r="AR393" s="48" t="s">
        <v>2144</v>
      </c>
      <c r="AS393" s="48" t="s">
        <v>2350</v>
      </c>
      <c r="AT393" s="48" t="s">
        <v>2350</v>
      </c>
      <c r="AU393" s="48"/>
      <c r="AV393" s="48"/>
      <c r="AW393" s="102" t="s">
        <v>10826</v>
      </c>
      <c r="AX393" s="102" t="s">
        <v>10826</v>
      </c>
      <c r="AY393" s="102" t="s">
        <v>11515</v>
      </c>
      <c r="AZ393" s="102" t="s">
        <v>11515</v>
      </c>
      <c r="BA393" s="2"/>
      <c r="BB393" s="3"/>
      <c r="BC393" s="3"/>
      <c r="BD393" s="3"/>
      <c r="BE393" s="3"/>
    </row>
    <row r="394" spans="1:57" x14ac:dyDescent="0.3">
      <c r="A394" s="62" t="s">
        <v>477</v>
      </c>
      <c r="B394" s="63"/>
      <c r="C394" s="63"/>
      <c r="D394" s="64"/>
      <c r="E394" s="66"/>
      <c r="F394" s="98" t="s">
        <v>7241</v>
      </c>
      <c r="G394" s="63"/>
      <c r="H394" s="67"/>
      <c r="I394" s="68"/>
      <c r="J394" s="68"/>
      <c r="K394" s="67" t="s">
        <v>9693</v>
      </c>
      <c r="L394" s="71"/>
      <c r="M394" s="72">
        <v>7339.52587890625</v>
      </c>
      <c r="N394" s="72">
        <v>6984.74853515625</v>
      </c>
      <c r="O394" s="73"/>
      <c r="P394" s="74"/>
      <c r="Q394" s="74"/>
      <c r="R394" s="84"/>
      <c r="S394" s="48">
        <v>0</v>
      </c>
      <c r="T394" s="48">
        <v>1</v>
      </c>
      <c r="U394" s="49">
        <v>0</v>
      </c>
      <c r="V394" s="49">
        <v>6.9439999999999997E-3</v>
      </c>
      <c r="W394" s="49">
        <v>0</v>
      </c>
      <c r="X394" s="49">
        <v>0.54690300000000003</v>
      </c>
      <c r="Y394" s="49">
        <v>0</v>
      </c>
      <c r="Z394" s="49">
        <v>0</v>
      </c>
      <c r="AA394" s="69">
        <v>394</v>
      </c>
      <c r="AB394" s="69"/>
      <c r="AC394" s="70"/>
      <c r="AD394" s="76">
        <v>575</v>
      </c>
      <c r="AE394" s="76">
        <v>590</v>
      </c>
      <c r="AF394" s="76">
        <v>22263</v>
      </c>
      <c r="AG394" s="76">
        <v>39681</v>
      </c>
      <c r="AH394" s="76"/>
      <c r="AI394" s="76"/>
      <c r="AJ394" s="76"/>
      <c r="AK394" s="76"/>
      <c r="AL394" s="76"/>
      <c r="AM394" s="78">
        <v>41569.780370370368</v>
      </c>
      <c r="AN394" s="76" t="s">
        <v>8071</v>
      </c>
      <c r="AO394" s="81" t="s">
        <v>8463</v>
      </c>
      <c r="AP394" s="76" t="s">
        <v>66</v>
      </c>
      <c r="AQ394" s="48" t="s">
        <v>2126</v>
      </c>
      <c r="AR394" s="48" t="s">
        <v>2126</v>
      </c>
      <c r="AS394" s="48" t="s">
        <v>2350</v>
      </c>
      <c r="AT394" s="48" t="s">
        <v>2350</v>
      </c>
      <c r="AU394" s="48"/>
      <c r="AV394" s="48"/>
      <c r="AW394" s="102" t="s">
        <v>10618</v>
      </c>
      <c r="AX394" s="102" t="s">
        <v>10618</v>
      </c>
      <c r="AY394" s="102" t="s">
        <v>11307</v>
      </c>
      <c r="AZ394" s="102" t="s">
        <v>11307</v>
      </c>
      <c r="BA394" s="2"/>
      <c r="BB394" s="3"/>
      <c r="BC394" s="3"/>
      <c r="BD394" s="3"/>
      <c r="BE394" s="3"/>
    </row>
    <row r="395" spans="1:57" x14ac:dyDescent="0.3">
      <c r="A395" s="62" t="s">
        <v>478</v>
      </c>
      <c r="B395" s="63"/>
      <c r="C395" s="63"/>
      <c r="D395" s="64"/>
      <c r="E395" s="66"/>
      <c r="F395" s="98" t="s">
        <v>7242</v>
      </c>
      <c r="G395" s="63"/>
      <c r="H395" s="67"/>
      <c r="I395" s="68"/>
      <c r="J395" s="68"/>
      <c r="K395" s="67" t="s">
        <v>9694</v>
      </c>
      <c r="L395" s="71"/>
      <c r="M395" s="72">
        <v>5993.2626953125</v>
      </c>
      <c r="N395" s="72">
        <v>9651.8154296875</v>
      </c>
      <c r="O395" s="73"/>
      <c r="P395" s="74"/>
      <c r="Q395" s="74"/>
      <c r="R395" s="84"/>
      <c r="S395" s="48">
        <v>1</v>
      </c>
      <c r="T395" s="48">
        <v>1</v>
      </c>
      <c r="U395" s="49">
        <v>0</v>
      </c>
      <c r="V395" s="49">
        <v>0</v>
      </c>
      <c r="W395" s="49">
        <v>0</v>
      </c>
      <c r="X395" s="49">
        <v>1</v>
      </c>
      <c r="Y395" s="49">
        <v>0</v>
      </c>
      <c r="Z395" s="49" t="s">
        <v>10536</v>
      </c>
      <c r="AA395" s="69">
        <v>395</v>
      </c>
      <c r="AB395" s="69"/>
      <c r="AC395" s="70"/>
      <c r="AD395" s="76">
        <v>234</v>
      </c>
      <c r="AE395" s="76">
        <v>200</v>
      </c>
      <c r="AF395" s="76">
        <v>35951</v>
      </c>
      <c r="AG395" s="76">
        <v>5005</v>
      </c>
      <c r="AH395" s="76"/>
      <c r="AI395" s="76"/>
      <c r="AJ395" s="76"/>
      <c r="AK395" s="76"/>
      <c r="AL395" s="76"/>
      <c r="AM395" s="78">
        <v>40978.698888888888</v>
      </c>
      <c r="AN395" s="76" t="s">
        <v>8071</v>
      </c>
      <c r="AO395" s="81" t="s">
        <v>8464</v>
      </c>
      <c r="AP395" s="76" t="s">
        <v>66</v>
      </c>
      <c r="AQ395" s="48"/>
      <c r="AR395" s="48"/>
      <c r="AS395" s="48"/>
      <c r="AT395" s="48"/>
      <c r="AU395" s="48"/>
      <c r="AV395" s="48"/>
      <c r="AW395" s="102" t="s">
        <v>10827</v>
      </c>
      <c r="AX395" s="102" t="s">
        <v>10827</v>
      </c>
      <c r="AY395" s="102" t="s">
        <v>11516</v>
      </c>
      <c r="AZ395" s="102" t="s">
        <v>11516</v>
      </c>
      <c r="BA395" s="2"/>
      <c r="BB395" s="3"/>
      <c r="BC395" s="3"/>
      <c r="BD395" s="3"/>
      <c r="BE395" s="3"/>
    </row>
    <row r="396" spans="1:57" x14ac:dyDescent="0.3">
      <c r="A396" s="62" t="s">
        <v>479</v>
      </c>
      <c r="B396" s="63"/>
      <c r="C396" s="63"/>
      <c r="D396" s="64"/>
      <c r="E396" s="66"/>
      <c r="F396" s="98" t="s">
        <v>7243</v>
      </c>
      <c r="G396" s="63"/>
      <c r="H396" s="67"/>
      <c r="I396" s="68"/>
      <c r="J396" s="68"/>
      <c r="K396" s="67" t="s">
        <v>9695</v>
      </c>
      <c r="L396" s="71"/>
      <c r="M396" s="72">
        <v>4051.443359375</v>
      </c>
      <c r="N396" s="72">
        <v>9273.75390625</v>
      </c>
      <c r="O396" s="73"/>
      <c r="P396" s="74"/>
      <c r="Q396" s="74"/>
      <c r="R396" s="84"/>
      <c r="S396" s="48">
        <v>1</v>
      </c>
      <c r="T396" s="48">
        <v>1</v>
      </c>
      <c r="U396" s="49">
        <v>0</v>
      </c>
      <c r="V396" s="49">
        <v>0</v>
      </c>
      <c r="W396" s="49">
        <v>0</v>
      </c>
      <c r="X396" s="49">
        <v>1</v>
      </c>
      <c r="Y396" s="49">
        <v>0</v>
      </c>
      <c r="Z396" s="49" t="s">
        <v>10536</v>
      </c>
      <c r="AA396" s="69">
        <v>396</v>
      </c>
      <c r="AB396" s="69"/>
      <c r="AC396" s="70"/>
      <c r="AD396" s="76">
        <v>1613</v>
      </c>
      <c r="AE396" s="76">
        <v>1922</v>
      </c>
      <c r="AF396" s="76">
        <v>22356</v>
      </c>
      <c r="AG396" s="76">
        <v>29388</v>
      </c>
      <c r="AH396" s="76"/>
      <c r="AI396" s="76" t="s">
        <v>4920</v>
      </c>
      <c r="AJ396" s="76" t="s">
        <v>5897</v>
      </c>
      <c r="AK396" s="81" t="s">
        <v>6509</v>
      </c>
      <c r="AL396" s="76"/>
      <c r="AM396" s="78">
        <v>42925.694108796299</v>
      </c>
      <c r="AN396" s="76" t="s">
        <v>8071</v>
      </c>
      <c r="AO396" s="81" t="s">
        <v>8465</v>
      </c>
      <c r="AP396" s="76" t="s">
        <v>66</v>
      </c>
      <c r="AQ396" s="48"/>
      <c r="AR396" s="48"/>
      <c r="AS396" s="48"/>
      <c r="AT396" s="48"/>
      <c r="AU396" s="48"/>
      <c r="AV396" s="48"/>
      <c r="AW396" s="102" t="s">
        <v>10828</v>
      </c>
      <c r="AX396" s="102" t="s">
        <v>10828</v>
      </c>
      <c r="AY396" s="102" t="s">
        <v>11517</v>
      </c>
      <c r="AZ396" s="102" t="s">
        <v>11517</v>
      </c>
      <c r="BA396" s="2"/>
      <c r="BB396" s="3"/>
      <c r="BC396" s="3"/>
      <c r="BD396" s="3"/>
      <c r="BE396" s="3"/>
    </row>
    <row r="397" spans="1:57" x14ac:dyDescent="0.3">
      <c r="A397" s="62" t="s">
        <v>480</v>
      </c>
      <c r="B397" s="63"/>
      <c r="C397" s="63"/>
      <c r="D397" s="64"/>
      <c r="E397" s="66"/>
      <c r="F397" s="98" t="s">
        <v>7244</v>
      </c>
      <c r="G397" s="63"/>
      <c r="H397" s="67"/>
      <c r="I397" s="68"/>
      <c r="J397" s="68"/>
      <c r="K397" s="67" t="s">
        <v>9696</v>
      </c>
      <c r="L397" s="71"/>
      <c r="M397" s="72">
        <v>9331.279296875</v>
      </c>
      <c r="N397" s="72">
        <v>4998.56982421875</v>
      </c>
      <c r="O397" s="73"/>
      <c r="P397" s="74"/>
      <c r="Q397" s="74"/>
      <c r="R397" s="84"/>
      <c r="S397" s="48">
        <v>1</v>
      </c>
      <c r="T397" s="48">
        <v>2</v>
      </c>
      <c r="U397" s="49">
        <v>1</v>
      </c>
      <c r="V397" s="49">
        <v>0.33333299999999999</v>
      </c>
      <c r="W397" s="49">
        <v>0</v>
      </c>
      <c r="X397" s="49">
        <v>1.1808510000000001</v>
      </c>
      <c r="Y397" s="49">
        <v>0.33333333333333331</v>
      </c>
      <c r="Z397" s="49">
        <v>0</v>
      </c>
      <c r="AA397" s="69">
        <v>397</v>
      </c>
      <c r="AB397" s="69"/>
      <c r="AC397" s="70"/>
      <c r="AD397" s="76">
        <v>1588</v>
      </c>
      <c r="AE397" s="76">
        <v>757</v>
      </c>
      <c r="AF397" s="76">
        <v>15804</v>
      </c>
      <c r="AG397" s="76">
        <v>4512</v>
      </c>
      <c r="AH397" s="76"/>
      <c r="AI397" s="76" t="s">
        <v>4921</v>
      </c>
      <c r="AJ397" s="76"/>
      <c r="AK397" s="76"/>
      <c r="AL397" s="76"/>
      <c r="AM397" s="78">
        <v>40411.120972222219</v>
      </c>
      <c r="AN397" s="76" t="s">
        <v>8071</v>
      </c>
      <c r="AO397" s="81" t="s">
        <v>8466</v>
      </c>
      <c r="AP397" s="76" t="s">
        <v>66</v>
      </c>
      <c r="AQ397" s="48"/>
      <c r="AR397" s="48"/>
      <c r="AS397" s="48"/>
      <c r="AT397" s="48"/>
      <c r="AU397" s="48"/>
      <c r="AV397" s="48"/>
      <c r="AW397" s="102" t="s">
        <v>10829</v>
      </c>
      <c r="AX397" s="102" t="s">
        <v>10829</v>
      </c>
      <c r="AY397" s="102" t="s">
        <v>11518</v>
      </c>
      <c r="AZ397" s="102" t="s">
        <v>11518</v>
      </c>
      <c r="BA397" s="2"/>
      <c r="BB397" s="3"/>
      <c r="BC397" s="3"/>
      <c r="BD397" s="3"/>
      <c r="BE397" s="3"/>
    </row>
    <row r="398" spans="1:57" x14ac:dyDescent="0.3">
      <c r="A398" s="62" t="s">
        <v>1267</v>
      </c>
      <c r="B398" s="63"/>
      <c r="C398" s="63"/>
      <c r="D398" s="64"/>
      <c r="E398" s="66"/>
      <c r="F398" s="98" t="s">
        <v>7245</v>
      </c>
      <c r="G398" s="63"/>
      <c r="H398" s="67"/>
      <c r="I398" s="68"/>
      <c r="J398" s="68"/>
      <c r="K398" s="67" t="s">
        <v>9697</v>
      </c>
      <c r="L398" s="71"/>
      <c r="M398" s="72">
        <v>9628.6669921875</v>
      </c>
      <c r="N398" s="72">
        <v>5072.2578125</v>
      </c>
      <c r="O398" s="73"/>
      <c r="P398" s="74"/>
      <c r="Q398" s="74"/>
      <c r="R398" s="84"/>
      <c r="S398" s="48">
        <v>2</v>
      </c>
      <c r="T398" s="48">
        <v>0</v>
      </c>
      <c r="U398" s="49">
        <v>0</v>
      </c>
      <c r="V398" s="49">
        <v>0.25</v>
      </c>
      <c r="W398" s="49">
        <v>0</v>
      </c>
      <c r="X398" s="49">
        <v>0.81914900000000002</v>
      </c>
      <c r="Y398" s="49">
        <v>0.5</v>
      </c>
      <c r="Z398" s="49">
        <v>0</v>
      </c>
      <c r="AA398" s="69">
        <v>398</v>
      </c>
      <c r="AB398" s="69"/>
      <c r="AC398" s="70"/>
      <c r="AD398" s="76">
        <v>1458</v>
      </c>
      <c r="AE398" s="76">
        <v>1260</v>
      </c>
      <c r="AF398" s="76">
        <v>95433</v>
      </c>
      <c r="AG398" s="76">
        <v>32556</v>
      </c>
      <c r="AH398" s="76"/>
      <c r="AI398" s="76" t="s">
        <v>4922</v>
      </c>
      <c r="AJ398" s="76" t="s">
        <v>5898</v>
      </c>
      <c r="AK398" s="76"/>
      <c r="AL398" s="76"/>
      <c r="AM398" s="78">
        <v>40681.636967592596</v>
      </c>
      <c r="AN398" s="76" t="s">
        <v>8071</v>
      </c>
      <c r="AO398" s="81" t="s">
        <v>8467</v>
      </c>
      <c r="AP398" s="76" t="s">
        <v>65</v>
      </c>
      <c r="AQ398" s="48"/>
      <c r="AR398" s="48"/>
      <c r="AS398" s="48"/>
      <c r="AT398" s="48"/>
      <c r="AU398" s="48"/>
      <c r="AV398" s="48"/>
      <c r="AW398" s="48"/>
      <c r="AX398" s="48"/>
      <c r="AY398" s="48"/>
      <c r="AZ398" s="48"/>
      <c r="BA398" s="2"/>
      <c r="BB398" s="3"/>
      <c r="BC398" s="3"/>
      <c r="BD398" s="3"/>
      <c r="BE398" s="3"/>
    </row>
    <row r="399" spans="1:57" x14ac:dyDescent="0.3">
      <c r="A399" s="62" t="s">
        <v>481</v>
      </c>
      <c r="B399" s="63"/>
      <c r="C399" s="63"/>
      <c r="D399" s="64"/>
      <c r="E399" s="66"/>
      <c r="F399" s="98" t="s">
        <v>7246</v>
      </c>
      <c r="G399" s="63"/>
      <c r="H399" s="67"/>
      <c r="I399" s="68"/>
      <c r="J399" s="68"/>
      <c r="K399" s="67" t="s">
        <v>9698</v>
      </c>
      <c r="L399" s="71"/>
      <c r="M399" s="72">
        <v>9617.443359375</v>
      </c>
      <c r="N399" s="72">
        <v>4938.06640625</v>
      </c>
      <c r="O399" s="73"/>
      <c r="P399" s="74"/>
      <c r="Q399" s="74"/>
      <c r="R399" s="84"/>
      <c r="S399" s="48">
        <v>0</v>
      </c>
      <c r="T399" s="48">
        <v>3</v>
      </c>
      <c r="U399" s="49">
        <v>1</v>
      </c>
      <c r="V399" s="49">
        <v>0.33333299999999999</v>
      </c>
      <c r="W399" s="49">
        <v>0</v>
      </c>
      <c r="X399" s="49">
        <v>1.1808510000000001</v>
      </c>
      <c r="Y399" s="49">
        <v>0.33333333333333331</v>
      </c>
      <c r="Z399" s="49">
        <v>0</v>
      </c>
      <c r="AA399" s="69">
        <v>399</v>
      </c>
      <c r="AB399" s="69"/>
      <c r="AC399" s="70"/>
      <c r="AD399" s="76">
        <v>1042</v>
      </c>
      <c r="AE399" s="76">
        <v>702</v>
      </c>
      <c r="AF399" s="76">
        <v>18506</v>
      </c>
      <c r="AG399" s="76">
        <v>6433</v>
      </c>
      <c r="AH399" s="76"/>
      <c r="AI399" s="76" t="s">
        <v>4923</v>
      </c>
      <c r="AJ399" s="76" t="s">
        <v>5899</v>
      </c>
      <c r="AK399" s="81" t="s">
        <v>6510</v>
      </c>
      <c r="AL399" s="76"/>
      <c r="AM399" s="78">
        <v>40816.558761574073</v>
      </c>
      <c r="AN399" s="76" t="s">
        <v>8071</v>
      </c>
      <c r="AO399" s="81" t="s">
        <v>8468</v>
      </c>
      <c r="AP399" s="76" t="s">
        <v>66</v>
      </c>
      <c r="AQ399" s="48"/>
      <c r="AR399" s="48"/>
      <c r="AS399" s="48"/>
      <c r="AT399" s="48"/>
      <c r="AU399" s="48"/>
      <c r="AV399" s="48"/>
      <c r="AW399" s="102" t="s">
        <v>10830</v>
      </c>
      <c r="AX399" s="102" t="s">
        <v>10830</v>
      </c>
      <c r="AY399" s="102" t="s">
        <v>11519</v>
      </c>
      <c r="AZ399" s="102" t="s">
        <v>11519</v>
      </c>
      <c r="BA399" s="2"/>
      <c r="BB399" s="3"/>
      <c r="BC399" s="3"/>
      <c r="BD399" s="3"/>
      <c r="BE399" s="3"/>
    </row>
    <row r="400" spans="1:57" x14ac:dyDescent="0.3">
      <c r="A400" s="62" t="s">
        <v>1268</v>
      </c>
      <c r="B400" s="63"/>
      <c r="C400" s="63"/>
      <c r="D400" s="64"/>
      <c r="E400" s="66"/>
      <c r="F400" s="98" t="s">
        <v>7247</v>
      </c>
      <c r="G400" s="63"/>
      <c r="H400" s="67"/>
      <c r="I400" s="68"/>
      <c r="J400" s="68"/>
      <c r="K400" s="67" t="s">
        <v>9699</v>
      </c>
      <c r="L400" s="71"/>
      <c r="M400" s="72">
        <v>9320.0556640625</v>
      </c>
      <c r="N400" s="72">
        <v>4864.37841796875</v>
      </c>
      <c r="O400" s="73"/>
      <c r="P400" s="74"/>
      <c r="Q400" s="74"/>
      <c r="R400" s="84"/>
      <c r="S400" s="48">
        <v>2</v>
      </c>
      <c r="T400" s="48">
        <v>0</v>
      </c>
      <c r="U400" s="49">
        <v>0</v>
      </c>
      <c r="V400" s="49">
        <v>0.25</v>
      </c>
      <c r="W400" s="49">
        <v>0</v>
      </c>
      <c r="X400" s="49">
        <v>0.81914900000000002</v>
      </c>
      <c r="Y400" s="49">
        <v>0.5</v>
      </c>
      <c r="Z400" s="49">
        <v>0</v>
      </c>
      <c r="AA400" s="69">
        <v>400</v>
      </c>
      <c r="AB400" s="69"/>
      <c r="AC400" s="70"/>
      <c r="AD400" s="76">
        <v>585</v>
      </c>
      <c r="AE400" s="76">
        <v>494</v>
      </c>
      <c r="AF400" s="76">
        <v>8794</v>
      </c>
      <c r="AG400" s="76">
        <v>4837</v>
      </c>
      <c r="AH400" s="76"/>
      <c r="AI400" s="76"/>
      <c r="AJ400" s="76"/>
      <c r="AK400" s="76"/>
      <c r="AL400" s="76"/>
      <c r="AM400" s="78">
        <v>41024.83494212963</v>
      </c>
      <c r="AN400" s="76" t="s">
        <v>8071</v>
      </c>
      <c r="AO400" s="81" t="s">
        <v>8469</v>
      </c>
      <c r="AP400" s="76" t="s">
        <v>65</v>
      </c>
      <c r="AQ400" s="48"/>
      <c r="AR400" s="48"/>
      <c r="AS400" s="48"/>
      <c r="AT400" s="48"/>
      <c r="AU400" s="48"/>
      <c r="AV400" s="48"/>
      <c r="AW400" s="48"/>
      <c r="AX400" s="48"/>
      <c r="AY400" s="48"/>
      <c r="AZ400" s="48"/>
      <c r="BA400" s="2"/>
      <c r="BB400" s="3"/>
      <c r="BC400" s="3"/>
      <c r="BD400" s="3"/>
      <c r="BE400" s="3"/>
    </row>
    <row r="401" spans="1:57" x14ac:dyDescent="0.3">
      <c r="A401" s="62" t="s">
        <v>482</v>
      </c>
      <c r="B401" s="63"/>
      <c r="C401" s="63"/>
      <c r="D401" s="64"/>
      <c r="E401" s="66"/>
      <c r="F401" s="98" t="s">
        <v>7248</v>
      </c>
      <c r="G401" s="63"/>
      <c r="H401" s="67"/>
      <c r="I401" s="68"/>
      <c r="J401" s="68"/>
      <c r="K401" s="67" t="s">
        <v>9700</v>
      </c>
      <c r="L401" s="71"/>
      <c r="M401" s="72">
        <v>6605.6259765625</v>
      </c>
      <c r="N401" s="72">
        <v>9229.08203125</v>
      </c>
      <c r="O401" s="73"/>
      <c r="P401" s="74"/>
      <c r="Q401" s="74"/>
      <c r="R401" s="84"/>
      <c r="S401" s="48">
        <v>1</v>
      </c>
      <c r="T401" s="48">
        <v>1</v>
      </c>
      <c r="U401" s="49">
        <v>0</v>
      </c>
      <c r="V401" s="49">
        <v>0</v>
      </c>
      <c r="W401" s="49">
        <v>0</v>
      </c>
      <c r="X401" s="49">
        <v>1</v>
      </c>
      <c r="Y401" s="49">
        <v>0</v>
      </c>
      <c r="Z401" s="49" t="s">
        <v>10536</v>
      </c>
      <c r="AA401" s="69">
        <v>401</v>
      </c>
      <c r="AB401" s="69"/>
      <c r="AC401" s="70"/>
      <c r="AD401" s="76">
        <v>1759</v>
      </c>
      <c r="AE401" s="76">
        <v>5247</v>
      </c>
      <c r="AF401" s="76">
        <v>110315</v>
      </c>
      <c r="AG401" s="76">
        <v>102</v>
      </c>
      <c r="AH401" s="76"/>
      <c r="AI401" s="76" t="s">
        <v>4924</v>
      </c>
      <c r="AJ401" s="76"/>
      <c r="AK401" s="76"/>
      <c r="AL401" s="76"/>
      <c r="AM401" s="78">
        <v>40854.511979166666</v>
      </c>
      <c r="AN401" s="76" t="s">
        <v>8071</v>
      </c>
      <c r="AO401" s="81" t="s">
        <v>8470</v>
      </c>
      <c r="AP401" s="76" t="s">
        <v>66</v>
      </c>
      <c r="AQ401" s="48" t="s">
        <v>2195</v>
      </c>
      <c r="AR401" s="48" t="s">
        <v>2195</v>
      </c>
      <c r="AS401" s="48" t="s">
        <v>2367</v>
      </c>
      <c r="AT401" s="48" t="s">
        <v>2367</v>
      </c>
      <c r="AU401" s="48"/>
      <c r="AV401" s="48"/>
      <c r="AW401" s="102" t="s">
        <v>10831</v>
      </c>
      <c r="AX401" s="102" t="s">
        <v>10831</v>
      </c>
      <c r="AY401" s="102" t="s">
        <v>11520</v>
      </c>
      <c r="AZ401" s="102" t="s">
        <v>11520</v>
      </c>
      <c r="BA401" s="2"/>
      <c r="BB401" s="3"/>
      <c r="BC401" s="3"/>
      <c r="BD401" s="3"/>
      <c r="BE401" s="3"/>
    </row>
    <row r="402" spans="1:57" x14ac:dyDescent="0.3">
      <c r="A402" s="62" t="s">
        <v>483</v>
      </c>
      <c r="B402" s="63"/>
      <c r="C402" s="63"/>
      <c r="D402" s="64"/>
      <c r="E402" s="66"/>
      <c r="F402" s="98" t="s">
        <v>7249</v>
      </c>
      <c r="G402" s="63"/>
      <c r="H402" s="67"/>
      <c r="I402" s="68"/>
      <c r="J402" s="68"/>
      <c r="K402" s="67" t="s">
        <v>9701</v>
      </c>
      <c r="L402" s="71"/>
      <c r="M402" s="72">
        <v>4382.27783203125</v>
      </c>
      <c r="N402" s="72">
        <v>2785.584228515625</v>
      </c>
      <c r="O402" s="73"/>
      <c r="P402" s="74"/>
      <c r="Q402" s="74"/>
      <c r="R402" s="84"/>
      <c r="S402" s="48">
        <v>0</v>
      </c>
      <c r="T402" s="48">
        <v>1</v>
      </c>
      <c r="U402" s="49">
        <v>0</v>
      </c>
      <c r="V402" s="49">
        <v>1</v>
      </c>
      <c r="W402" s="49">
        <v>0</v>
      </c>
      <c r="X402" s="49">
        <v>1</v>
      </c>
      <c r="Y402" s="49">
        <v>0</v>
      </c>
      <c r="Z402" s="49">
        <v>0</v>
      </c>
      <c r="AA402" s="69">
        <v>402</v>
      </c>
      <c r="AB402" s="69"/>
      <c r="AC402" s="70"/>
      <c r="AD402" s="76">
        <v>1275</v>
      </c>
      <c r="AE402" s="76">
        <v>98</v>
      </c>
      <c r="AF402" s="76">
        <v>826</v>
      </c>
      <c r="AG402" s="76">
        <v>512</v>
      </c>
      <c r="AH402" s="76"/>
      <c r="AI402" s="76" t="s">
        <v>4925</v>
      </c>
      <c r="AJ402" s="76" t="s">
        <v>5900</v>
      </c>
      <c r="AK402" s="81" t="s">
        <v>6511</v>
      </c>
      <c r="AL402" s="76"/>
      <c r="AM402" s="78">
        <v>43272.733865740738</v>
      </c>
      <c r="AN402" s="76" t="s">
        <v>8071</v>
      </c>
      <c r="AO402" s="81" t="s">
        <v>8471</v>
      </c>
      <c r="AP402" s="76" t="s">
        <v>66</v>
      </c>
      <c r="AQ402" s="48" t="s">
        <v>2196</v>
      </c>
      <c r="AR402" s="48" t="s">
        <v>2196</v>
      </c>
      <c r="AS402" s="48" t="s">
        <v>2350</v>
      </c>
      <c r="AT402" s="48" t="s">
        <v>2350</v>
      </c>
      <c r="AU402" s="48"/>
      <c r="AV402" s="48"/>
      <c r="AW402" s="102" t="s">
        <v>10832</v>
      </c>
      <c r="AX402" s="102" t="s">
        <v>10832</v>
      </c>
      <c r="AY402" s="102" t="s">
        <v>11521</v>
      </c>
      <c r="AZ402" s="102" t="s">
        <v>11521</v>
      </c>
      <c r="BA402" s="2"/>
      <c r="BB402" s="3"/>
      <c r="BC402" s="3"/>
      <c r="BD402" s="3"/>
      <c r="BE402" s="3"/>
    </row>
    <row r="403" spans="1:57" x14ac:dyDescent="0.3">
      <c r="A403" s="62" t="s">
        <v>1269</v>
      </c>
      <c r="B403" s="63"/>
      <c r="C403" s="63"/>
      <c r="D403" s="64"/>
      <c r="E403" s="66"/>
      <c r="F403" s="98" t="s">
        <v>7250</v>
      </c>
      <c r="G403" s="63"/>
      <c r="H403" s="67"/>
      <c r="I403" s="68"/>
      <c r="J403" s="68"/>
      <c r="K403" s="67" t="s">
        <v>9702</v>
      </c>
      <c r="L403" s="71"/>
      <c r="M403" s="72">
        <v>4289.6943359375</v>
      </c>
      <c r="N403" s="72">
        <v>2868.736083984375</v>
      </c>
      <c r="O403" s="73"/>
      <c r="P403" s="74"/>
      <c r="Q403" s="74"/>
      <c r="R403" s="84"/>
      <c r="S403" s="48">
        <v>1</v>
      </c>
      <c r="T403" s="48">
        <v>0</v>
      </c>
      <c r="U403" s="49">
        <v>0</v>
      </c>
      <c r="V403" s="49">
        <v>1</v>
      </c>
      <c r="W403" s="49">
        <v>0</v>
      </c>
      <c r="X403" s="49">
        <v>1</v>
      </c>
      <c r="Y403" s="49">
        <v>0</v>
      </c>
      <c r="Z403" s="49">
        <v>0</v>
      </c>
      <c r="AA403" s="69">
        <v>403</v>
      </c>
      <c r="AB403" s="69"/>
      <c r="AC403" s="70"/>
      <c r="AD403" s="76">
        <v>1528</v>
      </c>
      <c r="AE403" s="76">
        <v>2282</v>
      </c>
      <c r="AF403" s="76">
        <v>6064</v>
      </c>
      <c r="AG403" s="76">
        <v>4866</v>
      </c>
      <c r="AH403" s="76"/>
      <c r="AI403" s="76" t="s">
        <v>4926</v>
      </c>
      <c r="AJ403" s="76" t="s">
        <v>5901</v>
      </c>
      <c r="AK403" s="81" t="s">
        <v>6512</v>
      </c>
      <c r="AL403" s="76"/>
      <c r="AM403" s="78">
        <v>42174.020543981482</v>
      </c>
      <c r="AN403" s="76" t="s">
        <v>8071</v>
      </c>
      <c r="AO403" s="81" t="s">
        <v>8472</v>
      </c>
      <c r="AP403" s="76" t="s">
        <v>65</v>
      </c>
      <c r="AQ403" s="48"/>
      <c r="AR403" s="48"/>
      <c r="AS403" s="48"/>
      <c r="AT403" s="48"/>
      <c r="AU403" s="48"/>
      <c r="AV403" s="48"/>
      <c r="AW403" s="48"/>
      <c r="AX403" s="48"/>
      <c r="AY403" s="48"/>
      <c r="AZ403" s="48"/>
      <c r="BA403" s="2"/>
      <c r="BB403" s="3"/>
      <c r="BC403" s="3"/>
      <c r="BD403" s="3"/>
      <c r="BE403" s="3"/>
    </row>
    <row r="404" spans="1:57" x14ac:dyDescent="0.3">
      <c r="A404" s="62" t="s">
        <v>484</v>
      </c>
      <c r="B404" s="63"/>
      <c r="C404" s="63"/>
      <c r="D404" s="64"/>
      <c r="E404" s="66"/>
      <c r="F404" s="98" t="s">
        <v>7251</v>
      </c>
      <c r="G404" s="63"/>
      <c r="H404" s="67"/>
      <c r="I404" s="68"/>
      <c r="J404" s="68"/>
      <c r="K404" s="67" t="s">
        <v>9703</v>
      </c>
      <c r="L404" s="71"/>
      <c r="M404" s="72">
        <v>2913.39501953125</v>
      </c>
      <c r="N404" s="72">
        <v>9074.5263671875</v>
      </c>
      <c r="O404" s="73"/>
      <c r="P404" s="74"/>
      <c r="Q404" s="74"/>
      <c r="R404" s="84"/>
      <c r="S404" s="48">
        <v>1</v>
      </c>
      <c r="T404" s="48">
        <v>1</v>
      </c>
      <c r="U404" s="49">
        <v>0</v>
      </c>
      <c r="V404" s="49">
        <v>0</v>
      </c>
      <c r="W404" s="49">
        <v>0</v>
      </c>
      <c r="X404" s="49">
        <v>1</v>
      </c>
      <c r="Y404" s="49">
        <v>0</v>
      </c>
      <c r="Z404" s="49" t="s">
        <v>10536</v>
      </c>
      <c r="AA404" s="69">
        <v>404</v>
      </c>
      <c r="AB404" s="69"/>
      <c r="AC404" s="70"/>
      <c r="AD404" s="76">
        <v>273</v>
      </c>
      <c r="AE404" s="76">
        <v>585</v>
      </c>
      <c r="AF404" s="76">
        <v>24071</v>
      </c>
      <c r="AG404" s="76">
        <v>24852</v>
      </c>
      <c r="AH404" s="76"/>
      <c r="AI404" s="76"/>
      <c r="AJ404" s="76" t="s">
        <v>5902</v>
      </c>
      <c r="AK404" s="81" t="s">
        <v>6513</v>
      </c>
      <c r="AL404" s="76"/>
      <c r="AM404" s="78">
        <v>41213.418738425928</v>
      </c>
      <c r="AN404" s="76" t="s">
        <v>8071</v>
      </c>
      <c r="AO404" s="81" t="s">
        <v>8473</v>
      </c>
      <c r="AP404" s="76" t="s">
        <v>66</v>
      </c>
      <c r="AQ404" s="48" t="s">
        <v>2197</v>
      </c>
      <c r="AR404" s="48" t="s">
        <v>2197</v>
      </c>
      <c r="AS404" s="48" t="s">
        <v>2350</v>
      </c>
      <c r="AT404" s="48" t="s">
        <v>2350</v>
      </c>
      <c r="AU404" s="48"/>
      <c r="AV404" s="48"/>
      <c r="AW404" s="102" t="s">
        <v>10833</v>
      </c>
      <c r="AX404" s="102" t="s">
        <v>10833</v>
      </c>
      <c r="AY404" s="102" t="s">
        <v>11522</v>
      </c>
      <c r="AZ404" s="102" t="s">
        <v>11522</v>
      </c>
      <c r="BA404" s="2"/>
      <c r="BB404" s="3"/>
      <c r="BC404" s="3"/>
      <c r="BD404" s="3"/>
      <c r="BE404" s="3"/>
    </row>
    <row r="405" spans="1:57" x14ac:dyDescent="0.3">
      <c r="A405" s="62" t="s">
        <v>485</v>
      </c>
      <c r="B405" s="63"/>
      <c r="C405" s="63"/>
      <c r="D405" s="64"/>
      <c r="E405" s="66"/>
      <c r="F405" s="98" t="s">
        <v>7252</v>
      </c>
      <c r="G405" s="63"/>
      <c r="H405" s="67"/>
      <c r="I405" s="68"/>
      <c r="J405" s="68"/>
      <c r="K405" s="67" t="s">
        <v>9704</v>
      </c>
      <c r="L405" s="71"/>
      <c r="M405" s="72">
        <v>4201.19775390625</v>
      </c>
      <c r="N405" s="72">
        <v>9252.3232421875</v>
      </c>
      <c r="O405" s="73"/>
      <c r="P405" s="74"/>
      <c r="Q405" s="74"/>
      <c r="R405" s="84"/>
      <c r="S405" s="48">
        <v>1</v>
      </c>
      <c r="T405" s="48">
        <v>1</v>
      </c>
      <c r="U405" s="49">
        <v>0</v>
      </c>
      <c r="V405" s="49">
        <v>0</v>
      </c>
      <c r="W405" s="49">
        <v>0</v>
      </c>
      <c r="X405" s="49">
        <v>1</v>
      </c>
      <c r="Y405" s="49">
        <v>0</v>
      </c>
      <c r="Z405" s="49" t="s">
        <v>10536</v>
      </c>
      <c r="AA405" s="69">
        <v>405</v>
      </c>
      <c r="AB405" s="69"/>
      <c r="AC405" s="70"/>
      <c r="AD405" s="76">
        <v>60</v>
      </c>
      <c r="AE405" s="76">
        <v>20</v>
      </c>
      <c r="AF405" s="76">
        <v>35</v>
      </c>
      <c r="AG405" s="76">
        <v>0</v>
      </c>
      <c r="AH405" s="76"/>
      <c r="AI405" s="76" t="s">
        <v>4927</v>
      </c>
      <c r="AJ405" s="76" t="s">
        <v>5788</v>
      </c>
      <c r="AK405" s="81" t="s">
        <v>6514</v>
      </c>
      <c r="AL405" s="76"/>
      <c r="AM405" s="78">
        <v>42413.843715277777</v>
      </c>
      <c r="AN405" s="76" t="s">
        <v>8071</v>
      </c>
      <c r="AO405" s="81" t="s">
        <v>8474</v>
      </c>
      <c r="AP405" s="76" t="s">
        <v>66</v>
      </c>
      <c r="AQ405" s="48" t="s">
        <v>2198</v>
      </c>
      <c r="AR405" s="48" t="s">
        <v>2198</v>
      </c>
      <c r="AS405" s="48" t="s">
        <v>2350</v>
      </c>
      <c r="AT405" s="48" t="s">
        <v>2350</v>
      </c>
      <c r="AU405" s="48"/>
      <c r="AV405" s="48"/>
      <c r="AW405" s="102" t="s">
        <v>10834</v>
      </c>
      <c r="AX405" s="102" t="s">
        <v>10834</v>
      </c>
      <c r="AY405" s="102" t="s">
        <v>11523</v>
      </c>
      <c r="AZ405" s="102" t="s">
        <v>11523</v>
      </c>
      <c r="BA405" s="2"/>
      <c r="BB405" s="3"/>
      <c r="BC405" s="3"/>
      <c r="BD405" s="3"/>
      <c r="BE405" s="3"/>
    </row>
    <row r="406" spans="1:57" x14ac:dyDescent="0.3">
      <c r="A406" s="62" t="s">
        <v>486</v>
      </c>
      <c r="B406" s="63"/>
      <c r="C406" s="63"/>
      <c r="D406" s="64"/>
      <c r="E406" s="66"/>
      <c r="F406" s="98" t="s">
        <v>7253</v>
      </c>
      <c r="G406" s="63"/>
      <c r="H406" s="67"/>
      <c r="I406" s="68"/>
      <c r="J406" s="68"/>
      <c r="K406" s="67" t="s">
        <v>9705</v>
      </c>
      <c r="L406" s="71"/>
      <c r="M406" s="72">
        <v>3487.3056640625</v>
      </c>
      <c r="N406" s="72">
        <v>4864.37841796875</v>
      </c>
      <c r="O406" s="73"/>
      <c r="P406" s="74"/>
      <c r="Q406" s="74"/>
      <c r="R406" s="84"/>
      <c r="S406" s="48">
        <v>0</v>
      </c>
      <c r="T406" s="48">
        <v>1</v>
      </c>
      <c r="U406" s="49">
        <v>0</v>
      </c>
      <c r="V406" s="49">
        <v>0.14285700000000001</v>
      </c>
      <c r="W406" s="49">
        <v>0</v>
      </c>
      <c r="X406" s="49">
        <v>0.65540500000000002</v>
      </c>
      <c r="Y406" s="49">
        <v>0</v>
      </c>
      <c r="Z406" s="49">
        <v>0</v>
      </c>
      <c r="AA406" s="69">
        <v>406</v>
      </c>
      <c r="AB406" s="69"/>
      <c r="AC406" s="70"/>
      <c r="AD406" s="76">
        <v>7962</v>
      </c>
      <c r="AE406" s="76">
        <v>7674</v>
      </c>
      <c r="AF406" s="76">
        <v>77085</v>
      </c>
      <c r="AG406" s="76">
        <v>33420</v>
      </c>
      <c r="AH406" s="76"/>
      <c r="AI406" s="76" t="s">
        <v>4928</v>
      </c>
      <c r="AJ406" s="76"/>
      <c r="AK406" s="76"/>
      <c r="AL406" s="76"/>
      <c r="AM406" s="78">
        <v>42743.205659722225</v>
      </c>
      <c r="AN406" s="76" t="s">
        <v>8071</v>
      </c>
      <c r="AO406" s="81" t="s">
        <v>8475</v>
      </c>
      <c r="AP406" s="76" t="s">
        <v>66</v>
      </c>
      <c r="AQ406" s="48" t="s">
        <v>2163</v>
      </c>
      <c r="AR406" s="48" t="s">
        <v>2163</v>
      </c>
      <c r="AS406" s="48" t="s">
        <v>2361</v>
      </c>
      <c r="AT406" s="48" t="s">
        <v>2361</v>
      </c>
      <c r="AU406" s="48" t="s">
        <v>2405</v>
      </c>
      <c r="AV406" s="48" t="s">
        <v>2405</v>
      </c>
      <c r="AW406" s="102" t="s">
        <v>10734</v>
      </c>
      <c r="AX406" s="102" t="s">
        <v>10734</v>
      </c>
      <c r="AY406" s="102" t="s">
        <v>11423</v>
      </c>
      <c r="AZ406" s="102" t="s">
        <v>11423</v>
      </c>
      <c r="BA406" s="2"/>
      <c r="BB406" s="3"/>
      <c r="BC406" s="3"/>
      <c r="BD406" s="3"/>
      <c r="BE406" s="3"/>
    </row>
    <row r="407" spans="1:57" x14ac:dyDescent="0.3">
      <c r="A407" s="62" t="s">
        <v>487</v>
      </c>
      <c r="B407" s="63"/>
      <c r="C407" s="63"/>
      <c r="D407" s="64"/>
      <c r="E407" s="66"/>
      <c r="F407" s="98" t="s">
        <v>7254</v>
      </c>
      <c r="G407" s="63"/>
      <c r="H407" s="67"/>
      <c r="I407" s="68"/>
      <c r="J407" s="68"/>
      <c r="K407" s="67" t="s">
        <v>9706</v>
      </c>
      <c r="L407" s="71"/>
      <c r="M407" s="72">
        <v>5070.58447265625</v>
      </c>
      <c r="N407" s="72">
        <v>9207.7763671875</v>
      </c>
      <c r="O407" s="73"/>
      <c r="P407" s="74"/>
      <c r="Q407" s="74"/>
      <c r="R407" s="84"/>
      <c r="S407" s="48">
        <v>1</v>
      </c>
      <c r="T407" s="48">
        <v>1</v>
      </c>
      <c r="U407" s="49">
        <v>0</v>
      </c>
      <c r="V407" s="49">
        <v>0</v>
      </c>
      <c r="W407" s="49">
        <v>0</v>
      </c>
      <c r="X407" s="49">
        <v>1</v>
      </c>
      <c r="Y407" s="49">
        <v>0</v>
      </c>
      <c r="Z407" s="49" t="s">
        <v>10536</v>
      </c>
      <c r="AA407" s="69">
        <v>407</v>
      </c>
      <c r="AB407" s="69"/>
      <c r="AC407" s="70"/>
      <c r="AD407" s="76">
        <v>1947</v>
      </c>
      <c r="AE407" s="76">
        <v>360</v>
      </c>
      <c r="AF407" s="76">
        <v>111182</v>
      </c>
      <c r="AG407" s="76">
        <v>773</v>
      </c>
      <c r="AH407" s="76"/>
      <c r="AI407" s="76" t="s">
        <v>4929</v>
      </c>
      <c r="AJ407" s="76" t="s">
        <v>5823</v>
      </c>
      <c r="AK407" s="81" t="s">
        <v>6515</v>
      </c>
      <c r="AL407" s="76"/>
      <c r="AM407" s="78">
        <v>41248.696296296293</v>
      </c>
      <c r="AN407" s="76" t="s">
        <v>8071</v>
      </c>
      <c r="AO407" s="81" t="s">
        <v>8476</v>
      </c>
      <c r="AP407" s="76" t="s">
        <v>66</v>
      </c>
      <c r="AQ407" s="48" t="s">
        <v>2199</v>
      </c>
      <c r="AR407" s="48" t="s">
        <v>2199</v>
      </c>
      <c r="AS407" s="48" t="s">
        <v>2368</v>
      </c>
      <c r="AT407" s="48" t="s">
        <v>2368</v>
      </c>
      <c r="AU407" s="48"/>
      <c r="AV407" s="48"/>
      <c r="AW407" s="102" t="s">
        <v>10835</v>
      </c>
      <c r="AX407" s="102" t="s">
        <v>10835</v>
      </c>
      <c r="AY407" s="102" t="s">
        <v>11524</v>
      </c>
      <c r="AZ407" s="102" t="s">
        <v>11524</v>
      </c>
      <c r="BA407" s="2"/>
      <c r="BB407" s="3"/>
      <c r="BC407" s="3"/>
      <c r="BD407" s="3"/>
      <c r="BE407" s="3"/>
    </row>
    <row r="408" spans="1:57" x14ac:dyDescent="0.3">
      <c r="A408" s="62" t="s">
        <v>488</v>
      </c>
      <c r="B408" s="63"/>
      <c r="C408" s="63"/>
      <c r="D408" s="64"/>
      <c r="E408" s="66"/>
      <c r="F408" s="98" t="s">
        <v>7255</v>
      </c>
      <c r="G408" s="63"/>
      <c r="H408" s="67"/>
      <c r="I408" s="68"/>
      <c r="J408" s="68"/>
      <c r="K408" s="67" t="s">
        <v>9707</v>
      </c>
      <c r="L408" s="71"/>
      <c r="M408" s="72">
        <v>7365.0771484375</v>
      </c>
      <c r="N408" s="72">
        <v>6347.390625</v>
      </c>
      <c r="O408" s="73"/>
      <c r="P408" s="74"/>
      <c r="Q408" s="74"/>
      <c r="R408" s="84"/>
      <c r="S408" s="48">
        <v>0</v>
      </c>
      <c r="T408" s="48">
        <v>1</v>
      </c>
      <c r="U408" s="49">
        <v>0</v>
      </c>
      <c r="V408" s="49">
        <v>6.9439999999999997E-3</v>
      </c>
      <c r="W408" s="49">
        <v>0</v>
      </c>
      <c r="X408" s="49">
        <v>0.54690300000000003</v>
      </c>
      <c r="Y408" s="49">
        <v>0</v>
      </c>
      <c r="Z408" s="49">
        <v>0</v>
      </c>
      <c r="AA408" s="69">
        <v>408</v>
      </c>
      <c r="AB408" s="69"/>
      <c r="AC408" s="70"/>
      <c r="AD408" s="76">
        <v>332</v>
      </c>
      <c r="AE408" s="76">
        <v>155</v>
      </c>
      <c r="AF408" s="76">
        <v>1893</v>
      </c>
      <c r="AG408" s="76">
        <v>939</v>
      </c>
      <c r="AH408" s="76"/>
      <c r="AI408" s="76" t="s">
        <v>4930</v>
      </c>
      <c r="AJ408" s="76" t="s">
        <v>5903</v>
      </c>
      <c r="AK408" s="76"/>
      <c r="AL408" s="76"/>
      <c r="AM408" s="78">
        <v>40849.601747685185</v>
      </c>
      <c r="AN408" s="76" t="s">
        <v>8071</v>
      </c>
      <c r="AO408" s="81" t="s">
        <v>8477</v>
      </c>
      <c r="AP408" s="76" t="s">
        <v>66</v>
      </c>
      <c r="AQ408" s="48" t="s">
        <v>2126</v>
      </c>
      <c r="AR408" s="48" t="s">
        <v>2126</v>
      </c>
      <c r="AS408" s="48" t="s">
        <v>2350</v>
      </c>
      <c r="AT408" s="48" t="s">
        <v>2350</v>
      </c>
      <c r="AU408" s="48"/>
      <c r="AV408" s="48"/>
      <c r="AW408" s="102" t="s">
        <v>10618</v>
      </c>
      <c r="AX408" s="102" t="s">
        <v>10618</v>
      </c>
      <c r="AY408" s="102" t="s">
        <v>11307</v>
      </c>
      <c r="AZ408" s="102" t="s">
        <v>11307</v>
      </c>
      <c r="BA408" s="2"/>
      <c r="BB408" s="3"/>
      <c r="BC408" s="3"/>
      <c r="BD408" s="3"/>
      <c r="BE408" s="3"/>
    </row>
    <row r="409" spans="1:57" x14ac:dyDescent="0.3">
      <c r="A409" s="62" t="s">
        <v>489</v>
      </c>
      <c r="B409" s="63"/>
      <c r="C409" s="63"/>
      <c r="D409" s="64"/>
      <c r="E409" s="66"/>
      <c r="F409" s="98" t="s">
        <v>7256</v>
      </c>
      <c r="G409" s="63"/>
      <c r="H409" s="67"/>
      <c r="I409" s="68"/>
      <c r="J409" s="68"/>
      <c r="K409" s="67" t="s">
        <v>9708</v>
      </c>
      <c r="L409" s="71"/>
      <c r="M409" s="72">
        <v>4382.27783203125</v>
      </c>
      <c r="N409" s="72">
        <v>1829.3388671875</v>
      </c>
      <c r="O409" s="73"/>
      <c r="P409" s="74"/>
      <c r="Q409" s="74"/>
      <c r="R409" s="84"/>
      <c r="S409" s="48">
        <v>0</v>
      </c>
      <c r="T409" s="48">
        <v>1</v>
      </c>
      <c r="U409" s="49">
        <v>0</v>
      </c>
      <c r="V409" s="49">
        <v>1</v>
      </c>
      <c r="W409" s="49">
        <v>0</v>
      </c>
      <c r="X409" s="49">
        <v>1</v>
      </c>
      <c r="Y409" s="49">
        <v>0</v>
      </c>
      <c r="Z409" s="49">
        <v>0</v>
      </c>
      <c r="AA409" s="69">
        <v>409</v>
      </c>
      <c r="AB409" s="69"/>
      <c r="AC409" s="70"/>
      <c r="AD409" s="76">
        <v>239</v>
      </c>
      <c r="AE409" s="76">
        <v>245</v>
      </c>
      <c r="AF409" s="76">
        <v>3999</v>
      </c>
      <c r="AG409" s="76">
        <v>5710</v>
      </c>
      <c r="AH409" s="76"/>
      <c r="AI409" s="76"/>
      <c r="AJ409" s="76"/>
      <c r="AK409" s="76"/>
      <c r="AL409" s="76"/>
      <c r="AM409" s="78">
        <v>43659.698634259257</v>
      </c>
      <c r="AN409" s="76" t="s">
        <v>8071</v>
      </c>
      <c r="AO409" s="81" t="s">
        <v>8478</v>
      </c>
      <c r="AP409" s="76" t="s">
        <v>66</v>
      </c>
      <c r="AQ409" s="48"/>
      <c r="AR409" s="48"/>
      <c r="AS409" s="48"/>
      <c r="AT409" s="48"/>
      <c r="AU409" s="48"/>
      <c r="AV409" s="48"/>
      <c r="AW409" s="102" t="s">
        <v>10836</v>
      </c>
      <c r="AX409" s="102" t="s">
        <v>10836</v>
      </c>
      <c r="AY409" s="102" t="s">
        <v>11525</v>
      </c>
      <c r="AZ409" s="102" t="s">
        <v>11525</v>
      </c>
      <c r="BA409" s="2"/>
      <c r="BB409" s="3"/>
      <c r="BC409" s="3"/>
      <c r="BD409" s="3"/>
      <c r="BE409" s="3"/>
    </row>
    <row r="410" spans="1:57" x14ac:dyDescent="0.3">
      <c r="A410" s="62" t="s">
        <v>1270</v>
      </c>
      <c r="B410" s="63"/>
      <c r="C410" s="63"/>
      <c r="D410" s="64"/>
      <c r="E410" s="66"/>
      <c r="F410" s="98" t="s">
        <v>7257</v>
      </c>
      <c r="G410" s="63"/>
      <c r="H410" s="67"/>
      <c r="I410" s="68"/>
      <c r="J410" s="68"/>
      <c r="K410" s="67" t="s">
        <v>9709</v>
      </c>
      <c r="L410" s="71"/>
      <c r="M410" s="72">
        <v>4289.6943359375</v>
      </c>
      <c r="N410" s="72">
        <v>1912.4906005859375</v>
      </c>
      <c r="O410" s="73"/>
      <c r="P410" s="74"/>
      <c r="Q410" s="74"/>
      <c r="R410" s="84"/>
      <c r="S410" s="48">
        <v>1</v>
      </c>
      <c r="T410" s="48">
        <v>0</v>
      </c>
      <c r="U410" s="49">
        <v>0</v>
      </c>
      <c r="V410" s="49">
        <v>1</v>
      </c>
      <c r="W410" s="49">
        <v>0</v>
      </c>
      <c r="X410" s="49">
        <v>1</v>
      </c>
      <c r="Y410" s="49">
        <v>0</v>
      </c>
      <c r="Z410" s="49">
        <v>0</v>
      </c>
      <c r="AA410" s="69">
        <v>410</v>
      </c>
      <c r="AB410" s="69"/>
      <c r="AC410" s="70"/>
      <c r="AD410" s="76">
        <v>1614</v>
      </c>
      <c r="AE410" s="76">
        <v>7979</v>
      </c>
      <c r="AF410" s="76">
        <v>46591</v>
      </c>
      <c r="AG410" s="76">
        <v>9832</v>
      </c>
      <c r="AH410" s="76"/>
      <c r="AI410" s="76" t="s">
        <v>4931</v>
      </c>
      <c r="AJ410" s="76" t="s">
        <v>5666</v>
      </c>
      <c r="AK410" s="76"/>
      <c r="AL410" s="76"/>
      <c r="AM410" s="78">
        <v>40716.372997685183</v>
      </c>
      <c r="AN410" s="76" t="s">
        <v>8071</v>
      </c>
      <c r="AO410" s="81" t="s">
        <v>8479</v>
      </c>
      <c r="AP410" s="76" t="s">
        <v>65</v>
      </c>
      <c r="AQ410" s="48"/>
      <c r="AR410" s="48"/>
      <c r="AS410" s="48"/>
      <c r="AT410" s="48"/>
      <c r="AU410" s="48"/>
      <c r="AV410" s="48"/>
      <c r="AW410" s="48"/>
      <c r="AX410" s="48"/>
      <c r="AY410" s="48"/>
      <c r="AZ410" s="48"/>
      <c r="BA410" s="2"/>
      <c r="BB410" s="3"/>
      <c r="BC410" s="3"/>
      <c r="BD410" s="3"/>
      <c r="BE410" s="3"/>
    </row>
    <row r="411" spans="1:57" x14ac:dyDescent="0.3">
      <c r="A411" s="62" t="s">
        <v>490</v>
      </c>
      <c r="B411" s="63"/>
      <c r="C411" s="63"/>
      <c r="D411" s="64"/>
      <c r="E411" s="66"/>
      <c r="F411" s="98" t="s">
        <v>7258</v>
      </c>
      <c r="G411" s="63"/>
      <c r="H411" s="67"/>
      <c r="I411" s="68"/>
      <c r="J411" s="68"/>
      <c r="K411" s="67" t="s">
        <v>9710</v>
      </c>
      <c r="L411" s="71"/>
      <c r="M411" s="72">
        <v>924.48968505859375</v>
      </c>
      <c r="N411" s="72">
        <v>4527.5751953125</v>
      </c>
      <c r="O411" s="73"/>
      <c r="P411" s="74"/>
      <c r="Q411" s="74"/>
      <c r="R411" s="84"/>
      <c r="S411" s="48">
        <v>0</v>
      </c>
      <c r="T411" s="48">
        <v>1</v>
      </c>
      <c r="U411" s="49">
        <v>0</v>
      </c>
      <c r="V411" s="49">
        <v>6.2890000000000003E-3</v>
      </c>
      <c r="W411" s="49">
        <v>0</v>
      </c>
      <c r="X411" s="49">
        <v>0.52194399999999996</v>
      </c>
      <c r="Y411" s="49">
        <v>0</v>
      </c>
      <c r="Z411" s="49">
        <v>0</v>
      </c>
      <c r="AA411" s="69">
        <v>411</v>
      </c>
      <c r="AB411" s="69"/>
      <c r="AC411" s="70"/>
      <c r="AD411" s="76">
        <v>306</v>
      </c>
      <c r="AE411" s="76">
        <v>311</v>
      </c>
      <c r="AF411" s="76">
        <v>10727</v>
      </c>
      <c r="AG411" s="76">
        <v>1948</v>
      </c>
      <c r="AH411" s="76"/>
      <c r="AI411" s="76" t="s">
        <v>4932</v>
      </c>
      <c r="AJ411" s="76" t="s">
        <v>5904</v>
      </c>
      <c r="AK411" s="76"/>
      <c r="AL411" s="76"/>
      <c r="AM411" s="78">
        <v>40803.139456018522</v>
      </c>
      <c r="AN411" s="76" t="s">
        <v>8071</v>
      </c>
      <c r="AO411" s="81" t="s">
        <v>8480</v>
      </c>
      <c r="AP411" s="76" t="s">
        <v>66</v>
      </c>
      <c r="AQ411" s="48"/>
      <c r="AR411" s="48"/>
      <c r="AS411" s="48"/>
      <c r="AT411" s="48"/>
      <c r="AU411" s="48"/>
      <c r="AV411" s="48"/>
      <c r="AW411" s="102" t="s">
        <v>10837</v>
      </c>
      <c r="AX411" s="102" t="s">
        <v>10837</v>
      </c>
      <c r="AY411" s="102" t="s">
        <v>11526</v>
      </c>
      <c r="AZ411" s="102" t="s">
        <v>11526</v>
      </c>
      <c r="BA411" s="2"/>
      <c r="BB411" s="3"/>
      <c r="BC411" s="3"/>
      <c r="BD411" s="3"/>
      <c r="BE411" s="3"/>
    </row>
    <row r="412" spans="1:57" x14ac:dyDescent="0.3">
      <c r="A412" s="62" t="s">
        <v>491</v>
      </c>
      <c r="B412" s="63"/>
      <c r="C412" s="63"/>
      <c r="D412" s="64"/>
      <c r="E412" s="66"/>
      <c r="F412" s="98" t="s">
        <v>7259</v>
      </c>
      <c r="G412" s="63"/>
      <c r="H412" s="67"/>
      <c r="I412" s="68"/>
      <c r="J412" s="68"/>
      <c r="K412" s="67" t="s">
        <v>9711</v>
      </c>
      <c r="L412" s="71"/>
      <c r="M412" s="72">
        <v>5757.1533203125</v>
      </c>
      <c r="N412" s="72">
        <v>9108.6220703125</v>
      </c>
      <c r="O412" s="73"/>
      <c r="P412" s="74"/>
      <c r="Q412" s="74"/>
      <c r="R412" s="84"/>
      <c r="S412" s="48">
        <v>1</v>
      </c>
      <c r="T412" s="48">
        <v>1</v>
      </c>
      <c r="U412" s="49">
        <v>0</v>
      </c>
      <c r="V412" s="49">
        <v>0</v>
      </c>
      <c r="W412" s="49">
        <v>0</v>
      </c>
      <c r="X412" s="49">
        <v>1</v>
      </c>
      <c r="Y412" s="49">
        <v>0</v>
      </c>
      <c r="Z412" s="49" t="s">
        <v>10536</v>
      </c>
      <c r="AA412" s="69">
        <v>412</v>
      </c>
      <c r="AB412" s="69"/>
      <c r="AC412" s="70"/>
      <c r="AD412" s="76">
        <v>40</v>
      </c>
      <c r="AE412" s="76">
        <v>47</v>
      </c>
      <c r="AF412" s="76">
        <v>3514</v>
      </c>
      <c r="AG412" s="76">
        <v>4558</v>
      </c>
      <c r="AH412" s="76"/>
      <c r="AI412" s="76" t="s">
        <v>4933</v>
      </c>
      <c r="AJ412" s="76" t="s">
        <v>5905</v>
      </c>
      <c r="AK412" s="76"/>
      <c r="AL412" s="76"/>
      <c r="AM412" s="78">
        <v>43551.902673611112</v>
      </c>
      <c r="AN412" s="76" t="s">
        <v>8071</v>
      </c>
      <c r="AO412" s="81" t="s">
        <v>8481</v>
      </c>
      <c r="AP412" s="76" t="s">
        <v>66</v>
      </c>
      <c r="AQ412" s="48"/>
      <c r="AR412" s="48"/>
      <c r="AS412" s="48"/>
      <c r="AT412" s="48"/>
      <c r="AU412" s="48"/>
      <c r="AV412" s="48"/>
      <c r="AW412" s="102" t="s">
        <v>10838</v>
      </c>
      <c r="AX412" s="102" t="s">
        <v>10838</v>
      </c>
      <c r="AY412" s="102" t="s">
        <v>11527</v>
      </c>
      <c r="AZ412" s="102" t="s">
        <v>11527</v>
      </c>
      <c r="BA412" s="2"/>
      <c r="BB412" s="3"/>
      <c r="BC412" s="3"/>
      <c r="BD412" s="3"/>
      <c r="BE412" s="3"/>
    </row>
    <row r="413" spans="1:57" x14ac:dyDescent="0.3">
      <c r="A413" s="62" t="s">
        <v>492</v>
      </c>
      <c r="B413" s="63"/>
      <c r="C413" s="63"/>
      <c r="D413" s="64"/>
      <c r="E413" s="66"/>
      <c r="F413" s="98" t="s">
        <v>7260</v>
      </c>
      <c r="G413" s="63"/>
      <c r="H413" s="67"/>
      <c r="I413" s="68"/>
      <c r="J413" s="68"/>
      <c r="K413" s="67" t="s">
        <v>9712</v>
      </c>
      <c r="L413" s="71"/>
      <c r="M413" s="72">
        <v>1357.888916015625</v>
      </c>
      <c r="N413" s="72">
        <v>2643.95556640625</v>
      </c>
      <c r="O413" s="73"/>
      <c r="P413" s="74"/>
      <c r="Q413" s="74"/>
      <c r="R413" s="84"/>
      <c r="S413" s="48">
        <v>0</v>
      </c>
      <c r="T413" s="48">
        <v>1</v>
      </c>
      <c r="U413" s="49">
        <v>0</v>
      </c>
      <c r="V413" s="49">
        <v>1.4085E-2</v>
      </c>
      <c r="W413" s="49">
        <v>0</v>
      </c>
      <c r="X413" s="49">
        <v>0.50753899999999996</v>
      </c>
      <c r="Y413" s="49">
        <v>0</v>
      </c>
      <c r="Z413" s="49">
        <v>0</v>
      </c>
      <c r="AA413" s="69">
        <v>413</v>
      </c>
      <c r="AB413" s="69"/>
      <c r="AC413" s="70"/>
      <c r="AD413" s="76">
        <v>108</v>
      </c>
      <c r="AE413" s="76">
        <v>346</v>
      </c>
      <c r="AF413" s="76">
        <v>34104</v>
      </c>
      <c r="AG413" s="76">
        <v>6858</v>
      </c>
      <c r="AH413" s="76"/>
      <c r="AI413" s="76" t="s">
        <v>4934</v>
      </c>
      <c r="AJ413" s="76" t="s">
        <v>5906</v>
      </c>
      <c r="AK413" s="81" t="s">
        <v>6516</v>
      </c>
      <c r="AL413" s="76"/>
      <c r="AM413" s="78">
        <v>43393.890844907408</v>
      </c>
      <c r="AN413" s="76" t="s">
        <v>8071</v>
      </c>
      <c r="AO413" s="81" t="s">
        <v>8482</v>
      </c>
      <c r="AP413" s="76" t="s">
        <v>66</v>
      </c>
      <c r="AQ413" s="48"/>
      <c r="AR413" s="48"/>
      <c r="AS413" s="48"/>
      <c r="AT413" s="48"/>
      <c r="AU413" s="48" t="s">
        <v>2390</v>
      </c>
      <c r="AV413" s="48" t="s">
        <v>2390</v>
      </c>
      <c r="AW413" s="102" t="s">
        <v>10772</v>
      </c>
      <c r="AX413" s="102" t="s">
        <v>10772</v>
      </c>
      <c r="AY413" s="102" t="s">
        <v>11461</v>
      </c>
      <c r="AZ413" s="102" t="s">
        <v>11461</v>
      </c>
      <c r="BA413" s="2"/>
      <c r="BB413" s="3"/>
      <c r="BC413" s="3"/>
      <c r="BD413" s="3"/>
      <c r="BE413" s="3"/>
    </row>
    <row r="414" spans="1:57" x14ac:dyDescent="0.3">
      <c r="A414" s="62" t="s">
        <v>493</v>
      </c>
      <c r="B414" s="63"/>
      <c r="C414" s="63"/>
      <c r="D414" s="64"/>
      <c r="E414" s="66"/>
      <c r="F414" s="98" t="s">
        <v>7261</v>
      </c>
      <c r="G414" s="63"/>
      <c r="H414" s="67"/>
      <c r="I414" s="68"/>
      <c r="J414" s="68"/>
      <c r="K414" s="67" t="s">
        <v>9713</v>
      </c>
      <c r="L414" s="71"/>
      <c r="M414" s="72">
        <v>5344.10791015625</v>
      </c>
      <c r="N414" s="72">
        <v>9374.345703125</v>
      </c>
      <c r="O414" s="73"/>
      <c r="P414" s="74"/>
      <c r="Q414" s="74"/>
      <c r="R414" s="84"/>
      <c r="S414" s="48">
        <v>1</v>
      </c>
      <c r="T414" s="48">
        <v>1</v>
      </c>
      <c r="U414" s="49">
        <v>0</v>
      </c>
      <c r="V414" s="49">
        <v>0</v>
      </c>
      <c r="W414" s="49">
        <v>0</v>
      </c>
      <c r="X414" s="49">
        <v>1</v>
      </c>
      <c r="Y414" s="49">
        <v>0</v>
      </c>
      <c r="Z414" s="49" t="s">
        <v>10536</v>
      </c>
      <c r="AA414" s="69">
        <v>414</v>
      </c>
      <c r="AB414" s="69"/>
      <c r="AC414" s="70"/>
      <c r="AD414" s="76">
        <v>849</v>
      </c>
      <c r="AE414" s="76">
        <v>173</v>
      </c>
      <c r="AF414" s="76">
        <v>1976</v>
      </c>
      <c r="AG414" s="76">
        <v>7671</v>
      </c>
      <c r="AH414" s="76"/>
      <c r="AI414" s="76" t="s">
        <v>4935</v>
      </c>
      <c r="AJ414" s="76" t="s">
        <v>5907</v>
      </c>
      <c r="AK414" s="76"/>
      <c r="AL414" s="76"/>
      <c r="AM414" s="78">
        <v>41824.28802083333</v>
      </c>
      <c r="AN414" s="76" t="s">
        <v>8071</v>
      </c>
      <c r="AO414" s="81" t="s">
        <v>8483</v>
      </c>
      <c r="AP414" s="76" t="s">
        <v>66</v>
      </c>
      <c r="AQ414" s="48" t="s">
        <v>2200</v>
      </c>
      <c r="AR414" s="48" t="s">
        <v>2200</v>
      </c>
      <c r="AS414" s="48" t="s">
        <v>2350</v>
      </c>
      <c r="AT414" s="48" t="s">
        <v>2350</v>
      </c>
      <c r="AU414" s="48"/>
      <c r="AV414" s="48"/>
      <c r="AW414" s="102" t="s">
        <v>10839</v>
      </c>
      <c r="AX414" s="102" t="s">
        <v>10839</v>
      </c>
      <c r="AY414" s="102" t="s">
        <v>11528</v>
      </c>
      <c r="AZ414" s="102" t="s">
        <v>11528</v>
      </c>
      <c r="BA414" s="2"/>
      <c r="BB414" s="3"/>
      <c r="BC414" s="3"/>
      <c r="BD414" s="3"/>
      <c r="BE414" s="3"/>
    </row>
    <row r="415" spans="1:57" x14ac:dyDescent="0.3">
      <c r="A415" s="62" t="s">
        <v>494</v>
      </c>
      <c r="B415" s="63"/>
      <c r="C415" s="63"/>
      <c r="D415" s="64"/>
      <c r="E415" s="66"/>
      <c r="F415" s="98" t="s">
        <v>7262</v>
      </c>
      <c r="G415" s="63"/>
      <c r="H415" s="67"/>
      <c r="I415" s="68"/>
      <c r="J415" s="68"/>
      <c r="K415" s="67" t="s">
        <v>9714</v>
      </c>
      <c r="L415" s="71"/>
      <c r="M415" s="72">
        <v>1663.5718994140625</v>
      </c>
      <c r="N415" s="72">
        <v>9676.7490234375</v>
      </c>
      <c r="O415" s="73"/>
      <c r="P415" s="74"/>
      <c r="Q415" s="74"/>
      <c r="R415" s="84"/>
      <c r="S415" s="48">
        <v>1</v>
      </c>
      <c r="T415" s="48">
        <v>1</v>
      </c>
      <c r="U415" s="49">
        <v>0</v>
      </c>
      <c r="V415" s="49">
        <v>0</v>
      </c>
      <c r="W415" s="49">
        <v>0</v>
      </c>
      <c r="X415" s="49">
        <v>1</v>
      </c>
      <c r="Y415" s="49">
        <v>0</v>
      </c>
      <c r="Z415" s="49" t="s">
        <v>10536</v>
      </c>
      <c r="AA415" s="69">
        <v>415</v>
      </c>
      <c r="AB415" s="69"/>
      <c r="AC415" s="70"/>
      <c r="AD415" s="76">
        <v>475</v>
      </c>
      <c r="AE415" s="76">
        <v>356</v>
      </c>
      <c r="AF415" s="76">
        <v>3698</v>
      </c>
      <c r="AG415" s="76">
        <v>529</v>
      </c>
      <c r="AH415" s="76"/>
      <c r="AI415" s="76" t="s">
        <v>4936</v>
      </c>
      <c r="AJ415" s="76"/>
      <c r="AK415" s="76"/>
      <c r="AL415" s="76"/>
      <c r="AM415" s="78">
        <v>40085.604791666665</v>
      </c>
      <c r="AN415" s="76" t="s">
        <v>8071</v>
      </c>
      <c r="AO415" s="81" t="s">
        <v>8484</v>
      </c>
      <c r="AP415" s="76" t="s">
        <v>66</v>
      </c>
      <c r="AQ415" s="48"/>
      <c r="AR415" s="48"/>
      <c r="AS415" s="48"/>
      <c r="AT415" s="48"/>
      <c r="AU415" s="48"/>
      <c r="AV415" s="48"/>
      <c r="AW415" s="102" t="s">
        <v>10840</v>
      </c>
      <c r="AX415" s="102" t="s">
        <v>10840</v>
      </c>
      <c r="AY415" s="102" t="s">
        <v>11529</v>
      </c>
      <c r="AZ415" s="102" t="s">
        <v>11529</v>
      </c>
      <c r="BA415" s="2"/>
      <c r="BB415" s="3"/>
      <c r="BC415" s="3"/>
      <c r="BD415" s="3"/>
      <c r="BE415" s="3"/>
    </row>
    <row r="416" spans="1:57" x14ac:dyDescent="0.3">
      <c r="A416" s="62" t="s">
        <v>495</v>
      </c>
      <c r="B416" s="63"/>
      <c r="C416" s="63"/>
      <c r="D416" s="64"/>
      <c r="E416" s="66"/>
      <c r="F416" s="98" t="s">
        <v>7263</v>
      </c>
      <c r="G416" s="63"/>
      <c r="H416" s="67"/>
      <c r="I416" s="68"/>
      <c r="J416" s="68"/>
      <c r="K416" s="67" t="s">
        <v>9715</v>
      </c>
      <c r="L416" s="71"/>
      <c r="M416" s="72">
        <v>1461.841552734375</v>
      </c>
      <c r="N416" s="72">
        <v>9379.0244140625</v>
      </c>
      <c r="O416" s="73"/>
      <c r="P416" s="74"/>
      <c r="Q416" s="74"/>
      <c r="R416" s="84"/>
      <c r="S416" s="48">
        <v>1</v>
      </c>
      <c r="T416" s="48">
        <v>1</v>
      </c>
      <c r="U416" s="49">
        <v>0</v>
      </c>
      <c r="V416" s="49">
        <v>0</v>
      </c>
      <c r="W416" s="49">
        <v>0</v>
      </c>
      <c r="X416" s="49">
        <v>1</v>
      </c>
      <c r="Y416" s="49">
        <v>0</v>
      </c>
      <c r="Z416" s="49" t="s">
        <v>10536</v>
      </c>
      <c r="AA416" s="69">
        <v>416</v>
      </c>
      <c r="AB416" s="69"/>
      <c r="AC416" s="70"/>
      <c r="AD416" s="76">
        <v>435</v>
      </c>
      <c r="AE416" s="76">
        <v>1281</v>
      </c>
      <c r="AF416" s="76">
        <v>9425</v>
      </c>
      <c r="AG416" s="76">
        <v>43546</v>
      </c>
      <c r="AH416" s="76"/>
      <c r="AI416" s="76" t="s">
        <v>4937</v>
      </c>
      <c r="AJ416" s="76" t="s">
        <v>5754</v>
      </c>
      <c r="AK416" s="76"/>
      <c r="AL416" s="76"/>
      <c r="AM416" s="78">
        <v>43584.603715277779</v>
      </c>
      <c r="AN416" s="76" t="s">
        <v>8071</v>
      </c>
      <c r="AO416" s="81" t="s">
        <v>8485</v>
      </c>
      <c r="AP416" s="76" t="s">
        <v>66</v>
      </c>
      <c r="AQ416" s="48"/>
      <c r="AR416" s="48"/>
      <c r="AS416" s="48"/>
      <c r="AT416" s="48"/>
      <c r="AU416" s="48"/>
      <c r="AV416" s="48"/>
      <c r="AW416" s="102" t="s">
        <v>10841</v>
      </c>
      <c r="AX416" s="102" t="s">
        <v>10841</v>
      </c>
      <c r="AY416" s="102" t="s">
        <v>11530</v>
      </c>
      <c r="AZ416" s="102" t="s">
        <v>11530</v>
      </c>
      <c r="BA416" s="2"/>
      <c r="BB416" s="3"/>
      <c r="BC416" s="3"/>
      <c r="BD416" s="3"/>
      <c r="BE416" s="3"/>
    </row>
    <row r="417" spans="1:57" x14ac:dyDescent="0.3">
      <c r="A417" s="62" t="s">
        <v>496</v>
      </c>
      <c r="B417" s="63"/>
      <c r="C417" s="63"/>
      <c r="D417" s="64"/>
      <c r="E417" s="66"/>
      <c r="F417" s="98" t="s">
        <v>7264</v>
      </c>
      <c r="G417" s="63"/>
      <c r="H417" s="67"/>
      <c r="I417" s="68"/>
      <c r="J417" s="68"/>
      <c r="K417" s="67" t="s">
        <v>9716</v>
      </c>
      <c r="L417" s="71"/>
      <c r="M417" s="72">
        <v>9484.1005859375</v>
      </c>
      <c r="N417" s="72">
        <v>5763.71044921875</v>
      </c>
      <c r="O417" s="73"/>
      <c r="P417" s="74"/>
      <c r="Q417" s="74"/>
      <c r="R417" s="84"/>
      <c r="S417" s="48">
        <v>0</v>
      </c>
      <c r="T417" s="48">
        <v>1</v>
      </c>
      <c r="U417" s="49">
        <v>0</v>
      </c>
      <c r="V417" s="49">
        <v>5.8824000000000001E-2</v>
      </c>
      <c r="W417" s="49">
        <v>0</v>
      </c>
      <c r="X417" s="49">
        <v>0.56657199999999996</v>
      </c>
      <c r="Y417" s="49">
        <v>0</v>
      </c>
      <c r="Z417" s="49">
        <v>0</v>
      </c>
      <c r="AA417" s="69">
        <v>417</v>
      </c>
      <c r="AB417" s="69"/>
      <c r="AC417" s="70"/>
      <c r="AD417" s="76">
        <v>2933</v>
      </c>
      <c r="AE417" s="76">
        <v>2538</v>
      </c>
      <c r="AF417" s="76">
        <v>15103</v>
      </c>
      <c r="AG417" s="76">
        <v>22666</v>
      </c>
      <c r="AH417" s="76"/>
      <c r="AI417" s="76" t="s">
        <v>4938</v>
      </c>
      <c r="AJ417" s="76" t="s">
        <v>5908</v>
      </c>
      <c r="AK417" s="81" t="s">
        <v>6517</v>
      </c>
      <c r="AL417" s="76"/>
      <c r="AM417" s="78">
        <v>42724.375543981485</v>
      </c>
      <c r="AN417" s="76" t="s">
        <v>8071</v>
      </c>
      <c r="AO417" s="81" t="s">
        <v>8486</v>
      </c>
      <c r="AP417" s="76" t="s">
        <v>66</v>
      </c>
      <c r="AQ417" s="48"/>
      <c r="AR417" s="48"/>
      <c r="AS417" s="48"/>
      <c r="AT417" s="48"/>
      <c r="AU417" s="48" t="s">
        <v>2388</v>
      </c>
      <c r="AV417" s="48" t="s">
        <v>2388</v>
      </c>
      <c r="AW417" s="102" t="s">
        <v>10593</v>
      </c>
      <c r="AX417" s="102" t="s">
        <v>10593</v>
      </c>
      <c r="AY417" s="102" t="s">
        <v>11282</v>
      </c>
      <c r="AZ417" s="102" t="s">
        <v>11282</v>
      </c>
      <c r="BA417" s="2"/>
      <c r="BB417" s="3"/>
      <c r="BC417" s="3"/>
      <c r="BD417" s="3"/>
      <c r="BE417" s="3"/>
    </row>
    <row r="418" spans="1:57" x14ac:dyDescent="0.3">
      <c r="A418" s="62" t="s">
        <v>497</v>
      </c>
      <c r="B418" s="63"/>
      <c r="C418" s="63"/>
      <c r="D418" s="64"/>
      <c r="E418" s="66"/>
      <c r="F418" s="98" t="s">
        <v>7265</v>
      </c>
      <c r="G418" s="63"/>
      <c r="H418" s="67"/>
      <c r="I418" s="68"/>
      <c r="J418" s="68"/>
      <c r="K418" s="67" t="s">
        <v>9717</v>
      </c>
      <c r="L418" s="71"/>
      <c r="M418" s="72">
        <v>8857.138671875</v>
      </c>
      <c r="N418" s="72">
        <v>4053.648681640625</v>
      </c>
      <c r="O418" s="73"/>
      <c r="P418" s="74"/>
      <c r="Q418" s="74"/>
      <c r="R418" s="84"/>
      <c r="S418" s="48">
        <v>0</v>
      </c>
      <c r="T418" s="48">
        <v>1</v>
      </c>
      <c r="U418" s="49">
        <v>0</v>
      </c>
      <c r="V418" s="49">
        <v>0.33333299999999999</v>
      </c>
      <c r="W418" s="49">
        <v>0</v>
      </c>
      <c r="X418" s="49">
        <v>0.77027000000000001</v>
      </c>
      <c r="Y418" s="49">
        <v>0</v>
      </c>
      <c r="Z418" s="49">
        <v>0</v>
      </c>
      <c r="AA418" s="69">
        <v>418</v>
      </c>
      <c r="AB418" s="69"/>
      <c r="AC418" s="70"/>
      <c r="AD418" s="76">
        <v>666</v>
      </c>
      <c r="AE418" s="76">
        <v>197</v>
      </c>
      <c r="AF418" s="76">
        <v>14022</v>
      </c>
      <c r="AG418" s="76">
        <v>24457</v>
      </c>
      <c r="AH418" s="76"/>
      <c r="AI418" s="76" t="s">
        <v>4939</v>
      </c>
      <c r="AJ418" s="76" t="s">
        <v>5909</v>
      </c>
      <c r="AK418" s="76"/>
      <c r="AL418" s="76"/>
      <c r="AM418" s="78">
        <v>42621.977592592593</v>
      </c>
      <c r="AN418" s="76" t="s">
        <v>8071</v>
      </c>
      <c r="AO418" s="81" t="s">
        <v>8487</v>
      </c>
      <c r="AP418" s="76" t="s">
        <v>66</v>
      </c>
      <c r="AQ418" s="48"/>
      <c r="AR418" s="48"/>
      <c r="AS418" s="48"/>
      <c r="AT418" s="48"/>
      <c r="AU418" s="48"/>
      <c r="AV418" s="48"/>
      <c r="AW418" s="102" t="s">
        <v>10842</v>
      </c>
      <c r="AX418" s="102" t="s">
        <v>10842</v>
      </c>
      <c r="AY418" s="102" t="s">
        <v>11531</v>
      </c>
      <c r="AZ418" s="102" t="s">
        <v>11531</v>
      </c>
      <c r="BA418" s="2"/>
      <c r="BB418" s="3"/>
      <c r="BC418" s="3"/>
      <c r="BD418" s="3"/>
      <c r="BE418" s="3"/>
    </row>
    <row r="419" spans="1:57" x14ac:dyDescent="0.3">
      <c r="A419" s="62" t="s">
        <v>1271</v>
      </c>
      <c r="B419" s="63"/>
      <c r="C419" s="63"/>
      <c r="D419" s="64"/>
      <c r="E419" s="66"/>
      <c r="F419" s="98" t="s">
        <v>7266</v>
      </c>
      <c r="G419" s="63"/>
      <c r="H419" s="67"/>
      <c r="I419" s="68"/>
      <c r="J419" s="68"/>
      <c r="K419" s="67" t="s">
        <v>9718</v>
      </c>
      <c r="L419" s="71"/>
      <c r="M419" s="72">
        <v>8965.1474609375</v>
      </c>
      <c r="N419" s="72">
        <v>4136.82080078125</v>
      </c>
      <c r="O419" s="73"/>
      <c r="P419" s="74"/>
      <c r="Q419" s="74"/>
      <c r="R419" s="84"/>
      <c r="S419" s="48">
        <v>2</v>
      </c>
      <c r="T419" s="48">
        <v>0</v>
      </c>
      <c r="U419" s="49">
        <v>2</v>
      </c>
      <c r="V419" s="49">
        <v>0.5</v>
      </c>
      <c r="W419" s="49">
        <v>0</v>
      </c>
      <c r="X419" s="49">
        <v>1.4594590000000001</v>
      </c>
      <c r="Y419" s="49">
        <v>0</v>
      </c>
      <c r="Z419" s="49">
        <v>0</v>
      </c>
      <c r="AA419" s="69">
        <v>419</v>
      </c>
      <c r="AB419" s="69"/>
      <c r="AC419" s="70"/>
      <c r="AD419" s="76">
        <v>311</v>
      </c>
      <c r="AE419" s="76">
        <v>329</v>
      </c>
      <c r="AF419" s="76">
        <v>1072</v>
      </c>
      <c r="AG419" s="76">
        <v>3791</v>
      </c>
      <c r="AH419" s="76"/>
      <c r="AI419" s="76" t="s">
        <v>4940</v>
      </c>
      <c r="AJ419" s="76"/>
      <c r="AK419" s="81" t="s">
        <v>6518</v>
      </c>
      <c r="AL419" s="76"/>
      <c r="AM419" s="78">
        <v>42764.241678240738</v>
      </c>
      <c r="AN419" s="76" t="s">
        <v>8071</v>
      </c>
      <c r="AO419" s="81" t="s">
        <v>8488</v>
      </c>
      <c r="AP419" s="76" t="s">
        <v>65</v>
      </c>
      <c r="AQ419" s="48"/>
      <c r="AR419" s="48"/>
      <c r="AS419" s="48"/>
      <c r="AT419" s="48"/>
      <c r="AU419" s="48"/>
      <c r="AV419" s="48"/>
      <c r="AW419" s="48"/>
      <c r="AX419" s="48"/>
      <c r="AY419" s="48"/>
      <c r="AZ419" s="48"/>
      <c r="BA419" s="2"/>
      <c r="BB419" s="3"/>
      <c r="BC419" s="3"/>
      <c r="BD419" s="3"/>
      <c r="BE419" s="3"/>
    </row>
    <row r="420" spans="1:57" x14ac:dyDescent="0.3">
      <c r="A420" s="62" t="s">
        <v>498</v>
      </c>
      <c r="B420" s="63"/>
      <c r="C420" s="63"/>
      <c r="D420" s="64"/>
      <c r="E420" s="66"/>
      <c r="F420" s="98" t="s">
        <v>7267</v>
      </c>
      <c r="G420" s="63"/>
      <c r="H420" s="67"/>
      <c r="I420" s="68"/>
      <c r="J420" s="68"/>
      <c r="K420" s="67" t="s">
        <v>9719</v>
      </c>
      <c r="L420" s="71"/>
      <c r="M420" s="72">
        <v>370.33334350585938</v>
      </c>
      <c r="N420" s="72">
        <v>7234.20361328125</v>
      </c>
      <c r="O420" s="73"/>
      <c r="P420" s="74"/>
      <c r="Q420" s="74"/>
      <c r="R420" s="84"/>
      <c r="S420" s="48">
        <v>1</v>
      </c>
      <c r="T420" s="48">
        <v>1</v>
      </c>
      <c r="U420" s="49">
        <v>0</v>
      </c>
      <c r="V420" s="49">
        <v>0</v>
      </c>
      <c r="W420" s="49">
        <v>0</v>
      </c>
      <c r="X420" s="49">
        <v>1</v>
      </c>
      <c r="Y420" s="49">
        <v>0</v>
      </c>
      <c r="Z420" s="49" t="s">
        <v>10536</v>
      </c>
      <c r="AA420" s="69">
        <v>420</v>
      </c>
      <c r="AB420" s="69"/>
      <c r="AC420" s="70"/>
      <c r="AD420" s="76">
        <v>194</v>
      </c>
      <c r="AE420" s="76">
        <v>328</v>
      </c>
      <c r="AF420" s="76">
        <v>19060</v>
      </c>
      <c r="AG420" s="76">
        <v>2470</v>
      </c>
      <c r="AH420" s="76"/>
      <c r="AI420" s="76" t="s">
        <v>4941</v>
      </c>
      <c r="AJ420" s="76"/>
      <c r="AK420" s="76"/>
      <c r="AL420" s="76"/>
      <c r="AM420" s="78">
        <v>40470.926493055558</v>
      </c>
      <c r="AN420" s="76" t="s">
        <v>8071</v>
      </c>
      <c r="AO420" s="81" t="s">
        <v>8489</v>
      </c>
      <c r="AP420" s="76" t="s">
        <v>66</v>
      </c>
      <c r="AQ420" s="48"/>
      <c r="AR420" s="48"/>
      <c r="AS420" s="48"/>
      <c r="AT420" s="48"/>
      <c r="AU420" s="48"/>
      <c r="AV420" s="48"/>
      <c r="AW420" s="102" t="s">
        <v>10843</v>
      </c>
      <c r="AX420" s="102" t="s">
        <v>10843</v>
      </c>
      <c r="AY420" s="102" t="s">
        <v>11532</v>
      </c>
      <c r="AZ420" s="102" t="s">
        <v>11532</v>
      </c>
      <c r="BA420" s="2"/>
      <c r="BB420" s="3"/>
      <c r="BC420" s="3"/>
      <c r="BD420" s="3"/>
      <c r="BE420" s="3"/>
    </row>
    <row r="421" spans="1:57" x14ac:dyDescent="0.3">
      <c r="A421" s="62" t="s">
        <v>499</v>
      </c>
      <c r="B421" s="63"/>
      <c r="C421" s="63"/>
      <c r="D421" s="64"/>
      <c r="E421" s="66"/>
      <c r="F421" s="98" t="s">
        <v>7268</v>
      </c>
      <c r="G421" s="63"/>
      <c r="H421" s="67"/>
      <c r="I421" s="68"/>
      <c r="J421" s="68"/>
      <c r="K421" s="67" t="s">
        <v>9720</v>
      </c>
      <c r="L421" s="71"/>
      <c r="M421" s="72">
        <v>2330.37939453125</v>
      </c>
      <c r="N421" s="72">
        <v>6760.45654296875</v>
      </c>
      <c r="O421" s="73"/>
      <c r="P421" s="74"/>
      <c r="Q421" s="74"/>
      <c r="R421" s="84"/>
      <c r="S421" s="48">
        <v>0</v>
      </c>
      <c r="T421" s="48">
        <v>1</v>
      </c>
      <c r="U421" s="49">
        <v>0</v>
      </c>
      <c r="V421" s="49">
        <v>9.7090000000000006E-3</v>
      </c>
      <c r="W421" s="49">
        <v>1.8818999999999999E-2</v>
      </c>
      <c r="X421" s="49">
        <v>0.54937599999999998</v>
      </c>
      <c r="Y421" s="49">
        <v>0</v>
      </c>
      <c r="Z421" s="49">
        <v>0</v>
      </c>
      <c r="AA421" s="69">
        <v>421</v>
      </c>
      <c r="AB421" s="69"/>
      <c r="AC421" s="70"/>
      <c r="AD421" s="76">
        <v>453</v>
      </c>
      <c r="AE421" s="76">
        <v>66</v>
      </c>
      <c r="AF421" s="76">
        <v>1500</v>
      </c>
      <c r="AG421" s="76">
        <v>26996</v>
      </c>
      <c r="AH421" s="76"/>
      <c r="AI421" s="76" t="s">
        <v>4942</v>
      </c>
      <c r="AJ421" s="76"/>
      <c r="AK421" s="81" t="s">
        <v>6519</v>
      </c>
      <c r="AL421" s="76"/>
      <c r="AM421" s="78">
        <v>42769.004849537036</v>
      </c>
      <c r="AN421" s="76" t="s">
        <v>8071</v>
      </c>
      <c r="AO421" s="81" t="s">
        <v>8490</v>
      </c>
      <c r="AP421" s="76" t="s">
        <v>66</v>
      </c>
      <c r="AQ421" s="48"/>
      <c r="AR421" s="48"/>
      <c r="AS421" s="48"/>
      <c r="AT421" s="48"/>
      <c r="AU421" s="48"/>
      <c r="AV421" s="48"/>
      <c r="AW421" s="102" t="s">
        <v>10629</v>
      </c>
      <c r="AX421" s="102" t="s">
        <v>10629</v>
      </c>
      <c r="AY421" s="102" t="s">
        <v>11318</v>
      </c>
      <c r="AZ421" s="102" t="s">
        <v>11318</v>
      </c>
      <c r="BA421" s="2"/>
      <c r="BB421" s="3"/>
      <c r="BC421" s="3"/>
      <c r="BD421" s="3"/>
      <c r="BE421" s="3"/>
    </row>
    <row r="422" spans="1:57" x14ac:dyDescent="0.3">
      <c r="A422" s="62" t="s">
        <v>500</v>
      </c>
      <c r="B422" s="63"/>
      <c r="C422" s="63"/>
      <c r="D422" s="64"/>
      <c r="E422" s="66"/>
      <c r="F422" s="98" t="s">
        <v>7269</v>
      </c>
      <c r="G422" s="63"/>
      <c r="H422" s="67"/>
      <c r="I422" s="68"/>
      <c r="J422" s="68"/>
      <c r="K422" s="67" t="s">
        <v>9721</v>
      </c>
      <c r="L422" s="71"/>
      <c r="M422" s="72">
        <v>3271.27783203125</v>
      </c>
      <c r="N422" s="72">
        <v>2619.28076171875</v>
      </c>
      <c r="O422" s="73"/>
      <c r="P422" s="74"/>
      <c r="Q422" s="74"/>
      <c r="R422" s="84"/>
      <c r="S422" s="48">
        <v>0</v>
      </c>
      <c r="T422" s="48">
        <v>2</v>
      </c>
      <c r="U422" s="49">
        <v>2</v>
      </c>
      <c r="V422" s="49">
        <v>0.5</v>
      </c>
      <c r="W422" s="49">
        <v>0</v>
      </c>
      <c r="X422" s="49">
        <v>1.4594590000000001</v>
      </c>
      <c r="Y422" s="49">
        <v>0</v>
      </c>
      <c r="Z422" s="49">
        <v>0</v>
      </c>
      <c r="AA422" s="69">
        <v>422</v>
      </c>
      <c r="AB422" s="69"/>
      <c r="AC422" s="70"/>
      <c r="AD422" s="76">
        <v>250</v>
      </c>
      <c r="AE422" s="76">
        <v>49</v>
      </c>
      <c r="AF422" s="76">
        <v>3168</v>
      </c>
      <c r="AG422" s="76">
        <v>8888</v>
      </c>
      <c r="AH422" s="76"/>
      <c r="AI422" s="76"/>
      <c r="AJ422" s="76"/>
      <c r="AK422" s="76"/>
      <c r="AL422" s="76"/>
      <c r="AM422" s="78">
        <v>41571.828217592592</v>
      </c>
      <c r="AN422" s="76" t="s">
        <v>8071</v>
      </c>
      <c r="AO422" s="81" t="s">
        <v>8491</v>
      </c>
      <c r="AP422" s="76" t="s">
        <v>66</v>
      </c>
      <c r="AQ422" s="48" t="s">
        <v>2201</v>
      </c>
      <c r="AR422" s="48" t="s">
        <v>2201</v>
      </c>
      <c r="AS422" s="48" t="s">
        <v>2350</v>
      </c>
      <c r="AT422" s="48" t="s">
        <v>2350</v>
      </c>
      <c r="AU422" s="48"/>
      <c r="AV422" s="48"/>
      <c r="AW422" s="102" t="s">
        <v>10844</v>
      </c>
      <c r="AX422" s="102" t="s">
        <v>10844</v>
      </c>
      <c r="AY422" s="102" t="s">
        <v>11533</v>
      </c>
      <c r="AZ422" s="102" t="s">
        <v>11533</v>
      </c>
      <c r="BA422" s="2"/>
      <c r="BB422" s="3"/>
      <c r="BC422" s="3"/>
      <c r="BD422" s="3"/>
      <c r="BE422" s="3"/>
    </row>
    <row r="423" spans="1:57" x14ac:dyDescent="0.3">
      <c r="A423" s="62" t="s">
        <v>1272</v>
      </c>
      <c r="B423" s="63"/>
      <c r="C423" s="63"/>
      <c r="D423" s="64"/>
      <c r="E423" s="66"/>
      <c r="F423" s="98" t="s">
        <v>7270</v>
      </c>
      <c r="G423" s="63"/>
      <c r="H423" s="67"/>
      <c r="I423" s="68"/>
      <c r="J423" s="68"/>
      <c r="K423" s="67" t="s">
        <v>9722</v>
      </c>
      <c r="L423" s="71"/>
      <c r="M423" s="72">
        <v>3147.833251953125</v>
      </c>
      <c r="N423" s="72">
        <v>2556.916748046875</v>
      </c>
      <c r="O423" s="73"/>
      <c r="P423" s="74"/>
      <c r="Q423" s="74"/>
      <c r="R423" s="84"/>
      <c r="S423" s="48">
        <v>1</v>
      </c>
      <c r="T423" s="48">
        <v>0</v>
      </c>
      <c r="U423" s="49">
        <v>0</v>
      </c>
      <c r="V423" s="49">
        <v>0.33333299999999999</v>
      </c>
      <c r="W423" s="49">
        <v>0</v>
      </c>
      <c r="X423" s="49">
        <v>0.77027000000000001</v>
      </c>
      <c r="Y423" s="49">
        <v>0</v>
      </c>
      <c r="Z423" s="49">
        <v>0</v>
      </c>
      <c r="AA423" s="69">
        <v>423</v>
      </c>
      <c r="AB423" s="69"/>
      <c r="AC423" s="70"/>
      <c r="AD423" s="76">
        <v>240</v>
      </c>
      <c r="AE423" s="76">
        <v>607</v>
      </c>
      <c r="AF423" s="76">
        <v>5687</v>
      </c>
      <c r="AG423" s="76">
        <v>21832</v>
      </c>
      <c r="AH423" s="76"/>
      <c r="AI423" s="76" t="s">
        <v>4943</v>
      </c>
      <c r="AJ423" s="76" t="s">
        <v>5910</v>
      </c>
      <c r="AK423" s="76"/>
      <c r="AL423" s="76"/>
      <c r="AM423" s="78">
        <v>42491.681400462963</v>
      </c>
      <c r="AN423" s="76" t="s">
        <v>8071</v>
      </c>
      <c r="AO423" s="81" t="s">
        <v>8492</v>
      </c>
      <c r="AP423" s="76" t="s">
        <v>65</v>
      </c>
      <c r="AQ423" s="48"/>
      <c r="AR423" s="48"/>
      <c r="AS423" s="48"/>
      <c r="AT423" s="48"/>
      <c r="AU423" s="48"/>
      <c r="AV423" s="48"/>
      <c r="AW423" s="48"/>
      <c r="AX423" s="48"/>
      <c r="AY423" s="48"/>
      <c r="AZ423" s="48"/>
      <c r="BA423" s="2"/>
      <c r="BB423" s="3"/>
      <c r="BC423" s="3"/>
      <c r="BD423" s="3"/>
      <c r="BE423" s="3"/>
    </row>
    <row r="424" spans="1:57" x14ac:dyDescent="0.3">
      <c r="A424" s="62" t="s">
        <v>1273</v>
      </c>
      <c r="B424" s="63"/>
      <c r="C424" s="63"/>
      <c r="D424" s="64"/>
      <c r="E424" s="66"/>
      <c r="F424" s="98" t="s">
        <v>7271</v>
      </c>
      <c r="G424" s="63"/>
      <c r="H424" s="67"/>
      <c r="I424" s="68"/>
      <c r="J424" s="68"/>
      <c r="K424" s="67" t="s">
        <v>9723</v>
      </c>
      <c r="L424" s="71"/>
      <c r="M424" s="72">
        <v>3394.72216796875</v>
      </c>
      <c r="N424" s="72">
        <v>2681.64453125</v>
      </c>
      <c r="O424" s="73"/>
      <c r="P424" s="74"/>
      <c r="Q424" s="74"/>
      <c r="R424" s="84"/>
      <c r="S424" s="48">
        <v>1</v>
      </c>
      <c r="T424" s="48">
        <v>0</v>
      </c>
      <c r="U424" s="49">
        <v>0</v>
      </c>
      <c r="V424" s="49">
        <v>0.33333299999999999</v>
      </c>
      <c r="W424" s="49">
        <v>0</v>
      </c>
      <c r="X424" s="49">
        <v>0.77027000000000001</v>
      </c>
      <c r="Y424" s="49">
        <v>0</v>
      </c>
      <c r="Z424" s="49">
        <v>0</v>
      </c>
      <c r="AA424" s="69">
        <v>424</v>
      </c>
      <c r="AB424" s="69"/>
      <c r="AC424" s="70"/>
      <c r="AD424" s="76">
        <v>203</v>
      </c>
      <c r="AE424" s="76">
        <v>20</v>
      </c>
      <c r="AF424" s="76">
        <v>594</v>
      </c>
      <c r="AG424" s="76">
        <v>5330</v>
      </c>
      <c r="AH424" s="76"/>
      <c r="AI424" s="76" t="s">
        <v>4944</v>
      </c>
      <c r="AJ424" s="76" t="s">
        <v>5911</v>
      </c>
      <c r="AK424" s="81" t="s">
        <v>6520</v>
      </c>
      <c r="AL424" s="76"/>
      <c r="AM424" s="78">
        <v>41446.380289351851</v>
      </c>
      <c r="AN424" s="76" t="s">
        <v>8071</v>
      </c>
      <c r="AO424" s="81" t="s">
        <v>8493</v>
      </c>
      <c r="AP424" s="76" t="s">
        <v>65</v>
      </c>
      <c r="AQ424" s="48"/>
      <c r="AR424" s="48"/>
      <c r="AS424" s="48"/>
      <c r="AT424" s="48"/>
      <c r="AU424" s="48"/>
      <c r="AV424" s="48"/>
      <c r="AW424" s="48"/>
      <c r="AX424" s="48"/>
      <c r="AY424" s="48"/>
      <c r="AZ424" s="48"/>
      <c r="BA424" s="2"/>
      <c r="BB424" s="3"/>
      <c r="BC424" s="3"/>
      <c r="BD424" s="3"/>
      <c r="BE424" s="3"/>
    </row>
    <row r="425" spans="1:57" x14ac:dyDescent="0.3">
      <c r="A425" s="62" t="s">
        <v>501</v>
      </c>
      <c r="B425" s="63"/>
      <c r="C425" s="63"/>
      <c r="D425" s="64"/>
      <c r="E425" s="66"/>
      <c r="F425" s="98" t="s">
        <v>7272</v>
      </c>
      <c r="G425" s="63"/>
      <c r="H425" s="67"/>
      <c r="I425" s="68"/>
      <c r="J425" s="68"/>
      <c r="K425" s="67" t="s">
        <v>9724</v>
      </c>
      <c r="L425" s="71"/>
      <c r="M425" s="72">
        <v>2062.781982421875</v>
      </c>
      <c r="N425" s="72">
        <v>2607.522216796875</v>
      </c>
      <c r="O425" s="73"/>
      <c r="P425" s="74"/>
      <c r="Q425" s="74"/>
      <c r="R425" s="84"/>
      <c r="S425" s="48">
        <v>0</v>
      </c>
      <c r="T425" s="48">
        <v>1</v>
      </c>
      <c r="U425" s="49">
        <v>0</v>
      </c>
      <c r="V425" s="49">
        <v>0.111111</v>
      </c>
      <c r="W425" s="49">
        <v>0</v>
      </c>
      <c r="X425" s="49">
        <v>0.58536600000000005</v>
      </c>
      <c r="Y425" s="49">
        <v>0</v>
      </c>
      <c r="Z425" s="49">
        <v>0</v>
      </c>
      <c r="AA425" s="69">
        <v>425</v>
      </c>
      <c r="AB425" s="69"/>
      <c r="AC425" s="70"/>
      <c r="AD425" s="76">
        <v>1963</v>
      </c>
      <c r="AE425" s="76">
        <v>3571</v>
      </c>
      <c r="AF425" s="76">
        <v>3410</v>
      </c>
      <c r="AG425" s="76">
        <v>611</v>
      </c>
      <c r="AH425" s="76"/>
      <c r="AI425" s="76" t="s">
        <v>4945</v>
      </c>
      <c r="AJ425" s="76" t="s">
        <v>5912</v>
      </c>
      <c r="AK425" s="81" t="s">
        <v>6521</v>
      </c>
      <c r="AL425" s="76"/>
      <c r="AM425" s="78">
        <v>40611.699872685182</v>
      </c>
      <c r="AN425" s="76" t="s">
        <v>8071</v>
      </c>
      <c r="AO425" s="81" t="s">
        <v>8494</v>
      </c>
      <c r="AP425" s="76" t="s">
        <v>66</v>
      </c>
      <c r="AQ425" s="48"/>
      <c r="AR425" s="48"/>
      <c r="AS425" s="48"/>
      <c r="AT425" s="48"/>
      <c r="AU425" s="48"/>
      <c r="AV425" s="48"/>
      <c r="AW425" s="102" t="s">
        <v>10845</v>
      </c>
      <c r="AX425" s="102" t="s">
        <v>10845</v>
      </c>
      <c r="AY425" s="102" t="s">
        <v>11534</v>
      </c>
      <c r="AZ425" s="102" t="s">
        <v>11534</v>
      </c>
      <c r="BA425" s="2"/>
      <c r="BB425" s="3"/>
      <c r="BC425" s="3"/>
      <c r="BD425" s="3"/>
      <c r="BE425" s="3"/>
    </row>
    <row r="426" spans="1:57" x14ac:dyDescent="0.3">
      <c r="A426" s="62" t="s">
        <v>1098</v>
      </c>
      <c r="B426" s="63"/>
      <c r="C426" s="63"/>
      <c r="D426" s="64"/>
      <c r="E426" s="66"/>
      <c r="F426" s="98" t="s">
        <v>7273</v>
      </c>
      <c r="G426" s="63"/>
      <c r="H426" s="67"/>
      <c r="I426" s="68"/>
      <c r="J426" s="68"/>
      <c r="K426" s="67" t="s">
        <v>9725</v>
      </c>
      <c r="L426" s="71"/>
      <c r="M426" s="72">
        <v>1931.57958984375</v>
      </c>
      <c r="N426" s="72">
        <v>2749.735107421875</v>
      </c>
      <c r="O426" s="73"/>
      <c r="P426" s="74"/>
      <c r="Q426" s="74"/>
      <c r="R426" s="84"/>
      <c r="S426" s="48">
        <v>6</v>
      </c>
      <c r="T426" s="48">
        <v>1</v>
      </c>
      <c r="U426" s="49">
        <v>20</v>
      </c>
      <c r="V426" s="49">
        <v>0.2</v>
      </c>
      <c r="W426" s="49">
        <v>0</v>
      </c>
      <c r="X426" s="49">
        <v>3.073169</v>
      </c>
      <c r="Y426" s="49">
        <v>0</v>
      </c>
      <c r="Z426" s="49">
        <v>0</v>
      </c>
      <c r="AA426" s="69">
        <v>426</v>
      </c>
      <c r="AB426" s="69"/>
      <c r="AC426" s="70"/>
      <c r="AD426" s="76">
        <v>1430</v>
      </c>
      <c r="AE426" s="76">
        <v>9732</v>
      </c>
      <c r="AF426" s="76">
        <v>150900</v>
      </c>
      <c r="AG426" s="76">
        <v>97629</v>
      </c>
      <c r="AH426" s="76"/>
      <c r="AI426" s="76" t="s">
        <v>4946</v>
      </c>
      <c r="AJ426" s="76" t="s">
        <v>5913</v>
      </c>
      <c r="AK426" s="81" t="s">
        <v>6522</v>
      </c>
      <c r="AL426" s="76"/>
      <c r="AM426" s="78">
        <v>39881.820625</v>
      </c>
      <c r="AN426" s="76" t="s">
        <v>8071</v>
      </c>
      <c r="AO426" s="81" t="s">
        <v>8495</v>
      </c>
      <c r="AP426" s="76" t="s">
        <v>66</v>
      </c>
      <c r="AQ426" s="48" t="s">
        <v>2326</v>
      </c>
      <c r="AR426" s="48" t="s">
        <v>2326</v>
      </c>
      <c r="AS426" s="48" t="s">
        <v>2350</v>
      </c>
      <c r="AT426" s="48" t="s">
        <v>2350</v>
      </c>
      <c r="AU426" s="48"/>
      <c r="AV426" s="48"/>
      <c r="AW426" s="102" t="s">
        <v>10846</v>
      </c>
      <c r="AX426" s="102" t="s">
        <v>10846</v>
      </c>
      <c r="AY426" s="102" t="s">
        <v>11535</v>
      </c>
      <c r="AZ426" s="102" t="s">
        <v>11535</v>
      </c>
      <c r="BA426" s="2"/>
      <c r="BB426" s="3"/>
      <c r="BC426" s="3"/>
      <c r="BD426" s="3"/>
      <c r="BE426" s="3"/>
    </row>
    <row r="427" spans="1:57" x14ac:dyDescent="0.3">
      <c r="A427" s="62" t="s">
        <v>502</v>
      </c>
      <c r="B427" s="63"/>
      <c r="C427" s="63"/>
      <c r="D427" s="64"/>
      <c r="E427" s="66"/>
      <c r="F427" s="98" t="s">
        <v>7274</v>
      </c>
      <c r="G427" s="63"/>
      <c r="H427" s="67"/>
      <c r="I427" s="68"/>
      <c r="J427" s="68"/>
      <c r="K427" s="67" t="s">
        <v>9726</v>
      </c>
      <c r="L427" s="71"/>
      <c r="M427" s="72">
        <v>6736.759765625</v>
      </c>
      <c r="N427" s="72">
        <v>5321.712890625</v>
      </c>
      <c r="O427" s="73"/>
      <c r="P427" s="74"/>
      <c r="Q427" s="74"/>
      <c r="R427" s="84"/>
      <c r="S427" s="48">
        <v>0</v>
      </c>
      <c r="T427" s="48">
        <v>1</v>
      </c>
      <c r="U427" s="49">
        <v>0</v>
      </c>
      <c r="V427" s="49">
        <v>4.3478000000000003E-2</v>
      </c>
      <c r="W427" s="49">
        <v>0</v>
      </c>
      <c r="X427" s="49">
        <v>0.57882900000000004</v>
      </c>
      <c r="Y427" s="49">
        <v>0</v>
      </c>
      <c r="Z427" s="49">
        <v>0</v>
      </c>
      <c r="AA427" s="69">
        <v>427</v>
      </c>
      <c r="AB427" s="69"/>
      <c r="AC427" s="70"/>
      <c r="AD427" s="76">
        <v>160</v>
      </c>
      <c r="AE427" s="76">
        <v>4</v>
      </c>
      <c r="AF427" s="76">
        <v>332</v>
      </c>
      <c r="AG427" s="76">
        <v>2346</v>
      </c>
      <c r="AH427" s="76"/>
      <c r="AI427" s="76" t="s">
        <v>4947</v>
      </c>
      <c r="AJ427" s="76" t="s">
        <v>5788</v>
      </c>
      <c r="AK427" s="81" t="s">
        <v>6523</v>
      </c>
      <c r="AL427" s="76"/>
      <c r="AM427" s="78">
        <v>42947.830625000002</v>
      </c>
      <c r="AN427" s="76" t="s">
        <v>8071</v>
      </c>
      <c r="AO427" s="81" t="s">
        <v>8496</v>
      </c>
      <c r="AP427" s="76" t="s">
        <v>66</v>
      </c>
      <c r="AQ427" s="48"/>
      <c r="AR427" s="48"/>
      <c r="AS427" s="48"/>
      <c r="AT427" s="48"/>
      <c r="AU427" s="48"/>
      <c r="AV427" s="48"/>
      <c r="AW427" s="102" t="s">
        <v>10626</v>
      </c>
      <c r="AX427" s="102" t="s">
        <v>10626</v>
      </c>
      <c r="AY427" s="102" t="s">
        <v>11315</v>
      </c>
      <c r="AZ427" s="102" t="s">
        <v>11315</v>
      </c>
      <c r="BA427" s="2"/>
      <c r="BB427" s="3"/>
      <c r="BC427" s="3"/>
      <c r="BD427" s="3"/>
      <c r="BE427" s="3"/>
    </row>
    <row r="428" spans="1:57" x14ac:dyDescent="0.3">
      <c r="A428" s="62" t="s">
        <v>503</v>
      </c>
      <c r="B428" s="63"/>
      <c r="C428" s="63"/>
      <c r="D428" s="64"/>
      <c r="E428" s="66"/>
      <c r="F428" s="98" t="s">
        <v>7275</v>
      </c>
      <c r="G428" s="63"/>
      <c r="H428" s="67"/>
      <c r="I428" s="68"/>
      <c r="J428" s="68"/>
      <c r="K428" s="67" t="s">
        <v>9727</v>
      </c>
      <c r="L428" s="71"/>
      <c r="M428" s="72">
        <v>1102.2994384765625</v>
      </c>
      <c r="N428" s="72">
        <v>2917.144287109375</v>
      </c>
      <c r="O428" s="73"/>
      <c r="P428" s="74"/>
      <c r="Q428" s="74"/>
      <c r="R428" s="84"/>
      <c r="S428" s="48">
        <v>0</v>
      </c>
      <c r="T428" s="48">
        <v>1</v>
      </c>
      <c r="U428" s="49">
        <v>0</v>
      </c>
      <c r="V428" s="49">
        <v>1.5384999999999999E-2</v>
      </c>
      <c r="W428" s="49">
        <v>0</v>
      </c>
      <c r="X428" s="49">
        <v>0.53860799999999998</v>
      </c>
      <c r="Y428" s="49">
        <v>0</v>
      </c>
      <c r="Z428" s="49">
        <v>0</v>
      </c>
      <c r="AA428" s="69">
        <v>428</v>
      </c>
      <c r="AB428" s="69"/>
      <c r="AC428" s="70"/>
      <c r="AD428" s="76">
        <v>261</v>
      </c>
      <c r="AE428" s="76">
        <v>70</v>
      </c>
      <c r="AF428" s="76">
        <v>17552</v>
      </c>
      <c r="AG428" s="76">
        <v>18371</v>
      </c>
      <c r="AH428" s="76"/>
      <c r="AI428" s="76" t="s">
        <v>4948</v>
      </c>
      <c r="AJ428" s="76" t="s">
        <v>5693</v>
      </c>
      <c r="AK428" s="76"/>
      <c r="AL428" s="76"/>
      <c r="AM428" s="78">
        <v>42995.560763888891</v>
      </c>
      <c r="AN428" s="76" t="s">
        <v>8071</v>
      </c>
      <c r="AO428" s="81" t="s">
        <v>8497</v>
      </c>
      <c r="AP428" s="76" t="s">
        <v>66</v>
      </c>
      <c r="AQ428" s="48" t="s">
        <v>2118</v>
      </c>
      <c r="AR428" s="48" t="s">
        <v>2118</v>
      </c>
      <c r="AS428" s="48" t="s">
        <v>2351</v>
      </c>
      <c r="AT428" s="48" t="s">
        <v>2351</v>
      </c>
      <c r="AU428" s="48" t="s">
        <v>2390</v>
      </c>
      <c r="AV428" s="48" t="s">
        <v>2390</v>
      </c>
      <c r="AW428" s="102" t="s">
        <v>10847</v>
      </c>
      <c r="AX428" s="102" t="s">
        <v>10847</v>
      </c>
      <c r="AY428" s="102" t="s">
        <v>11292</v>
      </c>
      <c r="AZ428" s="102" t="s">
        <v>11292</v>
      </c>
      <c r="BA428" s="2"/>
      <c r="BB428" s="3"/>
      <c r="BC428" s="3"/>
      <c r="BD428" s="3"/>
      <c r="BE428" s="3"/>
    </row>
    <row r="429" spans="1:57" x14ac:dyDescent="0.3">
      <c r="A429" s="62" t="s">
        <v>504</v>
      </c>
      <c r="B429" s="63"/>
      <c r="C429" s="63"/>
      <c r="D429" s="64"/>
      <c r="E429" s="66"/>
      <c r="F429" s="98" t="s">
        <v>7276</v>
      </c>
      <c r="G429" s="63"/>
      <c r="H429" s="67"/>
      <c r="I429" s="68"/>
      <c r="J429" s="68"/>
      <c r="K429" s="67" t="s">
        <v>9728</v>
      </c>
      <c r="L429" s="71"/>
      <c r="M429" s="72">
        <v>5987.0556640625</v>
      </c>
      <c r="N429" s="72">
        <v>4969.5048828125</v>
      </c>
      <c r="O429" s="73"/>
      <c r="P429" s="74"/>
      <c r="Q429" s="74"/>
      <c r="R429" s="84"/>
      <c r="S429" s="48">
        <v>0</v>
      </c>
      <c r="T429" s="48">
        <v>1</v>
      </c>
      <c r="U429" s="49">
        <v>0</v>
      </c>
      <c r="V429" s="49">
        <v>0.14285700000000001</v>
      </c>
      <c r="W429" s="49">
        <v>0</v>
      </c>
      <c r="X429" s="49">
        <v>0.59523800000000004</v>
      </c>
      <c r="Y429" s="49">
        <v>0</v>
      </c>
      <c r="Z429" s="49">
        <v>0</v>
      </c>
      <c r="AA429" s="69">
        <v>429</v>
      </c>
      <c r="AB429" s="69"/>
      <c r="AC429" s="70"/>
      <c r="AD429" s="76">
        <v>110</v>
      </c>
      <c r="AE429" s="76">
        <v>14</v>
      </c>
      <c r="AF429" s="76">
        <v>100</v>
      </c>
      <c r="AG429" s="76">
        <v>82</v>
      </c>
      <c r="AH429" s="76"/>
      <c r="AI429" s="76"/>
      <c r="AJ429" s="76"/>
      <c r="AK429" s="76"/>
      <c r="AL429" s="76"/>
      <c r="AM429" s="78">
        <v>41712.639918981484</v>
      </c>
      <c r="AN429" s="76" t="s">
        <v>8071</v>
      </c>
      <c r="AO429" s="81" t="s">
        <v>8498</v>
      </c>
      <c r="AP429" s="76" t="s">
        <v>66</v>
      </c>
      <c r="AQ429" s="48" t="s">
        <v>2172</v>
      </c>
      <c r="AR429" s="48" t="s">
        <v>2172</v>
      </c>
      <c r="AS429" s="48" t="s">
        <v>2363</v>
      </c>
      <c r="AT429" s="48" t="s">
        <v>2363</v>
      </c>
      <c r="AU429" s="48"/>
      <c r="AV429" s="48"/>
      <c r="AW429" s="102" t="s">
        <v>10769</v>
      </c>
      <c r="AX429" s="102" t="s">
        <v>10769</v>
      </c>
      <c r="AY429" s="102" t="s">
        <v>11458</v>
      </c>
      <c r="AZ429" s="102" t="s">
        <v>11458</v>
      </c>
      <c r="BA429" s="2"/>
      <c r="BB429" s="3"/>
      <c r="BC429" s="3"/>
      <c r="BD429" s="3"/>
      <c r="BE429" s="3"/>
    </row>
    <row r="430" spans="1:57" x14ac:dyDescent="0.3">
      <c r="A430" s="62" t="s">
        <v>505</v>
      </c>
      <c r="B430" s="63"/>
      <c r="C430" s="63"/>
      <c r="D430" s="64"/>
      <c r="E430" s="66"/>
      <c r="F430" s="98" t="s">
        <v>7277</v>
      </c>
      <c r="G430" s="63"/>
      <c r="H430" s="67"/>
      <c r="I430" s="68"/>
      <c r="J430" s="68"/>
      <c r="K430" s="67" t="s">
        <v>9729</v>
      </c>
      <c r="L430" s="71"/>
      <c r="M430" s="72">
        <v>3397.912109375</v>
      </c>
      <c r="N430" s="72">
        <v>9248.634765625</v>
      </c>
      <c r="O430" s="73"/>
      <c r="P430" s="74"/>
      <c r="Q430" s="74"/>
      <c r="R430" s="84"/>
      <c r="S430" s="48">
        <v>1</v>
      </c>
      <c r="T430" s="48">
        <v>1</v>
      </c>
      <c r="U430" s="49">
        <v>0</v>
      </c>
      <c r="V430" s="49">
        <v>0</v>
      </c>
      <c r="W430" s="49">
        <v>0</v>
      </c>
      <c r="X430" s="49">
        <v>1</v>
      </c>
      <c r="Y430" s="49">
        <v>0</v>
      </c>
      <c r="Z430" s="49" t="s">
        <v>10536</v>
      </c>
      <c r="AA430" s="69">
        <v>430</v>
      </c>
      <c r="AB430" s="69"/>
      <c r="AC430" s="70"/>
      <c r="AD430" s="76">
        <v>894</v>
      </c>
      <c r="AE430" s="76">
        <v>396</v>
      </c>
      <c r="AF430" s="76">
        <v>9844</v>
      </c>
      <c r="AG430" s="76">
        <v>2415</v>
      </c>
      <c r="AH430" s="76"/>
      <c r="AI430" s="76" t="s">
        <v>4949</v>
      </c>
      <c r="AJ430" s="76" t="s">
        <v>5914</v>
      </c>
      <c r="AK430" s="76"/>
      <c r="AL430" s="76"/>
      <c r="AM430" s="78">
        <v>40875.622812499998</v>
      </c>
      <c r="AN430" s="76" t="s">
        <v>8071</v>
      </c>
      <c r="AO430" s="81" t="s">
        <v>8499</v>
      </c>
      <c r="AP430" s="76" t="s">
        <v>66</v>
      </c>
      <c r="AQ430" s="48"/>
      <c r="AR430" s="48"/>
      <c r="AS430" s="48"/>
      <c r="AT430" s="48"/>
      <c r="AU430" s="48"/>
      <c r="AV430" s="48"/>
      <c r="AW430" s="102" t="s">
        <v>10848</v>
      </c>
      <c r="AX430" s="102" t="s">
        <v>10848</v>
      </c>
      <c r="AY430" s="102" t="s">
        <v>11536</v>
      </c>
      <c r="AZ430" s="102" t="s">
        <v>11536</v>
      </c>
      <c r="BA430" s="2"/>
      <c r="BB430" s="3"/>
      <c r="BC430" s="3"/>
      <c r="BD430" s="3"/>
      <c r="BE430" s="3"/>
    </row>
    <row r="431" spans="1:57" x14ac:dyDescent="0.3">
      <c r="A431" s="62" t="s">
        <v>506</v>
      </c>
      <c r="B431" s="63"/>
      <c r="C431" s="63"/>
      <c r="D431" s="64"/>
      <c r="E431" s="66"/>
      <c r="F431" s="98" t="s">
        <v>7278</v>
      </c>
      <c r="G431" s="63"/>
      <c r="H431" s="67"/>
      <c r="I431" s="68"/>
      <c r="J431" s="68"/>
      <c r="K431" s="67" t="s">
        <v>9730</v>
      </c>
      <c r="L431" s="71"/>
      <c r="M431" s="72">
        <v>4289.6943359375</v>
      </c>
      <c r="N431" s="72">
        <v>1517.519775390625</v>
      </c>
      <c r="O431" s="73"/>
      <c r="P431" s="74"/>
      <c r="Q431" s="74"/>
      <c r="R431" s="84"/>
      <c r="S431" s="48">
        <v>0</v>
      </c>
      <c r="T431" s="48">
        <v>1</v>
      </c>
      <c r="U431" s="49">
        <v>0</v>
      </c>
      <c r="V431" s="49">
        <v>1</v>
      </c>
      <c r="W431" s="49">
        <v>0</v>
      </c>
      <c r="X431" s="49">
        <v>1</v>
      </c>
      <c r="Y431" s="49">
        <v>0</v>
      </c>
      <c r="Z431" s="49">
        <v>0</v>
      </c>
      <c r="AA431" s="69">
        <v>431</v>
      </c>
      <c r="AB431" s="69"/>
      <c r="AC431" s="70"/>
      <c r="AD431" s="76">
        <v>5001</v>
      </c>
      <c r="AE431" s="76">
        <v>2864</v>
      </c>
      <c r="AF431" s="76">
        <v>32627</v>
      </c>
      <c r="AG431" s="76">
        <v>27866</v>
      </c>
      <c r="AH431" s="76"/>
      <c r="AI431" s="76" t="s">
        <v>4950</v>
      </c>
      <c r="AJ431" s="76" t="s">
        <v>5788</v>
      </c>
      <c r="AK431" s="76"/>
      <c r="AL431" s="76"/>
      <c r="AM431" s="78">
        <v>42303.905312499999</v>
      </c>
      <c r="AN431" s="76" t="s">
        <v>8071</v>
      </c>
      <c r="AO431" s="81" t="s">
        <v>8500</v>
      </c>
      <c r="AP431" s="76" t="s">
        <v>66</v>
      </c>
      <c r="AQ431" s="48" t="s">
        <v>2202</v>
      </c>
      <c r="AR431" s="48" t="s">
        <v>2202</v>
      </c>
      <c r="AS431" s="48" t="s">
        <v>2350</v>
      </c>
      <c r="AT431" s="48" t="s">
        <v>2350</v>
      </c>
      <c r="AU431" s="48"/>
      <c r="AV431" s="48"/>
      <c r="AW431" s="102" t="s">
        <v>10849</v>
      </c>
      <c r="AX431" s="102" t="s">
        <v>10849</v>
      </c>
      <c r="AY431" s="102" t="s">
        <v>11537</v>
      </c>
      <c r="AZ431" s="102" t="s">
        <v>11537</v>
      </c>
      <c r="BA431" s="2"/>
      <c r="BB431" s="3"/>
      <c r="BC431" s="3"/>
      <c r="BD431" s="3"/>
      <c r="BE431" s="3"/>
    </row>
    <row r="432" spans="1:57" x14ac:dyDescent="0.3">
      <c r="A432" s="62" t="s">
        <v>1274</v>
      </c>
      <c r="B432" s="63"/>
      <c r="C432" s="63"/>
      <c r="D432" s="64"/>
      <c r="E432" s="66"/>
      <c r="F432" s="98" t="s">
        <v>7279</v>
      </c>
      <c r="G432" s="63"/>
      <c r="H432" s="67"/>
      <c r="I432" s="68"/>
      <c r="J432" s="68"/>
      <c r="K432" s="67" t="s">
        <v>9731</v>
      </c>
      <c r="L432" s="71"/>
      <c r="M432" s="72">
        <v>4382.27783203125</v>
      </c>
      <c r="N432" s="72">
        <v>1579.883544921875</v>
      </c>
      <c r="O432" s="73"/>
      <c r="P432" s="74"/>
      <c r="Q432" s="74"/>
      <c r="R432" s="84"/>
      <c r="S432" s="48">
        <v>1</v>
      </c>
      <c r="T432" s="48">
        <v>0</v>
      </c>
      <c r="U432" s="49">
        <v>0</v>
      </c>
      <c r="V432" s="49">
        <v>1</v>
      </c>
      <c r="W432" s="49">
        <v>0</v>
      </c>
      <c r="X432" s="49">
        <v>1</v>
      </c>
      <c r="Y432" s="49">
        <v>0</v>
      </c>
      <c r="Z432" s="49">
        <v>0</v>
      </c>
      <c r="AA432" s="69">
        <v>432</v>
      </c>
      <c r="AB432" s="69"/>
      <c r="AC432" s="70"/>
      <c r="AD432" s="76">
        <v>2844</v>
      </c>
      <c r="AE432" s="76">
        <v>1868</v>
      </c>
      <c r="AF432" s="76">
        <v>5401</v>
      </c>
      <c r="AG432" s="76">
        <v>19570</v>
      </c>
      <c r="AH432" s="76"/>
      <c r="AI432" s="76" t="s">
        <v>4951</v>
      </c>
      <c r="AJ432" s="76" t="s">
        <v>5915</v>
      </c>
      <c r="AK432" s="76"/>
      <c r="AL432" s="76"/>
      <c r="AM432" s="78">
        <v>42763.166250000002</v>
      </c>
      <c r="AN432" s="76" t="s">
        <v>8071</v>
      </c>
      <c r="AO432" s="81" t="s">
        <v>8501</v>
      </c>
      <c r="AP432" s="76" t="s">
        <v>65</v>
      </c>
      <c r="AQ432" s="48"/>
      <c r="AR432" s="48"/>
      <c r="AS432" s="48"/>
      <c r="AT432" s="48"/>
      <c r="AU432" s="48"/>
      <c r="AV432" s="48"/>
      <c r="AW432" s="48"/>
      <c r="AX432" s="48"/>
      <c r="AY432" s="48"/>
      <c r="AZ432" s="48"/>
      <c r="BA432" s="2"/>
      <c r="BB432" s="3"/>
      <c r="BC432" s="3"/>
      <c r="BD432" s="3"/>
      <c r="BE432" s="3"/>
    </row>
    <row r="433" spans="1:57" x14ac:dyDescent="0.3">
      <c r="A433" s="62" t="s">
        <v>507</v>
      </c>
      <c r="B433" s="63"/>
      <c r="C433" s="63"/>
      <c r="D433" s="64"/>
      <c r="E433" s="66"/>
      <c r="F433" s="98" t="s">
        <v>7280</v>
      </c>
      <c r="G433" s="63"/>
      <c r="H433" s="67"/>
      <c r="I433" s="68"/>
      <c r="J433" s="68"/>
      <c r="K433" s="67" t="s">
        <v>9732</v>
      </c>
      <c r="L433" s="71"/>
      <c r="M433" s="72">
        <v>1922.6473388671875</v>
      </c>
      <c r="N433" s="72">
        <v>2931.099853515625</v>
      </c>
      <c r="O433" s="73"/>
      <c r="P433" s="74"/>
      <c r="Q433" s="74"/>
      <c r="R433" s="84"/>
      <c r="S433" s="48">
        <v>0</v>
      </c>
      <c r="T433" s="48">
        <v>1</v>
      </c>
      <c r="U433" s="49">
        <v>0</v>
      </c>
      <c r="V433" s="49">
        <v>0.111111</v>
      </c>
      <c r="W433" s="49">
        <v>0</v>
      </c>
      <c r="X433" s="49">
        <v>0.58536600000000005</v>
      </c>
      <c r="Y433" s="49">
        <v>0</v>
      </c>
      <c r="Z433" s="49">
        <v>0</v>
      </c>
      <c r="AA433" s="69">
        <v>433</v>
      </c>
      <c r="AB433" s="69"/>
      <c r="AC433" s="70"/>
      <c r="AD433" s="76">
        <v>1855</v>
      </c>
      <c r="AE433" s="76">
        <v>1889</v>
      </c>
      <c r="AF433" s="76">
        <v>66192</v>
      </c>
      <c r="AG433" s="76">
        <v>101762</v>
      </c>
      <c r="AH433" s="76"/>
      <c r="AI433" s="76" t="s">
        <v>4952</v>
      </c>
      <c r="AJ433" s="76"/>
      <c r="AK433" s="76"/>
      <c r="AL433" s="76"/>
      <c r="AM433" s="78">
        <v>41247.978541666664</v>
      </c>
      <c r="AN433" s="76" t="s">
        <v>8071</v>
      </c>
      <c r="AO433" s="81" t="s">
        <v>8502</v>
      </c>
      <c r="AP433" s="76" t="s">
        <v>66</v>
      </c>
      <c r="AQ433" s="48"/>
      <c r="AR433" s="48"/>
      <c r="AS433" s="48"/>
      <c r="AT433" s="48"/>
      <c r="AU433" s="48"/>
      <c r="AV433" s="48"/>
      <c r="AW433" s="102" t="s">
        <v>10845</v>
      </c>
      <c r="AX433" s="102" t="s">
        <v>10845</v>
      </c>
      <c r="AY433" s="102" t="s">
        <v>11534</v>
      </c>
      <c r="AZ433" s="102" t="s">
        <v>11534</v>
      </c>
      <c r="BA433" s="2"/>
      <c r="BB433" s="3"/>
      <c r="BC433" s="3"/>
      <c r="BD433" s="3"/>
      <c r="BE433" s="3"/>
    </row>
    <row r="434" spans="1:57" x14ac:dyDescent="0.3">
      <c r="A434" s="62" t="s">
        <v>508</v>
      </c>
      <c r="B434" s="63"/>
      <c r="C434" s="63"/>
      <c r="D434" s="64"/>
      <c r="E434" s="66"/>
      <c r="F434" s="98" t="s">
        <v>7281</v>
      </c>
      <c r="G434" s="63"/>
      <c r="H434" s="67"/>
      <c r="I434" s="68"/>
      <c r="J434" s="68"/>
      <c r="K434" s="67" t="s">
        <v>9733</v>
      </c>
      <c r="L434" s="71"/>
      <c r="M434" s="72">
        <v>9628.6669921875</v>
      </c>
      <c r="N434" s="72">
        <v>6497.642578125</v>
      </c>
      <c r="O434" s="73"/>
      <c r="P434" s="74"/>
      <c r="Q434" s="74"/>
      <c r="R434" s="84"/>
      <c r="S434" s="48">
        <v>0</v>
      </c>
      <c r="T434" s="48">
        <v>1</v>
      </c>
      <c r="U434" s="49">
        <v>0</v>
      </c>
      <c r="V434" s="49">
        <v>2.1277000000000001E-2</v>
      </c>
      <c r="W434" s="49">
        <v>0</v>
      </c>
      <c r="X434" s="49">
        <v>0.55968399999999996</v>
      </c>
      <c r="Y434" s="49">
        <v>0</v>
      </c>
      <c r="Z434" s="49">
        <v>0</v>
      </c>
      <c r="AA434" s="69">
        <v>434</v>
      </c>
      <c r="AB434" s="69"/>
      <c r="AC434" s="70"/>
      <c r="AD434" s="76">
        <v>281</v>
      </c>
      <c r="AE434" s="76">
        <v>746</v>
      </c>
      <c r="AF434" s="76">
        <v>63040</v>
      </c>
      <c r="AG434" s="76">
        <v>17787</v>
      </c>
      <c r="AH434" s="76"/>
      <c r="AI434" s="76" t="s">
        <v>4953</v>
      </c>
      <c r="AJ434" s="76" t="s">
        <v>5916</v>
      </c>
      <c r="AK434" s="76"/>
      <c r="AL434" s="76"/>
      <c r="AM434" s="78">
        <v>41657.974953703706</v>
      </c>
      <c r="AN434" s="76" t="s">
        <v>8071</v>
      </c>
      <c r="AO434" s="81" t="s">
        <v>8503</v>
      </c>
      <c r="AP434" s="76" t="s">
        <v>66</v>
      </c>
      <c r="AQ434" s="48"/>
      <c r="AR434" s="48"/>
      <c r="AS434" s="48"/>
      <c r="AT434" s="48"/>
      <c r="AU434" s="48" t="s">
        <v>2392</v>
      </c>
      <c r="AV434" s="48" t="s">
        <v>2392</v>
      </c>
      <c r="AW434" s="102" t="s">
        <v>10606</v>
      </c>
      <c r="AX434" s="102" t="s">
        <v>10606</v>
      </c>
      <c r="AY434" s="102" t="s">
        <v>11295</v>
      </c>
      <c r="AZ434" s="102" t="s">
        <v>11295</v>
      </c>
      <c r="BA434" s="2"/>
      <c r="BB434" s="3"/>
      <c r="BC434" s="3"/>
      <c r="BD434" s="3"/>
      <c r="BE434" s="3"/>
    </row>
    <row r="435" spans="1:57" x14ac:dyDescent="0.3">
      <c r="A435" s="62" t="s">
        <v>509</v>
      </c>
      <c r="B435" s="63"/>
      <c r="C435" s="63"/>
      <c r="D435" s="64"/>
      <c r="E435" s="66"/>
      <c r="F435" s="98" t="s">
        <v>7282</v>
      </c>
      <c r="G435" s="63"/>
      <c r="H435" s="67"/>
      <c r="I435" s="68"/>
      <c r="J435" s="68"/>
      <c r="K435" s="67" t="s">
        <v>9734</v>
      </c>
      <c r="L435" s="71"/>
      <c r="M435" s="72">
        <v>2619.411865234375</v>
      </c>
      <c r="N435" s="72">
        <v>9563.73828125</v>
      </c>
      <c r="O435" s="73"/>
      <c r="P435" s="74"/>
      <c r="Q435" s="74"/>
      <c r="R435" s="84"/>
      <c r="S435" s="48">
        <v>1</v>
      </c>
      <c r="T435" s="48">
        <v>1</v>
      </c>
      <c r="U435" s="49">
        <v>0</v>
      </c>
      <c r="V435" s="49">
        <v>0</v>
      </c>
      <c r="W435" s="49">
        <v>0</v>
      </c>
      <c r="X435" s="49">
        <v>1</v>
      </c>
      <c r="Y435" s="49">
        <v>0</v>
      </c>
      <c r="Z435" s="49" t="s">
        <v>10536</v>
      </c>
      <c r="AA435" s="69">
        <v>435</v>
      </c>
      <c r="AB435" s="69"/>
      <c r="AC435" s="70"/>
      <c r="AD435" s="76">
        <v>1705</v>
      </c>
      <c r="AE435" s="76">
        <v>1143</v>
      </c>
      <c r="AF435" s="76">
        <v>35904</v>
      </c>
      <c r="AG435" s="76">
        <v>0</v>
      </c>
      <c r="AH435" s="76"/>
      <c r="AI435" s="76" t="s">
        <v>4954</v>
      </c>
      <c r="AJ435" s="76"/>
      <c r="AK435" s="76"/>
      <c r="AL435" s="76"/>
      <c r="AM435" s="78">
        <v>40557.103576388887</v>
      </c>
      <c r="AN435" s="76" t="s">
        <v>8071</v>
      </c>
      <c r="AO435" s="81" t="s">
        <v>8504</v>
      </c>
      <c r="AP435" s="76" t="s">
        <v>66</v>
      </c>
      <c r="AQ435" s="48" t="s">
        <v>2203</v>
      </c>
      <c r="AR435" s="48" t="s">
        <v>2203</v>
      </c>
      <c r="AS435" s="48" t="s">
        <v>2350</v>
      </c>
      <c r="AT435" s="48" t="s">
        <v>2350</v>
      </c>
      <c r="AU435" s="48"/>
      <c r="AV435" s="48"/>
      <c r="AW435" s="102" t="s">
        <v>10850</v>
      </c>
      <c r="AX435" s="102" t="s">
        <v>10850</v>
      </c>
      <c r="AY435" s="102" t="s">
        <v>11538</v>
      </c>
      <c r="AZ435" s="102" t="s">
        <v>11538</v>
      </c>
      <c r="BA435" s="2"/>
      <c r="BB435" s="3"/>
      <c r="BC435" s="3"/>
      <c r="BD435" s="3"/>
      <c r="BE435" s="3"/>
    </row>
    <row r="436" spans="1:57" x14ac:dyDescent="0.3">
      <c r="A436" s="62" t="s">
        <v>510</v>
      </c>
      <c r="B436" s="63"/>
      <c r="C436" s="63"/>
      <c r="D436" s="64"/>
      <c r="E436" s="66"/>
      <c r="F436" s="98" t="s">
        <v>7283</v>
      </c>
      <c r="G436" s="63"/>
      <c r="H436" s="67"/>
      <c r="I436" s="68"/>
      <c r="J436" s="68"/>
      <c r="K436" s="67" t="s">
        <v>9735</v>
      </c>
      <c r="L436" s="71"/>
      <c r="M436" s="72">
        <v>546.048828125</v>
      </c>
      <c r="N436" s="72">
        <v>6741.68359375</v>
      </c>
      <c r="O436" s="73"/>
      <c r="P436" s="74"/>
      <c r="Q436" s="74"/>
      <c r="R436" s="84"/>
      <c r="S436" s="48">
        <v>0</v>
      </c>
      <c r="T436" s="48">
        <v>1</v>
      </c>
      <c r="U436" s="49">
        <v>0</v>
      </c>
      <c r="V436" s="49">
        <v>9.7090000000000006E-3</v>
      </c>
      <c r="W436" s="49">
        <v>1.8818999999999999E-2</v>
      </c>
      <c r="X436" s="49">
        <v>0.54937599999999998</v>
      </c>
      <c r="Y436" s="49">
        <v>0</v>
      </c>
      <c r="Z436" s="49">
        <v>0</v>
      </c>
      <c r="AA436" s="69">
        <v>436</v>
      </c>
      <c r="AB436" s="69"/>
      <c r="AC436" s="70"/>
      <c r="AD436" s="76">
        <v>737</v>
      </c>
      <c r="AE436" s="76">
        <v>1928</v>
      </c>
      <c r="AF436" s="76">
        <v>102065</v>
      </c>
      <c r="AG436" s="76">
        <v>91485</v>
      </c>
      <c r="AH436" s="76"/>
      <c r="AI436" s="76" t="s">
        <v>4955</v>
      </c>
      <c r="AJ436" s="76" t="s">
        <v>5917</v>
      </c>
      <c r="AK436" s="81" t="s">
        <v>6524</v>
      </c>
      <c r="AL436" s="76"/>
      <c r="AM436" s="78">
        <v>41757.118564814817</v>
      </c>
      <c r="AN436" s="76" t="s">
        <v>8071</v>
      </c>
      <c r="AO436" s="81" t="s">
        <v>8505</v>
      </c>
      <c r="AP436" s="76" t="s">
        <v>66</v>
      </c>
      <c r="AQ436" s="48"/>
      <c r="AR436" s="48"/>
      <c r="AS436" s="48"/>
      <c r="AT436" s="48"/>
      <c r="AU436" s="48"/>
      <c r="AV436" s="48"/>
      <c r="AW436" s="102" t="s">
        <v>10629</v>
      </c>
      <c r="AX436" s="102" t="s">
        <v>10629</v>
      </c>
      <c r="AY436" s="102" t="s">
        <v>11318</v>
      </c>
      <c r="AZ436" s="102" t="s">
        <v>11318</v>
      </c>
      <c r="BA436" s="2"/>
      <c r="BB436" s="3"/>
      <c r="BC436" s="3"/>
      <c r="BD436" s="3"/>
      <c r="BE436" s="3"/>
    </row>
    <row r="437" spans="1:57" x14ac:dyDescent="0.3">
      <c r="A437" s="62" t="s">
        <v>511</v>
      </c>
      <c r="B437" s="63"/>
      <c r="C437" s="63"/>
      <c r="D437" s="64"/>
      <c r="E437" s="66"/>
      <c r="F437" s="98" t="s">
        <v>7284</v>
      </c>
      <c r="G437" s="63"/>
      <c r="H437" s="67"/>
      <c r="I437" s="68"/>
      <c r="J437" s="68"/>
      <c r="K437" s="67" t="s">
        <v>9736</v>
      </c>
      <c r="L437" s="71"/>
      <c r="M437" s="72">
        <v>4289.6943359375</v>
      </c>
      <c r="N437" s="72">
        <v>2473.76513671875</v>
      </c>
      <c r="O437" s="73"/>
      <c r="P437" s="74"/>
      <c r="Q437" s="74"/>
      <c r="R437" s="84"/>
      <c r="S437" s="48">
        <v>0</v>
      </c>
      <c r="T437" s="48">
        <v>1</v>
      </c>
      <c r="U437" s="49">
        <v>0</v>
      </c>
      <c r="V437" s="49">
        <v>1</v>
      </c>
      <c r="W437" s="49">
        <v>0</v>
      </c>
      <c r="X437" s="49">
        <v>1</v>
      </c>
      <c r="Y437" s="49">
        <v>0</v>
      </c>
      <c r="Z437" s="49">
        <v>0</v>
      </c>
      <c r="AA437" s="69">
        <v>437</v>
      </c>
      <c r="AB437" s="69"/>
      <c r="AC437" s="70"/>
      <c r="AD437" s="76">
        <v>416</v>
      </c>
      <c r="AE437" s="76">
        <v>161</v>
      </c>
      <c r="AF437" s="76">
        <v>675</v>
      </c>
      <c r="AG437" s="76">
        <v>2368</v>
      </c>
      <c r="AH437" s="76"/>
      <c r="AI437" s="76" t="s">
        <v>4956</v>
      </c>
      <c r="AJ437" s="76" t="s">
        <v>5918</v>
      </c>
      <c r="AK437" s="76"/>
      <c r="AL437" s="76"/>
      <c r="AM437" s="78">
        <v>42607.892581018517</v>
      </c>
      <c r="AN437" s="76" t="s">
        <v>8071</v>
      </c>
      <c r="AO437" s="81" t="s">
        <v>8506</v>
      </c>
      <c r="AP437" s="76" t="s">
        <v>66</v>
      </c>
      <c r="AQ437" s="48" t="s">
        <v>2204</v>
      </c>
      <c r="AR437" s="48" t="s">
        <v>2204</v>
      </c>
      <c r="AS437" s="48" t="s">
        <v>2350</v>
      </c>
      <c r="AT437" s="48" t="s">
        <v>2350</v>
      </c>
      <c r="AU437" s="48"/>
      <c r="AV437" s="48"/>
      <c r="AW437" s="102" t="s">
        <v>10851</v>
      </c>
      <c r="AX437" s="102" t="s">
        <v>10851</v>
      </c>
      <c r="AY437" s="102" t="s">
        <v>11539</v>
      </c>
      <c r="AZ437" s="102" t="s">
        <v>11539</v>
      </c>
      <c r="BA437" s="2"/>
      <c r="BB437" s="3"/>
      <c r="BC437" s="3"/>
      <c r="BD437" s="3"/>
      <c r="BE437" s="3"/>
    </row>
    <row r="438" spans="1:57" x14ac:dyDescent="0.3">
      <c r="A438" s="62" t="s">
        <v>1275</v>
      </c>
      <c r="B438" s="63"/>
      <c r="C438" s="63"/>
      <c r="D438" s="64"/>
      <c r="E438" s="66"/>
      <c r="F438" s="98" t="s">
        <v>7285</v>
      </c>
      <c r="G438" s="63"/>
      <c r="H438" s="67"/>
      <c r="I438" s="68"/>
      <c r="J438" s="68"/>
      <c r="K438" s="67" t="s">
        <v>9737</v>
      </c>
      <c r="L438" s="71"/>
      <c r="M438" s="72">
        <v>4382.27783203125</v>
      </c>
      <c r="N438" s="72">
        <v>2536.12890625</v>
      </c>
      <c r="O438" s="73"/>
      <c r="P438" s="74"/>
      <c r="Q438" s="74"/>
      <c r="R438" s="84"/>
      <c r="S438" s="48">
        <v>1</v>
      </c>
      <c r="T438" s="48">
        <v>0</v>
      </c>
      <c r="U438" s="49">
        <v>0</v>
      </c>
      <c r="V438" s="49">
        <v>1</v>
      </c>
      <c r="W438" s="49">
        <v>0</v>
      </c>
      <c r="X438" s="49">
        <v>1</v>
      </c>
      <c r="Y438" s="49">
        <v>0</v>
      </c>
      <c r="Z438" s="49">
        <v>0</v>
      </c>
      <c r="AA438" s="69">
        <v>438</v>
      </c>
      <c r="AB438" s="69"/>
      <c r="AC438" s="70"/>
      <c r="AD438" s="76">
        <v>3409</v>
      </c>
      <c r="AE438" s="76">
        <v>6697</v>
      </c>
      <c r="AF438" s="76">
        <v>11946</v>
      </c>
      <c r="AG438" s="76">
        <v>27957</v>
      </c>
      <c r="AH438" s="76"/>
      <c r="AI438" s="76" t="s">
        <v>4957</v>
      </c>
      <c r="AJ438" s="76" t="s">
        <v>5919</v>
      </c>
      <c r="AK438" s="81" t="s">
        <v>6525</v>
      </c>
      <c r="AL438" s="76"/>
      <c r="AM438" s="78">
        <v>43082.617210648146</v>
      </c>
      <c r="AN438" s="76" t="s">
        <v>8071</v>
      </c>
      <c r="AO438" s="81" t="s">
        <v>8507</v>
      </c>
      <c r="AP438" s="76" t="s">
        <v>65</v>
      </c>
      <c r="AQ438" s="48"/>
      <c r="AR438" s="48"/>
      <c r="AS438" s="48"/>
      <c r="AT438" s="48"/>
      <c r="AU438" s="48"/>
      <c r="AV438" s="48"/>
      <c r="AW438" s="48"/>
      <c r="AX438" s="48"/>
      <c r="AY438" s="48"/>
      <c r="AZ438" s="48"/>
      <c r="BA438" s="2"/>
      <c r="BB438" s="3"/>
      <c r="BC438" s="3"/>
      <c r="BD438" s="3"/>
      <c r="BE438" s="3"/>
    </row>
    <row r="439" spans="1:57" x14ac:dyDescent="0.3">
      <c r="A439" s="62" t="s">
        <v>512</v>
      </c>
      <c r="B439" s="63"/>
      <c r="C439" s="63"/>
      <c r="D439" s="64"/>
      <c r="E439" s="66"/>
      <c r="F439" s="98" t="s">
        <v>7286</v>
      </c>
      <c r="G439" s="63"/>
      <c r="H439" s="67"/>
      <c r="I439" s="68"/>
      <c r="J439" s="68"/>
      <c r="K439" s="67" t="s">
        <v>9738</v>
      </c>
      <c r="L439" s="71"/>
      <c r="M439" s="72">
        <v>5145.7880859375</v>
      </c>
      <c r="N439" s="72">
        <v>9009.60546875</v>
      </c>
      <c r="O439" s="73"/>
      <c r="P439" s="74"/>
      <c r="Q439" s="74"/>
      <c r="R439" s="84"/>
      <c r="S439" s="48">
        <v>1</v>
      </c>
      <c r="T439" s="48">
        <v>1</v>
      </c>
      <c r="U439" s="49">
        <v>0</v>
      </c>
      <c r="V439" s="49">
        <v>0</v>
      </c>
      <c r="W439" s="49">
        <v>0</v>
      </c>
      <c r="X439" s="49">
        <v>1</v>
      </c>
      <c r="Y439" s="49">
        <v>0</v>
      </c>
      <c r="Z439" s="49" t="s">
        <v>10536</v>
      </c>
      <c r="AA439" s="69">
        <v>439</v>
      </c>
      <c r="AB439" s="69"/>
      <c r="AC439" s="70"/>
      <c r="AD439" s="76">
        <v>1110</v>
      </c>
      <c r="AE439" s="76">
        <v>464</v>
      </c>
      <c r="AF439" s="76">
        <v>2886</v>
      </c>
      <c r="AG439" s="76">
        <v>21005</v>
      </c>
      <c r="AH439" s="76"/>
      <c r="AI439" s="76" t="s">
        <v>4958</v>
      </c>
      <c r="AJ439" s="76" t="s">
        <v>5686</v>
      </c>
      <c r="AK439" s="76"/>
      <c r="AL439" s="76"/>
      <c r="AM439" s="78">
        <v>40874.85765046296</v>
      </c>
      <c r="AN439" s="76" t="s">
        <v>8071</v>
      </c>
      <c r="AO439" s="81" t="s">
        <v>8508</v>
      </c>
      <c r="AP439" s="76" t="s">
        <v>66</v>
      </c>
      <c r="AQ439" s="48" t="s">
        <v>2205</v>
      </c>
      <c r="AR439" s="48" t="s">
        <v>2205</v>
      </c>
      <c r="AS439" s="48" t="s">
        <v>2350</v>
      </c>
      <c r="AT439" s="48" t="s">
        <v>2350</v>
      </c>
      <c r="AU439" s="48"/>
      <c r="AV439" s="48"/>
      <c r="AW439" s="102" t="s">
        <v>10852</v>
      </c>
      <c r="AX439" s="102" t="s">
        <v>10852</v>
      </c>
      <c r="AY439" s="102" t="s">
        <v>11540</v>
      </c>
      <c r="AZ439" s="102" t="s">
        <v>11540</v>
      </c>
      <c r="BA439" s="2"/>
      <c r="BB439" s="3"/>
      <c r="BC439" s="3"/>
      <c r="BD439" s="3"/>
      <c r="BE439" s="3"/>
    </row>
    <row r="440" spans="1:57" x14ac:dyDescent="0.3">
      <c r="A440" s="62" t="s">
        <v>513</v>
      </c>
      <c r="B440" s="63"/>
      <c r="C440" s="63"/>
      <c r="D440" s="64"/>
      <c r="E440" s="66"/>
      <c r="F440" s="98" t="s">
        <v>7287</v>
      </c>
      <c r="G440" s="63"/>
      <c r="H440" s="67"/>
      <c r="I440" s="68"/>
      <c r="J440" s="68"/>
      <c r="K440" s="67" t="s">
        <v>9739</v>
      </c>
      <c r="L440" s="71"/>
      <c r="M440" s="72">
        <v>5961.03857421875</v>
      </c>
      <c r="N440" s="72">
        <v>9472.4228515625</v>
      </c>
      <c r="O440" s="73"/>
      <c r="P440" s="74"/>
      <c r="Q440" s="74"/>
      <c r="R440" s="84"/>
      <c r="S440" s="48">
        <v>1</v>
      </c>
      <c r="T440" s="48">
        <v>1</v>
      </c>
      <c r="U440" s="49">
        <v>0</v>
      </c>
      <c r="V440" s="49">
        <v>0</v>
      </c>
      <c r="W440" s="49">
        <v>0</v>
      </c>
      <c r="X440" s="49">
        <v>1</v>
      </c>
      <c r="Y440" s="49">
        <v>0</v>
      </c>
      <c r="Z440" s="49" t="s">
        <v>10536</v>
      </c>
      <c r="AA440" s="69">
        <v>440</v>
      </c>
      <c r="AB440" s="69"/>
      <c r="AC440" s="70"/>
      <c r="AD440" s="76">
        <v>0</v>
      </c>
      <c r="AE440" s="76">
        <v>13</v>
      </c>
      <c r="AF440" s="76">
        <v>1198</v>
      </c>
      <c r="AG440" s="76">
        <v>0</v>
      </c>
      <c r="AH440" s="76"/>
      <c r="AI440" s="76" t="s">
        <v>4959</v>
      </c>
      <c r="AJ440" s="76" t="s">
        <v>5920</v>
      </c>
      <c r="AK440" s="81" t="s">
        <v>6526</v>
      </c>
      <c r="AL440" s="76"/>
      <c r="AM440" s="78">
        <v>43478.991932870369</v>
      </c>
      <c r="AN440" s="76" t="s">
        <v>8071</v>
      </c>
      <c r="AO440" s="81" t="s">
        <v>8509</v>
      </c>
      <c r="AP440" s="76" t="s">
        <v>66</v>
      </c>
      <c r="AQ440" s="48" t="s">
        <v>2206</v>
      </c>
      <c r="AR440" s="48" t="s">
        <v>2206</v>
      </c>
      <c r="AS440" s="48" t="s">
        <v>2350</v>
      </c>
      <c r="AT440" s="48" t="s">
        <v>2350</v>
      </c>
      <c r="AU440" s="48"/>
      <c r="AV440" s="48"/>
      <c r="AW440" s="102" t="s">
        <v>10853</v>
      </c>
      <c r="AX440" s="102" t="s">
        <v>10853</v>
      </c>
      <c r="AY440" s="102" t="s">
        <v>11541</v>
      </c>
      <c r="AZ440" s="102" t="s">
        <v>11541</v>
      </c>
      <c r="BA440" s="2"/>
      <c r="BB440" s="3"/>
      <c r="BC440" s="3"/>
      <c r="BD440" s="3"/>
      <c r="BE440" s="3"/>
    </row>
    <row r="441" spans="1:57" x14ac:dyDescent="0.3">
      <c r="A441" s="62" t="s">
        <v>514</v>
      </c>
      <c r="B441" s="63"/>
      <c r="C441" s="63"/>
      <c r="D441" s="64"/>
      <c r="E441" s="66"/>
      <c r="F441" s="98" t="s">
        <v>7288</v>
      </c>
      <c r="G441" s="63"/>
      <c r="H441" s="67"/>
      <c r="I441" s="68"/>
      <c r="J441" s="68"/>
      <c r="K441" s="67" t="s">
        <v>9740</v>
      </c>
      <c r="L441" s="71"/>
      <c r="M441" s="72">
        <v>5076.1728515625</v>
      </c>
      <c r="N441" s="72">
        <v>5350.38037109375</v>
      </c>
      <c r="O441" s="73"/>
      <c r="P441" s="74"/>
      <c r="Q441" s="74"/>
      <c r="R441" s="84"/>
      <c r="S441" s="48">
        <v>0</v>
      </c>
      <c r="T441" s="48">
        <v>1</v>
      </c>
      <c r="U441" s="49">
        <v>0</v>
      </c>
      <c r="V441" s="49">
        <v>0.04</v>
      </c>
      <c r="W441" s="49">
        <v>0</v>
      </c>
      <c r="X441" s="49">
        <v>0.57588300000000003</v>
      </c>
      <c r="Y441" s="49">
        <v>0</v>
      </c>
      <c r="Z441" s="49">
        <v>0</v>
      </c>
      <c r="AA441" s="69">
        <v>441</v>
      </c>
      <c r="AB441" s="69"/>
      <c r="AC441" s="70"/>
      <c r="AD441" s="76">
        <v>2262</v>
      </c>
      <c r="AE441" s="76">
        <v>2426</v>
      </c>
      <c r="AF441" s="76">
        <v>94835</v>
      </c>
      <c r="AG441" s="76">
        <v>39767</v>
      </c>
      <c r="AH441" s="76"/>
      <c r="AI441" s="76" t="s">
        <v>4960</v>
      </c>
      <c r="AJ441" s="76" t="s">
        <v>5921</v>
      </c>
      <c r="AK441" s="81" t="s">
        <v>6527</v>
      </c>
      <c r="AL441" s="76"/>
      <c r="AM441" s="78">
        <v>40780.755682870367</v>
      </c>
      <c r="AN441" s="76" t="s">
        <v>8071</v>
      </c>
      <c r="AO441" s="81" t="s">
        <v>8510</v>
      </c>
      <c r="AP441" s="76" t="s">
        <v>66</v>
      </c>
      <c r="AQ441" s="48" t="s">
        <v>2132</v>
      </c>
      <c r="AR441" s="48" t="s">
        <v>2132</v>
      </c>
      <c r="AS441" s="48" t="s">
        <v>2352</v>
      </c>
      <c r="AT441" s="48" t="s">
        <v>2352</v>
      </c>
      <c r="AU441" s="48"/>
      <c r="AV441" s="48"/>
      <c r="AW441" s="102" t="s">
        <v>10640</v>
      </c>
      <c r="AX441" s="102" t="s">
        <v>10640</v>
      </c>
      <c r="AY441" s="102" t="s">
        <v>11329</v>
      </c>
      <c r="AZ441" s="102" t="s">
        <v>11329</v>
      </c>
      <c r="BA441" s="2"/>
      <c r="BB441" s="3"/>
      <c r="BC441" s="3"/>
      <c r="BD441" s="3"/>
      <c r="BE441" s="3"/>
    </row>
    <row r="442" spans="1:57" x14ac:dyDescent="0.3">
      <c r="A442" s="62" t="s">
        <v>515</v>
      </c>
      <c r="B442" s="63"/>
      <c r="C442" s="63"/>
      <c r="D442" s="64"/>
      <c r="E442" s="66"/>
      <c r="F442" s="98" t="s">
        <v>7289</v>
      </c>
      <c r="G442" s="63"/>
      <c r="H442" s="67"/>
      <c r="I442" s="68"/>
      <c r="J442" s="68"/>
      <c r="K442" s="67" t="s">
        <v>9741</v>
      </c>
      <c r="L442" s="71"/>
      <c r="M442" s="72">
        <v>6371.40380859375</v>
      </c>
      <c r="N442" s="72">
        <v>9281.3896484375</v>
      </c>
      <c r="O442" s="73"/>
      <c r="P442" s="74"/>
      <c r="Q442" s="74"/>
      <c r="R442" s="84"/>
      <c r="S442" s="48">
        <v>1</v>
      </c>
      <c r="T442" s="48">
        <v>1</v>
      </c>
      <c r="U442" s="49">
        <v>0</v>
      </c>
      <c r="V442" s="49">
        <v>0</v>
      </c>
      <c r="W442" s="49">
        <v>0</v>
      </c>
      <c r="X442" s="49">
        <v>1</v>
      </c>
      <c r="Y442" s="49">
        <v>0</v>
      </c>
      <c r="Z442" s="49" t="s">
        <v>10536</v>
      </c>
      <c r="AA442" s="69">
        <v>442</v>
      </c>
      <c r="AB442" s="69"/>
      <c r="AC442" s="70"/>
      <c r="AD442" s="76">
        <v>162</v>
      </c>
      <c r="AE442" s="76">
        <v>469</v>
      </c>
      <c r="AF442" s="76">
        <v>26035</v>
      </c>
      <c r="AG442" s="76">
        <v>23</v>
      </c>
      <c r="AH442" s="76"/>
      <c r="AI442" s="76" t="s">
        <v>4961</v>
      </c>
      <c r="AJ442" s="76" t="s">
        <v>5846</v>
      </c>
      <c r="AK442" s="76"/>
      <c r="AL442" s="76"/>
      <c r="AM442" s="78">
        <v>40394.593055555553</v>
      </c>
      <c r="AN442" s="76" t="s">
        <v>8071</v>
      </c>
      <c r="AO442" s="81" t="s">
        <v>8511</v>
      </c>
      <c r="AP442" s="76" t="s">
        <v>66</v>
      </c>
      <c r="AQ442" s="48" t="s">
        <v>2207</v>
      </c>
      <c r="AR442" s="48" t="s">
        <v>2207</v>
      </c>
      <c r="AS442" s="48" t="s">
        <v>2350</v>
      </c>
      <c r="AT442" s="48" t="s">
        <v>2350</v>
      </c>
      <c r="AU442" s="48"/>
      <c r="AV442" s="48"/>
      <c r="AW442" s="102" t="s">
        <v>10854</v>
      </c>
      <c r="AX442" s="102" t="s">
        <v>10854</v>
      </c>
      <c r="AY442" s="102" t="s">
        <v>11542</v>
      </c>
      <c r="AZ442" s="102" t="s">
        <v>11542</v>
      </c>
      <c r="BA442" s="2"/>
      <c r="BB442" s="3"/>
      <c r="BC442" s="3"/>
      <c r="BD442" s="3"/>
      <c r="BE442" s="3"/>
    </row>
    <row r="443" spans="1:57" x14ac:dyDescent="0.3">
      <c r="A443" s="62" t="s">
        <v>516</v>
      </c>
      <c r="B443" s="63"/>
      <c r="C443" s="63"/>
      <c r="D443" s="64"/>
      <c r="E443" s="66"/>
      <c r="F443" s="98" t="s">
        <v>7290</v>
      </c>
      <c r="G443" s="63"/>
      <c r="H443" s="67"/>
      <c r="I443" s="68"/>
      <c r="J443" s="68"/>
      <c r="K443" s="67" t="s">
        <v>9742</v>
      </c>
      <c r="L443" s="71"/>
      <c r="M443" s="72">
        <v>5241.140625</v>
      </c>
      <c r="N443" s="72">
        <v>9481.4111328125</v>
      </c>
      <c r="O443" s="73"/>
      <c r="P443" s="74"/>
      <c r="Q443" s="74"/>
      <c r="R443" s="84"/>
      <c r="S443" s="48">
        <v>1</v>
      </c>
      <c r="T443" s="48">
        <v>1</v>
      </c>
      <c r="U443" s="49">
        <v>0</v>
      </c>
      <c r="V443" s="49">
        <v>0</v>
      </c>
      <c r="W443" s="49">
        <v>0</v>
      </c>
      <c r="X443" s="49">
        <v>1</v>
      </c>
      <c r="Y443" s="49">
        <v>0</v>
      </c>
      <c r="Z443" s="49" t="s">
        <v>10536</v>
      </c>
      <c r="AA443" s="69">
        <v>443</v>
      </c>
      <c r="AB443" s="69"/>
      <c r="AC443" s="70"/>
      <c r="AD443" s="76">
        <v>1035</v>
      </c>
      <c r="AE443" s="76">
        <v>927</v>
      </c>
      <c r="AF443" s="76">
        <v>2647</v>
      </c>
      <c r="AG443" s="76">
        <v>8082</v>
      </c>
      <c r="AH443" s="76"/>
      <c r="AI443" s="76" t="s">
        <v>4962</v>
      </c>
      <c r="AJ443" s="76" t="s">
        <v>5922</v>
      </c>
      <c r="AK443" s="76"/>
      <c r="AL443" s="76"/>
      <c r="AM443" s="78">
        <v>43643.069062499999</v>
      </c>
      <c r="AN443" s="76" t="s">
        <v>8071</v>
      </c>
      <c r="AO443" s="81" t="s">
        <v>8512</v>
      </c>
      <c r="AP443" s="76" t="s">
        <v>66</v>
      </c>
      <c r="AQ443" s="48"/>
      <c r="AR443" s="48"/>
      <c r="AS443" s="48"/>
      <c r="AT443" s="48"/>
      <c r="AU443" s="48"/>
      <c r="AV443" s="48"/>
      <c r="AW443" s="102" t="s">
        <v>10855</v>
      </c>
      <c r="AX443" s="102" t="s">
        <v>10855</v>
      </c>
      <c r="AY443" s="102" t="s">
        <v>11543</v>
      </c>
      <c r="AZ443" s="102" t="s">
        <v>11543</v>
      </c>
      <c r="BA443" s="2"/>
      <c r="BB443" s="3"/>
      <c r="BC443" s="3"/>
      <c r="BD443" s="3"/>
      <c r="BE443" s="3"/>
    </row>
    <row r="444" spans="1:57" x14ac:dyDescent="0.3">
      <c r="A444" s="62" t="s">
        <v>517</v>
      </c>
      <c r="B444" s="63"/>
      <c r="C444" s="63"/>
      <c r="D444" s="64"/>
      <c r="E444" s="66"/>
      <c r="F444" s="98" t="s">
        <v>7291</v>
      </c>
      <c r="G444" s="63"/>
      <c r="H444" s="67"/>
      <c r="I444" s="68"/>
      <c r="J444" s="68"/>
      <c r="K444" s="67" t="s">
        <v>9743</v>
      </c>
      <c r="L444" s="71"/>
      <c r="M444" s="72">
        <v>8743.79296875</v>
      </c>
      <c r="N444" s="72">
        <v>6355.4375</v>
      </c>
      <c r="O444" s="73"/>
      <c r="P444" s="74"/>
      <c r="Q444" s="74"/>
      <c r="R444" s="84"/>
      <c r="S444" s="48">
        <v>0</v>
      </c>
      <c r="T444" s="48">
        <v>1</v>
      </c>
      <c r="U444" s="49">
        <v>0</v>
      </c>
      <c r="V444" s="49">
        <v>2.1277000000000001E-2</v>
      </c>
      <c r="W444" s="49">
        <v>0</v>
      </c>
      <c r="X444" s="49">
        <v>0.55968399999999996</v>
      </c>
      <c r="Y444" s="49">
        <v>0</v>
      </c>
      <c r="Z444" s="49">
        <v>0</v>
      </c>
      <c r="AA444" s="69">
        <v>444</v>
      </c>
      <c r="AB444" s="69"/>
      <c r="AC444" s="70"/>
      <c r="AD444" s="76">
        <v>963</v>
      </c>
      <c r="AE444" s="76">
        <v>2145</v>
      </c>
      <c r="AF444" s="76">
        <v>206783</v>
      </c>
      <c r="AG444" s="76">
        <v>4519</v>
      </c>
      <c r="AH444" s="76"/>
      <c r="AI444" s="76" t="s">
        <v>4963</v>
      </c>
      <c r="AJ444" s="76" t="s">
        <v>5923</v>
      </c>
      <c r="AK444" s="81" t="s">
        <v>6528</v>
      </c>
      <c r="AL444" s="76"/>
      <c r="AM444" s="78">
        <v>40300.001851851855</v>
      </c>
      <c r="AN444" s="76" t="s">
        <v>8071</v>
      </c>
      <c r="AO444" s="81" t="s">
        <v>8513</v>
      </c>
      <c r="AP444" s="76" t="s">
        <v>66</v>
      </c>
      <c r="AQ444" s="48"/>
      <c r="AR444" s="48"/>
      <c r="AS444" s="48"/>
      <c r="AT444" s="48"/>
      <c r="AU444" s="48" t="s">
        <v>2392</v>
      </c>
      <c r="AV444" s="48" t="s">
        <v>2392</v>
      </c>
      <c r="AW444" s="102" t="s">
        <v>10606</v>
      </c>
      <c r="AX444" s="102" t="s">
        <v>10606</v>
      </c>
      <c r="AY444" s="102" t="s">
        <v>11295</v>
      </c>
      <c r="AZ444" s="102" t="s">
        <v>11295</v>
      </c>
      <c r="BA444" s="2"/>
      <c r="BB444" s="3"/>
      <c r="BC444" s="3"/>
      <c r="BD444" s="3"/>
      <c r="BE444" s="3"/>
    </row>
    <row r="445" spans="1:57" x14ac:dyDescent="0.3">
      <c r="A445" s="62" t="s">
        <v>518</v>
      </c>
      <c r="B445" s="63"/>
      <c r="C445" s="63"/>
      <c r="D445" s="64"/>
      <c r="E445" s="66"/>
      <c r="F445" s="98" t="s">
        <v>7292</v>
      </c>
      <c r="G445" s="63"/>
      <c r="H445" s="67"/>
      <c r="I445" s="68"/>
      <c r="J445" s="68"/>
      <c r="K445" s="67" t="s">
        <v>9744</v>
      </c>
      <c r="L445" s="71"/>
      <c r="M445" s="72">
        <v>6741.15380859375</v>
      </c>
      <c r="N445" s="72">
        <v>9133.404296875</v>
      </c>
      <c r="O445" s="73"/>
      <c r="P445" s="74"/>
      <c r="Q445" s="74"/>
      <c r="R445" s="84"/>
      <c r="S445" s="48">
        <v>1</v>
      </c>
      <c r="T445" s="48">
        <v>1</v>
      </c>
      <c r="U445" s="49">
        <v>0</v>
      </c>
      <c r="V445" s="49">
        <v>0</v>
      </c>
      <c r="W445" s="49">
        <v>0</v>
      </c>
      <c r="X445" s="49">
        <v>1</v>
      </c>
      <c r="Y445" s="49">
        <v>0</v>
      </c>
      <c r="Z445" s="49" t="s">
        <v>10536</v>
      </c>
      <c r="AA445" s="69">
        <v>445</v>
      </c>
      <c r="AB445" s="69"/>
      <c r="AC445" s="70"/>
      <c r="AD445" s="76">
        <v>102</v>
      </c>
      <c r="AE445" s="76">
        <v>28</v>
      </c>
      <c r="AF445" s="76">
        <v>398</v>
      </c>
      <c r="AG445" s="76">
        <v>1281</v>
      </c>
      <c r="AH445" s="76"/>
      <c r="AI445" s="76" t="s">
        <v>4964</v>
      </c>
      <c r="AJ445" s="76" t="s">
        <v>5924</v>
      </c>
      <c r="AK445" s="81" t="s">
        <v>6529</v>
      </c>
      <c r="AL445" s="76"/>
      <c r="AM445" s="78">
        <v>43583.018171296295</v>
      </c>
      <c r="AN445" s="76" t="s">
        <v>8071</v>
      </c>
      <c r="AO445" s="81" t="s">
        <v>8514</v>
      </c>
      <c r="AP445" s="76" t="s">
        <v>66</v>
      </c>
      <c r="AQ445" s="48"/>
      <c r="AR445" s="48"/>
      <c r="AS445" s="48"/>
      <c r="AT445" s="48"/>
      <c r="AU445" s="48"/>
      <c r="AV445" s="48"/>
      <c r="AW445" s="102" t="s">
        <v>10856</v>
      </c>
      <c r="AX445" s="102" t="s">
        <v>10856</v>
      </c>
      <c r="AY445" s="102" t="s">
        <v>11544</v>
      </c>
      <c r="AZ445" s="102" t="s">
        <v>11544</v>
      </c>
      <c r="BA445" s="2"/>
      <c r="BB445" s="3"/>
      <c r="BC445" s="3"/>
      <c r="BD445" s="3"/>
      <c r="BE445" s="3"/>
    </row>
    <row r="446" spans="1:57" x14ac:dyDescent="0.3">
      <c r="A446" s="62" t="s">
        <v>519</v>
      </c>
      <c r="B446" s="63"/>
      <c r="C446" s="63"/>
      <c r="D446" s="64"/>
      <c r="E446" s="66"/>
      <c r="F446" s="98" t="s">
        <v>7293</v>
      </c>
      <c r="G446" s="63"/>
      <c r="H446" s="67"/>
      <c r="I446" s="68"/>
      <c r="J446" s="68"/>
      <c r="K446" s="67" t="s">
        <v>9745</v>
      </c>
      <c r="L446" s="71"/>
      <c r="M446" s="72">
        <v>4289.6943359375</v>
      </c>
      <c r="N446" s="72">
        <v>2224.309814453125</v>
      </c>
      <c r="O446" s="73"/>
      <c r="P446" s="74"/>
      <c r="Q446" s="74"/>
      <c r="R446" s="84"/>
      <c r="S446" s="48">
        <v>0</v>
      </c>
      <c r="T446" s="48">
        <v>1</v>
      </c>
      <c r="U446" s="49">
        <v>0</v>
      </c>
      <c r="V446" s="49">
        <v>1</v>
      </c>
      <c r="W446" s="49">
        <v>0</v>
      </c>
      <c r="X446" s="49">
        <v>1</v>
      </c>
      <c r="Y446" s="49">
        <v>0</v>
      </c>
      <c r="Z446" s="49">
        <v>0</v>
      </c>
      <c r="AA446" s="69">
        <v>446</v>
      </c>
      <c r="AB446" s="69"/>
      <c r="AC446" s="70"/>
      <c r="AD446" s="76">
        <v>35</v>
      </c>
      <c r="AE446" s="76">
        <v>1</v>
      </c>
      <c r="AF446" s="76">
        <v>315</v>
      </c>
      <c r="AG446" s="76">
        <v>0</v>
      </c>
      <c r="AH446" s="76"/>
      <c r="AI446" s="76" t="s">
        <v>4965</v>
      </c>
      <c r="AJ446" s="76" t="s">
        <v>5925</v>
      </c>
      <c r="AK446" s="76"/>
      <c r="AL446" s="76"/>
      <c r="AM446" s="78">
        <v>43804.491643518515</v>
      </c>
      <c r="AN446" s="76" t="s">
        <v>8071</v>
      </c>
      <c r="AO446" s="81" t="s">
        <v>8515</v>
      </c>
      <c r="AP446" s="76" t="s">
        <v>66</v>
      </c>
      <c r="AQ446" s="48"/>
      <c r="AR446" s="48"/>
      <c r="AS446" s="48"/>
      <c r="AT446" s="48"/>
      <c r="AU446" s="48"/>
      <c r="AV446" s="48"/>
      <c r="AW446" s="102" t="s">
        <v>10857</v>
      </c>
      <c r="AX446" s="102" t="s">
        <v>10857</v>
      </c>
      <c r="AY446" s="102" t="s">
        <v>11545</v>
      </c>
      <c r="AZ446" s="102" t="s">
        <v>11545</v>
      </c>
      <c r="BA446" s="2"/>
      <c r="BB446" s="3"/>
      <c r="BC446" s="3"/>
      <c r="BD446" s="3"/>
      <c r="BE446" s="3"/>
    </row>
    <row r="447" spans="1:57" x14ac:dyDescent="0.3">
      <c r="A447" s="62" t="s">
        <v>1276</v>
      </c>
      <c r="B447" s="63"/>
      <c r="C447" s="63"/>
      <c r="D447" s="64"/>
      <c r="E447" s="66"/>
      <c r="F447" s="98" t="s">
        <v>7294</v>
      </c>
      <c r="G447" s="63"/>
      <c r="H447" s="67"/>
      <c r="I447" s="68"/>
      <c r="J447" s="68"/>
      <c r="K447" s="67" t="s">
        <v>9746</v>
      </c>
      <c r="L447" s="71"/>
      <c r="M447" s="72">
        <v>4382.27783203125</v>
      </c>
      <c r="N447" s="72">
        <v>2161.946044921875</v>
      </c>
      <c r="O447" s="73"/>
      <c r="P447" s="74"/>
      <c r="Q447" s="74"/>
      <c r="R447" s="84"/>
      <c r="S447" s="48">
        <v>1</v>
      </c>
      <c r="T447" s="48">
        <v>0</v>
      </c>
      <c r="U447" s="49">
        <v>0</v>
      </c>
      <c r="V447" s="49">
        <v>1</v>
      </c>
      <c r="W447" s="49">
        <v>0</v>
      </c>
      <c r="X447" s="49">
        <v>1</v>
      </c>
      <c r="Y447" s="49">
        <v>0</v>
      </c>
      <c r="Z447" s="49">
        <v>0</v>
      </c>
      <c r="AA447" s="69">
        <v>447</v>
      </c>
      <c r="AB447" s="69"/>
      <c r="AC447" s="70"/>
      <c r="AD447" s="76">
        <v>76</v>
      </c>
      <c r="AE447" s="76">
        <v>64201</v>
      </c>
      <c r="AF447" s="76">
        <v>908</v>
      </c>
      <c r="AG447" s="76">
        <v>1038</v>
      </c>
      <c r="AH447" s="76"/>
      <c r="AI447" s="76" t="s">
        <v>4966</v>
      </c>
      <c r="AJ447" s="76" t="s">
        <v>5761</v>
      </c>
      <c r="AK447" s="81" t="s">
        <v>6492</v>
      </c>
      <c r="AL447" s="76"/>
      <c r="AM447" s="78">
        <v>42748.49486111111</v>
      </c>
      <c r="AN447" s="76" t="s">
        <v>8071</v>
      </c>
      <c r="AO447" s="81" t="s">
        <v>8516</v>
      </c>
      <c r="AP447" s="76" t="s">
        <v>65</v>
      </c>
      <c r="AQ447" s="48"/>
      <c r="AR447" s="48"/>
      <c r="AS447" s="48"/>
      <c r="AT447" s="48"/>
      <c r="AU447" s="48"/>
      <c r="AV447" s="48"/>
      <c r="AW447" s="48"/>
      <c r="AX447" s="48"/>
      <c r="AY447" s="48"/>
      <c r="AZ447" s="48"/>
      <c r="BA447" s="2"/>
      <c r="BB447" s="3"/>
      <c r="BC447" s="3"/>
      <c r="BD447" s="3"/>
      <c r="BE447" s="3"/>
    </row>
    <row r="448" spans="1:57" x14ac:dyDescent="0.3">
      <c r="A448" s="62" t="s">
        <v>520</v>
      </c>
      <c r="B448" s="63"/>
      <c r="C448" s="63"/>
      <c r="D448" s="64"/>
      <c r="E448" s="66"/>
      <c r="F448" s="98" t="s">
        <v>7295</v>
      </c>
      <c r="G448" s="63"/>
      <c r="H448" s="67"/>
      <c r="I448" s="68"/>
      <c r="J448" s="68"/>
      <c r="K448" s="67" t="s">
        <v>9747</v>
      </c>
      <c r="L448" s="71"/>
      <c r="M448" s="72">
        <v>4616.9580078125</v>
      </c>
      <c r="N448" s="72">
        <v>9252.96875</v>
      </c>
      <c r="O448" s="73"/>
      <c r="P448" s="74"/>
      <c r="Q448" s="74"/>
      <c r="R448" s="84"/>
      <c r="S448" s="48">
        <v>1</v>
      </c>
      <c r="T448" s="48">
        <v>1</v>
      </c>
      <c r="U448" s="49">
        <v>0</v>
      </c>
      <c r="V448" s="49">
        <v>0</v>
      </c>
      <c r="W448" s="49">
        <v>0</v>
      </c>
      <c r="X448" s="49">
        <v>1</v>
      </c>
      <c r="Y448" s="49">
        <v>0</v>
      </c>
      <c r="Z448" s="49" t="s">
        <v>10536</v>
      </c>
      <c r="AA448" s="69">
        <v>448</v>
      </c>
      <c r="AB448" s="69"/>
      <c r="AC448" s="70"/>
      <c r="AD448" s="76">
        <v>1798</v>
      </c>
      <c r="AE448" s="76">
        <v>1817</v>
      </c>
      <c r="AF448" s="76">
        <v>51493</v>
      </c>
      <c r="AG448" s="76">
        <v>13314</v>
      </c>
      <c r="AH448" s="76"/>
      <c r="AI448" s="76" t="s">
        <v>4967</v>
      </c>
      <c r="AJ448" s="76"/>
      <c r="AK448" s="76"/>
      <c r="AL448" s="76"/>
      <c r="AM448" s="78">
        <v>41400.343611111108</v>
      </c>
      <c r="AN448" s="76" t="s">
        <v>8071</v>
      </c>
      <c r="AO448" s="81" t="s">
        <v>8517</v>
      </c>
      <c r="AP448" s="76" t="s">
        <v>66</v>
      </c>
      <c r="AQ448" s="48" t="s">
        <v>2208</v>
      </c>
      <c r="AR448" s="48" t="s">
        <v>2208</v>
      </c>
      <c r="AS448" s="48" t="s">
        <v>2350</v>
      </c>
      <c r="AT448" s="48" t="s">
        <v>2350</v>
      </c>
      <c r="AU448" s="48"/>
      <c r="AV448" s="48"/>
      <c r="AW448" s="102" t="s">
        <v>10858</v>
      </c>
      <c r="AX448" s="102" t="s">
        <v>10858</v>
      </c>
      <c r="AY448" s="102" t="s">
        <v>11546</v>
      </c>
      <c r="AZ448" s="102" t="s">
        <v>11546</v>
      </c>
      <c r="BA448" s="2"/>
      <c r="BB448" s="3"/>
      <c r="BC448" s="3"/>
      <c r="BD448" s="3"/>
      <c r="BE448" s="3"/>
    </row>
    <row r="449" spans="1:57" x14ac:dyDescent="0.3">
      <c r="A449" s="62" t="s">
        <v>521</v>
      </c>
      <c r="B449" s="63"/>
      <c r="C449" s="63"/>
      <c r="D449" s="64"/>
      <c r="E449" s="66"/>
      <c r="F449" s="98" t="s">
        <v>7296</v>
      </c>
      <c r="G449" s="63"/>
      <c r="H449" s="67"/>
      <c r="I449" s="68"/>
      <c r="J449" s="68"/>
      <c r="K449" s="67" t="s">
        <v>9748</v>
      </c>
      <c r="L449" s="71"/>
      <c r="M449" s="72">
        <v>3549.02783203125</v>
      </c>
      <c r="N449" s="72">
        <v>4526.66455078125</v>
      </c>
      <c r="O449" s="73"/>
      <c r="P449" s="74"/>
      <c r="Q449" s="74"/>
      <c r="R449" s="84"/>
      <c r="S449" s="48">
        <v>0</v>
      </c>
      <c r="T449" s="48">
        <v>1</v>
      </c>
      <c r="U449" s="49">
        <v>0</v>
      </c>
      <c r="V449" s="49">
        <v>0.2</v>
      </c>
      <c r="W449" s="49">
        <v>0</v>
      </c>
      <c r="X449" s="49">
        <v>0.693693</v>
      </c>
      <c r="Y449" s="49">
        <v>0</v>
      </c>
      <c r="Z449" s="49">
        <v>0</v>
      </c>
      <c r="AA449" s="69">
        <v>449</v>
      </c>
      <c r="AB449" s="69"/>
      <c r="AC449" s="70"/>
      <c r="AD449" s="76">
        <v>1638</v>
      </c>
      <c r="AE449" s="76">
        <v>304</v>
      </c>
      <c r="AF449" s="76">
        <v>28495</v>
      </c>
      <c r="AG449" s="76">
        <v>40249</v>
      </c>
      <c r="AH449" s="76"/>
      <c r="AI449" s="76" t="s">
        <v>4968</v>
      </c>
      <c r="AJ449" s="76" t="s">
        <v>5926</v>
      </c>
      <c r="AK449" s="76"/>
      <c r="AL449" s="76"/>
      <c r="AM449" s="78">
        <v>43260.170428240737</v>
      </c>
      <c r="AN449" s="76" t="s">
        <v>8071</v>
      </c>
      <c r="AO449" s="81" t="s">
        <v>8518</v>
      </c>
      <c r="AP449" s="76" t="s">
        <v>66</v>
      </c>
      <c r="AQ449" s="48" t="s">
        <v>2209</v>
      </c>
      <c r="AR449" s="48" t="s">
        <v>2209</v>
      </c>
      <c r="AS449" s="48" t="s">
        <v>2369</v>
      </c>
      <c r="AT449" s="48" t="s">
        <v>2369</v>
      </c>
      <c r="AU449" s="48" t="s">
        <v>2390</v>
      </c>
      <c r="AV449" s="48" t="s">
        <v>2390</v>
      </c>
      <c r="AW449" s="102" t="s">
        <v>10859</v>
      </c>
      <c r="AX449" s="102" t="s">
        <v>10859</v>
      </c>
      <c r="AY449" s="102" t="s">
        <v>11547</v>
      </c>
      <c r="AZ449" s="102" t="s">
        <v>11547</v>
      </c>
      <c r="BA449" s="2"/>
      <c r="BB449" s="3"/>
      <c r="BC449" s="3"/>
      <c r="BD449" s="3"/>
      <c r="BE449" s="3"/>
    </row>
    <row r="450" spans="1:57" x14ac:dyDescent="0.3">
      <c r="A450" s="62" t="s">
        <v>1277</v>
      </c>
      <c r="B450" s="63"/>
      <c r="C450" s="63"/>
      <c r="D450" s="64"/>
      <c r="E450" s="66"/>
      <c r="F450" s="98" t="s">
        <v>7297</v>
      </c>
      <c r="G450" s="63"/>
      <c r="H450" s="67"/>
      <c r="I450" s="68"/>
      <c r="J450" s="68"/>
      <c r="K450" s="67" t="s">
        <v>9749</v>
      </c>
      <c r="L450" s="71"/>
      <c r="M450" s="72">
        <v>3299.299072265625</v>
      </c>
      <c r="N450" s="72">
        <v>4536.99853515625</v>
      </c>
      <c r="O450" s="73"/>
      <c r="P450" s="74"/>
      <c r="Q450" s="74"/>
      <c r="R450" s="84"/>
      <c r="S450" s="48">
        <v>3</v>
      </c>
      <c r="T450" s="48">
        <v>0</v>
      </c>
      <c r="U450" s="49">
        <v>6</v>
      </c>
      <c r="V450" s="49">
        <v>0.33333299999999999</v>
      </c>
      <c r="W450" s="49">
        <v>0</v>
      </c>
      <c r="X450" s="49">
        <v>1.9189179999999999</v>
      </c>
      <c r="Y450" s="49">
        <v>0</v>
      </c>
      <c r="Z450" s="49">
        <v>0</v>
      </c>
      <c r="AA450" s="69">
        <v>450</v>
      </c>
      <c r="AB450" s="69"/>
      <c r="AC450" s="70"/>
      <c r="AD450" s="76">
        <v>37</v>
      </c>
      <c r="AE450" s="76">
        <v>403408</v>
      </c>
      <c r="AF450" s="76">
        <v>102617</v>
      </c>
      <c r="AG450" s="76">
        <v>23</v>
      </c>
      <c r="AH450" s="76"/>
      <c r="AI450" s="76" t="s">
        <v>4969</v>
      </c>
      <c r="AJ450" s="76" t="s">
        <v>5671</v>
      </c>
      <c r="AK450" s="81" t="s">
        <v>6530</v>
      </c>
      <c r="AL450" s="76"/>
      <c r="AM450" s="78">
        <v>42525.441111111111</v>
      </c>
      <c r="AN450" s="76" t="s">
        <v>8071</v>
      </c>
      <c r="AO450" s="81" t="s">
        <v>8519</v>
      </c>
      <c r="AP450" s="76" t="s">
        <v>65</v>
      </c>
      <c r="AQ450" s="48"/>
      <c r="AR450" s="48"/>
      <c r="AS450" s="48"/>
      <c r="AT450" s="48"/>
      <c r="AU450" s="48"/>
      <c r="AV450" s="48"/>
      <c r="AW450" s="48"/>
      <c r="AX450" s="48"/>
      <c r="AY450" s="48"/>
      <c r="AZ450" s="48"/>
      <c r="BA450" s="2"/>
      <c r="BB450" s="3"/>
      <c r="BC450" s="3"/>
      <c r="BD450" s="3"/>
      <c r="BE450" s="3"/>
    </row>
    <row r="451" spans="1:57" x14ac:dyDescent="0.3">
      <c r="A451" s="62" t="s">
        <v>522</v>
      </c>
      <c r="B451" s="63"/>
      <c r="C451" s="63"/>
      <c r="D451" s="64"/>
      <c r="E451" s="66"/>
      <c r="F451" s="98" t="s">
        <v>7298</v>
      </c>
      <c r="G451" s="63"/>
      <c r="H451" s="67"/>
      <c r="I451" s="68"/>
      <c r="J451" s="68"/>
      <c r="K451" s="67" t="s">
        <v>9750</v>
      </c>
      <c r="L451" s="71"/>
      <c r="M451" s="72">
        <v>6954.5625</v>
      </c>
      <c r="N451" s="72">
        <v>6471.97705078125</v>
      </c>
      <c r="O451" s="73"/>
      <c r="P451" s="74"/>
      <c r="Q451" s="74"/>
      <c r="R451" s="84"/>
      <c r="S451" s="48">
        <v>0</v>
      </c>
      <c r="T451" s="48">
        <v>1</v>
      </c>
      <c r="U451" s="49">
        <v>0</v>
      </c>
      <c r="V451" s="49">
        <v>6.9439999999999997E-3</v>
      </c>
      <c r="W451" s="49">
        <v>0</v>
      </c>
      <c r="X451" s="49">
        <v>0.54690300000000003</v>
      </c>
      <c r="Y451" s="49">
        <v>0</v>
      </c>
      <c r="Z451" s="49">
        <v>0</v>
      </c>
      <c r="AA451" s="69">
        <v>451</v>
      </c>
      <c r="AB451" s="69"/>
      <c r="AC451" s="70"/>
      <c r="AD451" s="76">
        <v>296</v>
      </c>
      <c r="AE451" s="76">
        <v>271</v>
      </c>
      <c r="AF451" s="76">
        <v>1483</v>
      </c>
      <c r="AG451" s="76">
        <v>10298</v>
      </c>
      <c r="AH451" s="76"/>
      <c r="AI451" s="76"/>
      <c r="AJ451" s="76" t="s">
        <v>5927</v>
      </c>
      <c r="AK451" s="81" t="s">
        <v>6531</v>
      </c>
      <c r="AL451" s="76"/>
      <c r="AM451" s="78">
        <v>42247.792638888888</v>
      </c>
      <c r="AN451" s="76" t="s">
        <v>8071</v>
      </c>
      <c r="AO451" s="81" t="s">
        <v>8520</v>
      </c>
      <c r="AP451" s="76" t="s">
        <v>66</v>
      </c>
      <c r="AQ451" s="48" t="s">
        <v>2126</v>
      </c>
      <c r="AR451" s="48" t="s">
        <v>2126</v>
      </c>
      <c r="AS451" s="48" t="s">
        <v>2350</v>
      </c>
      <c r="AT451" s="48" t="s">
        <v>2350</v>
      </c>
      <c r="AU451" s="48"/>
      <c r="AV451" s="48"/>
      <c r="AW451" s="102" t="s">
        <v>10618</v>
      </c>
      <c r="AX451" s="102" t="s">
        <v>10618</v>
      </c>
      <c r="AY451" s="102" t="s">
        <v>11307</v>
      </c>
      <c r="AZ451" s="102" t="s">
        <v>11307</v>
      </c>
      <c r="BA451" s="2"/>
      <c r="BB451" s="3"/>
      <c r="BC451" s="3"/>
      <c r="BD451" s="3"/>
      <c r="BE451" s="3"/>
    </row>
    <row r="452" spans="1:57" x14ac:dyDescent="0.3">
      <c r="A452" s="62" t="s">
        <v>523</v>
      </c>
      <c r="B452" s="63"/>
      <c r="C452" s="63"/>
      <c r="D452" s="64"/>
      <c r="E452" s="66"/>
      <c r="F452" s="98" t="s">
        <v>7299</v>
      </c>
      <c r="G452" s="63"/>
      <c r="H452" s="67"/>
      <c r="I452" s="68"/>
      <c r="J452" s="68"/>
      <c r="K452" s="67" t="s">
        <v>9751</v>
      </c>
      <c r="L452" s="71"/>
      <c r="M452" s="72">
        <v>2554.0947265625</v>
      </c>
      <c r="N452" s="72">
        <v>6862.4892578125</v>
      </c>
      <c r="O452" s="73"/>
      <c r="P452" s="74"/>
      <c r="Q452" s="74"/>
      <c r="R452" s="84"/>
      <c r="S452" s="48">
        <v>0</v>
      </c>
      <c r="T452" s="48">
        <v>1</v>
      </c>
      <c r="U452" s="49">
        <v>0</v>
      </c>
      <c r="V452" s="49">
        <v>9.7090000000000006E-3</v>
      </c>
      <c r="W452" s="49">
        <v>1.8818999999999999E-2</v>
      </c>
      <c r="X452" s="49">
        <v>0.54937599999999998</v>
      </c>
      <c r="Y452" s="49">
        <v>0</v>
      </c>
      <c r="Z452" s="49">
        <v>0</v>
      </c>
      <c r="AA452" s="69">
        <v>452</v>
      </c>
      <c r="AB452" s="69"/>
      <c r="AC452" s="70"/>
      <c r="AD452" s="76">
        <v>1684</v>
      </c>
      <c r="AE452" s="76">
        <v>952</v>
      </c>
      <c r="AF452" s="76">
        <v>26236</v>
      </c>
      <c r="AG452" s="76">
        <v>3326</v>
      </c>
      <c r="AH452" s="76"/>
      <c r="AI452" s="76" t="s">
        <v>4970</v>
      </c>
      <c r="AJ452" s="76" t="s">
        <v>5928</v>
      </c>
      <c r="AK452" s="76"/>
      <c r="AL452" s="76"/>
      <c r="AM452" s="78">
        <v>40259.786990740744</v>
      </c>
      <c r="AN452" s="76" t="s">
        <v>8071</v>
      </c>
      <c r="AO452" s="81" t="s">
        <v>8521</v>
      </c>
      <c r="AP452" s="76" t="s">
        <v>66</v>
      </c>
      <c r="AQ452" s="48"/>
      <c r="AR452" s="48"/>
      <c r="AS452" s="48"/>
      <c r="AT452" s="48"/>
      <c r="AU452" s="48"/>
      <c r="AV452" s="48"/>
      <c r="AW452" s="102" t="s">
        <v>10629</v>
      </c>
      <c r="AX452" s="102" t="s">
        <v>10629</v>
      </c>
      <c r="AY452" s="102" t="s">
        <v>11318</v>
      </c>
      <c r="AZ452" s="102" t="s">
        <v>11318</v>
      </c>
      <c r="BA452" s="2"/>
      <c r="BB452" s="3"/>
      <c r="BC452" s="3"/>
      <c r="BD452" s="3"/>
      <c r="BE452" s="3"/>
    </row>
    <row r="453" spans="1:57" x14ac:dyDescent="0.3">
      <c r="A453" s="62" t="s">
        <v>524</v>
      </c>
      <c r="B453" s="63"/>
      <c r="C453" s="63"/>
      <c r="D453" s="64"/>
      <c r="E453" s="66"/>
      <c r="F453" s="98" t="s">
        <v>7300</v>
      </c>
      <c r="G453" s="63"/>
      <c r="H453" s="67"/>
      <c r="I453" s="68"/>
      <c r="J453" s="68"/>
      <c r="K453" s="67" t="s">
        <v>9752</v>
      </c>
      <c r="L453" s="71"/>
      <c r="M453" s="72">
        <v>4752.611328125</v>
      </c>
      <c r="N453" s="72">
        <v>1912.4906005859375</v>
      </c>
      <c r="O453" s="73"/>
      <c r="P453" s="74"/>
      <c r="Q453" s="74"/>
      <c r="R453" s="84"/>
      <c r="S453" s="48">
        <v>1</v>
      </c>
      <c r="T453" s="48">
        <v>2</v>
      </c>
      <c r="U453" s="49">
        <v>0</v>
      </c>
      <c r="V453" s="49">
        <v>1</v>
      </c>
      <c r="W453" s="49">
        <v>0</v>
      </c>
      <c r="X453" s="49">
        <v>1.2982450000000001</v>
      </c>
      <c r="Y453" s="49">
        <v>0</v>
      </c>
      <c r="Z453" s="49">
        <v>0</v>
      </c>
      <c r="AA453" s="69">
        <v>453</v>
      </c>
      <c r="AB453" s="69"/>
      <c r="AC453" s="70"/>
      <c r="AD453" s="76">
        <v>5319</v>
      </c>
      <c r="AE453" s="76">
        <v>5874</v>
      </c>
      <c r="AF453" s="76">
        <v>21718</v>
      </c>
      <c r="AG453" s="76">
        <v>30118</v>
      </c>
      <c r="AH453" s="76"/>
      <c r="AI453" s="76" t="s">
        <v>4971</v>
      </c>
      <c r="AJ453" s="76" t="s">
        <v>5686</v>
      </c>
      <c r="AK453" s="76"/>
      <c r="AL453" s="76"/>
      <c r="AM453" s="78">
        <v>40105.556145833332</v>
      </c>
      <c r="AN453" s="76" t="s">
        <v>8071</v>
      </c>
      <c r="AO453" s="81" t="s">
        <v>8522</v>
      </c>
      <c r="AP453" s="76" t="s">
        <v>66</v>
      </c>
      <c r="AQ453" s="48"/>
      <c r="AR453" s="48"/>
      <c r="AS453" s="48"/>
      <c r="AT453" s="48"/>
      <c r="AU453" s="48"/>
      <c r="AV453" s="48"/>
      <c r="AW453" s="102" t="s">
        <v>10860</v>
      </c>
      <c r="AX453" s="102" t="s">
        <v>11271</v>
      </c>
      <c r="AY453" s="102" t="s">
        <v>11548</v>
      </c>
      <c r="AZ453" s="102" t="s">
        <v>11957</v>
      </c>
      <c r="BA453" s="2"/>
      <c r="BB453" s="3"/>
      <c r="BC453" s="3"/>
      <c r="BD453" s="3"/>
      <c r="BE453" s="3"/>
    </row>
    <row r="454" spans="1:57" x14ac:dyDescent="0.3">
      <c r="A454" s="62" t="s">
        <v>1278</v>
      </c>
      <c r="B454" s="63"/>
      <c r="C454" s="63"/>
      <c r="D454" s="64"/>
      <c r="E454" s="66"/>
      <c r="F454" s="98" t="s">
        <v>7301</v>
      </c>
      <c r="G454" s="63"/>
      <c r="H454" s="67"/>
      <c r="I454" s="68"/>
      <c r="J454" s="68"/>
      <c r="K454" s="67" t="s">
        <v>9753</v>
      </c>
      <c r="L454" s="71"/>
      <c r="M454" s="72">
        <v>4876.0556640625</v>
      </c>
      <c r="N454" s="72">
        <v>1829.3388671875</v>
      </c>
      <c r="O454" s="73"/>
      <c r="P454" s="74"/>
      <c r="Q454" s="74"/>
      <c r="R454" s="84"/>
      <c r="S454" s="48">
        <v>1</v>
      </c>
      <c r="T454" s="48">
        <v>0</v>
      </c>
      <c r="U454" s="49">
        <v>0</v>
      </c>
      <c r="V454" s="49">
        <v>1</v>
      </c>
      <c r="W454" s="49">
        <v>0</v>
      </c>
      <c r="X454" s="49">
        <v>0.70175399999999999</v>
      </c>
      <c r="Y454" s="49">
        <v>0</v>
      </c>
      <c r="Z454" s="49">
        <v>0</v>
      </c>
      <c r="AA454" s="69">
        <v>454</v>
      </c>
      <c r="AB454" s="69"/>
      <c r="AC454" s="70"/>
      <c r="AD454" s="76">
        <v>1509</v>
      </c>
      <c r="AE454" s="76">
        <v>1565</v>
      </c>
      <c r="AF454" s="76">
        <v>5496</v>
      </c>
      <c r="AG454" s="76">
        <v>6790</v>
      </c>
      <c r="AH454" s="76"/>
      <c r="AI454" s="76" t="s">
        <v>4972</v>
      </c>
      <c r="AJ454" s="76" t="s">
        <v>5929</v>
      </c>
      <c r="AK454" s="76"/>
      <c r="AL454" s="76"/>
      <c r="AM454" s="78">
        <v>43289.334826388891</v>
      </c>
      <c r="AN454" s="76" t="s">
        <v>8071</v>
      </c>
      <c r="AO454" s="81" t="s">
        <v>8523</v>
      </c>
      <c r="AP454" s="76" t="s">
        <v>65</v>
      </c>
      <c r="AQ454" s="48"/>
      <c r="AR454" s="48"/>
      <c r="AS454" s="48"/>
      <c r="AT454" s="48"/>
      <c r="AU454" s="48"/>
      <c r="AV454" s="48"/>
      <c r="AW454" s="48"/>
      <c r="AX454" s="48"/>
      <c r="AY454" s="48"/>
      <c r="AZ454" s="48"/>
      <c r="BA454" s="2"/>
      <c r="BB454" s="3"/>
      <c r="BC454" s="3"/>
      <c r="BD454" s="3"/>
      <c r="BE454" s="3"/>
    </row>
    <row r="455" spans="1:57" x14ac:dyDescent="0.3">
      <c r="A455" s="62" t="s">
        <v>525</v>
      </c>
      <c r="B455" s="63"/>
      <c r="C455" s="63"/>
      <c r="D455" s="64"/>
      <c r="E455" s="66"/>
      <c r="F455" s="98" t="s">
        <v>7302</v>
      </c>
      <c r="G455" s="63"/>
      <c r="H455" s="67"/>
      <c r="I455" s="68"/>
      <c r="J455" s="68"/>
      <c r="K455" s="67" t="s">
        <v>9754</v>
      </c>
      <c r="L455" s="71"/>
      <c r="M455" s="72">
        <v>4752.611328125</v>
      </c>
      <c r="N455" s="72">
        <v>1579.883544921875</v>
      </c>
      <c r="O455" s="73"/>
      <c r="P455" s="74"/>
      <c r="Q455" s="74"/>
      <c r="R455" s="84"/>
      <c r="S455" s="48">
        <v>0</v>
      </c>
      <c r="T455" s="48">
        <v>1</v>
      </c>
      <c r="U455" s="49">
        <v>0</v>
      </c>
      <c r="V455" s="49">
        <v>1</v>
      </c>
      <c r="W455" s="49">
        <v>0</v>
      </c>
      <c r="X455" s="49">
        <v>1</v>
      </c>
      <c r="Y455" s="49">
        <v>0</v>
      </c>
      <c r="Z455" s="49">
        <v>0</v>
      </c>
      <c r="AA455" s="69">
        <v>455</v>
      </c>
      <c r="AB455" s="69"/>
      <c r="AC455" s="70"/>
      <c r="AD455" s="76">
        <v>712</v>
      </c>
      <c r="AE455" s="76">
        <v>425</v>
      </c>
      <c r="AF455" s="76">
        <v>16231</v>
      </c>
      <c r="AG455" s="76">
        <v>2515</v>
      </c>
      <c r="AH455" s="76"/>
      <c r="AI455" s="76" t="s">
        <v>4973</v>
      </c>
      <c r="AJ455" s="76"/>
      <c r="AK455" s="76"/>
      <c r="AL455" s="76"/>
      <c r="AM455" s="78">
        <v>40452.898148148146</v>
      </c>
      <c r="AN455" s="76" t="s">
        <v>8071</v>
      </c>
      <c r="AO455" s="81" t="s">
        <v>8524</v>
      </c>
      <c r="AP455" s="76" t="s">
        <v>66</v>
      </c>
      <c r="AQ455" s="48" t="s">
        <v>2210</v>
      </c>
      <c r="AR455" s="48" t="s">
        <v>2210</v>
      </c>
      <c r="AS455" s="48" t="s">
        <v>2350</v>
      </c>
      <c r="AT455" s="48" t="s">
        <v>2350</v>
      </c>
      <c r="AU455" s="48"/>
      <c r="AV455" s="48"/>
      <c r="AW455" s="102" t="s">
        <v>10861</v>
      </c>
      <c r="AX455" s="102" t="s">
        <v>10861</v>
      </c>
      <c r="AY455" s="102" t="s">
        <v>11549</v>
      </c>
      <c r="AZ455" s="102" t="s">
        <v>11549</v>
      </c>
      <c r="BA455" s="2"/>
      <c r="BB455" s="3"/>
      <c r="BC455" s="3"/>
      <c r="BD455" s="3"/>
      <c r="BE455" s="3"/>
    </row>
    <row r="456" spans="1:57" x14ac:dyDescent="0.3">
      <c r="A456" s="62" t="s">
        <v>1279</v>
      </c>
      <c r="B456" s="63"/>
      <c r="C456" s="63"/>
      <c r="D456" s="64"/>
      <c r="E456" s="66"/>
      <c r="F456" s="98" t="s">
        <v>7303</v>
      </c>
      <c r="G456" s="63"/>
      <c r="H456" s="67"/>
      <c r="I456" s="68"/>
      <c r="J456" s="68"/>
      <c r="K456" s="67" t="s">
        <v>9755</v>
      </c>
      <c r="L456" s="71"/>
      <c r="M456" s="72">
        <v>4876.0556640625</v>
      </c>
      <c r="N456" s="72">
        <v>1517.519775390625</v>
      </c>
      <c r="O456" s="73"/>
      <c r="P456" s="74"/>
      <c r="Q456" s="74"/>
      <c r="R456" s="84"/>
      <c r="S456" s="48">
        <v>1</v>
      </c>
      <c r="T456" s="48">
        <v>0</v>
      </c>
      <c r="U456" s="49">
        <v>0</v>
      </c>
      <c r="V456" s="49">
        <v>1</v>
      </c>
      <c r="W456" s="49">
        <v>0</v>
      </c>
      <c r="X456" s="49">
        <v>1</v>
      </c>
      <c r="Y456" s="49">
        <v>0</v>
      </c>
      <c r="Z456" s="49">
        <v>0</v>
      </c>
      <c r="AA456" s="69">
        <v>456</v>
      </c>
      <c r="AB456" s="69"/>
      <c r="AC456" s="70"/>
      <c r="AD456" s="76">
        <v>714</v>
      </c>
      <c r="AE456" s="76">
        <v>561187</v>
      </c>
      <c r="AF456" s="76">
        <v>169057</v>
      </c>
      <c r="AG456" s="76">
        <v>5228</v>
      </c>
      <c r="AH456" s="76"/>
      <c r="AI456" s="76" t="s">
        <v>4974</v>
      </c>
      <c r="AJ456" s="76" t="s">
        <v>5930</v>
      </c>
      <c r="AK456" s="81" t="s">
        <v>6532</v>
      </c>
      <c r="AL456" s="76"/>
      <c r="AM456" s="78">
        <v>40018.288391203707</v>
      </c>
      <c r="AN456" s="76" t="s">
        <v>8071</v>
      </c>
      <c r="AO456" s="81" t="s">
        <v>8525</v>
      </c>
      <c r="AP456" s="76" t="s">
        <v>65</v>
      </c>
      <c r="AQ456" s="48"/>
      <c r="AR456" s="48"/>
      <c r="AS456" s="48"/>
      <c r="AT456" s="48"/>
      <c r="AU456" s="48"/>
      <c r="AV456" s="48"/>
      <c r="AW456" s="48"/>
      <c r="AX456" s="48"/>
      <c r="AY456" s="48"/>
      <c r="AZ456" s="48"/>
      <c r="BA456" s="2"/>
      <c r="BB456" s="3"/>
      <c r="BC456" s="3"/>
      <c r="BD456" s="3"/>
      <c r="BE456" s="3"/>
    </row>
    <row r="457" spans="1:57" x14ac:dyDescent="0.3">
      <c r="A457" s="62" t="s">
        <v>526</v>
      </c>
      <c r="B457" s="63"/>
      <c r="C457" s="63"/>
      <c r="D457" s="64"/>
      <c r="E457" s="66"/>
      <c r="F457" s="98" t="s">
        <v>7304</v>
      </c>
      <c r="G457" s="63"/>
      <c r="H457" s="67"/>
      <c r="I457" s="68"/>
      <c r="J457" s="68"/>
      <c r="K457" s="67" t="s">
        <v>9756</v>
      </c>
      <c r="L457" s="71"/>
      <c r="M457" s="72">
        <v>3147.833251953125</v>
      </c>
      <c r="N457" s="72">
        <v>4469.40771484375</v>
      </c>
      <c r="O457" s="73"/>
      <c r="P457" s="74"/>
      <c r="Q457" s="74"/>
      <c r="R457" s="84"/>
      <c r="S457" s="48">
        <v>0</v>
      </c>
      <c r="T457" s="48">
        <v>1</v>
      </c>
      <c r="U457" s="49">
        <v>0</v>
      </c>
      <c r="V457" s="49">
        <v>0.2</v>
      </c>
      <c r="W457" s="49">
        <v>0</v>
      </c>
      <c r="X457" s="49">
        <v>0.693693</v>
      </c>
      <c r="Y457" s="49">
        <v>0</v>
      </c>
      <c r="Z457" s="49">
        <v>0</v>
      </c>
      <c r="AA457" s="69">
        <v>457</v>
      </c>
      <c r="AB457" s="69"/>
      <c r="AC457" s="70"/>
      <c r="AD457" s="76">
        <v>62</v>
      </c>
      <c r="AE457" s="76">
        <v>218</v>
      </c>
      <c r="AF457" s="76">
        <v>21748</v>
      </c>
      <c r="AG457" s="76">
        <v>16758</v>
      </c>
      <c r="AH457" s="76"/>
      <c r="AI457" s="76" t="s">
        <v>4975</v>
      </c>
      <c r="AJ457" s="76" t="s">
        <v>5931</v>
      </c>
      <c r="AK457" s="76"/>
      <c r="AL457" s="76"/>
      <c r="AM457" s="78">
        <v>43746.576793981483</v>
      </c>
      <c r="AN457" s="76" t="s">
        <v>8071</v>
      </c>
      <c r="AO457" s="81" t="s">
        <v>8526</v>
      </c>
      <c r="AP457" s="76" t="s">
        <v>66</v>
      </c>
      <c r="AQ457" s="48" t="s">
        <v>2209</v>
      </c>
      <c r="AR457" s="48" t="s">
        <v>2209</v>
      </c>
      <c r="AS457" s="48" t="s">
        <v>2369</v>
      </c>
      <c r="AT457" s="48" t="s">
        <v>2369</v>
      </c>
      <c r="AU457" s="48" t="s">
        <v>2390</v>
      </c>
      <c r="AV457" s="48" t="s">
        <v>2390</v>
      </c>
      <c r="AW457" s="102" t="s">
        <v>10859</v>
      </c>
      <c r="AX457" s="102" t="s">
        <v>10859</v>
      </c>
      <c r="AY457" s="102" t="s">
        <v>11547</v>
      </c>
      <c r="AZ457" s="102" t="s">
        <v>11547</v>
      </c>
      <c r="BA457" s="2"/>
      <c r="BB457" s="3"/>
      <c r="BC457" s="3"/>
      <c r="BD457" s="3"/>
      <c r="BE457" s="3"/>
    </row>
    <row r="458" spans="1:57" x14ac:dyDescent="0.3">
      <c r="A458" s="62" t="s">
        <v>527</v>
      </c>
      <c r="B458" s="63"/>
      <c r="C458" s="63"/>
      <c r="D458" s="64"/>
      <c r="E458" s="66"/>
      <c r="F458" s="98" t="s">
        <v>7305</v>
      </c>
      <c r="G458" s="63"/>
      <c r="H458" s="67"/>
      <c r="I458" s="68"/>
      <c r="J458" s="68"/>
      <c r="K458" s="67" t="s">
        <v>9757</v>
      </c>
      <c r="L458" s="71"/>
      <c r="M458" s="72">
        <v>1966.4462890625</v>
      </c>
      <c r="N458" s="72">
        <v>9070.9013671875</v>
      </c>
      <c r="O458" s="73"/>
      <c r="P458" s="74"/>
      <c r="Q458" s="74"/>
      <c r="R458" s="84"/>
      <c r="S458" s="48">
        <v>1</v>
      </c>
      <c r="T458" s="48">
        <v>1</v>
      </c>
      <c r="U458" s="49">
        <v>0</v>
      </c>
      <c r="V458" s="49">
        <v>0</v>
      </c>
      <c r="W458" s="49">
        <v>0</v>
      </c>
      <c r="X458" s="49">
        <v>1</v>
      </c>
      <c r="Y458" s="49">
        <v>0</v>
      </c>
      <c r="Z458" s="49" t="s">
        <v>10536</v>
      </c>
      <c r="AA458" s="69">
        <v>458</v>
      </c>
      <c r="AB458" s="69"/>
      <c r="AC458" s="70"/>
      <c r="AD458" s="76">
        <v>47</v>
      </c>
      <c r="AE458" s="76">
        <v>16</v>
      </c>
      <c r="AF458" s="76">
        <v>30</v>
      </c>
      <c r="AG458" s="76">
        <v>34</v>
      </c>
      <c r="AH458" s="76"/>
      <c r="AI458" s="76" t="s">
        <v>4976</v>
      </c>
      <c r="AJ458" s="76" t="s">
        <v>5932</v>
      </c>
      <c r="AK458" s="76"/>
      <c r="AL458" s="76"/>
      <c r="AM458" s="78">
        <v>43802.145578703705</v>
      </c>
      <c r="AN458" s="76" t="s">
        <v>8071</v>
      </c>
      <c r="AO458" s="81" t="s">
        <v>8527</v>
      </c>
      <c r="AP458" s="76" t="s">
        <v>66</v>
      </c>
      <c r="AQ458" s="48"/>
      <c r="AR458" s="48"/>
      <c r="AS458" s="48"/>
      <c r="AT458" s="48"/>
      <c r="AU458" s="48"/>
      <c r="AV458" s="48"/>
      <c r="AW458" s="102" t="s">
        <v>10862</v>
      </c>
      <c r="AX458" s="102" t="s">
        <v>10862</v>
      </c>
      <c r="AY458" s="102" t="s">
        <v>11550</v>
      </c>
      <c r="AZ458" s="102" t="s">
        <v>11550</v>
      </c>
      <c r="BA458" s="2"/>
      <c r="BB458" s="3"/>
      <c r="BC458" s="3"/>
      <c r="BD458" s="3"/>
      <c r="BE458" s="3"/>
    </row>
    <row r="459" spans="1:57" x14ac:dyDescent="0.3">
      <c r="A459" s="62" t="s">
        <v>528</v>
      </c>
      <c r="B459" s="63"/>
      <c r="C459" s="63"/>
      <c r="D459" s="64"/>
      <c r="E459" s="66"/>
      <c r="F459" s="98" t="s">
        <v>7306</v>
      </c>
      <c r="G459" s="63"/>
      <c r="H459" s="67"/>
      <c r="I459" s="68"/>
      <c r="J459" s="68"/>
      <c r="K459" s="67" t="s">
        <v>9758</v>
      </c>
      <c r="L459" s="71"/>
      <c r="M459" s="72">
        <v>4102.57421875</v>
      </c>
      <c r="N459" s="72">
        <v>9429.3759765625</v>
      </c>
      <c r="O459" s="73"/>
      <c r="P459" s="74"/>
      <c r="Q459" s="74"/>
      <c r="R459" s="84"/>
      <c r="S459" s="48">
        <v>1</v>
      </c>
      <c r="T459" s="48">
        <v>1</v>
      </c>
      <c r="U459" s="49">
        <v>0</v>
      </c>
      <c r="V459" s="49">
        <v>0</v>
      </c>
      <c r="W459" s="49">
        <v>0</v>
      </c>
      <c r="X459" s="49">
        <v>1</v>
      </c>
      <c r="Y459" s="49">
        <v>0</v>
      </c>
      <c r="Z459" s="49" t="s">
        <v>10536</v>
      </c>
      <c r="AA459" s="69">
        <v>459</v>
      </c>
      <c r="AB459" s="69"/>
      <c r="AC459" s="70"/>
      <c r="AD459" s="76">
        <v>331</v>
      </c>
      <c r="AE459" s="76">
        <v>409</v>
      </c>
      <c r="AF459" s="76">
        <v>20012</v>
      </c>
      <c r="AG459" s="76">
        <v>21007</v>
      </c>
      <c r="AH459" s="76"/>
      <c r="AI459" s="76"/>
      <c r="AJ459" s="76"/>
      <c r="AK459" s="76"/>
      <c r="AL459" s="76"/>
      <c r="AM459" s="78">
        <v>40920.873622685183</v>
      </c>
      <c r="AN459" s="76" t="s">
        <v>8071</v>
      </c>
      <c r="AO459" s="81" t="s">
        <v>8528</v>
      </c>
      <c r="AP459" s="76" t="s">
        <v>66</v>
      </c>
      <c r="AQ459" s="48" t="s">
        <v>2211</v>
      </c>
      <c r="AR459" s="48" t="s">
        <v>2211</v>
      </c>
      <c r="AS459" s="48" t="s">
        <v>2350</v>
      </c>
      <c r="AT459" s="48" t="s">
        <v>2350</v>
      </c>
      <c r="AU459" s="48"/>
      <c r="AV459" s="48"/>
      <c r="AW459" s="102" t="s">
        <v>10863</v>
      </c>
      <c r="AX459" s="102" t="s">
        <v>10863</v>
      </c>
      <c r="AY459" s="102" t="s">
        <v>11551</v>
      </c>
      <c r="AZ459" s="102" t="s">
        <v>11551</v>
      </c>
      <c r="BA459" s="2"/>
      <c r="BB459" s="3"/>
      <c r="BC459" s="3"/>
      <c r="BD459" s="3"/>
      <c r="BE459" s="3"/>
    </row>
    <row r="460" spans="1:57" x14ac:dyDescent="0.3">
      <c r="A460" s="62" t="s">
        <v>529</v>
      </c>
      <c r="B460" s="63"/>
      <c r="C460" s="63"/>
      <c r="D460" s="64"/>
      <c r="E460" s="66"/>
      <c r="F460" s="98" t="s">
        <v>7307</v>
      </c>
      <c r="G460" s="63"/>
      <c r="H460" s="67"/>
      <c r="I460" s="68"/>
      <c r="J460" s="68"/>
      <c r="K460" s="67" t="s">
        <v>9759</v>
      </c>
      <c r="L460" s="71"/>
      <c r="M460" s="72">
        <v>4752.611328125</v>
      </c>
      <c r="N460" s="72">
        <v>2473.76513671875</v>
      </c>
      <c r="O460" s="73"/>
      <c r="P460" s="74"/>
      <c r="Q460" s="74"/>
      <c r="R460" s="84"/>
      <c r="S460" s="48">
        <v>0</v>
      </c>
      <c r="T460" s="48">
        <v>1</v>
      </c>
      <c r="U460" s="49">
        <v>0</v>
      </c>
      <c r="V460" s="49">
        <v>1</v>
      </c>
      <c r="W460" s="49">
        <v>0</v>
      </c>
      <c r="X460" s="49">
        <v>1</v>
      </c>
      <c r="Y460" s="49">
        <v>0</v>
      </c>
      <c r="Z460" s="49">
        <v>0</v>
      </c>
      <c r="AA460" s="69">
        <v>460</v>
      </c>
      <c r="AB460" s="69"/>
      <c r="AC460" s="70"/>
      <c r="AD460" s="76">
        <v>347</v>
      </c>
      <c r="AE460" s="76">
        <v>34</v>
      </c>
      <c r="AF460" s="76">
        <v>2857</v>
      </c>
      <c r="AG460" s="76">
        <v>3579</v>
      </c>
      <c r="AH460" s="76"/>
      <c r="AI460" s="76" t="s">
        <v>4977</v>
      </c>
      <c r="AJ460" s="76"/>
      <c r="AK460" s="76"/>
      <c r="AL460" s="76"/>
      <c r="AM460" s="78">
        <v>41308.390752314815</v>
      </c>
      <c r="AN460" s="76" t="s">
        <v>8071</v>
      </c>
      <c r="AO460" s="81" t="s">
        <v>8529</v>
      </c>
      <c r="AP460" s="76" t="s">
        <v>66</v>
      </c>
      <c r="AQ460" s="48" t="s">
        <v>2212</v>
      </c>
      <c r="AR460" s="48" t="s">
        <v>2212</v>
      </c>
      <c r="AS460" s="48" t="s">
        <v>2350</v>
      </c>
      <c r="AT460" s="48" t="s">
        <v>2350</v>
      </c>
      <c r="AU460" s="48"/>
      <c r="AV460" s="48"/>
      <c r="AW460" s="102" t="s">
        <v>10864</v>
      </c>
      <c r="AX460" s="102" t="s">
        <v>10864</v>
      </c>
      <c r="AY460" s="102" t="s">
        <v>11552</v>
      </c>
      <c r="AZ460" s="102" t="s">
        <v>11552</v>
      </c>
      <c r="BA460" s="2"/>
      <c r="BB460" s="3"/>
      <c r="BC460" s="3"/>
      <c r="BD460" s="3"/>
      <c r="BE460" s="3"/>
    </row>
    <row r="461" spans="1:57" x14ac:dyDescent="0.3">
      <c r="A461" s="62" t="s">
        <v>1280</v>
      </c>
      <c r="B461" s="63"/>
      <c r="C461" s="63"/>
      <c r="D461" s="64"/>
      <c r="E461" s="66"/>
      <c r="F461" s="98" t="s">
        <v>7308</v>
      </c>
      <c r="G461" s="63"/>
      <c r="H461" s="67"/>
      <c r="I461" s="68"/>
      <c r="J461" s="68"/>
      <c r="K461" s="67" t="s">
        <v>9760</v>
      </c>
      <c r="L461" s="71"/>
      <c r="M461" s="72">
        <v>4876.0556640625</v>
      </c>
      <c r="N461" s="72">
        <v>2536.12890625</v>
      </c>
      <c r="O461" s="73"/>
      <c r="P461" s="74"/>
      <c r="Q461" s="74"/>
      <c r="R461" s="84"/>
      <c r="S461" s="48">
        <v>1</v>
      </c>
      <c r="T461" s="48">
        <v>0</v>
      </c>
      <c r="U461" s="49">
        <v>0</v>
      </c>
      <c r="V461" s="49">
        <v>1</v>
      </c>
      <c r="W461" s="49">
        <v>0</v>
      </c>
      <c r="X461" s="49">
        <v>1</v>
      </c>
      <c r="Y461" s="49">
        <v>0</v>
      </c>
      <c r="Z461" s="49">
        <v>0</v>
      </c>
      <c r="AA461" s="69">
        <v>461</v>
      </c>
      <c r="AB461" s="69"/>
      <c r="AC461" s="70"/>
      <c r="AD461" s="76">
        <v>14</v>
      </c>
      <c r="AE461" s="76">
        <v>4</v>
      </c>
      <c r="AF461" s="76">
        <v>244</v>
      </c>
      <c r="AG461" s="76">
        <v>356</v>
      </c>
      <c r="AH461" s="76"/>
      <c r="AI461" s="76"/>
      <c r="AJ461" s="76" t="s">
        <v>5933</v>
      </c>
      <c r="AK461" s="76"/>
      <c r="AL461" s="76"/>
      <c r="AM461" s="78">
        <v>41341.7655787037</v>
      </c>
      <c r="AN461" s="76" t="s">
        <v>8071</v>
      </c>
      <c r="AO461" s="81" t="s">
        <v>8530</v>
      </c>
      <c r="AP461" s="76" t="s">
        <v>65</v>
      </c>
      <c r="AQ461" s="48"/>
      <c r="AR461" s="48"/>
      <c r="AS461" s="48"/>
      <c r="AT461" s="48"/>
      <c r="AU461" s="48"/>
      <c r="AV461" s="48"/>
      <c r="AW461" s="48"/>
      <c r="AX461" s="48"/>
      <c r="AY461" s="48"/>
      <c r="AZ461" s="48"/>
      <c r="BA461" s="2"/>
      <c r="BB461" s="3"/>
      <c r="BC461" s="3"/>
      <c r="BD461" s="3"/>
      <c r="BE461" s="3"/>
    </row>
    <row r="462" spans="1:57" x14ac:dyDescent="0.3">
      <c r="A462" s="62" t="s">
        <v>530</v>
      </c>
      <c r="B462" s="63"/>
      <c r="C462" s="63"/>
      <c r="D462" s="64"/>
      <c r="E462" s="66"/>
      <c r="F462" s="98" t="s">
        <v>7309</v>
      </c>
      <c r="G462" s="63"/>
      <c r="H462" s="67"/>
      <c r="I462" s="68"/>
      <c r="J462" s="68"/>
      <c r="K462" s="67" t="s">
        <v>9761</v>
      </c>
      <c r="L462" s="71"/>
      <c r="M462" s="72">
        <v>5005.90087890625</v>
      </c>
      <c r="N462" s="72">
        <v>5740.43212890625</v>
      </c>
      <c r="O462" s="73"/>
      <c r="P462" s="74"/>
      <c r="Q462" s="74"/>
      <c r="R462" s="84"/>
      <c r="S462" s="48">
        <v>0</v>
      </c>
      <c r="T462" s="48">
        <v>1</v>
      </c>
      <c r="U462" s="49">
        <v>0</v>
      </c>
      <c r="V462" s="49">
        <v>0.04</v>
      </c>
      <c r="W462" s="49">
        <v>0</v>
      </c>
      <c r="X462" s="49">
        <v>0.57588300000000003</v>
      </c>
      <c r="Y462" s="49">
        <v>0</v>
      </c>
      <c r="Z462" s="49">
        <v>0</v>
      </c>
      <c r="AA462" s="69">
        <v>462</v>
      </c>
      <c r="AB462" s="69"/>
      <c r="AC462" s="70"/>
      <c r="AD462" s="76">
        <v>861</v>
      </c>
      <c r="AE462" s="76">
        <v>571</v>
      </c>
      <c r="AF462" s="76">
        <v>105351</v>
      </c>
      <c r="AG462" s="76">
        <v>30037</v>
      </c>
      <c r="AH462" s="76"/>
      <c r="AI462" s="76" t="s">
        <v>4978</v>
      </c>
      <c r="AJ462" s="76"/>
      <c r="AK462" s="76"/>
      <c r="AL462" s="76"/>
      <c r="AM462" s="78">
        <v>41635.032129629632</v>
      </c>
      <c r="AN462" s="76" t="s">
        <v>8071</v>
      </c>
      <c r="AO462" s="81" t="s">
        <v>8531</v>
      </c>
      <c r="AP462" s="76" t="s">
        <v>66</v>
      </c>
      <c r="AQ462" s="48" t="s">
        <v>2132</v>
      </c>
      <c r="AR462" s="48" t="s">
        <v>2132</v>
      </c>
      <c r="AS462" s="48" t="s">
        <v>2352</v>
      </c>
      <c r="AT462" s="48" t="s">
        <v>2352</v>
      </c>
      <c r="AU462" s="48"/>
      <c r="AV462" s="48"/>
      <c r="AW462" s="102" t="s">
        <v>10640</v>
      </c>
      <c r="AX462" s="102" t="s">
        <v>10640</v>
      </c>
      <c r="AY462" s="102" t="s">
        <v>11329</v>
      </c>
      <c r="AZ462" s="102" t="s">
        <v>11329</v>
      </c>
      <c r="BA462" s="2"/>
      <c r="BB462" s="3"/>
      <c r="BC462" s="3"/>
      <c r="BD462" s="3"/>
      <c r="BE462" s="3"/>
    </row>
    <row r="463" spans="1:57" x14ac:dyDescent="0.3">
      <c r="A463" s="62" t="s">
        <v>531</v>
      </c>
      <c r="B463" s="63"/>
      <c r="C463" s="63"/>
      <c r="D463" s="64"/>
      <c r="E463" s="66"/>
      <c r="F463" s="98" t="s">
        <v>7310</v>
      </c>
      <c r="G463" s="63"/>
      <c r="H463" s="67"/>
      <c r="I463" s="68"/>
      <c r="J463" s="68"/>
      <c r="K463" s="67" t="s">
        <v>9762</v>
      </c>
      <c r="L463" s="71"/>
      <c r="M463" s="72">
        <v>512.597412109375</v>
      </c>
      <c r="N463" s="72">
        <v>6362.92626953125</v>
      </c>
      <c r="O463" s="73"/>
      <c r="P463" s="74"/>
      <c r="Q463" s="74"/>
      <c r="R463" s="84"/>
      <c r="S463" s="48">
        <v>0</v>
      </c>
      <c r="T463" s="48">
        <v>1</v>
      </c>
      <c r="U463" s="49">
        <v>0</v>
      </c>
      <c r="V463" s="49">
        <v>9.7090000000000006E-3</v>
      </c>
      <c r="W463" s="49">
        <v>1.8818999999999999E-2</v>
      </c>
      <c r="X463" s="49">
        <v>0.54937599999999998</v>
      </c>
      <c r="Y463" s="49">
        <v>0</v>
      </c>
      <c r="Z463" s="49">
        <v>0</v>
      </c>
      <c r="AA463" s="69">
        <v>463</v>
      </c>
      <c r="AB463" s="69"/>
      <c r="AC463" s="70"/>
      <c r="AD463" s="76">
        <v>1397</v>
      </c>
      <c r="AE463" s="76">
        <v>104</v>
      </c>
      <c r="AF463" s="76">
        <v>1079</v>
      </c>
      <c r="AG463" s="76">
        <v>22052</v>
      </c>
      <c r="AH463" s="76"/>
      <c r="AI463" s="76" t="s">
        <v>4979</v>
      </c>
      <c r="AJ463" s="76" t="s">
        <v>5934</v>
      </c>
      <c r="AK463" s="76"/>
      <c r="AL463" s="76"/>
      <c r="AM463" s="78">
        <v>42636.052800925929</v>
      </c>
      <c r="AN463" s="76" t="s">
        <v>8071</v>
      </c>
      <c r="AO463" s="81" t="s">
        <v>8532</v>
      </c>
      <c r="AP463" s="76" t="s">
        <v>66</v>
      </c>
      <c r="AQ463" s="48"/>
      <c r="AR463" s="48"/>
      <c r="AS463" s="48"/>
      <c r="AT463" s="48"/>
      <c r="AU463" s="48"/>
      <c r="AV463" s="48"/>
      <c r="AW463" s="102" t="s">
        <v>10629</v>
      </c>
      <c r="AX463" s="102" t="s">
        <v>10629</v>
      </c>
      <c r="AY463" s="102" t="s">
        <v>11318</v>
      </c>
      <c r="AZ463" s="102" t="s">
        <v>11318</v>
      </c>
      <c r="BA463" s="2"/>
      <c r="BB463" s="3"/>
      <c r="BC463" s="3"/>
      <c r="BD463" s="3"/>
      <c r="BE463" s="3"/>
    </row>
    <row r="464" spans="1:57" x14ac:dyDescent="0.3">
      <c r="A464" s="62" t="s">
        <v>532</v>
      </c>
      <c r="B464" s="63"/>
      <c r="C464" s="63"/>
      <c r="D464" s="64"/>
      <c r="E464" s="66"/>
      <c r="F464" s="98" t="s">
        <v>7311</v>
      </c>
      <c r="G464" s="63"/>
      <c r="H464" s="67"/>
      <c r="I464" s="68"/>
      <c r="J464" s="68"/>
      <c r="K464" s="67" t="s">
        <v>9763</v>
      </c>
      <c r="L464" s="71"/>
      <c r="M464" s="72">
        <v>8966.068359375</v>
      </c>
      <c r="N464" s="72">
        <v>4542.19580078125</v>
      </c>
      <c r="O464" s="73"/>
      <c r="P464" s="74"/>
      <c r="Q464" s="74"/>
      <c r="R464" s="84"/>
      <c r="S464" s="48">
        <v>0</v>
      </c>
      <c r="T464" s="48">
        <v>2</v>
      </c>
      <c r="U464" s="49">
        <v>2</v>
      </c>
      <c r="V464" s="49">
        <v>0.5</v>
      </c>
      <c r="W464" s="49">
        <v>0</v>
      </c>
      <c r="X464" s="49">
        <v>1.4594590000000001</v>
      </c>
      <c r="Y464" s="49">
        <v>0</v>
      </c>
      <c r="Z464" s="49">
        <v>0</v>
      </c>
      <c r="AA464" s="69">
        <v>464</v>
      </c>
      <c r="AB464" s="69"/>
      <c r="AC464" s="70"/>
      <c r="AD464" s="76">
        <v>150</v>
      </c>
      <c r="AE464" s="76">
        <v>113</v>
      </c>
      <c r="AF464" s="76">
        <v>2110</v>
      </c>
      <c r="AG464" s="76">
        <v>3451</v>
      </c>
      <c r="AH464" s="76"/>
      <c r="AI464" s="76" t="s">
        <v>4980</v>
      </c>
      <c r="AJ464" s="76" t="s">
        <v>5935</v>
      </c>
      <c r="AK464" s="76"/>
      <c r="AL464" s="76"/>
      <c r="AM464" s="78">
        <v>43667.688055555554</v>
      </c>
      <c r="AN464" s="76" t="s">
        <v>8071</v>
      </c>
      <c r="AO464" s="81" t="s">
        <v>8533</v>
      </c>
      <c r="AP464" s="76" t="s">
        <v>66</v>
      </c>
      <c r="AQ464" s="48"/>
      <c r="AR464" s="48"/>
      <c r="AS464" s="48"/>
      <c r="AT464" s="48"/>
      <c r="AU464" s="48"/>
      <c r="AV464" s="48"/>
      <c r="AW464" s="102" t="s">
        <v>10865</v>
      </c>
      <c r="AX464" s="102" t="s">
        <v>10865</v>
      </c>
      <c r="AY464" s="102" t="s">
        <v>11553</v>
      </c>
      <c r="AZ464" s="102" t="s">
        <v>11553</v>
      </c>
      <c r="BA464" s="2"/>
      <c r="BB464" s="3"/>
      <c r="BC464" s="3"/>
      <c r="BD464" s="3"/>
      <c r="BE464" s="3"/>
    </row>
    <row r="465" spans="1:57" x14ac:dyDescent="0.3">
      <c r="A465" s="62" t="s">
        <v>1281</v>
      </c>
      <c r="B465" s="63"/>
      <c r="C465" s="63"/>
      <c r="D465" s="64"/>
      <c r="E465" s="66"/>
      <c r="F465" s="98" t="s">
        <v>7312</v>
      </c>
      <c r="G465" s="63"/>
      <c r="H465" s="67"/>
      <c r="I465" s="68"/>
      <c r="J465" s="68"/>
      <c r="K465" s="67" t="s">
        <v>9764</v>
      </c>
      <c r="L465" s="71"/>
      <c r="M465" s="72">
        <v>8857.138671875</v>
      </c>
      <c r="N465" s="72">
        <v>4614.9228515625</v>
      </c>
      <c r="O465" s="73"/>
      <c r="P465" s="74"/>
      <c r="Q465" s="74"/>
      <c r="R465" s="84"/>
      <c r="S465" s="48">
        <v>1</v>
      </c>
      <c r="T465" s="48">
        <v>0</v>
      </c>
      <c r="U465" s="49">
        <v>0</v>
      </c>
      <c r="V465" s="49">
        <v>0.33333299999999999</v>
      </c>
      <c r="W465" s="49">
        <v>0</v>
      </c>
      <c r="X465" s="49">
        <v>0.77027000000000001</v>
      </c>
      <c r="Y465" s="49">
        <v>0</v>
      </c>
      <c r="Z465" s="49">
        <v>0</v>
      </c>
      <c r="AA465" s="69">
        <v>465</v>
      </c>
      <c r="AB465" s="69"/>
      <c r="AC465" s="70"/>
      <c r="AD465" s="76">
        <v>1015</v>
      </c>
      <c r="AE465" s="76">
        <v>15934</v>
      </c>
      <c r="AF465" s="76">
        <v>28735</v>
      </c>
      <c r="AG465" s="76">
        <v>14896</v>
      </c>
      <c r="AH465" s="76"/>
      <c r="AI465" s="76" t="s">
        <v>4981</v>
      </c>
      <c r="AJ465" s="76" t="s">
        <v>5936</v>
      </c>
      <c r="AK465" s="81" t="s">
        <v>6533</v>
      </c>
      <c r="AL465" s="76"/>
      <c r="AM465" s="78">
        <v>39839.983217592591</v>
      </c>
      <c r="AN465" s="76" t="s">
        <v>8071</v>
      </c>
      <c r="AO465" s="81" t="s">
        <v>8534</v>
      </c>
      <c r="AP465" s="76" t="s">
        <v>65</v>
      </c>
      <c r="AQ465" s="48"/>
      <c r="AR465" s="48"/>
      <c r="AS465" s="48"/>
      <c r="AT465" s="48"/>
      <c r="AU465" s="48"/>
      <c r="AV465" s="48"/>
      <c r="AW465" s="48"/>
      <c r="AX465" s="48"/>
      <c r="AY465" s="48"/>
      <c r="AZ465" s="48"/>
      <c r="BA465" s="2"/>
      <c r="BB465" s="3"/>
      <c r="BC465" s="3"/>
      <c r="BD465" s="3"/>
      <c r="BE465" s="3"/>
    </row>
    <row r="466" spans="1:57" x14ac:dyDescent="0.3">
      <c r="A466" s="62" t="s">
        <v>1282</v>
      </c>
      <c r="B466" s="63"/>
      <c r="C466" s="63"/>
      <c r="D466" s="64"/>
      <c r="E466" s="66"/>
      <c r="F466" s="98" t="s">
        <v>7313</v>
      </c>
      <c r="G466" s="63"/>
      <c r="H466" s="67"/>
      <c r="I466" s="68"/>
      <c r="J466" s="68"/>
      <c r="K466" s="67" t="s">
        <v>9765</v>
      </c>
      <c r="L466" s="71"/>
      <c r="M466" s="72">
        <v>9073.1669921875</v>
      </c>
      <c r="N466" s="72">
        <v>4469.40771484375</v>
      </c>
      <c r="O466" s="73"/>
      <c r="P466" s="74"/>
      <c r="Q466" s="74"/>
      <c r="R466" s="84"/>
      <c r="S466" s="48">
        <v>1</v>
      </c>
      <c r="T466" s="48">
        <v>0</v>
      </c>
      <c r="U466" s="49">
        <v>0</v>
      </c>
      <c r="V466" s="49">
        <v>0.33333299999999999</v>
      </c>
      <c r="W466" s="49">
        <v>0</v>
      </c>
      <c r="X466" s="49">
        <v>0.77027000000000001</v>
      </c>
      <c r="Y466" s="49">
        <v>0</v>
      </c>
      <c r="Z466" s="49">
        <v>0</v>
      </c>
      <c r="AA466" s="69">
        <v>466</v>
      </c>
      <c r="AB466" s="69"/>
      <c r="AC466" s="70"/>
      <c r="AD466" s="76">
        <v>11</v>
      </c>
      <c r="AE466" s="76">
        <v>2124</v>
      </c>
      <c r="AF466" s="76">
        <v>12895</v>
      </c>
      <c r="AG466" s="76">
        <v>27385</v>
      </c>
      <c r="AH466" s="76"/>
      <c r="AI466" s="76" t="s">
        <v>4982</v>
      </c>
      <c r="AJ466" s="76" t="s">
        <v>5686</v>
      </c>
      <c r="AK466" s="81" t="s">
        <v>6534</v>
      </c>
      <c r="AL466" s="76"/>
      <c r="AM466" s="78">
        <v>42741.937268518515</v>
      </c>
      <c r="AN466" s="76" t="s">
        <v>8071</v>
      </c>
      <c r="AO466" s="81" t="s">
        <v>8535</v>
      </c>
      <c r="AP466" s="76" t="s">
        <v>65</v>
      </c>
      <c r="AQ466" s="48"/>
      <c r="AR466" s="48"/>
      <c r="AS466" s="48"/>
      <c r="AT466" s="48"/>
      <c r="AU466" s="48"/>
      <c r="AV466" s="48"/>
      <c r="AW466" s="48"/>
      <c r="AX466" s="48"/>
      <c r="AY466" s="48"/>
      <c r="AZ466" s="48"/>
      <c r="BA466" s="2"/>
      <c r="BB466" s="3"/>
      <c r="BC466" s="3"/>
      <c r="BD466" s="3"/>
      <c r="BE466" s="3"/>
    </row>
    <row r="467" spans="1:57" x14ac:dyDescent="0.3">
      <c r="A467" s="62" t="s">
        <v>533</v>
      </c>
      <c r="B467" s="63"/>
      <c r="C467" s="63"/>
      <c r="D467" s="64"/>
      <c r="E467" s="66"/>
      <c r="F467" s="98" t="s">
        <v>7314</v>
      </c>
      <c r="G467" s="63"/>
      <c r="H467" s="67"/>
      <c r="I467" s="68"/>
      <c r="J467" s="68"/>
      <c r="K467" s="67" t="s">
        <v>9766</v>
      </c>
      <c r="L467" s="71"/>
      <c r="M467" s="72">
        <v>5187.42919921875</v>
      </c>
      <c r="N467" s="72">
        <v>6070.40625</v>
      </c>
      <c r="O467" s="73"/>
      <c r="P467" s="74"/>
      <c r="Q467" s="74"/>
      <c r="R467" s="84"/>
      <c r="S467" s="48">
        <v>0</v>
      </c>
      <c r="T467" s="48">
        <v>1</v>
      </c>
      <c r="U467" s="49">
        <v>0</v>
      </c>
      <c r="V467" s="49">
        <v>1.2658000000000001E-2</v>
      </c>
      <c r="W467" s="49">
        <v>5.5000000000000002E-5</v>
      </c>
      <c r="X467" s="49">
        <v>0.54666599999999999</v>
      </c>
      <c r="Y467" s="49">
        <v>0</v>
      </c>
      <c r="Z467" s="49">
        <v>0</v>
      </c>
      <c r="AA467" s="69">
        <v>467</v>
      </c>
      <c r="AB467" s="69"/>
      <c r="AC467" s="70"/>
      <c r="AD467" s="76">
        <v>678</v>
      </c>
      <c r="AE467" s="76">
        <v>315</v>
      </c>
      <c r="AF467" s="76">
        <v>9801</v>
      </c>
      <c r="AG467" s="76">
        <v>37491</v>
      </c>
      <c r="AH467" s="76"/>
      <c r="AI467" s="76" t="s">
        <v>4983</v>
      </c>
      <c r="AJ467" s="76" t="s">
        <v>5937</v>
      </c>
      <c r="AK467" s="81" t="s">
        <v>6535</v>
      </c>
      <c r="AL467" s="76"/>
      <c r="AM467" s="78">
        <v>43498.765625</v>
      </c>
      <c r="AN467" s="76" t="s">
        <v>8071</v>
      </c>
      <c r="AO467" s="81" t="s">
        <v>8536</v>
      </c>
      <c r="AP467" s="76" t="s">
        <v>66</v>
      </c>
      <c r="AQ467" s="48"/>
      <c r="AR467" s="48"/>
      <c r="AS467" s="48"/>
      <c r="AT467" s="48"/>
      <c r="AU467" s="48"/>
      <c r="AV467" s="48"/>
      <c r="AW467" s="102" t="s">
        <v>10866</v>
      </c>
      <c r="AX467" s="102" t="s">
        <v>10866</v>
      </c>
      <c r="AY467" s="102" t="s">
        <v>11554</v>
      </c>
      <c r="AZ467" s="102" t="s">
        <v>11554</v>
      </c>
      <c r="BA467" s="2"/>
      <c r="BB467" s="3"/>
      <c r="BC467" s="3"/>
      <c r="BD467" s="3"/>
      <c r="BE467" s="3"/>
    </row>
    <row r="468" spans="1:57" x14ac:dyDescent="0.3">
      <c r="A468" s="62" t="s">
        <v>985</v>
      </c>
      <c r="B468" s="63"/>
      <c r="C468" s="63"/>
      <c r="D468" s="64"/>
      <c r="E468" s="66"/>
      <c r="F468" s="98" t="s">
        <v>7315</v>
      </c>
      <c r="G468" s="63"/>
      <c r="H468" s="67"/>
      <c r="I468" s="68"/>
      <c r="J468" s="68"/>
      <c r="K468" s="67" t="s">
        <v>9767</v>
      </c>
      <c r="L468" s="71"/>
      <c r="M468" s="72">
        <v>4938.62744140625</v>
      </c>
      <c r="N468" s="72">
        <v>6520.0849609375</v>
      </c>
      <c r="O468" s="73"/>
      <c r="P468" s="74"/>
      <c r="Q468" s="74"/>
      <c r="R468" s="84"/>
      <c r="S468" s="48">
        <v>41</v>
      </c>
      <c r="T468" s="48">
        <v>1</v>
      </c>
      <c r="U468" s="49">
        <v>1560</v>
      </c>
      <c r="V468" s="49">
        <v>2.5000000000000001E-2</v>
      </c>
      <c r="W468" s="49">
        <v>3.7500000000000001E-4</v>
      </c>
      <c r="X468" s="49">
        <v>19.133324000000002</v>
      </c>
      <c r="Y468" s="49">
        <v>0</v>
      </c>
      <c r="Z468" s="49">
        <v>0</v>
      </c>
      <c r="AA468" s="69">
        <v>468</v>
      </c>
      <c r="AB468" s="69"/>
      <c r="AC468" s="70"/>
      <c r="AD468" s="76">
        <v>598</v>
      </c>
      <c r="AE468" s="76">
        <v>84592</v>
      </c>
      <c r="AF468" s="76">
        <v>82461</v>
      </c>
      <c r="AG468" s="76">
        <v>70652</v>
      </c>
      <c r="AH468" s="76"/>
      <c r="AI468" s="76" t="s">
        <v>4984</v>
      </c>
      <c r="AJ468" s="76" t="s">
        <v>5938</v>
      </c>
      <c r="AK468" s="81" t="s">
        <v>6536</v>
      </c>
      <c r="AL468" s="76"/>
      <c r="AM468" s="78">
        <v>42126.646805555552</v>
      </c>
      <c r="AN468" s="76" t="s">
        <v>8071</v>
      </c>
      <c r="AO468" s="81" t="s">
        <v>8537</v>
      </c>
      <c r="AP468" s="76" t="s">
        <v>66</v>
      </c>
      <c r="AQ468" s="48"/>
      <c r="AR468" s="48"/>
      <c r="AS468" s="48"/>
      <c r="AT468" s="48"/>
      <c r="AU468" s="48"/>
      <c r="AV468" s="48"/>
      <c r="AW468" s="102" t="s">
        <v>10867</v>
      </c>
      <c r="AX468" s="102" t="s">
        <v>10867</v>
      </c>
      <c r="AY468" s="102" t="s">
        <v>11555</v>
      </c>
      <c r="AZ468" s="102" t="s">
        <v>11555</v>
      </c>
      <c r="BA468" s="2"/>
      <c r="BB468" s="3"/>
      <c r="BC468" s="3"/>
      <c r="BD468" s="3"/>
      <c r="BE468" s="3"/>
    </row>
    <row r="469" spans="1:57" x14ac:dyDescent="0.3">
      <c r="A469" s="62" t="s">
        <v>534</v>
      </c>
      <c r="B469" s="63"/>
      <c r="C469" s="63"/>
      <c r="D469" s="64"/>
      <c r="E469" s="66"/>
      <c r="F469" s="98" t="s">
        <v>7316</v>
      </c>
      <c r="G469" s="63"/>
      <c r="H469" s="67"/>
      <c r="I469" s="68"/>
      <c r="J469" s="68"/>
      <c r="K469" s="67" t="s">
        <v>9768</v>
      </c>
      <c r="L469" s="71"/>
      <c r="M469" s="72">
        <v>5744.7666015625</v>
      </c>
      <c r="N469" s="72">
        <v>6548.7255859375</v>
      </c>
      <c r="O469" s="73"/>
      <c r="P469" s="74"/>
      <c r="Q469" s="74"/>
      <c r="R469" s="84"/>
      <c r="S469" s="48">
        <v>0</v>
      </c>
      <c r="T469" s="48">
        <v>1</v>
      </c>
      <c r="U469" s="49">
        <v>0</v>
      </c>
      <c r="V469" s="49">
        <v>1.2658000000000001E-2</v>
      </c>
      <c r="W469" s="49">
        <v>5.5000000000000002E-5</v>
      </c>
      <c r="X469" s="49">
        <v>0.54666599999999999</v>
      </c>
      <c r="Y469" s="49">
        <v>0</v>
      </c>
      <c r="Z469" s="49">
        <v>0</v>
      </c>
      <c r="AA469" s="69">
        <v>469</v>
      </c>
      <c r="AB469" s="69"/>
      <c r="AC469" s="70"/>
      <c r="AD469" s="76">
        <v>1989</v>
      </c>
      <c r="AE469" s="76">
        <v>2769</v>
      </c>
      <c r="AF469" s="76">
        <v>38831</v>
      </c>
      <c r="AG469" s="76">
        <v>52792</v>
      </c>
      <c r="AH469" s="76"/>
      <c r="AI469" s="76" t="s">
        <v>4985</v>
      </c>
      <c r="AJ469" s="76" t="s">
        <v>5939</v>
      </c>
      <c r="AK469" s="81" t="s">
        <v>6537</v>
      </c>
      <c r="AL469" s="76"/>
      <c r="AM469" s="78">
        <v>41950.151805555557</v>
      </c>
      <c r="AN469" s="76" t="s">
        <v>8071</v>
      </c>
      <c r="AO469" s="81" t="s">
        <v>8538</v>
      </c>
      <c r="AP469" s="76" t="s">
        <v>66</v>
      </c>
      <c r="AQ469" s="48"/>
      <c r="AR469" s="48"/>
      <c r="AS469" s="48"/>
      <c r="AT469" s="48"/>
      <c r="AU469" s="48"/>
      <c r="AV469" s="48"/>
      <c r="AW469" s="102" t="s">
        <v>10866</v>
      </c>
      <c r="AX469" s="102" t="s">
        <v>10866</v>
      </c>
      <c r="AY469" s="102" t="s">
        <v>11554</v>
      </c>
      <c r="AZ469" s="102" t="s">
        <v>11554</v>
      </c>
      <c r="BA469" s="2"/>
      <c r="BB469" s="3"/>
      <c r="BC469" s="3"/>
      <c r="BD469" s="3"/>
      <c r="BE469" s="3"/>
    </row>
    <row r="470" spans="1:57" x14ac:dyDescent="0.3">
      <c r="A470" s="62" t="s">
        <v>535</v>
      </c>
      <c r="B470" s="63"/>
      <c r="C470" s="63"/>
      <c r="D470" s="64"/>
      <c r="E470" s="66"/>
      <c r="F470" s="98" t="s">
        <v>7317</v>
      </c>
      <c r="G470" s="63"/>
      <c r="H470" s="67"/>
      <c r="I470" s="68"/>
      <c r="J470" s="68"/>
      <c r="K470" s="67" t="s">
        <v>9769</v>
      </c>
      <c r="L470" s="71"/>
      <c r="M470" s="72">
        <v>4378.46337890625</v>
      </c>
      <c r="N470" s="72">
        <v>6288.6796875</v>
      </c>
      <c r="O470" s="73"/>
      <c r="P470" s="74"/>
      <c r="Q470" s="74"/>
      <c r="R470" s="84"/>
      <c r="S470" s="48">
        <v>0</v>
      </c>
      <c r="T470" s="48">
        <v>1</v>
      </c>
      <c r="U470" s="49">
        <v>0</v>
      </c>
      <c r="V470" s="49">
        <v>1.2658000000000001E-2</v>
      </c>
      <c r="W470" s="49">
        <v>5.5000000000000002E-5</v>
      </c>
      <c r="X470" s="49">
        <v>0.54666599999999999</v>
      </c>
      <c r="Y470" s="49">
        <v>0</v>
      </c>
      <c r="Z470" s="49">
        <v>0</v>
      </c>
      <c r="AA470" s="69">
        <v>470</v>
      </c>
      <c r="AB470" s="69"/>
      <c r="AC470" s="70"/>
      <c r="AD470" s="76">
        <v>519</v>
      </c>
      <c r="AE470" s="76">
        <v>156</v>
      </c>
      <c r="AF470" s="76">
        <v>7550</v>
      </c>
      <c r="AG470" s="76">
        <v>23124</v>
      </c>
      <c r="AH470" s="76"/>
      <c r="AI470" s="76" t="s">
        <v>4986</v>
      </c>
      <c r="AJ470" s="76" t="s">
        <v>5940</v>
      </c>
      <c r="AK470" s="76"/>
      <c r="AL470" s="76"/>
      <c r="AM470" s="78">
        <v>42511.156307870369</v>
      </c>
      <c r="AN470" s="76" t="s">
        <v>8071</v>
      </c>
      <c r="AO470" s="81" t="s">
        <v>8539</v>
      </c>
      <c r="AP470" s="76" t="s">
        <v>66</v>
      </c>
      <c r="AQ470" s="48"/>
      <c r="AR470" s="48"/>
      <c r="AS470" s="48"/>
      <c r="AT470" s="48"/>
      <c r="AU470" s="48"/>
      <c r="AV470" s="48"/>
      <c r="AW470" s="102" t="s">
        <v>10866</v>
      </c>
      <c r="AX470" s="102" t="s">
        <v>10866</v>
      </c>
      <c r="AY470" s="102" t="s">
        <v>11554</v>
      </c>
      <c r="AZ470" s="102" t="s">
        <v>11554</v>
      </c>
      <c r="BA470" s="2"/>
      <c r="BB470" s="3"/>
      <c r="BC470" s="3"/>
      <c r="BD470" s="3"/>
      <c r="BE470" s="3"/>
    </row>
    <row r="471" spans="1:57" x14ac:dyDescent="0.3">
      <c r="A471" s="62" t="s">
        <v>536</v>
      </c>
      <c r="B471" s="63"/>
      <c r="C471" s="63"/>
      <c r="D471" s="64"/>
      <c r="E471" s="66"/>
      <c r="F471" s="98" t="s">
        <v>7318</v>
      </c>
      <c r="G471" s="63"/>
      <c r="H471" s="67"/>
      <c r="I471" s="68"/>
      <c r="J471" s="68"/>
      <c r="K471" s="67" t="s">
        <v>9770</v>
      </c>
      <c r="L471" s="71"/>
      <c r="M471" s="72">
        <v>4934.0849609375</v>
      </c>
      <c r="N471" s="72">
        <v>6692.541015625</v>
      </c>
      <c r="O471" s="73"/>
      <c r="P471" s="74"/>
      <c r="Q471" s="74"/>
      <c r="R471" s="84"/>
      <c r="S471" s="48">
        <v>0</v>
      </c>
      <c r="T471" s="48">
        <v>1</v>
      </c>
      <c r="U471" s="49">
        <v>0</v>
      </c>
      <c r="V471" s="49">
        <v>1.2658000000000001E-2</v>
      </c>
      <c r="W471" s="49">
        <v>5.5000000000000002E-5</v>
      </c>
      <c r="X471" s="49">
        <v>0.54666599999999999</v>
      </c>
      <c r="Y471" s="49">
        <v>0</v>
      </c>
      <c r="Z471" s="49">
        <v>0</v>
      </c>
      <c r="AA471" s="69">
        <v>471</v>
      </c>
      <c r="AB471" s="69"/>
      <c r="AC471" s="70"/>
      <c r="AD471" s="76">
        <v>503</v>
      </c>
      <c r="AE471" s="76">
        <v>149</v>
      </c>
      <c r="AF471" s="76">
        <v>15105</v>
      </c>
      <c r="AG471" s="76">
        <v>39142</v>
      </c>
      <c r="AH471" s="76"/>
      <c r="AI471" s="76" t="s">
        <v>4987</v>
      </c>
      <c r="AJ471" s="76" t="s">
        <v>5941</v>
      </c>
      <c r="AK471" s="81" t="s">
        <v>6538</v>
      </c>
      <c r="AL471" s="76"/>
      <c r="AM471" s="78">
        <v>42614.645358796297</v>
      </c>
      <c r="AN471" s="76" t="s">
        <v>8071</v>
      </c>
      <c r="AO471" s="81" t="s">
        <v>8540</v>
      </c>
      <c r="AP471" s="76" t="s">
        <v>66</v>
      </c>
      <c r="AQ471" s="48"/>
      <c r="AR471" s="48"/>
      <c r="AS471" s="48"/>
      <c r="AT471" s="48"/>
      <c r="AU471" s="48"/>
      <c r="AV471" s="48"/>
      <c r="AW471" s="102" t="s">
        <v>10866</v>
      </c>
      <c r="AX471" s="102" t="s">
        <v>10866</v>
      </c>
      <c r="AY471" s="102" t="s">
        <v>11554</v>
      </c>
      <c r="AZ471" s="102" t="s">
        <v>11554</v>
      </c>
      <c r="BA471" s="2"/>
      <c r="BB471" s="3"/>
      <c r="BC471" s="3"/>
      <c r="BD471" s="3"/>
      <c r="BE471" s="3"/>
    </row>
    <row r="472" spans="1:57" x14ac:dyDescent="0.3">
      <c r="A472" s="62" t="s">
        <v>537</v>
      </c>
      <c r="B472" s="63"/>
      <c r="C472" s="63"/>
      <c r="D472" s="64"/>
      <c r="E472" s="66"/>
      <c r="F472" s="98" t="s">
        <v>7319</v>
      </c>
      <c r="G472" s="63"/>
      <c r="H472" s="67"/>
      <c r="I472" s="68"/>
      <c r="J472" s="68"/>
      <c r="K472" s="67" t="s">
        <v>9771</v>
      </c>
      <c r="L472" s="71"/>
      <c r="M472" s="72">
        <v>4876.0556640625</v>
      </c>
      <c r="N472" s="72">
        <v>2161.946044921875</v>
      </c>
      <c r="O472" s="73"/>
      <c r="P472" s="74"/>
      <c r="Q472" s="74"/>
      <c r="R472" s="84"/>
      <c r="S472" s="48">
        <v>2</v>
      </c>
      <c r="T472" s="48">
        <v>1</v>
      </c>
      <c r="U472" s="49">
        <v>0</v>
      </c>
      <c r="V472" s="49">
        <v>1</v>
      </c>
      <c r="W472" s="49">
        <v>0</v>
      </c>
      <c r="X472" s="49">
        <v>1.2982450000000001</v>
      </c>
      <c r="Y472" s="49">
        <v>0</v>
      </c>
      <c r="Z472" s="49">
        <v>0</v>
      </c>
      <c r="AA472" s="69">
        <v>472</v>
      </c>
      <c r="AB472" s="69"/>
      <c r="AC472" s="70"/>
      <c r="AD472" s="76">
        <v>165</v>
      </c>
      <c r="AE472" s="76">
        <v>185</v>
      </c>
      <c r="AF472" s="76">
        <v>3243</v>
      </c>
      <c r="AG472" s="76">
        <v>3203</v>
      </c>
      <c r="AH472" s="76"/>
      <c r="AI472" s="76" t="s">
        <v>4988</v>
      </c>
      <c r="AJ472" s="76" t="s">
        <v>5942</v>
      </c>
      <c r="AK472" s="81" t="s">
        <v>6539</v>
      </c>
      <c r="AL472" s="76"/>
      <c r="AM472" s="78">
        <v>42436.472650462965</v>
      </c>
      <c r="AN472" s="76" t="s">
        <v>8071</v>
      </c>
      <c r="AO472" s="81" t="s">
        <v>8541</v>
      </c>
      <c r="AP472" s="76" t="s">
        <v>66</v>
      </c>
      <c r="AQ472" s="48"/>
      <c r="AR472" s="48"/>
      <c r="AS472" s="48"/>
      <c r="AT472" s="48"/>
      <c r="AU472" s="48"/>
      <c r="AV472" s="48"/>
      <c r="AW472" s="102" t="s">
        <v>10868</v>
      </c>
      <c r="AX472" s="102" t="s">
        <v>10868</v>
      </c>
      <c r="AY472" s="102" t="s">
        <v>11556</v>
      </c>
      <c r="AZ472" s="102" t="s">
        <v>11556</v>
      </c>
      <c r="BA472" s="2"/>
      <c r="BB472" s="3"/>
      <c r="BC472" s="3"/>
      <c r="BD472" s="3"/>
      <c r="BE472" s="3"/>
    </row>
    <row r="473" spans="1:57" x14ac:dyDescent="0.3">
      <c r="A473" s="62" t="s">
        <v>538</v>
      </c>
      <c r="B473" s="63"/>
      <c r="C473" s="63"/>
      <c r="D473" s="64"/>
      <c r="E473" s="66"/>
      <c r="F473" s="98" t="s">
        <v>7320</v>
      </c>
      <c r="G473" s="63"/>
      <c r="H473" s="67"/>
      <c r="I473" s="68"/>
      <c r="J473" s="68"/>
      <c r="K473" s="67" t="s">
        <v>9772</v>
      </c>
      <c r="L473" s="71"/>
      <c r="M473" s="72">
        <v>4752.611328125</v>
      </c>
      <c r="N473" s="72">
        <v>2224.309814453125</v>
      </c>
      <c r="O473" s="73"/>
      <c r="P473" s="74"/>
      <c r="Q473" s="74"/>
      <c r="R473" s="84"/>
      <c r="S473" s="48">
        <v>0</v>
      </c>
      <c r="T473" s="48">
        <v>1</v>
      </c>
      <c r="U473" s="49">
        <v>0</v>
      </c>
      <c r="V473" s="49">
        <v>1</v>
      </c>
      <c r="W473" s="49">
        <v>0</v>
      </c>
      <c r="X473" s="49">
        <v>0.70175399999999999</v>
      </c>
      <c r="Y473" s="49">
        <v>0</v>
      </c>
      <c r="Z473" s="49">
        <v>0</v>
      </c>
      <c r="AA473" s="69">
        <v>473</v>
      </c>
      <c r="AB473" s="69"/>
      <c r="AC473" s="70"/>
      <c r="AD473" s="76">
        <v>227</v>
      </c>
      <c r="AE473" s="76">
        <v>226</v>
      </c>
      <c r="AF473" s="76">
        <v>5778</v>
      </c>
      <c r="AG473" s="76">
        <v>9313</v>
      </c>
      <c r="AH473" s="76"/>
      <c r="AI473" s="76"/>
      <c r="AJ473" s="76" t="s">
        <v>5943</v>
      </c>
      <c r="AK473" s="76"/>
      <c r="AL473" s="76"/>
      <c r="AM473" s="78">
        <v>43264.400902777779</v>
      </c>
      <c r="AN473" s="76" t="s">
        <v>8071</v>
      </c>
      <c r="AO473" s="81" t="s">
        <v>8542</v>
      </c>
      <c r="AP473" s="76" t="s">
        <v>66</v>
      </c>
      <c r="AQ473" s="48"/>
      <c r="AR473" s="48"/>
      <c r="AS473" s="48"/>
      <c r="AT473" s="48"/>
      <c r="AU473" s="48"/>
      <c r="AV473" s="48"/>
      <c r="AW473" s="102" t="s">
        <v>10869</v>
      </c>
      <c r="AX473" s="102" t="s">
        <v>10869</v>
      </c>
      <c r="AY473" s="102" t="s">
        <v>11557</v>
      </c>
      <c r="AZ473" s="102" t="s">
        <v>11557</v>
      </c>
      <c r="BA473" s="2"/>
      <c r="BB473" s="3"/>
      <c r="BC473" s="3"/>
      <c r="BD473" s="3"/>
      <c r="BE473" s="3"/>
    </row>
    <row r="474" spans="1:57" x14ac:dyDescent="0.3">
      <c r="A474" s="62" t="s">
        <v>539</v>
      </c>
      <c r="B474" s="63"/>
      <c r="C474" s="63"/>
      <c r="D474" s="64"/>
      <c r="E474" s="66"/>
      <c r="F474" s="98" t="s">
        <v>7321</v>
      </c>
      <c r="G474" s="63"/>
      <c r="H474" s="67"/>
      <c r="I474" s="68"/>
      <c r="J474" s="68"/>
      <c r="K474" s="67" t="s">
        <v>9773</v>
      </c>
      <c r="L474" s="71"/>
      <c r="M474" s="72">
        <v>4876.0556640625</v>
      </c>
      <c r="N474" s="72">
        <v>1205.70068359375</v>
      </c>
      <c r="O474" s="73"/>
      <c r="P474" s="74"/>
      <c r="Q474" s="74"/>
      <c r="R474" s="84"/>
      <c r="S474" s="48">
        <v>2</v>
      </c>
      <c r="T474" s="48">
        <v>1</v>
      </c>
      <c r="U474" s="49">
        <v>0</v>
      </c>
      <c r="V474" s="49">
        <v>1</v>
      </c>
      <c r="W474" s="49">
        <v>0</v>
      </c>
      <c r="X474" s="49">
        <v>1.2982450000000001</v>
      </c>
      <c r="Y474" s="49">
        <v>0</v>
      </c>
      <c r="Z474" s="49">
        <v>0</v>
      </c>
      <c r="AA474" s="69">
        <v>474</v>
      </c>
      <c r="AB474" s="69"/>
      <c r="AC474" s="70"/>
      <c r="AD474" s="76">
        <v>4705</v>
      </c>
      <c r="AE474" s="76">
        <v>1257</v>
      </c>
      <c r="AF474" s="76">
        <v>5804</v>
      </c>
      <c r="AG474" s="76">
        <v>9311</v>
      </c>
      <c r="AH474" s="76"/>
      <c r="AI474" s="76" t="s">
        <v>4989</v>
      </c>
      <c r="AJ474" s="76"/>
      <c r="AK474" s="81" t="s">
        <v>6540</v>
      </c>
      <c r="AL474" s="76"/>
      <c r="AM474" s="78">
        <v>40613.502997685187</v>
      </c>
      <c r="AN474" s="76" t="s">
        <v>8071</v>
      </c>
      <c r="AO474" s="81" t="s">
        <v>8543</v>
      </c>
      <c r="AP474" s="76" t="s">
        <v>66</v>
      </c>
      <c r="AQ474" s="48"/>
      <c r="AR474" s="48"/>
      <c r="AS474" s="48"/>
      <c r="AT474" s="48"/>
      <c r="AU474" s="48" t="s">
        <v>2400</v>
      </c>
      <c r="AV474" s="48" t="s">
        <v>2400</v>
      </c>
      <c r="AW474" s="102" t="s">
        <v>10870</v>
      </c>
      <c r="AX474" s="102" t="s">
        <v>10870</v>
      </c>
      <c r="AY474" s="102" t="s">
        <v>11558</v>
      </c>
      <c r="AZ474" s="102" t="s">
        <v>11558</v>
      </c>
      <c r="BA474" s="2"/>
      <c r="BB474" s="3"/>
      <c r="BC474" s="3"/>
      <c r="BD474" s="3"/>
      <c r="BE474" s="3"/>
    </row>
    <row r="475" spans="1:57" x14ac:dyDescent="0.3">
      <c r="A475" s="62" t="s">
        <v>540</v>
      </c>
      <c r="B475" s="63"/>
      <c r="C475" s="63"/>
      <c r="D475" s="64"/>
      <c r="E475" s="66"/>
      <c r="F475" s="98" t="s">
        <v>7322</v>
      </c>
      <c r="G475" s="63"/>
      <c r="H475" s="67"/>
      <c r="I475" s="68"/>
      <c r="J475" s="68"/>
      <c r="K475" s="67" t="s">
        <v>9774</v>
      </c>
      <c r="L475" s="71"/>
      <c r="M475" s="72">
        <v>4752.611328125</v>
      </c>
      <c r="N475" s="72">
        <v>1268.064453125</v>
      </c>
      <c r="O475" s="73"/>
      <c r="P475" s="74"/>
      <c r="Q475" s="74"/>
      <c r="R475" s="84"/>
      <c r="S475" s="48">
        <v>0</v>
      </c>
      <c r="T475" s="48">
        <v>1</v>
      </c>
      <c r="U475" s="49">
        <v>0</v>
      </c>
      <c r="V475" s="49">
        <v>1</v>
      </c>
      <c r="W475" s="49">
        <v>0</v>
      </c>
      <c r="X475" s="49">
        <v>0.70175399999999999</v>
      </c>
      <c r="Y475" s="49">
        <v>0</v>
      </c>
      <c r="Z475" s="49">
        <v>0</v>
      </c>
      <c r="AA475" s="69">
        <v>475</v>
      </c>
      <c r="AB475" s="69"/>
      <c r="AC475" s="70"/>
      <c r="AD475" s="76">
        <v>687</v>
      </c>
      <c r="AE475" s="76">
        <v>691</v>
      </c>
      <c r="AF475" s="76">
        <v>51759</v>
      </c>
      <c r="AG475" s="76">
        <v>25254</v>
      </c>
      <c r="AH475" s="76"/>
      <c r="AI475" s="76" t="s">
        <v>4990</v>
      </c>
      <c r="AJ475" s="76" t="s">
        <v>5944</v>
      </c>
      <c r="AK475" s="76"/>
      <c r="AL475" s="76"/>
      <c r="AM475" s="78">
        <v>43187.865370370368</v>
      </c>
      <c r="AN475" s="76" t="s">
        <v>8071</v>
      </c>
      <c r="AO475" s="81" t="s">
        <v>8544</v>
      </c>
      <c r="AP475" s="76" t="s">
        <v>66</v>
      </c>
      <c r="AQ475" s="48"/>
      <c r="AR475" s="48"/>
      <c r="AS475" s="48"/>
      <c r="AT475" s="48"/>
      <c r="AU475" s="48" t="s">
        <v>2400</v>
      </c>
      <c r="AV475" s="48" t="s">
        <v>2400</v>
      </c>
      <c r="AW475" s="102" t="s">
        <v>10871</v>
      </c>
      <c r="AX475" s="102" t="s">
        <v>10871</v>
      </c>
      <c r="AY475" s="102" t="s">
        <v>11559</v>
      </c>
      <c r="AZ475" s="102" t="s">
        <v>11559</v>
      </c>
      <c r="BA475" s="2"/>
      <c r="BB475" s="3"/>
      <c r="BC475" s="3"/>
      <c r="BD475" s="3"/>
      <c r="BE475" s="3"/>
    </row>
    <row r="476" spans="1:57" x14ac:dyDescent="0.3">
      <c r="A476" s="62" t="s">
        <v>541</v>
      </c>
      <c r="B476" s="63"/>
      <c r="C476" s="63"/>
      <c r="D476" s="64"/>
      <c r="E476" s="66"/>
      <c r="F476" s="98" t="s">
        <v>7323</v>
      </c>
      <c r="G476" s="63"/>
      <c r="H476" s="67"/>
      <c r="I476" s="68"/>
      <c r="J476" s="68"/>
      <c r="K476" s="67" t="s">
        <v>9775</v>
      </c>
      <c r="L476" s="71"/>
      <c r="M476" s="72">
        <v>4752.611328125</v>
      </c>
      <c r="N476" s="72">
        <v>311.81912231445313</v>
      </c>
      <c r="O476" s="73"/>
      <c r="P476" s="74"/>
      <c r="Q476" s="74"/>
      <c r="R476" s="84"/>
      <c r="S476" s="48">
        <v>0</v>
      </c>
      <c r="T476" s="48">
        <v>1</v>
      </c>
      <c r="U476" s="49">
        <v>0</v>
      </c>
      <c r="V476" s="49">
        <v>1</v>
      </c>
      <c r="W476" s="49">
        <v>0</v>
      </c>
      <c r="X476" s="49">
        <v>1</v>
      </c>
      <c r="Y476" s="49">
        <v>0</v>
      </c>
      <c r="Z476" s="49">
        <v>0</v>
      </c>
      <c r="AA476" s="69">
        <v>476</v>
      </c>
      <c r="AB476" s="69"/>
      <c r="AC476" s="70"/>
      <c r="AD476" s="76">
        <v>990</v>
      </c>
      <c r="AE476" s="76">
        <v>430</v>
      </c>
      <c r="AF476" s="76">
        <v>22415</v>
      </c>
      <c r="AG476" s="76">
        <v>21047</v>
      </c>
      <c r="AH476" s="76"/>
      <c r="AI476" s="76" t="s">
        <v>4991</v>
      </c>
      <c r="AJ476" s="76" t="s">
        <v>5945</v>
      </c>
      <c r="AK476" s="76"/>
      <c r="AL476" s="76"/>
      <c r="AM476" s="78">
        <v>40475.707384259258</v>
      </c>
      <c r="AN476" s="76" t="s">
        <v>8071</v>
      </c>
      <c r="AO476" s="81" t="s">
        <v>8545</v>
      </c>
      <c r="AP476" s="76" t="s">
        <v>66</v>
      </c>
      <c r="AQ476" s="48"/>
      <c r="AR476" s="48"/>
      <c r="AS476" s="48"/>
      <c r="AT476" s="48"/>
      <c r="AU476" s="48"/>
      <c r="AV476" s="48"/>
      <c r="AW476" s="102" t="s">
        <v>10872</v>
      </c>
      <c r="AX476" s="102" t="s">
        <v>10872</v>
      </c>
      <c r="AY476" s="102" t="s">
        <v>11560</v>
      </c>
      <c r="AZ476" s="102" t="s">
        <v>11560</v>
      </c>
      <c r="BA476" s="2"/>
      <c r="BB476" s="3"/>
      <c r="BC476" s="3"/>
      <c r="BD476" s="3"/>
      <c r="BE476" s="3"/>
    </row>
    <row r="477" spans="1:57" x14ac:dyDescent="0.3">
      <c r="A477" s="62" t="s">
        <v>1283</v>
      </c>
      <c r="B477" s="63"/>
      <c r="C477" s="63"/>
      <c r="D477" s="64"/>
      <c r="E477" s="66"/>
      <c r="F477" s="98" t="s">
        <v>7324</v>
      </c>
      <c r="G477" s="63"/>
      <c r="H477" s="67"/>
      <c r="I477" s="68"/>
      <c r="J477" s="68"/>
      <c r="K477" s="67" t="s">
        <v>9776</v>
      </c>
      <c r="L477" s="71"/>
      <c r="M477" s="72">
        <v>4876.0556640625</v>
      </c>
      <c r="N477" s="72">
        <v>249.45530700683594</v>
      </c>
      <c r="O477" s="73"/>
      <c r="P477" s="74"/>
      <c r="Q477" s="74"/>
      <c r="R477" s="84"/>
      <c r="S477" s="48">
        <v>1</v>
      </c>
      <c r="T477" s="48">
        <v>0</v>
      </c>
      <c r="U477" s="49">
        <v>0</v>
      </c>
      <c r="V477" s="49">
        <v>1</v>
      </c>
      <c r="W477" s="49">
        <v>0</v>
      </c>
      <c r="X477" s="49">
        <v>1</v>
      </c>
      <c r="Y477" s="49">
        <v>0</v>
      </c>
      <c r="Z477" s="49">
        <v>0</v>
      </c>
      <c r="AA477" s="69">
        <v>477</v>
      </c>
      <c r="AB477" s="69"/>
      <c r="AC477" s="70"/>
      <c r="AD477" s="76">
        <v>1401</v>
      </c>
      <c r="AE477" s="76">
        <v>937</v>
      </c>
      <c r="AF477" s="76">
        <v>6123</v>
      </c>
      <c r="AG477" s="76">
        <v>7892</v>
      </c>
      <c r="AH477" s="76"/>
      <c r="AI477" s="76" t="s">
        <v>4992</v>
      </c>
      <c r="AJ477" s="76" t="s">
        <v>5946</v>
      </c>
      <c r="AK477" s="81" t="s">
        <v>6541</v>
      </c>
      <c r="AL477" s="76"/>
      <c r="AM477" s="78">
        <v>39928.782233796293</v>
      </c>
      <c r="AN477" s="76" t="s">
        <v>8071</v>
      </c>
      <c r="AO477" s="81" t="s">
        <v>8546</v>
      </c>
      <c r="AP477" s="76" t="s">
        <v>65</v>
      </c>
      <c r="AQ477" s="48"/>
      <c r="AR477" s="48"/>
      <c r="AS477" s="48"/>
      <c r="AT477" s="48"/>
      <c r="AU477" s="48"/>
      <c r="AV477" s="48"/>
      <c r="AW477" s="48"/>
      <c r="AX477" s="48"/>
      <c r="AY477" s="48"/>
      <c r="AZ477" s="48"/>
      <c r="BA477" s="2"/>
      <c r="BB477" s="3"/>
      <c r="BC477" s="3"/>
      <c r="BD477" s="3"/>
      <c r="BE477" s="3"/>
    </row>
    <row r="478" spans="1:57" x14ac:dyDescent="0.3">
      <c r="A478" s="62" t="s">
        <v>542</v>
      </c>
      <c r="B478" s="63"/>
      <c r="C478" s="63"/>
      <c r="D478" s="64"/>
      <c r="E478" s="66"/>
      <c r="F478" s="98" t="s">
        <v>7325</v>
      </c>
      <c r="G478" s="63"/>
      <c r="H478" s="67"/>
      <c r="I478" s="68"/>
      <c r="J478" s="68"/>
      <c r="K478" s="67" t="s">
        <v>9777</v>
      </c>
      <c r="L478" s="71"/>
      <c r="M478" s="72">
        <v>4960.15966796875</v>
      </c>
      <c r="N478" s="72">
        <v>6859.18603515625</v>
      </c>
      <c r="O478" s="73"/>
      <c r="P478" s="74"/>
      <c r="Q478" s="74"/>
      <c r="R478" s="84"/>
      <c r="S478" s="48">
        <v>0</v>
      </c>
      <c r="T478" s="48">
        <v>1</v>
      </c>
      <c r="U478" s="49">
        <v>0</v>
      </c>
      <c r="V478" s="49">
        <v>1.2658000000000001E-2</v>
      </c>
      <c r="W478" s="49">
        <v>5.5000000000000002E-5</v>
      </c>
      <c r="X478" s="49">
        <v>0.54666599999999999</v>
      </c>
      <c r="Y478" s="49">
        <v>0</v>
      </c>
      <c r="Z478" s="49">
        <v>0</v>
      </c>
      <c r="AA478" s="69">
        <v>478</v>
      </c>
      <c r="AB478" s="69"/>
      <c r="AC478" s="70"/>
      <c r="AD478" s="76">
        <v>1300</v>
      </c>
      <c r="AE478" s="76">
        <v>1232</v>
      </c>
      <c r="AF478" s="76">
        <v>35272</v>
      </c>
      <c r="AG478" s="76">
        <v>42305</v>
      </c>
      <c r="AH478" s="76"/>
      <c r="AI478" s="76" t="s">
        <v>4993</v>
      </c>
      <c r="AJ478" s="76" t="s">
        <v>5947</v>
      </c>
      <c r="AK478" s="81" t="s">
        <v>6542</v>
      </c>
      <c r="AL478" s="76"/>
      <c r="AM478" s="78">
        <v>39794.149282407408</v>
      </c>
      <c r="AN478" s="76" t="s">
        <v>8071</v>
      </c>
      <c r="AO478" s="81" t="s">
        <v>8547</v>
      </c>
      <c r="AP478" s="76" t="s">
        <v>66</v>
      </c>
      <c r="AQ478" s="48"/>
      <c r="AR478" s="48"/>
      <c r="AS478" s="48"/>
      <c r="AT478" s="48"/>
      <c r="AU478" s="48"/>
      <c r="AV478" s="48"/>
      <c r="AW478" s="102" t="s">
        <v>10866</v>
      </c>
      <c r="AX478" s="102" t="s">
        <v>10866</v>
      </c>
      <c r="AY478" s="102" t="s">
        <v>11554</v>
      </c>
      <c r="AZ478" s="102" t="s">
        <v>11554</v>
      </c>
      <c r="BA478" s="2"/>
      <c r="BB478" s="3"/>
      <c r="BC478" s="3"/>
      <c r="BD478" s="3"/>
      <c r="BE478" s="3"/>
    </row>
    <row r="479" spans="1:57" x14ac:dyDescent="0.3">
      <c r="A479" s="62" t="s">
        <v>543</v>
      </c>
      <c r="B479" s="63"/>
      <c r="C479" s="63"/>
      <c r="D479" s="64"/>
      <c r="E479" s="66"/>
      <c r="F479" s="98" t="s">
        <v>7326</v>
      </c>
      <c r="G479" s="63"/>
      <c r="H479" s="67"/>
      <c r="I479" s="68"/>
      <c r="J479" s="68"/>
      <c r="K479" s="67" t="s">
        <v>9778</v>
      </c>
      <c r="L479" s="71"/>
      <c r="M479" s="72">
        <v>5379.0947265625</v>
      </c>
      <c r="N479" s="72">
        <v>6819.3916015625</v>
      </c>
      <c r="O479" s="73"/>
      <c r="P479" s="74"/>
      <c r="Q479" s="74"/>
      <c r="R479" s="84"/>
      <c r="S479" s="48">
        <v>0</v>
      </c>
      <c r="T479" s="48">
        <v>1</v>
      </c>
      <c r="U479" s="49">
        <v>0</v>
      </c>
      <c r="V479" s="49">
        <v>1.2658000000000001E-2</v>
      </c>
      <c r="W479" s="49">
        <v>5.5000000000000002E-5</v>
      </c>
      <c r="X479" s="49">
        <v>0.54666599999999999</v>
      </c>
      <c r="Y479" s="49">
        <v>0</v>
      </c>
      <c r="Z479" s="49">
        <v>0</v>
      </c>
      <c r="AA479" s="69">
        <v>479</v>
      </c>
      <c r="AB479" s="69"/>
      <c r="AC479" s="70"/>
      <c r="AD479" s="76">
        <v>972</v>
      </c>
      <c r="AE479" s="76">
        <v>206</v>
      </c>
      <c r="AF479" s="76">
        <v>52535</v>
      </c>
      <c r="AG479" s="76">
        <v>32108</v>
      </c>
      <c r="AH479" s="76"/>
      <c r="AI479" s="76" t="s">
        <v>4994</v>
      </c>
      <c r="AJ479" s="76" t="s">
        <v>5948</v>
      </c>
      <c r="AK479" s="76"/>
      <c r="AL479" s="76"/>
      <c r="AM479" s="78">
        <v>41139.057847222219</v>
      </c>
      <c r="AN479" s="76" t="s">
        <v>8071</v>
      </c>
      <c r="AO479" s="81" t="s">
        <v>8548</v>
      </c>
      <c r="AP479" s="76" t="s">
        <v>66</v>
      </c>
      <c r="AQ479" s="48"/>
      <c r="AR479" s="48"/>
      <c r="AS479" s="48"/>
      <c r="AT479" s="48"/>
      <c r="AU479" s="48"/>
      <c r="AV479" s="48"/>
      <c r="AW479" s="102" t="s">
        <v>10866</v>
      </c>
      <c r="AX479" s="102" t="s">
        <v>10866</v>
      </c>
      <c r="AY479" s="102" t="s">
        <v>11554</v>
      </c>
      <c r="AZ479" s="102" t="s">
        <v>11554</v>
      </c>
      <c r="BA479" s="2"/>
      <c r="BB479" s="3"/>
      <c r="BC479" s="3"/>
      <c r="BD479" s="3"/>
      <c r="BE479" s="3"/>
    </row>
    <row r="480" spans="1:57" x14ac:dyDescent="0.3">
      <c r="A480" s="62" t="s">
        <v>544</v>
      </c>
      <c r="B480" s="63"/>
      <c r="C480" s="63"/>
      <c r="D480" s="64"/>
      <c r="E480" s="66"/>
      <c r="F480" s="98" t="s">
        <v>7327</v>
      </c>
      <c r="G480" s="63"/>
      <c r="H480" s="67"/>
      <c r="I480" s="68"/>
      <c r="J480" s="68"/>
      <c r="K480" s="67" t="s">
        <v>9779</v>
      </c>
      <c r="L480" s="71"/>
      <c r="M480" s="72">
        <v>4173.873046875</v>
      </c>
      <c r="N480" s="72">
        <v>8999.7724609375</v>
      </c>
      <c r="O480" s="73"/>
      <c r="P480" s="74"/>
      <c r="Q480" s="74"/>
      <c r="R480" s="84"/>
      <c r="S480" s="48">
        <v>1</v>
      </c>
      <c r="T480" s="48">
        <v>1</v>
      </c>
      <c r="U480" s="49">
        <v>0</v>
      </c>
      <c r="V480" s="49">
        <v>0</v>
      </c>
      <c r="W480" s="49">
        <v>0</v>
      </c>
      <c r="X480" s="49">
        <v>1</v>
      </c>
      <c r="Y480" s="49">
        <v>0</v>
      </c>
      <c r="Z480" s="49" t="s">
        <v>10536</v>
      </c>
      <c r="AA480" s="69">
        <v>480</v>
      </c>
      <c r="AB480" s="69"/>
      <c r="AC480" s="70"/>
      <c r="AD480" s="76">
        <v>578</v>
      </c>
      <c r="AE480" s="76">
        <v>730</v>
      </c>
      <c r="AF480" s="76">
        <v>33704</v>
      </c>
      <c r="AG480" s="76">
        <v>11940</v>
      </c>
      <c r="AH480" s="76"/>
      <c r="AI480" s="76" t="s">
        <v>4995</v>
      </c>
      <c r="AJ480" s="76" t="s">
        <v>5686</v>
      </c>
      <c r="AK480" s="81" t="s">
        <v>6543</v>
      </c>
      <c r="AL480" s="76"/>
      <c r="AM480" s="78">
        <v>40090.367326388892</v>
      </c>
      <c r="AN480" s="76" t="s">
        <v>8071</v>
      </c>
      <c r="AO480" s="81" t="s">
        <v>8549</v>
      </c>
      <c r="AP480" s="76" t="s">
        <v>66</v>
      </c>
      <c r="AQ480" s="48"/>
      <c r="AR480" s="48"/>
      <c r="AS480" s="48"/>
      <c r="AT480" s="48"/>
      <c r="AU480" s="48"/>
      <c r="AV480" s="48"/>
      <c r="AW480" s="102" t="s">
        <v>10873</v>
      </c>
      <c r="AX480" s="102" t="s">
        <v>10873</v>
      </c>
      <c r="AY480" s="102" t="s">
        <v>11561</v>
      </c>
      <c r="AZ480" s="102" t="s">
        <v>11561</v>
      </c>
      <c r="BA480" s="2"/>
      <c r="BB480" s="3"/>
      <c r="BC480" s="3"/>
      <c r="BD480" s="3"/>
      <c r="BE480" s="3"/>
    </row>
    <row r="481" spans="1:57" x14ac:dyDescent="0.3">
      <c r="A481" s="62" t="s">
        <v>545</v>
      </c>
      <c r="B481" s="63"/>
      <c r="C481" s="63"/>
      <c r="D481" s="64"/>
      <c r="E481" s="66"/>
      <c r="F481" s="98" t="s">
        <v>7328</v>
      </c>
      <c r="G481" s="63"/>
      <c r="H481" s="67"/>
      <c r="I481" s="68"/>
      <c r="J481" s="68"/>
      <c r="K481" s="67" t="s">
        <v>9780</v>
      </c>
      <c r="L481" s="71"/>
      <c r="M481" s="72">
        <v>5320.78564453125</v>
      </c>
      <c r="N481" s="72">
        <v>5799.8359375</v>
      </c>
      <c r="O481" s="73"/>
      <c r="P481" s="74"/>
      <c r="Q481" s="74"/>
      <c r="R481" s="84"/>
      <c r="S481" s="48">
        <v>0</v>
      </c>
      <c r="T481" s="48">
        <v>1</v>
      </c>
      <c r="U481" s="49">
        <v>0</v>
      </c>
      <c r="V481" s="49">
        <v>0.04</v>
      </c>
      <c r="W481" s="49">
        <v>0</v>
      </c>
      <c r="X481" s="49">
        <v>0.57588300000000003</v>
      </c>
      <c r="Y481" s="49">
        <v>0</v>
      </c>
      <c r="Z481" s="49">
        <v>0</v>
      </c>
      <c r="AA481" s="69">
        <v>481</v>
      </c>
      <c r="AB481" s="69"/>
      <c r="AC481" s="70"/>
      <c r="AD481" s="76">
        <v>509</v>
      </c>
      <c r="AE481" s="76">
        <v>367</v>
      </c>
      <c r="AF481" s="76">
        <v>10621</v>
      </c>
      <c r="AG481" s="76">
        <v>41963</v>
      </c>
      <c r="AH481" s="76"/>
      <c r="AI481" s="76" t="s">
        <v>4996</v>
      </c>
      <c r="AJ481" s="76" t="s">
        <v>5949</v>
      </c>
      <c r="AK481" s="81" t="s">
        <v>6544</v>
      </c>
      <c r="AL481" s="76"/>
      <c r="AM481" s="78">
        <v>42118.167569444442</v>
      </c>
      <c r="AN481" s="76" t="s">
        <v>8071</v>
      </c>
      <c r="AO481" s="81" t="s">
        <v>8550</v>
      </c>
      <c r="AP481" s="76" t="s">
        <v>66</v>
      </c>
      <c r="AQ481" s="48" t="s">
        <v>2132</v>
      </c>
      <c r="AR481" s="48" t="s">
        <v>2132</v>
      </c>
      <c r="AS481" s="48" t="s">
        <v>2352</v>
      </c>
      <c r="AT481" s="48" t="s">
        <v>2352</v>
      </c>
      <c r="AU481" s="48"/>
      <c r="AV481" s="48"/>
      <c r="AW481" s="102" t="s">
        <v>10640</v>
      </c>
      <c r="AX481" s="102" t="s">
        <v>10640</v>
      </c>
      <c r="AY481" s="102" t="s">
        <v>11329</v>
      </c>
      <c r="AZ481" s="102" t="s">
        <v>11329</v>
      </c>
      <c r="BA481" s="2"/>
      <c r="BB481" s="3"/>
      <c r="BC481" s="3"/>
      <c r="BD481" s="3"/>
      <c r="BE481" s="3"/>
    </row>
    <row r="482" spans="1:57" x14ac:dyDescent="0.3">
      <c r="A482" s="62" t="s">
        <v>546</v>
      </c>
      <c r="B482" s="63"/>
      <c r="C482" s="63"/>
      <c r="D482" s="64"/>
      <c r="E482" s="66"/>
      <c r="F482" s="98" t="s">
        <v>7329</v>
      </c>
      <c r="G482" s="63"/>
      <c r="H482" s="67"/>
      <c r="I482" s="68"/>
      <c r="J482" s="68"/>
      <c r="K482" s="67" t="s">
        <v>9781</v>
      </c>
      <c r="L482" s="71"/>
      <c r="M482" s="72">
        <v>8116.47216796875</v>
      </c>
      <c r="N482" s="72">
        <v>4880.01708984375</v>
      </c>
      <c r="O482" s="73"/>
      <c r="P482" s="74"/>
      <c r="Q482" s="74"/>
      <c r="R482" s="84"/>
      <c r="S482" s="48">
        <v>0</v>
      </c>
      <c r="T482" s="48">
        <v>1</v>
      </c>
      <c r="U482" s="49">
        <v>0</v>
      </c>
      <c r="V482" s="49">
        <v>0.14285700000000001</v>
      </c>
      <c r="W482" s="49">
        <v>0</v>
      </c>
      <c r="X482" s="49">
        <v>0.65540500000000002</v>
      </c>
      <c r="Y482" s="49">
        <v>0</v>
      </c>
      <c r="Z482" s="49">
        <v>0</v>
      </c>
      <c r="AA482" s="69">
        <v>482</v>
      </c>
      <c r="AB482" s="69"/>
      <c r="AC482" s="70"/>
      <c r="AD482" s="76">
        <v>2302</v>
      </c>
      <c r="AE482" s="76">
        <v>2311</v>
      </c>
      <c r="AF482" s="76">
        <v>75516</v>
      </c>
      <c r="AG482" s="76">
        <v>1805</v>
      </c>
      <c r="AH482" s="76"/>
      <c r="AI482" s="76" t="s">
        <v>4997</v>
      </c>
      <c r="AJ482" s="76" t="s">
        <v>5950</v>
      </c>
      <c r="AK482" s="81" t="s">
        <v>6545</v>
      </c>
      <c r="AL482" s="76"/>
      <c r="AM482" s="78">
        <v>40588.311805555553</v>
      </c>
      <c r="AN482" s="76" t="s">
        <v>8071</v>
      </c>
      <c r="AO482" s="81" t="s">
        <v>8551</v>
      </c>
      <c r="AP482" s="76" t="s">
        <v>66</v>
      </c>
      <c r="AQ482" s="48"/>
      <c r="AR482" s="48"/>
      <c r="AS482" s="48"/>
      <c r="AT482" s="48"/>
      <c r="AU482" s="48"/>
      <c r="AV482" s="48"/>
      <c r="AW482" s="102" t="s">
        <v>10874</v>
      </c>
      <c r="AX482" s="102" t="s">
        <v>10874</v>
      </c>
      <c r="AY482" s="102" t="s">
        <v>11562</v>
      </c>
      <c r="AZ482" s="102" t="s">
        <v>11562</v>
      </c>
      <c r="BA482" s="2"/>
      <c r="BB482" s="3"/>
      <c r="BC482" s="3"/>
      <c r="BD482" s="3"/>
      <c r="BE482" s="3"/>
    </row>
    <row r="483" spans="1:57" x14ac:dyDescent="0.3">
      <c r="A483" s="62" t="s">
        <v>1284</v>
      </c>
      <c r="B483" s="63"/>
      <c r="C483" s="63"/>
      <c r="D483" s="64"/>
      <c r="E483" s="66"/>
      <c r="F483" s="98" t="s">
        <v>7330</v>
      </c>
      <c r="G483" s="63"/>
      <c r="H483" s="67"/>
      <c r="I483" s="68"/>
      <c r="J483" s="68"/>
      <c r="K483" s="67" t="s">
        <v>9782</v>
      </c>
      <c r="L483" s="71"/>
      <c r="M483" s="72">
        <v>7885.013671875</v>
      </c>
      <c r="N483" s="72">
        <v>4968.31787109375</v>
      </c>
      <c r="O483" s="73"/>
      <c r="P483" s="74"/>
      <c r="Q483" s="74"/>
      <c r="R483" s="84"/>
      <c r="S483" s="48">
        <v>4</v>
      </c>
      <c r="T483" s="48">
        <v>0</v>
      </c>
      <c r="U483" s="49">
        <v>12</v>
      </c>
      <c r="V483" s="49">
        <v>0.25</v>
      </c>
      <c r="W483" s="49">
        <v>0</v>
      </c>
      <c r="X483" s="49">
        <v>2.378377</v>
      </c>
      <c r="Y483" s="49">
        <v>0</v>
      </c>
      <c r="Z483" s="49">
        <v>0</v>
      </c>
      <c r="AA483" s="69">
        <v>483</v>
      </c>
      <c r="AB483" s="69"/>
      <c r="AC483" s="70"/>
      <c r="AD483" s="76">
        <v>1068</v>
      </c>
      <c r="AE483" s="76">
        <v>7431592</v>
      </c>
      <c r="AF483" s="76">
        <v>33515</v>
      </c>
      <c r="AG483" s="76">
        <v>2972</v>
      </c>
      <c r="AH483" s="76"/>
      <c r="AI483" s="76" t="s">
        <v>4998</v>
      </c>
      <c r="AJ483" s="76"/>
      <c r="AK483" s="76"/>
      <c r="AL483" s="76"/>
      <c r="AM483" s="78">
        <v>40930.75513888889</v>
      </c>
      <c r="AN483" s="76" t="s">
        <v>8071</v>
      </c>
      <c r="AO483" s="81" t="s">
        <v>8552</v>
      </c>
      <c r="AP483" s="76" t="s">
        <v>65</v>
      </c>
      <c r="AQ483" s="48"/>
      <c r="AR483" s="48"/>
      <c r="AS483" s="48"/>
      <c r="AT483" s="48"/>
      <c r="AU483" s="48"/>
      <c r="AV483" s="48"/>
      <c r="AW483" s="48"/>
      <c r="AX483" s="48"/>
      <c r="AY483" s="48"/>
      <c r="AZ483" s="48"/>
      <c r="BA483" s="2"/>
      <c r="BB483" s="3"/>
      <c r="BC483" s="3"/>
      <c r="BD483" s="3"/>
      <c r="BE483" s="3"/>
    </row>
    <row r="484" spans="1:57" x14ac:dyDescent="0.3">
      <c r="A484" s="62" t="s">
        <v>547</v>
      </c>
      <c r="B484" s="63"/>
      <c r="C484" s="63"/>
      <c r="D484" s="64"/>
      <c r="E484" s="66"/>
      <c r="F484" s="98" t="s">
        <v>7331</v>
      </c>
      <c r="G484" s="63"/>
      <c r="H484" s="67"/>
      <c r="I484" s="68"/>
      <c r="J484" s="68"/>
      <c r="K484" s="67" t="s">
        <v>9783</v>
      </c>
      <c r="L484" s="71"/>
      <c r="M484" s="72">
        <v>1666.9564208984375</v>
      </c>
      <c r="N484" s="72">
        <v>6155.3828125</v>
      </c>
      <c r="O484" s="73"/>
      <c r="P484" s="74"/>
      <c r="Q484" s="74"/>
      <c r="R484" s="84"/>
      <c r="S484" s="48">
        <v>0</v>
      </c>
      <c r="T484" s="48">
        <v>1</v>
      </c>
      <c r="U484" s="49">
        <v>0</v>
      </c>
      <c r="V484" s="49">
        <v>9.7090000000000006E-3</v>
      </c>
      <c r="W484" s="49">
        <v>1.8818999999999999E-2</v>
      </c>
      <c r="X484" s="49">
        <v>0.54937599999999998</v>
      </c>
      <c r="Y484" s="49">
        <v>0</v>
      </c>
      <c r="Z484" s="49">
        <v>0</v>
      </c>
      <c r="AA484" s="69">
        <v>484</v>
      </c>
      <c r="AB484" s="69"/>
      <c r="AC484" s="70"/>
      <c r="AD484" s="76">
        <v>662</v>
      </c>
      <c r="AE484" s="76">
        <v>419</v>
      </c>
      <c r="AF484" s="76">
        <v>11555</v>
      </c>
      <c r="AG484" s="76">
        <v>42877</v>
      </c>
      <c r="AH484" s="76"/>
      <c r="AI484" s="76" t="s">
        <v>4999</v>
      </c>
      <c r="AJ484" s="76" t="s">
        <v>5951</v>
      </c>
      <c r="AK484" s="76"/>
      <c r="AL484" s="76"/>
      <c r="AM484" s="78">
        <v>40184.891273148147</v>
      </c>
      <c r="AN484" s="76" t="s">
        <v>8071</v>
      </c>
      <c r="AO484" s="81" t="s">
        <v>8553</v>
      </c>
      <c r="AP484" s="76" t="s">
        <v>66</v>
      </c>
      <c r="AQ484" s="48"/>
      <c r="AR484" s="48"/>
      <c r="AS484" s="48"/>
      <c r="AT484" s="48"/>
      <c r="AU484" s="48"/>
      <c r="AV484" s="48"/>
      <c r="AW484" s="102" t="s">
        <v>10629</v>
      </c>
      <c r="AX484" s="102" t="s">
        <v>10629</v>
      </c>
      <c r="AY484" s="102" t="s">
        <v>11318</v>
      </c>
      <c r="AZ484" s="102" t="s">
        <v>11318</v>
      </c>
      <c r="BA484" s="2"/>
      <c r="BB484" s="3"/>
      <c r="BC484" s="3"/>
      <c r="BD484" s="3"/>
      <c r="BE484" s="3"/>
    </row>
    <row r="485" spans="1:57" x14ac:dyDescent="0.3">
      <c r="A485" s="62" t="s">
        <v>548</v>
      </c>
      <c r="B485" s="63"/>
      <c r="C485" s="63"/>
      <c r="D485" s="64"/>
      <c r="E485" s="66"/>
      <c r="F485" s="98" t="s">
        <v>7332</v>
      </c>
      <c r="G485" s="63"/>
      <c r="H485" s="67"/>
      <c r="I485" s="68"/>
      <c r="J485" s="68"/>
      <c r="K485" s="67" t="s">
        <v>9784</v>
      </c>
      <c r="L485" s="71"/>
      <c r="M485" s="72">
        <v>9548.484375</v>
      </c>
      <c r="N485" s="72">
        <v>9430.9404296875</v>
      </c>
      <c r="O485" s="73"/>
      <c r="P485" s="74"/>
      <c r="Q485" s="74"/>
      <c r="R485" s="84"/>
      <c r="S485" s="48">
        <v>1</v>
      </c>
      <c r="T485" s="48">
        <v>1</v>
      </c>
      <c r="U485" s="49">
        <v>0</v>
      </c>
      <c r="V485" s="49">
        <v>0</v>
      </c>
      <c r="W485" s="49">
        <v>0</v>
      </c>
      <c r="X485" s="49">
        <v>1</v>
      </c>
      <c r="Y485" s="49">
        <v>0</v>
      </c>
      <c r="Z485" s="49" t="s">
        <v>10536</v>
      </c>
      <c r="AA485" s="69">
        <v>485</v>
      </c>
      <c r="AB485" s="69"/>
      <c r="AC485" s="70"/>
      <c r="AD485" s="76">
        <v>1074</v>
      </c>
      <c r="AE485" s="76">
        <v>374</v>
      </c>
      <c r="AF485" s="76">
        <v>56770</v>
      </c>
      <c r="AG485" s="76">
        <v>20026</v>
      </c>
      <c r="AH485" s="76"/>
      <c r="AI485" s="76" t="s">
        <v>5000</v>
      </c>
      <c r="AJ485" s="76" t="s">
        <v>5952</v>
      </c>
      <c r="AK485" s="81" t="s">
        <v>6546</v>
      </c>
      <c r="AL485" s="76"/>
      <c r="AM485" s="78">
        <v>40585.869872685187</v>
      </c>
      <c r="AN485" s="76" t="s">
        <v>8071</v>
      </c>
      <c r="AO485" s="81" t="s">
        <v>8554</v>
      </c>
      <c r="AP485" s="76" t="s">
        <v>66</v>
      </c>
      <c r="AQ485" s="48" t="s">
        <v>2213</v>
      </c>
      <c r="AR485" s="48" t="s">
        <v>2213</v>
      </c>
      <c r="AS485" s="48" t="s">
        <v>2350</v>
      </c>
      <c r="AT485" s="48" t="s">
        <v>2350</v>
      </c>
      <c r="AU485" s="48"/>
      <c r="AV485" s="48"/>
      <c r="AW485" s="102" t="s">
        <v>10875</v>
      </c>
      <c r="AX485" s="102" t="s">
        <v>10875</v>
      </c>
      <c r="AY485" s="102" t="s">
        <v>11563</v>
      </c>
      <c r="AZ485" s="102" t="s">
        <v>11563</v>
      </c>
      <c r="BA485" s="2"/>
      <c r="BB485" s="3"/>
      <c r="BC485" s="3"/>
      <c r="BD485" s="3"/>
      <c r="BE485" s="3"/>
    </row>
    <row r="486" spans="1:57" x14ac:dyDescent="0.3">
      <c r="A486" s="62" t="s">
        <v>549</v>
      </c>
      <c r="B486" s="63"/>
      <c r="C486" s="63"/>
      <c r="D486" s="64"/>
      <c r="E486" s="66"/>
      <c r="F486" s="98" t="s">
        <v>7333</v>
      </c>
      <c r="G486" s="63"/>
      <c r="H486" s="67"/>
      <c r="I486" s="68"/>
      <c r="J486" s="68"/>
      <c r="K486" s="67" t="s">
        <v>9785</v>
      </c>
      <c r="L486" s="71"/>
      <c r="M486" s="72">
        <v>4909.38232421875</v>
      </c>
      <c r="N486" s="72">
        <v>6049.291015625</v>
      </c>
      <c r="O486" s="73"/>
      <c r="P486" s="74"/>
      <c r="Q486" s="74"/>
      <c r="R486" s="84"/>
      <c r="S486" s="48">
        <v>0</v>
      </c>
      <c r="T486" s="48">
        <v>1</v>
      </c>
      <c r="U486" s="49">
        <v>0</v>
      </c>
      <c r="V486" s="49">
        <v>1.2658000000000001E-2</v>
      </c>
      <c r="W486" s="49">
        <v>5.5000000000000002E-5</v>
      </c>
      <c r="X486" s="49">
        <v>0.54666599999999999</v>
      </c>
      <c r="Y486" s="49">
        <v>0</v>
      </c>
      <c r="Z486" s="49">
        <v>0</v>
      </c>
      <c r="AA486" s="69">
        <v>486</v>
      </c>
      <c r="AB486" s="69"/>
      <c r="AC486" s="70"/>
      <c r="AD486" s="76">
        <v>274</v>
      </c>
      <c r="AE486" s="76">
        <v>109</v>
      </c>
      <c r="AF486" s="76">
        <v>7671</v>
      </c>
      <c r="AG486" s="76">
        <v>55850</v>
      </c>
      <c r="AH486" s="76"/>
      <c r="AI486" s="76" t="s">
        <v>5001</v>
      </c>
      <c r="AJ486" s="76" t="s">
        <v>5953</v>
      </c>
      <c r="AK486" s="76"/>
      <c r="AL486" s="76"/>
      <c r="AM486" s="78">
        <v>42841.099791666667</v>
      </c>
      <c r="AN486" s="76" t="s">
        <v>8071</v>
      </c>
      <c r="AO486" s="81" t="s">
        <v>8555</v>
      </c>
      <c r="AP486" s="76" t="s">
        <v>66</v>
      </c>
      <c r="AQ486" s="48"/>
      <c r="AR486" s="48"/>
      <c r="AS486" s="48"/>
      <c r="AT486" s="48"/>
      <c r="AU486" s="48"/>
      <c r="AV486" s="48"/>
      <c r="AW486" s="102" t="s">
        <v>10866</v>
      </c>
      <c r="AX486" s="102" t="s">
        <v>10866</v>
      </c>
      <c r="AY486" s="102" t="s">
        <v>11554</v>
      </c>
      <c r="AZ486" s="102" t="s">
        <v>11554</v>
      </c>
      <c r="BA486" s="2"/>
      <c r="BB486" s="3"/>
      <c r="BC486" s="3"/>
      <c r="BD486" s="3"/>
      <c r="BE486" s="3"/>
    </row>
    <row r="487" spans="1:57" x14ac:dyDescent="0.3">
      <c r="A487" s="62" t="s">
        <v>550</v>
      </c>
      <c r="B487" s="63"/>
      <c r="C487" s="63"/>
      <c r="D487" s="64"/>
      <c r="E487" s="66"/>
      <c r="F487" s="98" t="s">
        <v>7334</v>
      </c>
      <c r="G487" s="63"/>
      <c r="H487" s="67"/>
      <c r="I487" s="68"/>
      <c r="J487" s="68"/>
      <c r="K487" s="67" t="s">
        <v>9786</v>
      </c>
      <c r="L487" s="71"/>
      <c r="M487" s="72">
        <v>9443.5</v>
      </c>
      <c r="N487" s="72">
        <v>4469.40771484375</v>
      </c>
      <c r="O487" s="73"/>
      <c r="P487" s="74"/>
      <c r="Q487" s="74"/>
      <c r="R487" s="84"/>
      <c r="S487" s="48">
        <v>0</v>
      </c>
      <c r="T487" s="48">
        <v>2</v>
      </c>
      <c r="U487" s="49">
        <v>2</v>
      </c>
      <c r="V487" s="49">
        <v>0.5</v>
      </c>
      <c r="W487" s="49">
        <v>0</v>
      </c>
      <c r="X487" s="49">
        <v>1.4594590000000001</v>
      </c>
      <c r="Y487" s="49">
        <v>0</v>
      </c>
      <c r="Z487" s="49">
        <v>0</v>
      </c>
      <c r="AA487" s="69">
        <v>487</v>
      </c>
      <c r="AB487" s="69"/>
      <c r="AC487" s="70"/>
      <c r="AD487" s="76">
        <v>4991</v>
      </c>
      <c r="AE487" s="76">
        <v>3139</v>
      </c>
      <c r="AF487" s="76">
        <v>29217</v>
      </c>
      <c r="AG487" s="76">
        <v>42083</v>
      </c>
      <c r="AH487" s="76"/>
      <c r="AI487" s="76" t="s">
        <v>5002</v>
      </c>
      <c r="AJ487" s="76" t="s">
        <v>5777</v>
      </c>
      <c r="AK487" s="81" t="s">
        <v>6547</v>
      </c>
      <c r="AL487" s="76"/>
      <c r="AM487" s="78">
        <v>41332.965636574074</v>
      </c>
      <c r="AN487" s="76" t="s">
        <v>8071</v>
      </c>
      <c r="AO487" s="81" t="s">
        <v>8556</v>
      </c>
      <c r="AP487" s="76" t="s">
        <v>66</v>
      </c>
      <c r="AQ487" s="48" t="s">
        <v>2214</v>
      </c>
      <c r="AR487" s="48" t="s">
        <v>2214</v>
      </c>
      <c r="AS487" s="48" t="s">
        <v>2350</v>
      </c>
      <c r="AT487" s="48" t="s">
        <v>2350</v>
      </c>
      <c r="AU487" s="48"/>
      <c r="AV487" s="48"/>
      <c r="AW487" s="102" t="s">
        <v>10876</v>
      </c>
      <c r="AX487" s="102" t="s">
        <v>10876</v>
      </c>
      <c r="AY487" s="102" t="s">
        <v>11564</v>
      </c>
      <c r="AZ487" s="102" t="s">
        <v>11564</v>
      </c>
      <c r="BA487" s="2"/>
      <c r="BB487" s="3"/>
      <c r="BC487" s="3"/>
      <c r="BD487" s="3"/>
      <c r="BE487" s="3"/>
    </row>
    <row r="488" spans="1:57" x14ac:dyDescent="0.3">
      <c r="A488" s="62" t="s">
        <v>1285</v>
      </c>
      <c r="B488" s="63"/>
      <c r="C488" s="63"/>
      <c r="D488" s="64"/>
      <c r="E488" s="66"/>
      <c r="F488" s="98" t="s">
        <v>7335</v>
      </c>
      <c r="G488" s="63"/>
      <c r="H488" s="67"/>
      <c r="I488" s="68"/>
      <c r="J488" s="68"/>
      <c r="K488" s="67" t="s">
        <v>9787</v>
      </c>
      <c r="L488" s="71"/>
      <c r="M488" s="72">
        <v>9628.6669921875</v>
      </c>
      <c r="N488" s="72">
        <v>4614.9228515625</v>
      </c>
      <c r="O488" s="73"/>
      <c r="P488" s="74"/>
      <c r="Q488" s="74"/>
      <c r="R488" s="84"/>
      <c r="S488" s="48">
        <v>1</v>
      </c>
      <c r="T488" s="48">
        <v>0</v>
      </c>
      <c r="U488" s="49">
        <v>0</v>
      </c>
      <c r="V488" s="49">
        <v>0.33333299999999999</v>
      </c>
      <c r="W488" s="49">
        <v>0</v>
      </c>
      <c r="X488" s="49">
        <v>0.77027000000000001</v>
      </c>
      <c r="Y488" s="49">
        <v>0</v>
      </c>
      <c r="Z488" s="49">
        <v>0</v>
      </c>
      <c r="AA488" s="69">
        <v>488</v>
      </c>
      <c r="AB488" s="69"/>
      <c r="AC488" s="70"/>
      <c r="AD488" s="76">
        <v>1461</v>
      </c>
      <c r="AE488" s="76">
        <v>52400</v>
      </c>
      <c r="AF488" s="76">
        <v>3231</v>
      </c>
      <c r="AG488" s="76">
        <v>5162</v>
      </c>
      <c r="AH488" s="76"/>
      <c r="AI488" s="76" t="s">
        <v>5003</v>
      </c>
      <c r="AJ488" s="76"/>
      <c r="AK488" s="81" t="s">
        <v>6548</v>
      </c>
      <c r="AL488" s="76"/>
      <c r="AM488" s="78">
        <v>40343.615034722221</v>
      </c>
      <c r="AN488" s="76" t="s">
        <v>8071</v>
      </c>
      <c r="AO488" s="81" t="s">
        <v>8557</v>
      </c>
      <c r="AP488" s="76" t="s">
        <v>65</v>
      </c>
      <c r="AQ488" s="48"/>
      <c r="AR488" s="48"/>
      <c r="AS488" s="48"/>
      <c r="AT488" s="48"/>
      <c r="AU488" s="48"/>
      <c r="AV488" s="48"/>
      <c r="AW488" s="48"/>
      <c r="AX488" s="48"/>
      <c r="AY488" s="48"/>
      <c r="AZ488" s="48"/>
      <c r="BA488" s="2"/>
      <c r="BB488" s="3"/>
      <c r="BC488" s="3"/>
      <c r="BD488" s="3"/>
      <c r="BE488" s="3"/>
    </row>
    <row r="489" spans="1:57" x14ac:dyDescent="0.3">
      <c r="A489" s="62" t="s">
        <v>1286</v>
      </c>
      <c r="B489" s="63"/>
      <c r="C489" s="63"/>
      <c r="D489" s="64"/>
      <c r="E489" s="66"/>
      <c r="F489" s="98" t="s">
        <v>7336</v>
      </c>
      <c r="G489" s="63"/>
      <c r="H489" s="67"/>
      <c r="I489" s="68"/>
      <c r="J489" s="68"/>
      <c r="K489" s="67" t="s">
        <v>9788</v>
      </c>
      <c r="L489" s="71"/>
      <c r="M489" s="72">
        <v>9505.22265625</v>
      </c>
      <c r="N489" s="72">
        <v>4517.9130859375</v>
      </c>
      <c r="O489" s="73"/>
      <c r="P489" s="74"/>
      <c r="Q489" s="74"/>
      <c r="R489" s="84"/>
      <c r="S489" s="48">
        <v>1</v>
      </c>
      <c r="T489" s="48">
        <v>0</v>
      </c>
      <c r="U489" s="49">
        <v>0</v>
      </c>
      <c r="V489" s="49">
        <v>0.33333299999999999</v>
      </c>
      <c r="W489" s="49">
        <v>0</v>
      </c>
      <c r="X489" s="49">
        <v>0.77027000000000001</v>
      </c>
      <c r="Y489" s="49">
        <v>0</v>
      </c>
      <c r="Z489" s="49">
        <v>0</v>
      </c>
      <c r="AA489" s="69">
        <v>489</v>
      </c>
      <c r="AB489" s="69"/>
      <c r="AC489" s="70"/>
      <c r="AD489" s="76">
        <v>1707</v>
      </c>
      <c r="AE489" s="76">
        <v>20705</v>
      </c>
      <c r="AF489" s="76">
        <v>107555</v>
      </c>
      <c r="AG489" s="76">
        <v>9769</v>
      </c>
      <c r="AH489" s="76"/>
      <c r="AI489" s="76" t="s">
        <v>5004</v>
      </c>
      <c r="AJ489" s="76" t="s">
        <v>5954</v>
      </c>
      <c r="AK489" s="81" t="s">
        <v>6549</v>
      </c>
      <c r="AL489" s="76"/>
      <c r="AM489" s="78">
        <v>39907.88753472222</v>
      </c>
      <c r="AN489" s="76" t="s">
        <v>8071</v>
      </c>
      <c r="AO489" s="81" t="s">
        <v>8558</v>
      </c>
      <c r="AP489" s="76" t="s">
        <v>65</v>
      </c>
      <c r="AQ489" s="48"/>
      <c r="AR489" s="48"/>
      <c r="AS489" s="48"/>
      <c r="AT489" s="48"/>
      <c r="AU489" s="48"/>
      <c r="AV489" s="48"/>
      <c r="AW489" s="48"/>
      <c r="AX489" s="48"/>
      <c r="AY489" s="48"/>
      <c r="AZ489" s="48"/>
      <c r="BA489" s="2"/>
      <c r="BB489" s="3"/>
      <c r="BC489" s="3"/>
      <c r="BD489" s="3"/>
      <c r="BE489" s="3"/>
    </row>
    <row r="490" spans="1:57" x14ac:dyDescent="0.3">
      <c r="A490" s="62" t="s">
        <v>551</v>
      </c>
      <c r="B490" s="63"/>
      <c r="C490" s="63"/>
      <c r="D490" s="64"/>
      <c r="E490" s="66"/>
      <c r="F490" s="98" t="s">
        <v>7337</v>
      </c>
      <c r="G490" s="63"/>
      <c r="H490" s="67"/>
      <c r="I490" s="68"/>
      <c r="J490" s="68"/>
      <c r="K490" s="67" t="s">
        <v>9789</v>
      </c>
      <c r="L490" s="71"/>
      <c r="M490" s="72">
        <v>4278.92041015625</v>
      </c>
      <c r="N490" s="72">
        <v>6654.73095703125</v>
      </c>
      <c r="O490" s="73"/>
      <c r="P490" s="74"/>
      <c r="Q490" s="74"/>
      <c r="R490" s="84"/>
      <c r="S490" s="48">
        <v>0</v>
      </c>
      <c r="T490" s="48">
        <v>1</v>
      </c>
      <c r="U490" s="49">
        <v>0</v>
      </c>
      <c r="V490" s="49">
        <v>1.2658000000000001E-2</v>
      </c>
      <c r="W490" s="49">
        <v>5.5000000000000002E-5</v>
      </c>
      <c r="X490" s="49">
        <v>0.54666599999999999</v>
      </c>
      <c r="Y490" s="49">
        <v>0</v>
      </c>
      <c r="Z490" s="49">
        <v>0</v>
      </c>
      <c r="AA490" s="69">
        <v>490</v>
      </c>
      <c r="AB490" s="69"/>
      <c r="AC490" s="70"/>
      <c r="AD490" s="76">
        <v>795</v>
      </c>
      <c r="AE490" s="76">
        <v>234</v>
      </c>
      <c r="AF490" s="76">
        <v>12785</v>
      </c>
      <c r="AG490" s="76">
        <v>15502</v>
      </c>
      <c r="AH490" s="76"/>
      <c r="AI490" s="76" t="s">
        <v>5005</v>
      </c>
      <c r="AJ490" s="76" t="s">
        <v>5955</v>
      </c>
      <c r="AK490" s="81" t="s">
        <v>6550</v>
      </c>
      <c r="AL490" s="76"/>
      <c r="AM490" s="78">
        <v>42008.540694444448</v>
      </c>
      <c r="AN490" s="76" t="s">
        <v>8071</v>
      </c>
      <c r="AO490" s="81" t="s">
        <v>8559</v>
      </c>
      <c r="AP490" s="76" t="s">
        <v>66</v>
      </c>
      <c r="AQ490" s="48"/>
      <c r="AR490" s="48"/>
      <c r="AS490" s="48"/>
      <c r="AT490" s="48"/>
      <c r="AU490" s="48"/>
      <c r="AV490" s="48"/>
      <c r="AW490" s="102" t="s">
        <v>10866</v>
      </c>
      <c r="AX490" s="102" t="s">
        <v>10866</v>
      </c>
      <c r="AY490" s="102" t="s">
        <v>11554</v>
      </c>
      <c r="AZ490" s="102" t="s">
        <v>11554</v>
      </c>
      <c r="BA490" s="2"/>
      <c r="BB490" s="3"/>
      <c r="BC490" s="3"/>
      <c r="BD490" s="3"/>
      <c r="BE490" s="3"/>
    </row>
    <row r="491" spans="1:57" x14ac:dyDescent="0.3">
      <c r="A491" s="62" t="s">
        <v>552</v>
      </c>
      <c r="B491" s="63"/>
      <c r="C491" s="63"/>
      <c r="D491" s="64"/>
      <c r="E491" s="66"/>
      <c r="F491" s="98" t="s">
        <v>7338</v>
      </c>
      <c r="G491" s="63"/>
      <c r="H491" s="67"/>
      <c r="I491" s="68"/>
      <c r="J491" s="68"/>
      <c r="K491" s="67" t="s">
        <v>9790</v>
      </c>
      <c r="L491" s="71"/>
      <c r="M491" s="72">
        <v>9436.09375</v>
      </c>
      <c r="N491" s="72">
        <v>9444.5625</v>
      </c>
      <c r="O491" s="73"/>
      <c r="P491" s="74"/>
      <c r="Q491" s="74"/>
      <c r="R491" s="84"/>
      <c r="S491" s="48">
        <v>1</v>
      </c>
      <c r="T491" s="48">
        <v>1</v>
      </c>
      <c r="U491" s="49">
        <v>0</v>
      </c>
      <c r="V491" s="49">
        <v>0</v>
      </c>
      <c r="W491" s="49">
        <v>0</v>
      </c>
      <c r="X491" s="49">
        <v>1</v>
      </c>
      <c r="Y491" s="49">
        <v>0</v>
      </c>
      <c r="Z491" s="49" t="s">
        <v>10536</v>
      </c>
      <c r="AA491" s="69">
        <v>491</v>
      </c>
      <c r="AB491" s="69"/>
      <c r="AC491" s="70"/>
      <c r="AD491" s="76">
        <v>182</v>
      </c>
      <c r="AE491" s="76">
        <v>252</v>
      </c>
      <c r="AF491" s="76">
        <v>1063</v>
      </c>
      <c r="AG491" s="76">
        <v>134</v>
      </c>
      <c r="AH491" s="76"/>
      <c r="AI491" s="76" t="s">
        <v>5006</v>
      </c>
      <c r="AJ491" s="76" t="s">
        <v>5956</v>
      </c>
      <c r="AK491" s="76"/>
      <c r="AL491" s="76"/>
      <c r="AM491" s="78">
        <v>39882.687685185185</v>
      </c>
      <c r="AN491" s="76" t="s">
        <v>8071</v>
      </c>
      <c r="AO491" s="81" t="s">
        <v>8560</v>
      </c>
      <c r="AP491" s="76" t="s">
        <v>66</v>
      </c>
      <c r="AQ491" s="48" t="s">
        <v>2215</v>
      </c>
      <c r="AR491" s="48" t="s">
        <v>2215</v>
      </c>
      <c r="AS491" s="48" t="s">
        <v>2350</v>
      </c>
      <c r="AT491" s="48" t="s">
        <v>2350</v>
      </c>
      <c r="AU491" s="48"/>
      <c r="AV491" s="48"/>
      <c r="AW491" s="102" t="s">
        <v>10877</v>
      </c>
      <c r="AX491" s="102" t="s">
        <v>10877</v>
      </c>
      <c r="AY491" s="102" t="s">
        <v>11565</v>
      </c>
      <c r="AZ491" s="102" t="s">
        <v>11565</v>
      </c>
      <c r="BA491" s="2"/>
      <c r="BB491" s="3"/>
      <c r="BC491" s="3"/>
      <c r="BD491" s="3"/>
      <c r="BE491" s="3"/>
    </row>
    <row r="492" spans="1:57" x14ac:dyDescent="0.3">
      <c r="A492" s="62" t="s">
        <v>553</v>
      </c>
      <c r="B492" s="63"/>
      <c r="C492" s="63"/>
      <c r="D492" s="64"/>
      <c r="E492" s="66"/>
      <c r="F492" s="98" t="s">
        <v>7339</v>
      </c>
      <c r="G492" s="63"/>
      <c r="H492" s="67"/>
      <c r="I492" s="68"/>
      <c r="J492" s="68"/>
      <c r="K492" s="67" t="s">
        <v>9791</v>
      </c>
      <c r="L492" s="71"/>
      <c r="M492" s="72">
        <v>4289.46337890625</v>
      </c>
      <c r="N492" s="72">
        <v>6900.662109375</v>
      </c>
      <c r="O492" s="73"/>
      <c r="P492" s="74"/>
      <c r="Q492" s="74"/>
      <c r="R492" s="84"/>
      <c r="S492" s="48">
        <v>0</v>
      </c>
      <c r="T492" s="48">
        <v>1</v>
      </c>
      <c r="U492" s="49">
        <v>0</v>
      </c>
      <c r="V492" s="49">
        <v>1.2658000000000001E-2</v>
      </c>
      <c r="W492" s="49">
        <v>5.5000000000000002E-5</v>
      </c>
      <c r="X492" s="49">
        <v>0.54666599999999999</v>
      </c>
      <c r="Y492" s="49">
        <v>0</v>
      </c>
      <c r="Z492" s="49">
        <v>0</v>
      </c>
      <c r="AA492" s="69">
        <v>492</v>
      </c>
      <c r="AB492" s="69"/>
      <c r="AC492" s="70"/>
      <c r="AD492" s="76">
        <v>125</v>
      </c>
      <c r="AE492" s="76">
        <v>64</v>
      </c>
      <c r="AF492" s="76">
        <v>1553</v>
      </c>
      <c r="AG492" s="76">
        <v>4790</v>
      </c>
      <c r="AH492" s="76"/>
      <c r="AI492" s="76" t="s">
        <v>5007</v>
      </c>
      <c r="AJ492" s="76" t="s">
        <v>5957</v>
      </c>
      <c r="AK492" s="76"/>
      <c r="AL492" s="76"/>
      <c r="AM492" s="78">
        <v>42613.981134259258</v>
      </c>
      <c r="AN492" s="76" t="s">
        <v>8071</v>
      </c>
      <c r="AO492" s="81" t="s">
        <v>8561</v>
      </c>
      <c r="AP492" s="76" t="s">
        <v>66</v>
      </c>
      <c r="AQ492" s="48"/>
      <c r="AR492" s="48"/>
      <c r="AS492" s="48"/>
      <c r="AT492" s="48"/>
      <c r="AU492" s="48"/>
      <c r="AV492" s="48"/>
      <c r="AW492" s="102" t="s">
        <v>10866</v>
      </c>
      <c r="AX492" s="102" t="s">
        <v>10866</v>
      </c>
      <c r="AY492" s="102" t="s">
        <v>11554</v>
      </c>
      <c r="AZ492" s="102" t="s">
        <v>11554</v>
      </c>
      <c r="BA492" s="2"/>
      <c r="BB492" s="3"/>
      <c r="BC492" s="3"/>
      <c r="BD492" s="3"/>
      <c r="BE492" s="3"/>
    </row>
    <row r="493" spans="1:57" x14ac:dyDescent="0.3">
      <c r="A493" s="62" t="s">
        <v>554</v>
      </c>
      <c r="B493" s="63"/>
      <c r="C493" s="63"/>
      <c r="D493" s="64"/>
      <c r="E493" s="66"/>
      <c r="F493" s="98" t="s">
        <v>7340</v>
      </c>
      <c r="G493" s="63"/>
      <c r="H493" s="67"/>
      <c r="I493" s="68"/>
      <c r="J493" s="68"/>
      <c r="K493" s="67" t="s">
        <v>9792</v>
      </c>
      <c r="L493" s="71"/>
      <c r="M493" s="72">
        <v>786.76318359375</v>
      </c>
      <c r="N493" s="72">
        <v>887.767822265625</v>
      </c>
      <c r="O493" s="73"/>
      <c r="P493" s="74"/>
      <c r="Q493" s="74"/>
      <c r="R493" s="84"/>
      <c r="S493" s="48">
        <v>0</v>
      </c>
      <c r="T493" s="48">
        <v>2</v>
      </c>
      <c r="U493" s="49">
        <v>0</v>
      </c>
      <c r="V493" s="49">
        <v>3.125E-2</v>
      </c>
      <c r="W493" s="49">
        <v>0</v>
      </c>
      <c r="X493" s="49">
        <v>0.58333299999999999</v>
      </c>
      <c r="Y493" s="49">
        <v>0.5</v>
      </c>
      <c r="Z493" s="49">
        <v>0</v>
      </c>
      <c r="AA493" s="69">
        <v>493</v>
      </c>
      <c r="AB493" s="69"/>
      <c r="AC493" s="70"/>
      <c r="AD493" s="76">
        <v>1458</v>
      </c>
      <c r="AE493" s="76">
        <v>2137</v>
      </c>
      <c r="AF493" s="76">
        <v>32898</v>
      </c>
      <c r="AG493" s="76">
        <v>13269</v>
      </c>
      <c r="AH493" s="76"/>
      <c r="AI493" s="76" t="s">
        <v>5008</v>
      </c>
      <c r="AJ493" s="76" t="s">
        <v>5958</v>
      </c>
      <c r="AK493" s="81" t="s">
        <v>6551</v>
      </c>
      <c r="AL493" s="76"/>
      <c r="AM493" s="78">
        <v>39878.182997685188</v>
      </c>
      <c r="AN493" s="76" t="s">
        <v>8071</v>
      </c>
      <c r="AO493" s="81" t="s">
        <v>8562</v>
      </c>
      <c r="AP493" s="76" t="s">
        <v>66</v>
      </c>
      <c r="AQ493" s="48"/>
      <c r="AR493" s="48"/>
      <c r="AS493" s="48"/>
      <c r="AT493" s="48"/>
      <c r="AU493" s="48"/>
      <c r="AV493" s="48"/>
      <c r="AW493" s="102" t="s">
        <v>10878</v>
      </c>
      <c r="AX493" s="102" t="s">
        <v>10878</v>
      </c>
      <c r="AY493" s="102" t="s">
        <v>11566</v>
      </c>
      <c r="AZ493" s="102" t="s">
        <v>11566</v>
      </c>
      <c r="BA493" s="2"/>
      <c r="BB493" s="3"/>
      <c r="BC493" s="3"/>
      <c r="BD493" s="3"/>
      <c r="BE493" s="3"/>
    </row>
    <row r="494" spans="1:57" x14ac:dyDescent="0.3">
      <c r="A494" s="62" t="s">
        <v>1287</v>
      </c>
      <c r="B494" s="63"/>
      <c r="C494" s="63"/>
      <c r="D494" s="64"/>
      <c r="E494" s="66"/>
      <c r="F494" s="98" t="s">
        <v>7341</v>
      </c>
      <c r="G494" s="63"/>
      <c r="H494" s="67"/>
      <c r="I494" s="68"/>
      <c r="J494" s="68"/>
      <c r="K494" s="67" t="s">
        <v>9793</v>
      </c>
      <c r="L494" s="71"/>
      <c r="M494" s="72">
        <v>861.62298583984375</v>
      </c>
      <c r="N494" s="72">
        <v>646.69036865234375</v>
      </c>
      <c r="O494" s="73"/>
      <c r="P494" s="74"/>
      <c r="Q494" s="74"/>
      <c r="R494" s="84"/>
      <c r="S494" s="48">
        <v>17</v>
      </c>
      <c r="T494" s="48">
        <v>0</v>
      </c>
      <c r="U494" s="49">
        <v>120</v>
      </c>
      <c r="V494" s="49">
        <v>5.8824000000000001E-2</v>
      </c>
      <c r="W494" s="49">
        <v>0</v>
      </c>
      <c r="X494" s="49">
        <v>4.3333310000000003</v>
      </c>
      <c r="Y494" s="49">
        <v>5.8823529411764705E-2</v>
      </c>
      <c r="Z494" s="49">
        <v>0</v>
      </c>
      <c r="AA494" s="69">
        <v>494</v>
      </c>
      <c r="AB494" s="69"/>
      <c r="AC494" s="70"/>
      <c r="AD494" s="76">
        <v>475</v>
      </c>
      <c r="AE494" s="76">
        <v>36550</v>
      </c>
      <c r="AF494" s="76">
        <v>27489</v>
      </c>
      <c r="AG494" s="76">
        <v>17163</v>
      </c>
      <c r="AH494" s="76"/>
      <c r="AI494" s="76" t="s">
        <v>5009</v>
      </c>
      <c r="AJ494" s="76"/>
      <c r="AK494" s="81" t="s">
        <v>6552</v>
      </c>
      <c r="AL494" s="76"/>
      <c r="AM494" s="78">
        <v>39231.908564814818</v>
      </c>
      <c r="AN494" s="76" t="s">
        <v>8071</v>
      </c>
      <c r="AO494" s="81" t="s">
        <v>8563</v>
      </c>
      <c r="AP494" s="76" t="s">
        <v>65</v>
      </c>
      <c r="AQ494" s="48"/>
      <c r="AR494" s="48"/>
      <c r="AS494" s="48"/>
      <c r="AT494" s="48"/>
      <c r="AU494" s="48"/>
      <c r="AV494" s="48"/>
      <c r="AW494" s="48"/>
      <c r="AX494" s="48"/>
      <c r="AY494" s="48"/>
      <c r="AZ494" s="48"/>
      <c r="BA494" s="2"/>
      <c r="BB494" s="3"/>
      <c r="BC494" s="3"/>
      <c r="BD494" s="3"/>
      <c r="BE494" s="3"/>
    </row>
    <row r="495" spans="1:57" x14ac:dyDescent="0.3">
      <c r="A495" s="62" t="s">
        <v>1069</v>
      </c>
      <c r="B495" s="63"/>
      <c r="C495" s="63"/>
      <c r="D495" s="64"/>
      <c r="E495" s="66"/>
      <c r="F495" s="98" t="s">
        <v>7342</v>
      </c>
      <c r="G495" s="63"/>
      <c r="H495" s="67"/>
      <c r="I495" s="68"/>
      <c r="J495" s="68"/>
      <c r="K495" s="67" t="s">
        <v>9794</v>
      </c>
      <c r="L495" s="71"/>
      <c r="M495" s="72">
        <v>852.49468994140625</v>
      </c>
      <c r="N495" s="72">
        <v>592.23431396484375</v>
      </c>
      <c r="O495" s="73"/>
      <c r="P495" s="74"/>
      <c r="Q495" s="74"/>
      <c r="R495" s="84"/>
      <c r="S495" s="48">
        <v>16</v>
      </c>
      <c r="T495" s="48">
        <v>1</v>
      </c>
      <c r="U495" s="49">
        <v>120</v>
      </c>
      <c r="V495" s="49">
        <v>5.8824000000000001E-2</v>
      </c>
      <c r="W495" s="49">
        <v>0</v>
      </c>
      <c r="X495" s="49">
        <v>4.3333310000000003</v>
      </c>
      <c r="Y495" s="49">
        <v>5.8823529411764705E-2</v>
      </c>
      <c r="Z495" s="49">
        <v>0</v>
      </c>
      <c r="AA495" s="69">
        <v>495</v>
      </c>
      <c r="AB495" s="69"/>
      <c r="AC495" s="70"/>
      <c r="AD495" s="76">
        <v>420</v>
      </c>
      <c r="AE495" s="76">
        <v>22460</v>
      </c>
      <c r="AF495" s="76">
        <v>2389</v>
      </c>
      <c r="AG495" s="76">
        <v>9232</v>
      </c>
      <c r="AH495" s="76"/>
      <c r="AI495" s="76" t="s">
        <v>5010</v>
      </c>
      <c r="AJ495" s="76" t="s">
        <v>5959</v>
      </c>
      <c r="AK495" s="81" t="s">
        <v>6553</v>
      </c>
      <c r="AL495" s="76"/>
      <c r="AM495" s="78">
        <v>41526.579618055555</v>
      </c>
      <c r="AN495" s="76" t="s">
        <v>8071</v>
      </c>
      <c r="AO495" s="81" t="s">
        <v>8564</v>
      </c>
      <c r="AP495" s="76" t="s">
        <v>66</v>
      </c>
      <c r="AQ495" s="48" t="s">
        <v>2317</v>
      </c>
      <c r="AR495" s="48" t="s">
        <v>2317</v>
      </c>
      <c r="AS495" s="48" t="s">
        <v>2350</v>
      </c>
      <c r="AT495" s="48" t="s">
        <v>2350</v>
      </c>
      <c r="AU495" s="48"/>
      <c r="AV495" s="48"/>
      <c r="AW495" s="102" t="s">
        <v>10879</v>
      </c>
      <c r="AX495" s="102" t="s">
        <v>10879</v>
      </c>
      <c r="AY495" s="102" t="s">
        <v>11567</v>
      </c>
      <c r="AZ495" s="102" t="s">
        <v>11567</v>
      </c>
      <c r="BA495" s="2"/>
      <c r="BB495" s="3"/>
      <c r="BC495" s="3"/>
      <c r="BD495" s="3"/>
      <c r="BE495" s="3"/>
    </row>
    <row r="496" spans="1:57" x14ac:dyDescent="0.3">
      <c r="A496" s="62" t="s">
        <v>555</v>
      </c>
      <c r="B496" s="63"/>
      <c r="C496" s="63"/>
      <c r="D496" s="64"/>
      <c r="E496" s="66"/>
      <c r="F496" s="98" t="s">
        <v>7343</v>
      </c>
      <c r="G496" s="63"/>
      <c r="H496" s="67"/>
      <c r="I496" s="68"/>
      <c r="J496" s="68"/>
      <c r="K496" s="67" t="s">
        <v>9795</v>
      </c>
      <c r="L496" s="71"/>
      <c r="M496" s="72">
        <v>5246.388671875</v>
      </c>
      <c r="N496" s="72">
        <v>3430.010498046875</v>
      </c>
      <c r="O496" s="73"/>
      <c r="P496" s="74"/>
      <c r="Q496" s="74"/>
      <c r="R496" s="84"/>
      <c r="S496" s="48">
        <v>2</v>
      </c>
      <c r="T496" s="48">
        <v>1</v>
      </c>
      <c r="U496" s="49">
        <v>0</v>
      </c>
      <c r="V496" s="49">
        <v>1</v>
      </c>
      <c r="W496" s="49">
        <v>0</v>
      </c>
      <c r="X496" s="49">
        <v>1.2982450000000001</v>
      </c>
      <c r="Y496" s="49">
        <v>0</v>
      </c>
      <c r="Z496" s="49">
        <v>0</v>
      </c>
      <c r="AA496" s="69">
        <v>496</v>
      </c>
      <c r="AB496" s="69"/>
      <c r="AC496" s="70"/>
      <c r="AD496" s="76">
        <v>695</v>
      </c>
      <c r="AE496" s="76">
        <v>172</v>
      </c>
      <c r="AF496" s="76">
        <v>6229</v>
      </c>
      <c r="AG496" s="76">
        <v>2795</v>
      </c>
      <c r="AH496" s="76"/>
      <c r="AI496" s="76" t="s">
        <v>5011</v>
      </c>
      <c r="AJ496" s="76" t="s">
        <v>5960</v>
      </c>
      <c r="AK496" s="76"/>
      <c r="AL496" s="76"/>
      <c r="AM496" s="78">
        <v>41074.62773148148</v>
      </c>
      <c r="AN496" s="76" t="s">
        <v>8071</v>
      </c>
      <c r="AO496" s="81" t="s">
        <v>8565</v>
      </c>
      <c r="AP496" s="76" t="s">
        <v>66</v>
      </c>
      <c r="AQ496" s="48"/>
      <c r="AR496" s="48"/>
      <c r="AS496" s="48"/>
      <c r="AT496" s="48"/>
      <c r="AU496" s="48"/>
      <c r="AV496" s="48"/>
      <c r="AW496" s="102" t="s">
        <v>10880</v>
      </c>
      <c r="AX496" s="102" t="s">
        <v>10880</v>
      </c>
      <c r="AY496" s="102" t="s">
        <v>11568</v>
      </c>
      <c r="AZ496" s="102" t="s">
        <v>11568</v>
      </c>
      <c r="BA496" s="2"/>
      <c r="BB496" s="3"/>
      <c r="BC496" s="3"/>
      <c r="BD496" s="3"/>
      <c r="BE496" s="3"/>
    </row>
    <row r="497" spans="1:57" x14ac:dyDescent="0.3">
      <c r="A497" s="62" t="s">
        <v>556</v>
      </c>
      <c r="B497" s="63"/>
      <c r="C497" s="63"/>
      <c r="D497" s="64"/>
      <c r="E497" s="66"/>
      <c r="F497" s="98" t="s">
        <v>7344</v>
      </c>
      <c r="G497" s="63"/>
      <c r="H497" s="67"/>
      <c r="I497" s="68"/>
      <c r="J497" s="68"/>
      <c r="K497" s="67" t="s">
        <v>9796</v>
      </c>
      <c r="L497" s="71"/>
      <c r="M497" s="72">
        <v>5338.97216796875</v>
      </c>
      <c r="N497" s="72">
        <v>3492.374267578125</v>
      </c>
      <c r="O497" s="73"/>
      <c r="P497" s="74"/>
      <c r="Q497" s="74"/>
      <c r="R497" s="84"/>
      <c r="S497" s="48">
        <v>0</v>
      </c>
      <c r="T497" s="48">
        <v>1</v>
      </c>
      <c r="U497" s="49">
        <v>0</v>
      </c>
      <c r="V497" s="49">
        <v>1</v>
      </c>
      <c r="W497" s="49">
        <v>0</v>
      </c>
      <c r="X497" s="49">
        <v>0.70175399999999999</v>
      </c>
      <c r="Y497" s="49">
        <v>0</v>
      </c>
      <c r="Z497" s="49">
        <v>0</v>
      </c>
      <c r="AA497" s="69">
        <v>497</v>
      </c>
      <c r="AB497" s="69"/>
      <c r="AC497" s="70"/>
      <c r="AD497" s="76">
        <v>393</v>
      </c>
      <c r="AE497" s="76">
        <v>390</v>
      </c>
      <c r="AF497" s="76">
        <v>21975</v>
      </c>
      <c r="AG497" s="76">
        <v>40107</v>
      </c>
      <c r="AH497" s="76"/>
      <c r="AI497" s="76" t="s">
        <v>5012</v>
      </c>
      <c r="AJ497" s="76" t="s">
        <v>5961</v>
      </c>
      <c r="AK497" s="81" t="s">
        <v>6554</v>
      </c>
      <c r="AL497" s="76"/>
      <c r="AM497" s="78">
        <v>40680.953460648147</v>
      </c>
      <c r="AN497" s="76" t="s">
        <v>8071</v>
      </c>
      <c r="AO497" s="81" t="s">
        <v>8566</v>
      </c>
      <c r="AP497" s="76" t="s">
        <v>66</v>
      </c>
      <c r="AQ497" s="48"/>
      <c r="AR497" s="48"/>
      <c r="AS497" s="48"/>
      <c r="AT497" s="48"/>
      <c r="AU497" s="48"/>
      <c r="AV497" s="48"/>
      <c r="AW497" s="102" t="s">
        <v>10881</v>
      </c>
      <c r="AX497" s="102" t="s">
        <v>10881</v>
      </c>
      <c r="AY497" s="102" t="s">
        <v>11569</v>
      </c>
      <c r="AZ497" s="102" t="s">
        <v>11569</v>
      </c>
      <c r="BA497" s="2"/>
      <c r="BB497" s="3"/>
      <c r="BC497" s="3"/>
      <c r="BD497" s="3"/>
      <c r="BE497" s="3"/>
    </row>
    <row r="498" spans="1:57" x14ac:dyDescent="0.3">
      <c r="A498" s="62" t="s">
        <v>557</v>
      </c>
      <c r="B498" s="63"/>
      <c r="C498" s="63"/>
      <c r="D498" s="64"/>
      <c r="E498" s="66"/>
      <c r="F498" s="98" t="s">
        <v>7345</v>
      </c>
      <c r="G498" s="63"/>
      <c r="H498" s="67"/>
      <c r="I498" s="68"/>
      <c r="J498" s="68"/>
      <c r="K498" s="67" t="s">
        <v>9797</v>
      </c>
      <c r="L498" s="71"/>
      <c r="M498" s="72">
        <v>3919.361083984375</v>
      </c>
      <c r="N498" s="72">
        <v>4533.5068359375</v>
      </c>
      <c r="O498" s="73"/>
      <c r="P498" s="74"/>
      <c r="Q498" s="74"/>
      <c r="R498" s="84"/>
      <c r="S498" s="48">
        <v>0</v>
      </c>
      <c r="T498" s="48">
        <v>1</v>
      </c>
      <c r="U498" s="49">
        <v>0</v>
      </c>
      <c r="V498" s="49">
        <v>0.2</v>
      </c>
      <c r="W498" s="49">
        <v>0</v>
      </c>
      <c r="X498" s="49">
        <v>0.61068699999999998</v>
      </c>
      <c r="Y498" s="49">
        <v>0</v>
      </c>
      <c r="Z498" s="49">
        <v>0</v>
      </c>
      <c r="AA498" s="69">
        <v>498</v>
      </c>
      <c r="AB498" s="69"/>
      <c r="AC498" s="70"/>
      <c r="AD498" s="76">
        <v>53</v>
      </c>
      <c r="AE498" s="76">
        <v>802</v>
      </c>
      <c r="AF498" s="76">
        <v>1111</v>
      </c>
      <c r="AG498" s="76">
        <v>495</v>
      </c>
      <c r="AH498" s="76"/>
      <c r="AI498" s="76" t="s">
        <v>5013</v>
      </c>
      <c r="AJ498" s="76"/>
      <c r="AK498" s="81" t="s">
        <v>6555</v>
      </c>
      <c r="AL498" s="76"/>
      <c r="AM498" s="78">
        <v>43763.1483912037</v>
      </c>
      <c r="AN498" s="76" t="s">
        <v>8071</v>
      </c>
      <c r="AO498" s="81" t="s">
        <v>8567</v>
      </c>
      <c r="AP498" s="76" t="s">
        <v>66</v>
      </c>
      <c r="AQ498" s="48"/>
      <c r="AR498" s="48"/>
      <c r="AS498" s="48"/>
      <c r="AT498" s="48"/>
      <c r="AU498" s="48"/>
      <c r="AV498" s="48"/>
      <c r="AW498" s="102" t="s">
        <v>10882</v>
      </c>
      <c r="AX498" s="102" t="s">
        <v>10882</v>
      </c>
      <c r="AY498" s="102" t="s">
        <v>11570</v>
      </c>
      <c r="AZ498" s="102" t="s">
        <v>11570</v>
      </c>
      <c r="BA498" s="2"/>
      <c r="BB498" s="3"/>
      <c r="BC498" s="3"/>
      <c r="BD498" s="3"/>
      <c r="BE498" s="3"/>
    </row>
    <row r="499" spans="1:57" x14ac:dyDescent="0.3">
      <c r="A499" s="62" t="s">
        <v>1131</v>
      </c>
      <c r="B499" s="63"/>
      <c r="C499" s="63"/>
      <c r="D499" s="64"/>
      <c r="E499" s="66"/>
      <c r="F499" s="98" t="s">
        <v>7346</v>
      </c>
      <c r="G499" s="63"/>
      <c r="H499" s="67"/>
      <c r="I499" s="68"/>
      <c r="J499" s="68"/>
      <c r="K499" s="67" t="s">
        <v>9798</v>
      </c>
      <c r="L499" s="71"/>
      <c r="M499" s="72">
        <v>4176.619140625</v>
      </c>
      <c r="N499" s="72">
        <v>4539.279296875</v>
      </c>
      <c r="O499" s="73"/>
      <c r="P499" s="74"/>
      <c r="Q499" s="74"/>
      <c r="R499" s="84"/>
      <c r="S499" s="48">
        <v>4</v>
      </c>
      <c r="T499" s="48">
        <v>1</v>
      </c>
      <c r="U499" s="49">
        <v>6</v>
      </c>
      <c r="V499" s="49">
        <v>0.33333299999999999</v>
      </c>
      <c r="W499" s="49">
        <v>0</v>
      </c>
      <c r="X499" s="49">
        <v>2.1679379999999999</v>
      </c>
      <c r="Y499" s="49">
        <v>0</v>
      </c>
      <c r="Z499" s="49">
        <v>0</v>
      </c>
      <c r="AA499" s="69">
        <v>499</v>
      </c>
      <c r="AB499" s="69"/>
      <c r="AC499" s="70"/>
      <c r="AD499" s="76">
        <v>174</v>
      </c>
      <c r="AE499" s="76">
        <v>1386</v>
      </c>
      <c r="AF499" s="76">
        <v>1472</v>
      </c>
      <c r="AG499" s="76">
        <v>5822</v>
      </c>
      <c r="AH499" s="76"/>
      <c r="AI499" s="76" t="s">
        <v>5014</v>
      </c>
      <c r="AJ499" s="76" t="s">
        <v>5962</v>
      </c>
      <c r="AK499" s="81" t="s">
        <v>6556</v>
      </c>
      <c r="AL499" s="76"/>
      <c r="AM499" s="78">
        <v>41893.921701388892</v>
      </c>
      <c r="AN499" s="76" t="s">
        <v>8071</v>
      </c>
      <c r="AO499" s="81" t="s">
        <v>8568</v>
      </c>
      <c r="AP499" s="76" t="s">
        <v>66</v>
      </c>
      <c r="AQ499" s="48" t="s">
        <v>2341</v>
      </c>
      <c r="AR499" s="48" t="s">
        <v>2341</v>
      </c>
      <c r="AS499" s="48" t="s">
        <v>2350</v>
      </c>
      <c r="AT499" s="48" t="s">
        <v>2350</v>
      </c>
      <c r="AU499" s="48"/>
      <c r="AV499" s="48"/>
      <c r="AW499" s="102" t="s">
        <v>10883</v>
      </c>
      <c r="AX499" s="102" t="s">
        <v>10883</v>
      </c>
      <c r="AY499" s="102" t="s">
        <v>11571</v>
      </c>
      <c r="AZ499" s="102" t="s">
        <v>11571</v>
      </c>
      <c r="BA499" s="2"/>
      <c r="BB499" s="3"/>
      <c r="BC499" s="3"/>
      <c r="BD499" s="3"/>
      <c r="BE499" s="3"/>
    </row>
    <row r="500" spans="1:57" x14ac:dyDescent="0.3">
      <c r="A500" s="62" t="s">
        <v>558</v>
      </c>
      <c r="B500" s="63"/>
      <c r="C500" s="63"/>
      <c r="D500" s="64"/>
      <c r="E500" s="66"/>
      <c r="F500" s="98" t="s">
        <v>7347</v>
      </c>
      <c r="G500" s="63"/>
      <c r="H500" s="67"/>
      <c r="I500" s="68"/>
      <c r="J500" s="68"/>
      <c r="K500" s="67" t="s">
        <v>9799</v>
      </c>
      <c r="L500" s="71"/>
      <c r="M500" s="72">
        <v>3765.0556640625</v>
      </c>
      <c r="N500" s="72">
        <v>3367.646484375</v>
      </c>
      <c r="O500" s="73"/>
      <c r="P500" s="74"/>
      <c r="Q500" s="74"/>
      <c r="R500" s="84"/>
      <c r="S500" s="48">
        <v>0</v>
      </c>
      <c r="T500" s="48">
        <v>1</v>
      </c>
      <c r="U500" s="49">
        <v>0</v>
      </c>
      <c r="V500" s="49">
        <v>0.33333299999999999</v>
      </c>
      <c r="W500" s="49">
        <v>0</v>
      </c>
      <c r="X500" s="49">
        <v>0.77027000000000001</v>
      </c>
      <c r="Y500" s="49">
        <v>0</v>
      </c>
      <c r="Z500" s="49">
        <v>0</v>
      </c>
      <c r="AA500" s="69">
        <v>500</v>
      </c>
      <c r="AB500" s="69"/>
      <c r="AC500" s="70"/>
      <c r="AD500" s="76">
        <v>1005</v>
      </c>
      <c r="AE500" s="76">
        <v>479</v>
      </c>
      <c r="AF500" s="76">
        <v>204743</v>
      </c>
      <c r="AG500" s="76">
        <v>242572</v>
      </c>
      <c r="AH500" s="76"/>
      <c r="AI500" s="76" t="s">
        <v>5015</v>
      </c>
      <c r="AJ500" s="76"/>
      <c r="AK500" s="76"/>
      <c r="AL500" s="76"/>
      <c r="AM500" s="78">
        <v>42207.660509259258</v>
      </c>
      <c r="AN500" s="76" t="s">
        <v>8071</v>
      </c>
      <c r="AO500" s="81" t="s">
        <v>8569</v>
      </c>
      <c r="AP500" s="76" t="s">
        <v>66</v>
      </c>
      <c r="AQ500" s="48"/>
      <c r="AR500" s="48"/>
      <c r="AS500" s="48"/>
      <c r="AT500" s="48"/>
      <c r="AU500" s="48"/>
      <c r="AV500" s="48"/>
      <c r="AW500" s="102" t="s">
        <v>10884</v>
      </c>
      <c r="AX500" s="102" t="s">
        <v>10884</v>
      </c>
      <c r="AY500" s="102" t="s">
        <v>11572</v>
      </c>
      <c r="AZ500" s="102" t="s">
        <v>11572</v>
      </c>
      <c r="BA500" s="2"/>
      <c r="BB500" s="3"/>
      <c r="BC500" s="3"/>
      <c r="BD500" s="3"/>
      <c r="BE500" s="3"/>
    </row>
    <row r="501" spans="1:57" x14ac:dyDescent="0.3">
      <c r="A501" s="62" t="s">
        <v>1288</v>
      </c>
      <c r="B501" s="63"/>
      <c r="C501" s="63"/>
      <c r="D501" s="64"/>
      <c r="E501" s="66"/>
      <c r="F501" s="98" t="s">
        <v>7348</v>
      </c>
      <c r="G501" s="63"/>
      <c r="H501" s="67"/>
      <c r="I501" s="68"/>
      <c r="J501" s="68"/>
      <c r="K501" s="67" t="s">
        <v>9800</v>
      </c>
      <c r="L501" s="71"/>
      <c r="M501" s="72">
        <v>3919.361083984375</v>
      </c>
      <c r="N501" s="72">
        <v>3180.55517578125</v>
      </c>
      <c r="O501" s="73"/>
      <c r="P501" s="74"/>
      <c r="Q501" s="74"/>
      <c r="R501" s="84"/>
      <c r="S501" s="48">
        <v>2</v>
      </c>
      <c r="T501" s="48">
        <v>0</v>
      </c>
      <c r="U501" s="49">
        <v>2</v>
      </c>
      <c r="V501" s="49">
        <v>0.5</v>
      </c>
      <c r="W501" s="49">
        <v>0</v>
      </c>
      <c r="X501" s="49">
        <v>1.4594590000000001</v>
      </c>
      <c r="Y501" s="49">
        <v>0</v>
      </c>
      <c r="Z501" s="49">
        <v>0</v>
      </c>
      <c r="AA501" s="69">
        <v>501</v>
      </c>
      <c r="AB501" s="69"/>
      <c r="AC501" s="70"/>
      <c r="AD501" s="76">
        <v>454</v>
      </c>
      <c r="AE501" s="76">
        <v>15385</v>
      </c>
      <c r="AF501" s="76">
        <v>318323</v>
      </c>
      <c r="AG501" s="76">
        <v>109658</v>
      </c>
      <c r="AH501" s="76"/>
      <c r="AI501" s="76" t="s">
        <v>5016</v>
      </c>
      <c r="AJ501" s="76" t="s">
        <v>5963</v>
      </c>
      <c r="AK501" s="81" t="s">
        <v>6557</v>
      </c>
      <c r="AL501" s="76"/>
      <c r="AM501" s="78">
        <v>40873.464131944442</v>
      </c>
      <c r="AN501" s="76" t="s">
        <v>8071</v>
      </c>
      <c r="AO501" s="81" t="s">
        <v>8570</v>
      </c>
      <c r="AP501" s="76" t="s">
        <v>65</v>
      </c>
      <c r="AQ501" s="48"/>
      <c r="AR501" s="48"/>
      <c r="AS501" s="48"/>
      <c r="AT501" s="48"/>
      <c r="AU501" s="48"/>
      <c r="AV501" s="48"/>
      <c r="AW501" s="48"/>
      <c r="AX501" s="48"/>
      <c r="AY501" s="48"/>
      <c r="AZ501" s="48"/>
      <c r="BA501" s="2"/>
      <c r="BB501" s="3"/>
      <c r="BC501" s="3"/>
      <c r="BD501" s="3"/>
      <c r="BE501" s="3"/>
    </row>
    <row r="502" spans="1:57" x14ac:dyDescent="0.3">
      <c r="A502" s="62" t="s">
        <v>559</v>
      </c>
      <c r="B502" s="63"/>
      <c r="C502" s="63"/>
      <c r="D502" s="64"/>
      <c r="E502" s="66"/>
      <c r="F502" s="98" t="s">
        <v>7349</v>
      </c>
      <c r="G502" s="63"/>
      <c r="H502" s="67"/>
      <c r="I502" s="68"/>
      <c r="J502" s="68"/>
      <c r="K502" s="67" t="s">
        <v>9801</v>
      </c>
      <c r="L502" s="71"/>
      <c r="M502" s="72">
        <v>3795.916748046875</v>
      </c>
      <c r="N502" s="72">
        <v>6519.990234375</v>
      </c>
      <c r="O502" s="73"/>
      <c r="P502" s="74"/>
      <c r="Q502" s="74"/>
      <c r="R502" s="84"/>
      <c r="S502" s="48">
        <v>0</v>
      </c>
      <c r="T502" s="48">
        <v>1</v>
      </c>
      <c r="U502" s="49">
        <v>0</v>
      </c>
      <c r="V502" s="49">
        <v>1.2658000000000001E-2</v>
      </c>
      <c r="W502" s="49">
        <v>5.5000000000000002E-5</v>
      </c>
      <c r="X502" s="49">
        <v>0.54666599999999999</v>
      </c>
      <c r="Y502" s="49">
        <v>0</v>
      </c>
      <c r="Z502" s="49">
        <v>0</v>
      </c>
      <c r="AA502" s="69">
        <v>502</v>
      </c>
      <c r="AB502" s="69"/>
      <c r="AC502" s="70"/>
      <c r="AD502" s="76">
        <v>475</v>
      </c>
      <c r="AE502" s="76">
        <v>184</v>
      </c>
      <c r="AF502" s="76">
        <v>10347</v>
      </c>
      <c r="AG502" s="76">
        <v>23743</v>
      </c>
      <c r="AH502" s="76"/>
      <c r="AI502" s="76" t="s">
        <v>5017</v>
      </c>
      <c r="AJ502" s="76" t="s">
        <v>5964</v>
      </c>
      <c r="AK502" s="76"/>
      <c r="AL502" s="76"/>
      <c r="AM502" s="78">
        <v>41966.494085648148</v>
      </c>
      <c r="AN502" s="76" t="s">
        <v>8071</v>
      </c>
      <c r="AO502" s="81" t="s">
        <v>8571</v>
      </c>
      <c r="AP502" s="76" t="s">
        <v>66</v>
      </c>
      <c r="AQ502" s="48"/>
      <c r="AR502" s="48"/>
      <c r="AS502" s="48"/>
      <c r="AT502" s="48"/>
      <c r="AU502" s="48"/>
      <c r="AV502" s="48"/>
      <c r="AW502" s="102" t="s">
        <v>10866</v>
      </c>
      <c r="AX502" s="102" t="s">
        <v>10866</v>
      </c>
      <c r="AY502" s="102" t="s">
        <v>11554</v>
      </c>
      <c r="AZ502" s="102" t="s">
        <v>11554</v>
      </c>
      <c r="BA502" s="2"/>
      <c r="BB502" s="3"/>
      <c r="BC502" s="3"/>
      <c r="BD502" s="3"/>
      <c r="BE502" s="3"/>
    </row>
    <row r="503" spans="1:57" x14ac:dyDescent="0.3">
      <c r="A503" s="62" t="s">
        <v>560</v>
      </c>
      <c r="B503" s="63"/>
      <c r="C503" s="63"/>
      <c r="D503" s="64"/>
      <c r="E503" s="66"/>
      <c r="F503" s="98" t="s">
        <v>7350</v>
      </c>
      <c r="G503" s="63"/>
      <c r="H503" s="67"/>
      <c r="I503" s="68"/>
      <c r="J503" s="68"/>
      <c r="K503" s="67" t="s">
        <v>9802</v>
      </c>
      <c r="L503" s="71"/>
      <c r="M503" s="72">
        <v>4541.49658203125</v>
      </c>
      <c r="N503" s="72">
        <v>6778.4892578125</v>
      </c>
      <c r="O503" s="73"/>
      <c r="P503" s="74"/>
      <c r="Q503" s="74"/>
      <c r="R503" s="84"/>
      <c r="S503" s="48">
        <v>0</v>
      </c>
      <c r="T503" s="48">
        <v>1</v>
      </c>
      <c r="U503" s="49">
        <v>0</v>
      </c>
      <c r="V503" s="49">
        <v>1.2658000000000001E-2</v>
      </c>
      <c r="W503" s="49">
        <v>5.5000000000000002E-5</v>
      </c>
      <c r="X503" s="49">
        <v>0.54666599999999999</v>
      </c>
      <c r="Y503" s="49">
        <v>0</v>
      </c>
      <c r="Z503" s="49">
        <v>0</v>
      </c>
      <c r="AA503" s="69">
        <v>503</v>
      </c>
      <c r="AB503" s="69"/>
      <c r="AC503" s="70"/>
      <c r="AD503" s="76">
        <v>278</v>
      </c>
      <c r="AE503" s="76">
        <v>237</v>
      </c>
      <c r="AF503" s="76">
        <v>27194</v>
      </c>
      <c r="AG503" s="76">
        <v>61843</v>
      </c>
      <c r="AH503" s="76"/>
      <c r="AI503" s="76" t="s">
        <v>5018</v>
      </c>
      <c r="AJ503" s="76" t="s">
        <v>5965</v>
      </c>
      <c r="AK503" s="76"/>
      <c r="AL503" s="76"/>
      <c r="AM503" s="78">
        <v>42795.70584490741</v>
      </c>
      <c r="AN503" s="76" t="s">
        <v>8071</v>
      </c>
      <c r="AO503" s="81" t="s">
        <v>8572</v>
      </c>
      <c r="AP503" s="76" t="s">
        <v>66</v>
      </c>
      <c r="AQ503" s="48"/>
      <c r="AR503" s="48"/>
      <c r="AS503" s="48"/>
      <c r="AT503" s="48"/>
      <c r="AU503" s="48"/>
      <c r="AV503" s="48"/>
      <c r="AW503" s="102" t="s">
        <v>10866</v>
      </c>
      <c r="AX503" s="102" t="s">
        <v>10866</v>
      </c>
      <c r="AY503" s="102" t="s">
        <v>11554</v>
      </c>
      <c r="AZ503" s="102" t="s">
        <v>11554</v>
      </c>
      <c r="BA503" s="2"/>
      <c r="BB503" s="3"/>
      <c r="BC503" s="3"/>
      <c r="BD503" s="3"/>
      <c r="BE503" s="3"/>
    </row>
    <row r="504" spans="1:57" x14ac:dyDescent="0.3">
      <c r="A504" s="62" t="s">
        <v>561</v>
      </c>
      <c r="B504" s="63"/>
      <c r="C504" s="63"/>
      <c r="D504" s="64"/>
      <c r="E504" s="66"/>
      <c r="F504" s="98" t="s">
        <v>7351</v>
      </c>
      <c r="G504" s="63"/>
      <c r="H504" s="67"/>
      <c r="I504" s="68"/>
      <c r="J504" s="68"/>
      <c r="K504" s="67" t="s">
        <v>9803</v>
      </c>
      <c r="L504" s="71"/>
      <c r="M504" s="72">
        <v>5658.1171875</v>
      </c>
      <c r="N504" s="72">
        <v>6162.65234375</v>
      </c>
      <c r="O504" s="73"/>
      <c r="P504" s="74"/>
      <c r="Q504" s="74"/>
      <c r="R504" s="84"/>
      <c r="S504" s="48">
        <v>0</v>
      </c>
      <c r="T504" s="48">
        <v>1</v>
      </c>
      <c r="U504" s="49">
        <v>0</v>
      </c>
      <c r="V504" s="49">
        <v>1.2658000000000001E-2</v>
      </c>
      <c r="W504" s="49">
        <v>5.5000000000000002E-5</v>
      </c>
      <c r="X504" s="49">
        <v>0.54666599999999999</v>
      </c>
      <c r="Y504" s="49">
        <v>0</v>
      </c>
      <c r="Z504" s="49">
        <v>0</v>
      </c>
      <c r="AA504" s="69">
        <v>504</v>
      </c>
      <c r="AB504" s="69"/>
      <c r="AC504" s="70"/>
      <c r="AD504" s="76">
        <v>458</v>
      </c>
      <c r="AE504" s="76">
        <v>95</v>
      </c>
      <c r="AF504" s="76">
        <v>3733</v>
      </c>
      <c r="AG504" s="76">
        <v>1860</v>
      </c>
      <c r="AH504" s="76"/>
      <c r="AI504" s="76" t="s">
        <v>5019</v>
      </c>
      <c r="AJ504" s="76" t="s">
        <v>5966</v>
      </c>
      <c r="AK504" s="76"/>
      <c r="AL504" s="76"/>
      <c r="AM504" s="78">
        <v>42199.885266203702</v>
      </c>
      <c r="AN504" s="76" t="s">
        <v>8071</v>
      </c>
      <c r="AO504" s="81" t="s">
        <v>8573</v>
      </c>
      <c r="AP504" s="76" t="s">
        <v>66</v>
      </c>
      <c r="AQ504" s="48"/>
      <c r="AR504" s="48"/>
      <c r="AS504" s="48"/>
      <c r="AT504" s="48"/>
      <c r="AU504" s="48"/>
      <c r="AV504" s="48"/>
      <c r="AW504" s="102" t="s">
        <v>10866</v>
      </c>
      <c r="AX504" s="102" t="s">
        <v>10866</v>
      </c>
      <c r="AY504" s="102" t="s">
        <v>11554</v>
      </c>
      <c r="AZ504" s="102" t="s">
        <v>11554</v>
      </c>
      <c r="BA504" s="2"/>
      <c r="BB504" s="3"/>
      <c r="BC504" s="3"/>
      <c r="BD504" s="3"/>
      <c r="BE504" s="3"/>
    </row>
    <row r="505" spans="1:57" x14ac:dyDescent="0.3">
      <c r="A505" s="62" t="s">
        <v>562</v>
      </c>
      <c r="B505" s="63"/>
      <c r="C505" s="63"/>
      <c r="D505" s="64"/>
      <c r="E505" s="66"/>
      <c r="F505" s="98" t="s">
        <v>7352</v>
      </c>
      <c r="G505" s="63"/>
      <c r="H505" s="67"/>
      <c r="I505" s="68"/>
      <c r="J505" s="68"/>
      <c r="K505" s="67" t="s">
        <v>9804</v>
      </c>
      <c r="L505" s="71"/>
      <c r="M505" s="72">
        <v>3420.75390625</v>
      </c>
      <c r="N505" s="72">
        <v>9474.9345703125</v>
      </c>
      <c r="O505" s="73"/>
      <c r="P505" s="74"/>
      <c r="Q505" s="74"/>
      <c r="R505" s="84"/>
      <c r="S505" s="48">
        <v>1</v>
      </c>
      <c r="T505" s="48">
        <v>1</v>
      </c>
      <c r="U505" s="49">
        <v>0</v>
      </c>
      <c r="V505" s="49">
        <v>0</v>
      </c>
      <c r="W505" s="49">
        <v>0</v>
      </c>
      <c r="X505" s="49">
        <v>1</v>
      </c>
      <c r="Y505" s="49">
        <v>0</v>
      </c>
      <c r="Z505" s="49" t="s">
        <v>10536</v>
      </c>
      <c r="AA505" s="69">
        <v>505</v>
      </c>
      <c r="AB505" s="69"/>
      <c r="AC505" s="70"/>
      <c r="AD505" s="76">
        <v>127</v>
      </c>
      <c r="AE505" s="76">
        <v>213</v>
      </c>
      <c r="AF505" s="76">
        <v>2086</v>
      </c>
      <c r="AG505" s="76">
        <v>6844</v>
      </c>
      <c r="AH505" s="76"/>
      <c r="AI505" s="76" t="s">
        <v>5020</v>
      </c>
      <c r="AJ505" s="76" t="s">
        <v>5967</v>
      </c>
      <c r="AK505" s="76"/>
      <c r="AL505" s="76"/>
      <c r="AM505" s="78">
        <v>42576.08525462963</v>
      </c>
      <c r="AN505" s="76" t="s">
        <v>8071</v>
      </c>
      <c r="AO505" s="81" t="s">
        <v>8574</v>
      </c>
      <c r="AP505" s="76" t="s">
        <v>66</v>
      </c>
      <c r="AQ505" s="48"/>
      <c r="AR505" s="48"/>
      <c r="AS505" s="48"/>
      <c r="AT505" s="48"/>
      <c r="AU505" s="48"/>
      <c r="AV505" s="48"/>
      <c r="AW505" s="102" t="s">
        <v>10885</v>
      </c>
      <c r="AX505" s="102" t="s">
        <v>10885</v>
      </c>
      <c r="AY505" s="102" t="s">
        <v>11573</v>
      </c>
      <c r="AZ505" s="102" t="s">
        <v>11573</v>
      </c>
      <c r="BA505" s="2"/>
      <c r="BB505" s="3"/>
      <c r="BC505" s="3"/>
      <c r="BD505" s="3"/>
      <c r="BE505" s="3"/>
    </row>
    <row r="506" spans="1:57" x14ac:dyDescent="0.3">
      <c r="A506" s="62" t="s">
        <v>563</v>
      </c>
      <c r="B506" s="63"/>
      <c r="C506" s="63"/>
      <c r="D506" s="64"/>
      <c r="E506" s="66"/>
      <c r="F506" s="98" t="s">
        <v>7353</v>
      </c>
      <c r="G506" s="63"/>
      <c r="H506" s="67"/>
      <c r="I506" s="68"/>
      <c r="J506" s="68"/>
      <c r="K506" s="67" t="s">
        <v>9805</v>
      </c>
      <c r="L506" s="71"/>
      <c r="M506" s="72">
        <v>5928.029296875</v>
      </c>
      <c r="N506" s="72">
        <v>9234.8818359375</v>
      </c>
      <c r="O506" s="73"/>
      <c r="P506" s="74"/>
      <c r="Q506" s="74"/>
      <c r="R506" s="84"/>
      <c r="S506" s="48">
        <v>1</v>
      </c>
      <c r="T506" s="48">
        <v>1</v>
      </c>
      <c r="U506" s="49">
        <v>0</v>
      </c>
      <c r="V506" s="49">
        <v>0</v>
      </c>
      <c r="W506" s="49">
        <v>0</v>
      </c>
      <c r="X506" s="49">
        <v>1</v>
      </c>
      <c r="Y506" s="49">
        <v>0</v>
      </c>
      <c r="Z506" s="49" t="s">
        <v>10536</v>
      </c>
      <c r="AA506" s="69">
        <v>506</v>
      </c>
      <c r="AB506" s="69"/>
      <c r="AC506" s="70"/>
      <c r="AD506" s="76">
        <v>5583</v>
      </c>
      <c r="AE506" s="76">
        <v>6615</v>
      </c>
      <c r="AF506" s="76">
        <v>24900</v>
      </c>
      <c r="AG506" s="76">
        <v>12853</v>
      </c>
      <c r="AH506" s="76"/>
      <c r="AI506" s="76" t="s">
        <v>5021</v>
      </c>
      <c r="AJ506" s="76" t="s">
        <v>5968</v>
      </c>
      <c r="AK506" s="81" t="s">
        <v>6558</v>
      </c>
      <c r="AL506" s="76"/>
      <c r="AM506" s="78">
        <v>40426.026550925926</v>
      </c>
      <c r="AN506" s="76" t="s">
        <v>8071</v>
      </c>
      <c r="AO506" s="81" t="s">
        <v>8575</v>
      </c>
      <c r="AP506" s="76" t="s">
        <v>66</v>
      </c>
      <c r="AQ506" s="48" t="s">
        <v>2216</v>
      </c>
      <c r="AR506" s="48" t="s">
        <v>2216</v>
      </c>
      <c r="AS506" s="48" t="s">
        <v>2350</v>
      </c>
      <c r="AT506" s="48" t="s">
        <v>2350</v>
      </c>
      <c r="AU506" s="48"/>
      <c r="AV506" s="48"/>
      <c r="AW506" s="102" t="s">
        <v>10886</v>
      </c>
      <c r="AX506" s="102" t="s">
        <v>10886</v>
      </c>
      <c r="AY506" s="102" t="s">
        <v>11574</v>
      </c>
      <c r="AZ506" s="102" t="s">
        <v>11574</v>
      </c>
      <c r="BA506" s="2"/>
      <c r="BB506" s="3"/>
      <c r="BC506" s="3"/>
      <c r="BD506" s="3"/>
      <c r="BE506" s="3"/>
    </row>
    <row r="507" spans="1:57" x14ac:dyDescent="0.3">
      <c r="A507" s="62" t="s">
        <v>564</v>
      </c>
      <c r="B507" s="63"/>
      <c r="C507" s="63"/>
      <c r="D507" s="64"/>
      <c r="E507" s="66"/>
      <c r="F507" s="98" t="s">
        <v>7354</v>
      </c>
      <c r="G507" s="63"/>
      <c r="H507" s="67"/>
      <c r="I507" s="68"/>
      <c r="J507" s="68"/>
      <c r="K507" s="67" t="s">
        <v>9806</v>
      </c>
      <c r="L507" s="71"/>
      <c r="M507" s="72">
        <v>3398.7607421875</v>
      </c>
      <c r="N507" s="72">
        <v>9530.0732421875</v>
      </c>
      <c r="O507" s="73"/>
      <c r="P507" s="74"/>
      <c r="Q507" s="74"/>
      <c r="R507" s="84"/>
      <c r="S507" s="48">
        <v>1</v>
      </c>
      <c r="T507" s="48">
        <v>1</v>
      </c>
      <c r="U507" s="49">
        <v>0</v>
      </c>
      <c r="V507" s="49">
        <v>0</v>
      </c>
      <c r="W507" s="49">
        <v>0</v>
      </c>
      <c r="X507" s="49">
        <v>1</v>
      </c>
      <c r="Y507" s="49">
        <v>0</v>
      </c>
      <c r="Z507" s="49" t="s">
        <v>10536</v>
      </c>
      <c r="AA507" s="69">
        <v>507</v>
      </c>
      <c r="AB507" s="69"/>
      <c r="AC507" s="70"/>
      <c r="AD507" s="76">
        <v>168</v>
      </c>
      <c r="AE507" s="76">
        <v>359</v>
      </c>
      <c r="AF507" s="76">
        <v>808</v>
      </c>
      <c r="AG507" s="76">
        <v>1699</v>
      </c>
      <c r="AH507" s="76"/>
      <c r="AI507" s="76"/>
      <c r="AJ507" s="76" t="s">
        <v>5695</v>
      </c>
      <c r="AK507" s="76"/>
      <c r="AL507" s="76"/>
      <c r="AM507" s="78">
        <v>42319.93178240741</v>
      </c>
      <c r="AN507" s="76" t="s">
        <v>8071</v>
      </c>
      <c r="AO507" s="81" t="s">
        <v>8576</v>
      </c>
      <c r="AP507" s="76" t="s">
        <v>66</v>
      </c>
      <c r="AQ507" s="48"/>
      <c r="AR507" s="48"/>
      <c r="AS507" s="48"/>
      <c r="AT507" s="48"/>
      <c r="AU507" s="48"/>
      <c r="AV507" s="48"/>
      <c r="AW507" s="102" t="s">
        <v>10887</v>
      </c>
      <c r="AX507" s="102" t="s">
        <v>10887</v>
      </c>
      <c r="AY507" s="102" t="s">
        <v>11575</v>
      </c>
      <c r="AZ507" s="102" t="s">
        <v>11575</v>
      </c>
      <c r="BA507" s="2"/>
      <c r="BB507" s="3"/>
      <c r="BC507" s="3"/>
      <c r="BD507" s="3"/>
      <c r="BE507" s="3"/>
    </row>
    <row r="508" spans="1:57" x14ac:dyDescent="0.3">
      <c r="A508" s="62" t="s">
        <v>565</v>
      </c>
      <c r="B508" s="63"/>
      <c r="C508" s="63"/>
      <c r="D508" s="64"/>
      <c r="E508" s="66"/>
      <c r="F508" s="98" t="s">
        <v>7355</v>
      </c>
      <c r="G508" s="63"/>
      <c r="H508" s="67"/>
      <c r="I508" s="68"/>
      <c r="J508" s="68"/>
      <c r="K508" s="67" t="s">
        <v>9807</v>
      </c>
      <c r="L508" s="71"/>
      <c r="M508" s="72">
        <v>5882.00439453125</v>
      </c>
      <c r="N508" s="72">
        <v>9018.333984375</v>
      </c>
      <c r="O508" s="73"/>
      <c r="P508" s="74"/>
      <c r="Q508" s="74"/>
      <c r="R508" s="84"/>
      <c r="S508" s="48">
        <v>1</v>
      </c>
      <c r="T508" s="48">
        <v>1</v>
      </c>
      <c r="U508" s="49">
        <v>0</v>
      </c>
      <c r="V508" s="49">
        <v>0</v>
      </c>
      <c r="W508" s="49">
        <v>0</v>
      </c>
      <c r="X508" s="49">
        <v>1</v>
      </c>
      <c r="Y508" s="49">
        <v>0</v>
      </c>
      <c r="Z508" s="49" t="s">
        <v>10536</v>
      </c>
      <c r="AA508" s="69">
        <v>508</v>
      </c>
      <c r="AB508" s="69"/>
      <c r="AC508" s="70"/>
      <c r="AD508" s="76">
        <v>1584</v>
      </c>
      <c r="AE508" s="76">
        <v>358</v>
      </c>
      <c r="AF508" s="76">
        <v>4513</v>
      </c>
      <c r="AG508" s="76">
        <v>4144</v>
      </c>
      <c r="AH508" s="76"/>
      <c r="AI508" s="76" t="s">
        <v>5022</v>
      </c>
      <c r="AJ508" s="76" t="s">
        <v>5969</v>
      </c>
      <c r="AK508" s="81" t="s">
        <v>6559</v>
      </c>
      <c r="AL508" s="76"/>
      <c r="AM508" s="78">
        <v>40546.83421296296</v>
      </c>
      <c r="AN508" s="76" t="s">
        <v>8071</v>
      </c>
      <c r="AO508" s="81" t="s">
        <v>8577</v>
      </c>
      <c r="AP508" s="76" t="s">
        <v>66</v>
      </c>
      <c r="AQ508" s="48"/>
      <c r="AR508" s="48"/>
      <c r="AS508" s="48"/>
      <c r="AT508" s="48"/>
      <c r="AU508" s="48"/>
      <c r="AV508" s="48"/>
      <c r="AW508" s="102" t="s">
        <v>10888</v>
      </c>
      <c r="AX508" s="102" t="s">
        <v>10888</v>
      </c>
      <c r="AY508" s="102" t="s">
        <v>11576</v>
      </c>
      <c r="AZ508" s="102" t="s">
        <v>11576</v>
      </c>
      <c r="BA508" s="2"/>
      <c r="BB508" s="3"/>
      <c r="BC508" s="3"/>
      <c r="BD508" s="3"/>
      <c r="BE508" s="3"/>
    </row>
    <row r="509" spans="1:57" x14ac:dyDescent="0.3">
      <c r="A509" s="62" t="s">
        <v>566</v>
      </c>
      <c r="B509" s="63"/>
      <c r="C509" s="63"/>
      <c r="D509" s="64"/>
      <c r="E509" s="66"/>
      <c r="F509" s="98" t="s">
        <v>7356</v>
      </c>
      <c r="G509" s="63"/>
      <c r="H509" s="67"/>
      <c r="I509" s="68"/>
      <c r="J509" s="68"/>
      <c r="K509" s="67" t="s">
        <v>9808</v>
      </c>
      <c r="L509" s="71"/>
      <c r="M509" s="72">
        <v>4121.60302734375</v>
      </c>
      <c r="N509" s="72">
        <v>6190.11083984375</v>
      </c>
      <c r="O509" s="73"/>
      <c r="P509" s="74"/>
      <c r="Q509" s="74"/>
      <c r="R509" s="84"/>
      <c r="S509" s="48">
        <v>0</v>
      </c>
      <c r="T509" s="48">
        <v>1</v>
      </c>
      <c r="U509" s="49">
        <v>0</v>
      </c>
      <c r="V509" s="49">
        <v>1.2658000000000001E-2</v>
      </c>
      <c r="W509" s="49">
        <v>5.5000000000000002E-5</v>
      </c>
      <c r="X509" s="49">
        <v>0.54666599999999999</v>
      </c>
      <c r="Y509" s="49">
        <v>0</v>
      </c>
      <c r="Z509" s="49">
        <v>0</v>
      </c>
      <c r="AA509" s="69">
        <v>509</v>
      </c>
      <c r="AB509" s="69"/>
      <c r="AC509" s="70"/>
      <c r="AD509" s="76">
        <v>3218</v>
      </c>
      <c r="AE509" s="76">
        <v>7731</v>
      </c>
      <c r="AF509" s="76">
        <v>192636</v>
      </c>
      <c r="AG509" s="76">
        <v>166764</v>
      </c>
      <c r="AH509" s="76"/>
      <c r="AI509" s="76" t="s">
        <v>5023</v>
      </c>
      <c r="AJ509" s="76" t="s">
        <v>5970</v>
      </c>
      <c r="AK509" s="81" t="s">
        <v>6560</v>
      </c>
      <c r="AL509" s="76"/>
      <c r="AM509" s="78">
        <v>41764.529780092591</v>
      </c>
      <c r="AN509" s="76" t="s">
        <v>8071</v>
      </c>
      <c r="AO509" s="81" t="s">
        <v>8578</v>
      </c>
      <c r="AP509" s="76" t="s">
        <v>66</v>
      </c>
      <c r="AQ509" s="48"/>
      <c r="AR509" s="48"/>
      <c r="AS509" s="48"/>
      <c r="AT509" s="48"/>
      <c r="AU509" s="48"/>
      <c r="AV509" s="48"/>
      <c r="AW509" s="102" t="s">
        <v>10866</v>
      </c>
      <c r="AX509" s="102" t="s">
        <v>10866</v>
      </c>
      <c r="AY509" s="102" t="s">
        <v>11554</v>
      </c>
      <c r="AZ509" s="102" t="s">
        <v>11554</v>
      </c>
      <c r="BA509" s="2"/>
      <c r="BB509" s="3"/>
      <c r="BC509" s="3"/>
      <c r="BD509" s="3"/>
      <c r="BE509" s="3"/>
    </row>
    <row r="510" spans="1:57" x14ac:dyDescent="0.3">
      <c r="A510" s="62" t="s">
        <v>567</v>
      </c>
      <c r="B510" s="63"/>
      <c r="C510" s="63"/>
      <c r="D510" s="64"/>
      <c r="E510" s="66"/>
      <c r="F510" s="98" t="s">
        <v>7357</v>
      </c>
      <c r="G510" s="63"/>
      <c r="H510" s="67"/>
      <c r="I510" s="68"/>
      <c r="J510" s="68"/>
      <c r="K510" s="67" t="s">
        <v>9809</v>
      </c>
      <c r="L510" s="71"/>
      <c r="M510" s="72">
        <v>4752.611328125</v>
      </c>
      <c r="N510" s="72">
        <v>956.24530029296875</v>
      </c>
      <c r="O510" s="73"/>
      <c r="P510" s="74"/>
      <c r="Q510" s="74"/>
      <c r="R510" s="84"/>
      <c r="S510" s="48">
        <v>0</v>
      </c>
      <c r="T510" s="48">
        <v>1</v>
      </c>
      <c r="U510" s="49">
        <v>0</v>
      </c>
      <c r="V510" s="49">
        <v>1</v>
      </c>
      <c r="W510" s="49">
        <v>0</v>
      </c>
      <c r="X510" s="49">
        <v>1</v>
      </c>
      <c r="Y510" s="49">
        <v>0</v>
      </c>
      <c r="Z510" s="49">
        <v>0</v>
      </c>
      <c r="AA510" s="69">
        <v>510</v>
      </c>
      <c r="AB510" s="69"/>
      <c r="AC510" s="70"/>
      <c r="AD510" s="76">
        <v>489</v>
      </c>
      <c r="AE510" s="76">
        <v>469</v>
      </c>
      <c r="AF510" s="76">
        <v>3436</v>
      </c>
      <c r="AG510" s="76">
        <v>2400</v>
      </c>
      <c r="AH510" s="76"/>
      <c r="AI510" s="76" t="s">
        <v>5024</v>
      </c>
      <c r="AJ510" s="76"/>
      <c r="AK510" s="76"/>
      <c r="AL510" s="76"/>
      <c r="AM510" s="78">
        <v>41006.209178240744</v>
      </c>
      <c r="AN510" s="76" t="s">
        <v>8071</v>
      </c>
      <c r="AO510" s="81" t="s">
        <v>8579</v>
      </c>
      <c r="AP510" s="76" t="s">
        <v>66</v>
      </c>
      <c r="AQ510" s="48"/>
      <c r="AR510" s="48"/>
      <c r="AS510" s="48"/>
      <c r="AT510" s="48"/>
      <c r="AU510" s="48"/>
      <c r="AV510" s="48"/>
      <c r="AW510" s="102" t="s">
        <v>10889</v>
      </c>
      <c r="AX510" s="102" t="s">
        <v>10889</v>
      </c>
      <c r="AY510" s="102" t="s">
        <v>11577</v>
      </c>
      <c r="AZ510" s="102" t="s">
        <v>11577</v>
      </c>
      <c r="BA510" s="2"/>
      <c r="BB510" s="3"/>
      <c r="BC510" s="3"/>
      <c r="BD510" s="3"/>
      <c r="BE510" s="3"/>
    </row>
    <row r="511" spans="1:57" x14ac:dyDescent="0.3">
      <c r="A511" s="62" t="s">
        <v>1289</v>
      </c>
      <c r="B511" s="63"/>
      <c r="C511" s="63"/>
      <c r="D511" s="64"/>
      <c r="E511" s="66"/>
      <c r="F511" s="98" t="s">
        <v>7358</v>
      </c>
      <c r="G511" s="63"/>
      <c r="H511" s="67"/>
      <c r="I511" s="68"/>
      <c r="J511" s="68"/>
      <c r="K511" s="67" t="s">
        <v>9810</v>
      </c>
      <c r="L511" s="71"/>
      <c r="M511" s="72">
        <v>4876.0556640625</v>
      </c>
      <c r="N511" s="72">
        <v>893.8814697265625</v>
      </c>
      <c r="O511" s="73"/>
      <c r="P511" s="74"/>
      <c r="Q511" s="74"/>
      <c r="R511" s="84"/>
      <c r="S511" s="48">
        <v>1</v>
      </c>
      <c r="T511" s="48">
        <v>0</v>
      </c>
      <c r="U511" s="49">
        <v>0</v>
      </c>
      <c r="V511" s="49">
        <v>1</v>
      </c>
      <c r="W511" s="49">
        <v>0</v>
      </c>
      <c r="X511" s="49">
        <v>1</v>
      </c>
      <c r="Y511" s="49">
        <v>0</v>
      </c>
      <c r="Z511" s="49">
        <v>0</v>
      </c>
      <c r="AA511" s="69">
        <v>511</v>
      </c>
      <c r="AB511" s="69"/>
      <c r="AC511" s="70"/>
      <c r="AD511" s="76">
        <v>834</v>
      </c>
      <c r="AE511" s="76">
        <v>644</v>
      </c>
      <c r="AF511" s="76">
        <v>16492</v>
      </c>
      <c r="AG511" s="76">
        <v>1361</v>
      </c>
      <c r="AH511" s="76"/>
      <c r="AI511" s="76" t="s">
        <v>5025</v>
      </c>
      <c r="AJ511" s="76" t="s">
        <v>5971</v>
      </c>
      <c r="AK511" s="76"/>
      <c r="AL511" s="76"/>
      <c r="AM511" s="78">
        <v>40020.949895833335</v>
      </c>
      <c r="AN511" s="76" t="s">
        <v>8071</v>
      </c>
      <c r="AO511" s="81" t="s">
        <v>8580</v>
      </c>
      <c r="AP511" s="76" t="s">
        <v>65</v>
      </c>
      <c r="AQ511" s="48"/>
      <c r="AR511" s="48"/>
      <c r="AS511" s="48"/>
      <c r="AT511" s="48"/>
      <c r="AU511" s="48"/>
      <c r="AV511" s="48"/>
      <c r="AW511" s="48"/>
      <c r="AX511" s="48"/>
      <c r="AY511" s="48"/>
      <c r="AZ511" s="48"/>
      <c r="BA511" s="2"/>
      <c r="BB511" s="3"/>
      <c r="BC511" s="3"/>
      <c r="BD511" s="3"/>
      <c r="BE511" s="3"/>
    </row>
    <row r="512" spans="1:57" x14ac:dyDescent="0.3">
      <c r="A512" s="62" t="s">
        <v>568</v>
      </c>
      <c r="B512" s="63"/>
      <c r="C512" s="63"/>
      <c r="D512" s="64"/>
      <c r="E512" s="66"/>
      <c r="F512" s="98" t="s">
        <v>7359</v>
      </c>
      <c r="G512" s="63"/>
      <c r="H512" s="67"/>
      <c r="I512" s="68"/>
      <c r="J512" s="68"/>
      <c r="K512" s="67" t="s">
        <v>9811</v>
      </c>
      <c r="L512" s="71"/>
      <c r="M512" s="72">
        <v>889.04522705078125</v>
      </c>
      <c r="N512" s="72">
        <v>6168.0009765625</v>
      </c>
      <c r="O512" s="73"/>
      <c r="P512" s="74"/>
      <c r="Q512" s="74"/>
      <c r="R512" s="84"/>
      <c r="S512" s="48">
        <v>0</v>
      </c>
      <c r="T512" s="48">
        <v>1</v>
      </c>
      <c r="U512" s="49">
        <v>0</v>
      </c>
      <c r="V512" s="49">
        <v>9.7090000000000006E-3</v>
      </c>
      <c r="W512" s="49">
        <v>1.8818999999999999E-2</v>
      </c>
      <c r="X512" s="49">
        <v>0.54937599999999998</v>
      </c>
      <c r="Y512" s="49">
        <v>0</v>
      </c>
      <c r="Z512" s="49">
        <v>0</v>
      </c>
      <c r="AA512" s="69">
        <v>512</v>
      </c>
      <c r="AB512" s="69"/>
      <c r="AC512" s="70"/>
      <c r="AD512" s="76">
        <v>435</v>
      </c>
      <c r="AE512" s="76">
        <v>153</v>
      </c>
      <c r="AF512" s="76">
        <v>6290</v>
      </c>
      <c r="AG512" s="76">
        <v>37669</v>
      </c>
      <c r="AH512" s="76"/>
      <c r="AI512" s="76" t="s">
        <v>5026</v>
      </c>
      <c r="AJ512" s="76" t="s">
        <v>5972</v>
      </c>
      <c r="AK512" s="76"/>
      <c r="AL512" s="76"/>
      <c r="AM512" s="78">
        <v>42307.585763888892</v>
      </c>
      <c r="AN512" s="76" t="s">
        <v>8071</v>
      </c>
      <c r="AO512" s="81" t="s">
        <v>8581</v>
      </c>
      <c r="AP512" s="76" t="s">
        <v>66</v>
      </c>
      <c r="AQ512" s="48"/>
      <c r="AR512" s="48"/>
      <c r="AS512" s="48"/>
      <c r="AT512" s="48"/>
      <c r="AU512" s="48"/>
      <c r="AV512" s="48"/>
      <c r="AW512" s="102" t="s">
        <v>10629</v>
      </c>
      <c r="AX512" s="102" t="s">
        <v>10629</v>
      </c>
      <c r="AY512" s="102" t="s">
        <v>11318</v>
      </c>
      <c r="AZ512" s="102" t="s">
        <v>11318</v>
      </c>
      <c r="BA512" s="2"/>
      <c r="BB512" s="3"/>
      <c r="BC512" s="3"/>
      <c r="BD512" s="3"/>
      <c r="BE512" s="3"/>
    </row>
    <row r="513" spans="1:57" x14ac:dyDescent="0.3">
      <c r="A513" s="62" t="s">
        <v>569</v>
      </c>
      <c r="B513" s="63"/>
      <c r="C513" s="63"/>
      <c r="D513" s="64"/>
      <c r="E513" s="66"/>
      <c r="F513" s="98" t="s">
        <v>7360</v>
      </c>
      <c r="G513" s="63"/>
      <c r="H513" s="67"/>
      <c r="I513" s="68"/>
      <c r="J513" s="68"/>
      <c r="K513" s="67" t="s">
        <v>9812</v>
      </c>
      <c r="L513" s="71"/>
      <c r="M513" s="72">
        <v>5412.1259765625</v>
      </c>
      <c r="N513" s="72">
        <v>6950.5498046875</v>
      </c>
      <c r="O513" s="73"/>
      <c r="P513" s="74"/>
      <c r="Q513" s="74"/>
      <c r="R513" s="84"/>
      <c r="S513" s="48">
        <v>0</v>
      </c>
      <c r="T513" s="48">
        <v>1</v>
      </c>
      <c r="U513" s="49">
        <v>0</v>
      </c>
      <c r="V513" s="49">
        <v>1.2658000000000001E-2</v>
      </c>
      <c r="W513" s="49">
        <v>5.5000000000000002E-5</v>
      </c>
      <c r="X513" s="49">
        <v>0.54666599999999999</v>
      </c>
      <c r="Y513" s="49">
        <v>0</v>
      </c>
      <c r="Z513" s="49">
        <v>0</v>
      </c>
      <c r="AA513" s="69">
        <v>513</v>
      </c>
      <c r="AB513" s="69"/>
      <c r="AC513" s="70"/>
      <c r="AD513" s="76">
        <v>152</v>
      </c>
      <c r="AE513" s="76">
        <v>667</v>
      </c>
      <c r="AF513" s="76">
        <v>92775</v>
      </c>
      <c r="AG513" s="76">
        <v>79104</v>
      </c>
      <c r="AH513" s="76"/>
      <c r="AI513" s="76" t="s">
        <v>5027</v>
      </c>
      <c r="AJ513" s="76" t="s">
        <v>5973</v>
      </c>
      <c r="AK513" s="81" t="s">
        <v>6561</v>
      </c>
      <c r="AL513" s="76"/>
      <c r="AM513" s="78">
        <v>40955.864479166667</v>
      </c>
      <c r="AN513" s="76" t="s">
        <v>8071</v>
      </c>
      <c r="AO513" s="81" t="s">
        <v>8582</v>
      </c>
      <c r="AP513" s="76" t="s">
        <v>66</v>
      </c>
      <c r="AQ513" s="48"/>
      <c r="AR513" s="48"/>
      <c r="AS513" s="48"/>
      <c r="AT513" s="48"/>
      <c r="AU513" s="48"/>
      <c r="AV513" s="48"/>
      <c r="AW513" s="102" t="s">
        <v>10866</v>
      </c>
      <c r="AX513" s="102" t="s">
        <v>10866</v>
      </c>
      <c r="AY513" s="102" t="s">
        <v>11554</v>
      </c>
      <c r="AZ513" s="102" t="s">
        <v>11554</v>
      </c>
      <c r="BA513" s="2"/>
      <c r="BB513" s="3"/>
      <c r="BC513" s="3"/>
      <c r="BD513" s="3"/>
      <c r="BE513" s="3"/>
    </row>
    <row r="514" spans="1:57" x14ac:dyDescent="0.3">
      <c r="A514" s="62" t="s">
        <v>570</v>
      </c>
      <c r="B514" s="63"/>
      <c r="C514" s="63"/>
      <c r="D514" s="64"/>
      <c r="E514" s="66"/>
      <c r="F514" s="98" t="s">
        <v>7361</v>
      </c>
      <c r="G514" s="63"/>
      <c r="H514" s="67"/>
      <c r="I514" s="68"/>
      <c r="J514" s="68"/>
      <c r="K514" s="67" t="s">
        <v>9813</v>
      </c>
      <c r="L514" s="71"/>
      <c r="M514" s="72">
        <v>3116.97216796875</v>
      </c>
      <c r="N514" s="72">
        <v>5026.24267578125</v>
      </c>
      <c r="O514" s="73"/>
      <c r="P514" s="74"/>
      <c r="Q514" s="74"/>
      <c r="R514" s="84"/>
      <c r="S514" s="48">
        <v>0</v>
      </c>
      <c r="T514" s="48">
        <v>1</v>
      </c>
      <c r="U514" s="49">
        <v>0</v>
      </c>
      <c r="V514" s="49">
        <v>0.111111</v>
      </c>
      <c r="W514" s="49">
        <v>0</v>
      </c>
      <c r="X514" s="49">
        <v>0.58536600000000005</v>
      </c>
      <c r="Y514" s="49">
        <v>0</v>
      </c>
      <c r="Z514" s="49">
        <v>0</v>
      </c>
      <c r="AA514" s="69">
        <v>514</v>
      </c>
      <c r="AB514" s="69"/>
      <c r="AC514" s="70"/>
      <c r="AD514" s="76">
        <v>227006</v>
      </c>
      <c r="AE514" s="76">
        <v>1901124</v>
      </c>
      <c r="AF514" s="76">
        <v>885409</v>
      </c>
      <c r="AG514" s="76">
        <v>33</v>
      </c>
      <c r="AH514" s="76"/>
      <c r="AI514" s="76" t="s">
        <v>5028</v>
      </c>
      <c r="AJ514" s="76" t="s">
        <v>5876</v>
      </c>
      <c r="AK514" s="81" t="s">
        <v>6562</v>
      </c>
      <c r="AL514" s="76"/>
      <c r="AM514" s="78">
        <v>39174.640439814815</v>
      </c>
      <c r="AN514" s="76" t="s">
        <v>8071</v>
      </c>
      <c r="AO514" s="81" t="s">
        <v>8583</v>
      </c>
      <c r="AP514" s="76" t="s">
        <v>66</v>
      </c>
      <c r="AQ514" s="48" t="s">
        <v>2217</v>
      </c>
      <c r="AR514" s="48" t="s">
        <v>2217</v>
      </c>
      <c r="AS514" s="48" t="s">
        <v>2370</v>
      </c>
      <c r="AT514" s="48" t="s">
        <v>2370</v>
      </c>
      <c r="AU514" s="48"/>
      <c r="AV514" s="48"/>
      <c r="AW514" s="102" t="s">
        <v>10890</v>
      </c>
      <c r="AX514" s="102" t="s">
        <v>10890</v>
      </c>
      <c r="AY514" s="102" t="s">
        <v>11578</v>
      </c>
      <c r="AZ514" s="102" t="s">
        <v>11578</v>
      </c>
      <c r="BA514" s="2"/>
      <c r="BB514" s="3"/>
      <c r="BC514" s="3"/>
      <c r="BD514" s="3"/>
      <c r="BE514" s="3"/>
    </row>
    <row r="515" spans="1:57" x14ac:dyDescent="0.3">
      <c r="A515" s="62" t="s">
        <v>1107</v>
      </c>
      <c r="B515" s="63"/>
      <c r="C515" s="63"/>
      <c r="D515" s="64"/>
      <c r="E515" s="66"/>
      <c r="F515" s="98" t="s">
        <v>7362</v>
      </c>
      <c r="G515" s="63"/>
      <c r="H515" s="67"/>
      <c r="I515" s="68"/>
      <c r="J515" s="68"/>
      <c r="K515" s="67" t="s">
        <v>9814</v>
      </c>
      <c r="L515" s="71"/>
      <c r="M515" s="72">
        <v>2835.308349609375</v>
      </c>
      <c r="N515" s="72">
        <v>4966.5732421875</v>
      </c>
      <c r="O515" s="73"/>
      <c r="P515" s="74"/>
      <c r="Q515" s="74"/>
      <c r="R515" s="84"/>
      <c r="S515" s="48">
        <v>6</v>
      </c>
      <c r="T515" s="48">
        <v>1</v>
      </c>
      <c r="U515" s="49">
        <v>20</v>
      </c>
      <c r="V515" s="49">
        <v>0.2</v>
      </c>
      <c r="W515" s="49">
        <v>0</v>
      </c>
      <c r="X515" s="49">
        <v>3.073169</v>
      </c>
      <c r="Y515" s="49">
        <v>0</v>
      </c>
      <c r="Z515" s="49">
        <v>0</v>
      </c>
      <c r="AA515" s="69">
        <v>515</v>
      </c>
      <c r="AB515" s="69"/>
      <c r="AC515" s="70"/>
      <c r="AD515" s="76">
        <v>12</v>
      </c>
      <c r="AE515" s="76">
        <v>12322</v>
      </c>
      <c r="AF515" s="76">
        <v>43022</v>
      </c>
      <c r="AG515" s="76">
        <v>1624</v>
      </c>
      <c r="AH515" s="76"/>
      <c r="AI515" s="76" t="s">
        <v>5029</v>
      </c>
      <c r="AJ515" s="76" t="s">
        <v>5974</v>
      </c>
      <c r="AK515" s="81" t="s">
        <v>6563</v>
      </c>
      <c r="AL515" s="76"/>
      <c r="AM515" s="78">
        <v>39171.712627314817</v>
      </c>
      <c r="AN515" s="76" t="s">
        <v>8071</v>
      </c>
      <c r="AO515" s="81" t="s">
        <v>8584</v>
      </c>
      <c r="AP515" s="76" t="s">
        <v>66</v>
      </c>
      <c r="AQ515" s="48" t="s">
        <v>2217</v>
      </c>
      <c r="AR515" s="48" t="s">
        <v>2217</v>
      </c>
      <c r="AS515" s="48" t="s">
        <v>2370</v>
      </c>
      <c r="AT515" s="48" t="s">
        <v>2370</v>
      </c>
      <c r="AU515" s="48"/>
      <c r="AV515" s="48"/>
      <c r="AW515" s="102" t="s">
        <v>10799</v>
      </c>
      <c r="AX515" s="102" t="s">
        <v>10799</v>
      </c>
      <c r="AY515" s="102" t="s">
        <v>11488</v>
      </c>
      <c r="AZ515" s="102" t="s">
        <v>11488</v>
      </c>
      <c r="BA515" s="2"/>
      <c r="BB515" s="3"/>
      <c r="BC515" s="3"/>
      <c r="BD515" s="3"/>
      <c r="BE515" s="3"/>
    </row>
    <row r="516" spans="1:57" x14ac:dyDescent="0.3">
      <c r="A516" s="62" t="s">
        <v>571</v>
      </c>
      <c r="B516" s="63"/>
      <c r="C516" s="63"/>
      <c r="D516" s="64"/>
      <c r="E516" s="66"/>
      <c r="F516" s="98" t="s">
        <v>7363</v>
      </c>
      <c r="G516" s="63"/>
      <c r="H516" s="67"/>
      <c r="I516" s="68"/>
      <c r="J516" s="68"/>
      <c r="K516" s="67" t="s">
        <v>9815</v>
      </c>
      <c r="L516" s="71"/>
      <c r="M516" s="72">
        <v>6050.8212890625</v>
      </c>
      <c r="N516" s="72">
        <v>6455.27392578125</v>
      </c>
      <c r="O516" s="73"/>
      <c r="P516" s="74"/>
      <c r="Q516" s="74"/>
      <c r="R516" s="84"/>
      <c r="S516" s="48">
        <v>0</v>
      </c>
      <c r="T516" s="48">
        <v>1</v>
      </c>
      <c r="U516" s="49">
        <v>0</v>
      </c>
      <c r="V516" s="49">
        <v>1.2658000000000001E-2</v>
      </c>
      <c r="W516" s="49">
        <v>5.5000000000000002E-5</v>
      </c>
      <c r="X516" s="49">
        <v>0.54666599999999999</v>
      </c>
      <c r="Y516" s="49">
        <v>0</v>
      </c>
      <c r="Z516" s="49">
        <v>0</v>
      </c>
      <c r="AA516" s="69">
        <v>516</v>
      </c>
      <c r="AB516" s="69"/>
      <c r="AC516" s="70"/>
      <c r="AD516" s="76">
        <v>149</v>
      </c>
      <c r="AE516" s="76">
        <v>48</v>
      </c>
      <c r="AF516" s="76">
        <v>2935</v>
      </c>
      <c r="AG516" s="76">
        <v>2964</v>
      </c>
      <c r="AH516" s="76"/>
      <c r="AI516" s="76" t="s">
        <v>5030</v>
      </c>
      <c r="AJ516" s="76" t="s">
        <v>5975</v>
      </c>
      <c r="AK516" s="76"/>
      <c r="AL516" s="76"/>
      <c r="AM516" s="78">
        <v>43653.661979166667</v>
      </c>
      <c r="AN516" s="76" t="s">
        <v>8071</v>
      </c>
      <c r="AO516" s="81" t="s">
        <v>8585</v>
      </c>
      <c r="AP516" s="76" t="s">
        <v>66</v>
      </c>
      <c r="AQ516" s="48"/>
      <c r="AR516" s="48"/>
      <c r="AS516" s="48"/>
      <c r="AT516" s="48"/>
      <c r="AU516" s="48"/>
      <c r="AV516" s="48"/>
      <c r="AW516" s="102" t="s">
        <v>10866</v>
      </c>
      <c r="AX516" s="102" t="s">
        <v>10866</v>
      </c>
      <c r="AY516" s="102" t="s">
        <v>11554</v>
      </c>
      <c r="AZ516" s="102" t="s">
        <v>11554</v>
      </c>
      <c r="BA516" s="2"/>
      <c r="BB516" s="3"/>
      <c r="BC516" s="3"/>
      <c r="BD516" s="3"/>
      <c r="BE516" s="3"/>
    </row>
    <row r="517" spans="1:57" x14ac:dyDescent="0.3">
      <c r="A517" s="62" t="s">
        <v>572</v>
      </c>
      <c r="B517" s="63"/>
      <c r="C517" s="63"/>
      <c r="D517" s="64"/>
      <c r="E517" s="66"/>
      <c r="F517" s="98" t="s">
        <v>7364</v>
      </c>
      <c r="G517" s="63"/>
      <c r="H517" s="67"/>
      <c r="I517" s="68"/>
      <c r="J517" s="68"/>
      <c r="K517" s="67" t="s">
        <v>9816</v>
      </c>
      <c r="L517" s="71"/>
      <c r="M517" s="72">
        <v>7931.3056640625</v>
      </c>
      <c r="N517" s="72">
        <v>4469.40771484375</v>
      </c>
      <c r="O517" s="73"/>
      <c r="P517" s="74"/>
      <c r="Q517" s="74"/>
      <c r="R517" s="84"/>
      <c r="S517" s="48">
        <v>0</v>
      </c>
      <c r="T517" s="48">
        <v>1</v>
      </c>
      <c r="U517" s="49">
        <v>0</v>
      </c>
      <c r="V517" s="49">
        <v>0.33333299999999999</v>
      </c>
      <c r="W517" s="49">
        <v>0</v>
      </c>
      <c r="X517" s="49">
        <v>0.77027000000000001</v>
      </c>
      <c r="Y517" s="49">
        <v>0</v>
      </c>
      <c r="Z517" s="49">
        <v>0</v>
      </c>
      <c r="AA517" s="69">
        <v>517</v>
      </c>
      <c r="AB517" s="69"/>
      <c r="AC517" s="70"/>
      <c r="AD517" s="76">
        <v>163</v>
      </c>
      <c r="AE517" s="76">
        <v>40</v>
      </c>
      <c r="AF517" s="76">
        <v>904</v>
      </c>
      <c r="AG517" s="76">
        <v>895</v>
      </c>
      <c r="AH517" s="76"/>
      <c r="AI517" s="76" t="s">
        <v>5031</v>
      </c>
      <c r="AJ517" s="76" t="s">
        <v>5976</v>
      </c>
      <c r="AK517" s="76"/>
      <c r="AL517" s="76"/>
      <c r="AM517" s="78">
        <v>42538.206759259258</v>
      </c>
      <c r="AN517" s="76" t="s">
        <v>8071</v>
      </c>
      <c r="AO517" s="81" t="s">
        <v>8586</v>
      </c>
      <c r="AP517" s="76" t="s">
        <v>66</v>
      </c>
      <c r="AQ517" s="48" t="s">
        <v>2139</v>
      </c>
      <c r="AR517" s="48" t="s">
        <v>2139</v>
      </c>
      <c r="AS517" s="48" t="s">
        <v>2356</v>
      </c>
      <c r="AT517" s="48" t="s">
        <v>2356</v>
      </c>
      <c r="AU517" s="48"/>
      <c r="AV517" s="48"/>
      <c r="AW517" s="102" t="s">
        <v>10663</v>
      </c>
      <c r="AX517" s="102" t="s">
        <v>10663</v>
      </c>
      <c r="AY517" s="102" t="s">
        <v>11352</v>
      </c>
      <c r="AZ517" s="102" t="s">
        <v>11352</v>
      </c>
      <c r="BA517" s="2"/>
      <c r="BB517" s="3"/>
      <c r="BC517" s="3"/>
      <c r="BD517" s="3"/>
      <c r="BE517" s="3"/>
    </row>
    <row r="518" spans="1:57" x14ac:dyDescent="0.3">
      <c r="A518" s="62" t="s">
        <v>573</v>
      </c>
      <c r="B518" s="63"/>
      <c r="C518" s="63"/>
      <c r="D518" s="64"/>
      <c r="E518" s="66"/>
      <c r="F518" s="98" t="s">
        <v>7365</v>
      </c>
      <c r="G518" s="63"/>
      <c r="H518" s="67"/>
      <c r="I518" s="68"/>
      <c r="J518" s="68"/>
      <c r="K518" s="67" t="s">
        <v>9817</v>
      </c>
      <c r="L518" s="71"/>
      <c r="M518" s="72">
        <v>7585.0966796875</v>
      </c>
      <c r="N518" s="72">
        <v>6351.41650390625</v>
      </c>
      <c r="O518" s="73"/>
      <c r="P518" s="74"/>
      <c r="Q518" s="74"/>
      <c r="R518" s="84"/>
      <c r="S518" s="48">
        <v>0</v>
      </c>
      <c r="T518" s="48">
        <v>1</v>
      </c>
      <c r="U518" s="49">
        <v>0</v>
      </c>
      <c r="V518" s="49">
        <v>6.9439999999999997E-3</v>
      </c>
      <c r="W518" s="49">
        <v>0</v>
      </c>
      <c r="X518" s="49">
        <v>0.54690300000000003</v>
      </c>
      <c r="Y518" s="49">
        <v>0</v>
      </c>
      <c r="Z518" s="49">
        <v>0</v>
      </c>
      <c r="AA518" s="69">
        <v>518</v>
      </c>
      <c r="AB518" s="69"/>
      <c r="AC518" s="70"/>
      <c r="AD518" s="76">
        <v>237</v>
      </c>
      <c r="AE518" s="76">
        <v>200</v>
      </c>
      <c r="AF518" s="76">
        <v>2645</v>
      </c>
      <c r="AG518" s="76">
        <v>4180</v>
      </c>
      <c r="AH518" s="76"/>
      <c r="AI518" s="76" t="s">
        <v>5032</v>
      </c>
      <c r="AJ518" s="76" t="s">
        <v>5672</v>
      </c>
      <c r="AK518" s="81" t="s">
        <v>6564</v>
      </c>
      <c r="AL518" s="76"/>
      <c r="AM518" s="78">
        <v>42131.912939814814</v>
      </c>
      <c r="AN518" s="76" t="s">
        <v>8071</v>
      </c>
      <c r="AO518" s="81" t="s">
        <v>8587</v>
      </c>
      <c r="AP518" s="76" t="s">
        <v>66</v>
      </c>
      <c r="AQ518" s="48" t="s">
        <v>2126</v>
      </c>
      <c r="AR518" s="48" t="s">
        <v>2126</v>
      </c>
      <c r="AS518" s="48" t="s">
        <v>2350</v>
      </c>
      <c r="AT518" s="48" t="s">
        <v>2350</v>
      </c>
      <c r="AU518" s="48"/>
      <c r="AV518" s="48"/>
      <c r="AW518" s="102" t="s">
        <v>10618</v>
      </c>
      <c r="AX518" s="102" t="s">
        <v>10618</v>
      </c>
      <c r="AY518" s="102" t="s">
        <v>11307</v>
      </c>
      <c r="AZ518" s="102" t="s">
        <v>11307</v>
      </c>
      <c r="BA518" s="2"/>
      <c r="BB518" s="3"/>
      <c r="BC518" s="3"/>
      <c r="BD518" s="3"/>
      <c r="BE518" s="3"/>
    </row>
    <row r="519" spans="1:57" x14ac:dyDescent="0.3">
      <c r="A519" s="62" t="s">
        <v>574</v>
      </c>
      <c r="B519" s="63"/>
      <c r="C519" s="63"/>
      <c r="D519" s="64"/>
      <c r="E519" s="66"/>
      <c r="F519" s="98" t="s">
        <v>7366</v>
      </c>
      <c r="G519" s="63"/>
      <c r="H519" s="67"/>
      <c r="I519" s="68"/>
      <c r="J519" s="68"/>
      <c r="K519" s="67" t="s">
        <v>9818</v>
      </c>
      <c r="L519" s="71"/>
      <c r="M519" s="72">
        <v>5239.5595703125</v>
      </c>
      <c r="N519" s="72">
        <v>6259.25341796875</v>
      </c>
      <c r="O519" s="73"/>
      <c r="P519" s="74"/>
      <c r="Q519" s="74"/>
      <c r="R519" s="84"/>
      <c r="S519" s="48">
        <v>0</v>
      </c>
      <c r="T519" s="48">
        <v>1</v>
      </c>
      <c r="U519" s="49">
        <v>0</v>
      </c>
      <c r="V519" s="49">
        <v>1.2658000000000001E-2</v>
      </c>
      <c r="W519" s="49">
        <v>5.5000000000000002E-5</v>
      </c>
      <c r="X519" s="49">
        <v>0.54666599999999999</v>
      </c>
      <c r="Y519" s="49">
        <v>0</v>
      </c>
      <c r="Z519" s="49">
        <v>0</v>
      </c>
      <c r="AA519" s="69">
        <v>519</v>
      </c>
      <c r="AB519" s="69"/>
      <c r="AC519" s="70"/>
      <c r="AD519" s="76">
        <v>746</v>
      </c>
      <c r="AE519" s="76">
        <v>112</v>
      </c>
      <c r="AF519" s="76">
        <v>29458</v>
      </c>
      <c r="AG519" s="76">
        <v>64855</v>
      </c>
      <c r="AH519" s="76"/>
      <c r="AI519" s="76" t="s">
        <v>5033</v>
      </c>
      <c r="AJ519" s="76" t="s">
        <v>5788</v>
      </c>
      <c r="AK519" s="76"/>
      <c r="AL519" s="76"/>
      <c r="AM519" s="78">
        <v>42636.529664351852</v>
      </c>
      <c r="AN519" s="76" t="s">
        <v>8071</v>
      </c>
      <c r="AO519" s="81" t="s">
        <v>8588</v>
      </c>
      <c r="AP519" s="76" t="s">
        <v>66</v>
      </c>
      <c r="AQ519" s="48"/>
      <c r="AR519" s="48"/>
      <c r="AS519" s="48"/>
      <c r="AT519" s="48"/>
      <c r="AU519" s="48"/>
      <c r="AV519" s="48"/>
      <c r="AW519" s="102" t="s">
        <v>10866</v>
      </c>
      <c r="AX519" s="102" t="s">
        <v>10866</v>
      </c>
      <c r="AY519" s="102" t="s">
        <v>11554</v>
      </c>
      <c r="AZ519" s="102" t="s">
        <v>11554</v>
      </c>
      <c r="BA519" s="2"/>
      <c r="BB519" s="3"/>
      <c r="BC519" s="3"/>
      <c r="BD519" s="3"/>
      <c r="BE519" s="3"/>
    </row>
    <row r="520" spans="1:57" x14ac:dyDescent="0.3">
      <c r="A520" s="62" t="s">
        <v>575</v>
      </c>
      <c r="B520" s="63"/>
      <c r="C520" s="63"/>
      <c r="D520" s="64"/>
      <c r="E520" s="66"/>
      <c r="F520" s="98" t="s">
        <v>7367</v>
      </c>
      <c r="G520" s="63"/>
      <c r="H520" s="67"/>
      <c r="I520" s="68"/>
      <c r="J520" s="68"/>
      <c r="K520" s="67" t="s">
        <v>9819</v>
      </c>
      <c r="L520" s="71"/>
      <c r="M520" s="72">
        <v>5992.533203125</v>
      </c>
      <c r="N520" s="72">
        <v>6348.21142578125</v>
      </c>
      <c r="O520" s="73"/>
      <c r="P520" s="74"/>
      <c r="Q520" s="74"/>
      <c r="R520" s="84"/>
      <c r="S520" s="48">
        <v>0</v>
      </c>
      <c r="T520" s="48">
        <v>1</v>
      </c>
      <c r="U520" s="49">
        <v>0</v>
      </c>
      <c r="V520" s="49">
        <v>1.2658000000000001E-2</v>
      </c>
      <c r="W520" s="49">
        <v>5.5000000000000002E-5</v>
      </c>
      <c r="X520" s="49">
        <v>0.54666599999999999</v>
      </c>
      <c r="Y520" s="49">
        <v>0</v>
      </c>
      <c r="Z520" s="49">
        <v>0</v>
      </c>
      <c r="AA520" s="69">
        <v>520</v>
      </c>
      <c r="AB520" s="69"/>
      <c r="AC520" s="70"/>
      <c r="AD520" s="76">
        <v>493</v>
      </c>
      <c r="AE520" s="76">
        <v>52</v>
      </c>
      <c r="AF520" s="76">
        <v>5327</v>
      </c>
      <c r="AG520" s="76">
        <v>27427</v>
      </c>
      <c r="AH520" s="76"/>
      <c r="AI520" s="76" t="s">
        <v>5034</v>
      </c>
      <c r="AJ520" s="76"/>
      <c r="AK520" s="76"/>
      <c r="AL520" s="76"/>
      <c r="AM520" s="78">
        <v>43508.696377314816</v>
      </c>
      <c r="AN520" s="76" t="s">
        <v>8071</v>
      </c>
      <c r="AO520" s="81" t="s">
        <v>8589</v>
      </c>
      <c r="AP520" s="76" t="s">
        <v>66</v>
      </c>
      <c r="AQ520" s="48"/>
      <c r="AR520" s="48"/>
      <c r="AS520" s="48"/>
      <c r="AT520" s="48"/>
      <c r="AU520" s="48"/>
      <c r="AV520" s="48"/>
      <c r="AW520" s="102" t="s">
        <v>10866</v>
      </c>
      <c r="AX520" s="102" t="s">
        <v>10866</v>
      </c>
      <c r="AY520" s="102" t="s">
        <v>11554</v>
      </c>
      <c r="AZ520" s="102" t="s">
        <v>11554</v>
      </c>
      <c r="BA520" s="2"/>
      <c r="BB520" s="3"/>
      <c r="BC520" s="3"/>
      <c r="BD520" s="3"/>
      <c r="BE520" s="3"/>
    </row>
    <row r="521" spans="1:57" x14ac:dyDescent="0.3">
      <c r="A521" s="62" t="s">
        <v>576</v>
      </c>
      <c r="B521" s="63"/>
      <c r="C521" s="63"/>
      <c r="D521" s="64"/>
      <c r="E521" s="66"/>
      <c r="F521" s="98" t="s">
        <v>7368</v>
      </c>
      <c r="G521" s="63"/>
      <c r="H521" s="67"/>
      <c r="I521" s="68"/>
      <c r="J521" s="68"/>
      <c r="K521" s="67" t="s">
        <v>9820</v>
      </c>
      <c r="L521" s="71"/>
      <c r="M521" s="72">
        <v>4876.0556640625</v>
      </c>
      <c r="N521" s="72">
        <v>561.2744140625</v>
      </c>
      <c r="O521" s="73"/>
      <c r="P521" s="74"/>
      <c r="Q521" s="74"/>
      <c r="R521" s="84"/>
      <c r="S521" s="48">
        <v>2</v>
      </c>
      <c r="T521" s="48">
        <v>1</v>
      </c>
      <c r="U521" s="49">
        <v>0</v>
      </c>
      <c r="V521" s="49">
        <v>1</v>
      </c>
      <c r="W521" s="49">
        <v>0</v>
      </c>
      <c r="X521" s="49">
        <v>1.2982450000000001</v>
      </c>
      <c r="Y521" s="49">
        <v>0</v>
      </c>
      <c r="Z521" s="49">
        <v>0</v>
      </c>
      <c r="AA521" s="69">
        <v>521</v>
      </c>
      <c r="AB521" s="69"/>
      <c r="AC521" s="70"/>
      <c r="AD521" s="76">
        <v>435</v>
      </c>
      <c r="AE521" s="76">
        <v>1070</v>
      </c>
      <c r="AF521" s="76">
        <v>173663</v>
      </c>
      <c r="AG521" s="76">
        <v>24594</v>
      </c>
      <c r="AH521" s="76"/>
      <c r="AI521" s="76" t="s">
        <v>5035</v>
      </c>
      <c r="AJ521" s="76" t="s">
        <v>5977</v>
      </c>
      <c r="AK521" s="76"/>
      <c r="AL521" s="76"/>
      <c r="AM521" s="78">
        <v>41002.849861111114</v>
      </c>
      <c r="AN521" s="76" t="s">
        <v>8071</v>
      </c>
      <c r="AO521" s="81" t="s">
        <v>8590</v>
      </c>
      <c r="AP521" s="76" t="s">
        <v>66</v>
      </c>
      <c r="AQ521" s="48"/>
      <c r="AR521" s="48"/>
      <c r="AS521" s="48"/>
      <c r="AT521" s="48"/>
      <c r="AU521" s="48"/>
      <c r="AV521" s="48"/>
      <c r="AW521" s="102" t="s">
        <v>10891</v>
      </c>
      <c r="AX521" s="102" t="s">
        <v>10891</v>
      </c>
      <c r="AY521" s="102" t="s">
        <v>11579</v>
      </c>
      <c r="AZ521" s="102" t="s">
        <v>11579</v>
      </c>
      <c r="BA521" s="2"/>
      <c r="BB521" s="3"/>
      <c r="BC521" s="3"/>
      <c r="BD521" s="3"/>
      <c r="BE521" s="3"/>
    </row>
    <row r="522" spans="1:57" x14ac:dyDescent="0.3">
      <c r="A522" s="62" t="s">
        <v>577</v>
      </c>
      <c r="B522" s="63"/>
      <c r="C522" s="63"/>
      <c r="D522" s="64"/>
      <c r="E522" s="66"/>
      <c r="F522" s="98" t="s">
        <v>7369</v>
      </c>
      <c r="G522" s="63"/>
      <c r="H522" s="67"/>
      <c r="I522" s="68"/>
      <c r="J522" s="68"/>
      <c r="K522" s="67" t="s">
        <v>9821</v>
      </c>
      <c r="L522" s="71"/>
      <c r="M522" s="72">
        <v>4752.611328125</v>
      </c>
      <c r="N522" s="72">
        <v>644.42620849609375</v>
      </c>
      <c r="O522" s="73"/>
      <c r="P522" s="74"/>
      <c r="Q522" s="74"/>
      <c r="R522" s="84"/>
      <c r="S522" s="48">
        <v>0</v>
      </c>
      <c r="T522" s="48">
        <v>1</v>
      </c>
      <c r="U522" s="49">
        <v>0</v>
      </c>
      <c r="V522" s="49">
        <v>1</v>
      </c>
      <c r="W522" s="49">
        <v>0</v>
      </c>
      <c r="X522" s="49">
        <v>0.70175399999999999</v>
      </c>
      <c r="Y522" s="49">
        <v>0</v>
      </c>
      <c r="Z522" s="49">
        <v>0</v>
      </c>
      <c r="AA522" s="69">
        <v>522</v>
      </c>
      <c r="AB522" s="69"/>
      <c r="AC522" s="70"/>
      <c r="AD522" s="76">
        <v>3013</v>
      </c>
      <c r="AE522" s="76">
        <v>863</v>
      </c>
      <c r="AF522" s="76">
        <v>82385</v>
      </c>
      <c r="AG522" s="76">
        <v>5538</v>
      </c>
      <c r="AH522" s="76"/>
      <c r="AI522" s="76" t="s">
        <v>5036</v>
      </c>
      <c r="AJ522" s="76" t="s">
        <v>5806</v>
      </c>
      <c r="AK522" s="81" t="s">
        <v>6565</v>
      </c>
      <c r="AL522" s="76"/>
      <c r="AM522" s="78">
        <v>41095.630474537036</v>
      </c>
      <c r="AN522" s="76" t="s">
        <v>8071</v>
      </c>
      <c r="AO522" s="81" t="s">
        <v>8591</v>
      </c>
      <c r="AP522" s="76" t="s">
        <v>66</v>
      </c>
      <c r="AQ522" s="48"/>
      <c r="AR522" s="48"/>
      <c r="AS522" s="48"/>
      <c r="AT522" s="48"/>
      <c r="AU522" s="48"/>
      <c r="AV522" s="48"/>
      <c r="AW522" s="102" t="s">
        <v>10892</v>
      </c>
      <c r="AX522" s="102" t="s">
        <v>10892</v>
      </c>
      <c r="AY522" s="102" t="s">
        <v>11580</v>
      </c>
      <c r="AZ522" s="102" t="s">
        <v>11580</v>
      </c>
      <c r="BA522" s="2"/>
      <c r="BB522" s="3"/>
      <c r="BC522" s="3"/>
      <c r="BD522" s="3"/>
      <c r="BE522" s="3"/>
    </row>
    <row r="523" spans="1:57" x14ac:dyDescent="0.3">
      <c r="A523" s="62" t="s">
        <v>578</v>
      </c>
      <c r="B523" s="63"/>
      <c r="C523" s="63"/>
      <c r="D523" s="64"/>
      <c r="E523" s="66"/>
      <c r="F523" s="98" t="s">
        <v>7370</v>
      </c>
      <c r="G523" s="63"/>
      <c r="H523" s="67"/>
      <c r="I523" s="68"/>
      <c r="J523" s="68"/>
      <c r="K523" s="67" t="s">
        <v>9822</v>
      </c>
      <c r="L523" s="71"/>
      <c r="M523" s="72">
        <v>7252.0556640625</v>
      </c>
      <c r="N523" s="72">
        <v>4136.55419921875</v>
      </c>
      <c r="O523" s="73"/>
      <c r="P523" s="74"/>
      <c r="Q523" s="74"/>
      <c r="R523" s="84"/>
      <c r="S523" s="48">
        <v>1</v>
      </c>
      <c r="T523" s="48">
        <v>1</v>
      </c>
      <c r="U523" s="49">
        <v>2</v>
      </c>
      <c r="V523" s="49">
        <v>0.5</v>
      </c>
      <c r="W523" s="49">
        <v>0</v>
      </c>
      <c r="X523" s="49">
        <v>1.4594590000000001</v>
      </c>
      <c r="Y523" s="49">
        <v>0</v>
      </c>
      <c r="Z523" s="49">
        <v>0</v>
      </c>
      <c r="AA523" s="69">
        <v>523</v>
      </c>
      <c r="AB523" s="69"/>
      <c r="AC523" s="70"/>
      <c r="AD523" s="76">
        <v>9427</v>
      </c>
      <c r="AE523" s="76">
        <v>233484</v>
      </c>
      <c r="AF523" s="76">
        <v>68105</v>
      </c>
      <c r="AG523" s="76">
        <v>62516</v>
      </c>
      <c r="AH523" s="76"/>
      <c r="AI523" s="76" t="s">
        <v>5037</v>
      </c>
      <c r="AJ523" s="76" t="s">
        <v>5978</v>
      </c>
      <c r="AK523" s="81" t="s">
        <v>6566</v>
      </c>
      <c r="AL523" s="76"/>
      <c r="AM523" s="78">
        <v>39967.784513888888</v>
      </c>
      <c r="AN523" s="76" t="s">
        <v>8071</v>
      </c>
      <c r="AO523" s="81" t="s">
        <v>8592</v>
      </c>
      <c r="AP523" s="76" t="s">
        <v>66</v>
      </c>
      <c r="AQ523" s="48"/>
      <c r="AR523" s="48"/>
      <c r="AS523" s="48"/>
      <c r="AT523" s="48"/>
      <c r="AU523" s="48"/>
      <c r="AV523" s="48"/>
      <c r="AW523" s="102" t="s">
        <v>10893</v>
      </c>
      <c r="AX523" s="102" t="s">
        <v>10893</v>
      </c>
      <c r="AY523" s="102" t="s">
        <v>11581</v>
      </c>
      <c r="AZ523" s="102" t="s">
        <v>11581</v>
      </c>
      <c r="BA523" s="2"/>
      <c r="BB523" s="3"/>
      <c r="BC523" s="3"/>
      <c r="BD523" s="3"/>
      <c r="BE523" s="3"/>
    </row>
    <row r="524" spans="1:57" x14ac:dyDescent="0.3">
      <c r="A524" s="62" t="s">
        <v>1290</v>
      </c>
      <c r="B524" s="63"/>
      <c r="C524" s="63"/>
      <c r="D524" s="64"/>
      <c r="E524" s="66"/>
      <c r="F524" s="98" t="s">
        <v>7371</v>
      </c>
      <c r="G524" s="63"/>
      <c r="H524" s="67"/>
      <c r="I524" s="68"/>
      <c r="J524" s="68"/>
      <c r="K524" s="67" t="s">
        <v>9823</v>
      </c>
      <c r="L524" s="71"/>
      <c r="M524" s="72">
        <v>7159.77783203125</v>
      </c>
      <c r="N524" s="72">
        <v>4219.9521484375</v>
      </c>
      <c r="O524" s="73"/>
      <c r="P524" s="74"/>
      <c r="Q524" s="74"/>
      <c r="R524" s="84"/>
      <c r="S524" s="48">
        <v>1</v>
      </c>
      <c r="T524" s="48">
        <v>0</v>
      </c>
      <c r="U524" s="49">
        <v>0</v>
      </c>
      <c r="V524" s="49">
        <v>0.33333299999999999</v>
      </c>
      <c r="W524" s="49">
        <v>0</v>
      </c>
      <c r="X524" s="49">
        <v>0.77027000000000001</v>
      </c>
      <c r="Y524" s="49">
        <v>0</v>
      </c>
      <c r="Z524" s="49">
        <v>0</v>
      </c>
      <c r="AA524" s="69">
        <v>524</v>
      </c>
      <c r="AB524" s="69"/>
      <c r="AC524" s="70"/>
      <c r="AD524" s="76">
        <v>2321</v>
      </c>
      <c r="AE524" s="76">
        <v>1727</v>
      </c>
      <c r="AF524" s="76">
        <v>23280</v>
      </c>
      <c r="AG524" s="76">
        <v>18561</v>
      </c>
      <c r="AH524" s="76"/>
      <c r="AI524" s="76" t="s">
        <v>5038</v>
      </c>
      <c r="AJ524" s="76" t="s">
        <v>5979</v>
      </c>
      <c r="AK524" s="81" t="s">
        <v>6567</v>
      </c>
      <c r="AL524" s="76"/>
      <c r="AM524" s="78">
        <v>39989.261261574073</v>
      </c>
      <c r="AN524" s="76" t="s">
        <v>8071</v>
      </c>
      <c r="AO524" s="81" t="s">
        <v>8593</v>
      </c>
      <c r="AP524" s="76" t="s">
        <v>65</v>
      </c>
      <c r="AQ524" s="48"/>
      <c r="AR524" s="48"/>
      <c r="AS524" s="48"/>
      <c r="AT524" s="48"/>
      <c r="AU524" s="48"/>
      <c r="AV524" s="48"/>
      <c r="AW524" s="48"/>
      <c r="AX524" s="48"/>
      <c r="AY524" s="48"/>
      <c r="AZ524" s="48"/>
      <c r="BA524" s="2"/>
      <c r="BB524" s="3"/>
      <c r="BC524" s="3"/>
      <c r="BD524" s="3"/>
      <c r="BE524" s="3"/>
    </row>
    <row r="525" spans="1:57" x14ac:dyDescent="0.3">
      <c r="A525" s="62" t="s">
        <v>579</v>
      </c>
      <c r="B525" s="63"/>
      <c r="C525" s="63"/>
      <c r="D525" s="64"/>
      <c r="E525" s="66"/>
      <c r="F525" s="98" t="s">
        <v>7372</v>
      </c>
      <c r="G525" s="63"/>
      <c r="H525" s="67"/>
      <c r="I525" s="68"/>
      <c r="J525" s="68"/>
      <c r="K525" s="67" t="s">
        <v>9824</v>
      </c>
      <c r="L525" s="71"/>
      <c r="M525" s="72">
        <v>8824.9833984375</v>
      </c>
      <c r="N525" s="72">
        <v>6755.8603515625</v>
      </c>
      <c r="O525" s="73"/>
      <c r="P525" s="74"/>
      <c r="Q525" s="74"/>
      <c r="R525" s="84"/>
      <c r="S525" s="48">
        <v>0</v>
      </c>
      <c r="T525" s="48">
        <v>1</v>
      </c>
      <c r="U525" s="49">
        <v>0</v>
      </c>
      <c r="V525" s="49">
        <v>2.1277000000000001E-2</v>
      </c>
      <c r="W525" s="49">
        <v>0</v>
      </c>
      <c r="X525" s="49">
        <v>0.55968399999999996</v>
      </c>
      <c r="Y525" s="49">
        <v>0</v>
      </c>
      <c r="Z525" s="49">
        <v>0</v>
      </c>
      <c r="AA525" s="69">
        <v>525</v>
      </c>
      <c r="AB525" s="69"/>
      <c r="AC525" s="70"/>
      <c r="AD525" s="76">
        <v>589</v>
      </c>
      <c r="AE525" s="76">
        <v>1078</v>
      </c>
      <c r="AF525" s="76">
        <v>234720</v>
      </c>
      <c r="AG525" s="76">
        <v>75004</v>
      </c>
      <c r="AH525" s="76"/>
      <c r="AI525" s="76" t="s">
        <v>5039</v>
      </c>
      <c r="AJ525" s="76" t="s">
        <v>5980</v>
      </c>
      <c r="AK525" s="81" t="s">
        <v>6568</v>
      </c>
      <c r="AL525" s="76"/>
      <c r="AM525" s="78">
        <v>39972.70108796296</v>
      </c>
      <c r="AN525" s="76" t="s">
        <v>8071</v>
      </c>
      <c r="AO525" s="81" t="s">
        <v>8594</v>
      </c>
      <c r="AP525" s="76" t="s">
        <v>66</v>
      </c>
      <c r="AQ525" s="48"/>
      <c r="AR525" s="48"/>
      <c r="AS525" s="48"/>
      <c r="AT525" s="48"/>
      <c r="AU525" s="48" t="s">
        <v>2392</v>
      </c>
      <c r="AV525" s="48" t="s">
        <v>2392</v>
      </c>
      <c r="AW525" s="102" t="s">
        <v>10606</v>
      </c>
      <c r="AX525" s="102" t="s">
        <v>10606</v>
      </c>
      <c r="AY525" s="102" t="s">
        <v>11295</v>
      </c>
      <c r="AZ525" s="102" t="s">
        <v>11295</v>
      </c>
      <c r="BA525" s="2"/>
      <c r="BB525" s="3"/>
      <c r="BC525" s="3"/>
      <c r="BD525" s="3"/>
      <c r="BE525" s="3"/>
    </row>
    <row r="526" spans="1:57" x14ac:dyDescent="0.3">
      <c r="A526" s="62" t="s">
        <v>580</v>
      </c>
      <c r="B526" s="63"/>
      <c r="C526" s="63"/>
      <c r="D526" s="64"/>
      <c r="E526" s="66"/>
      <c r="F526" s="98" t="s">
        <v>7373</v>
      </c>
      <c r="G526" s="63"/>
      <c r="H526" s="67"/>
      <c r="I526" s="68"/>
      <c r="J526" s="68"/>
      <c r="K526" s="67" t="s">
        <v>9825</v>
      </c>
      <c r="L526" s="71"/>
      <c r="M526" s="72">
        <v>5431.75830078125</v>
      </c>
      <c r="N526" s="72">
        <v>6109.783203125</v>
      </c>
      <c r="O526" s="73"/>
      <c r="P526" s="74"/>
      <c r="Q526" s="74"/>
      <c r="R526" s="84"/>
      <c r="S526" s="48">
        <v>0</v>
      </c>
      <c r="T526" s="48">
        <v>1</v>
      </c>
      <c r="U526" s="49">
        <v>0</v>
      </c>
      <c r="V526" s="49">
        <v>1.2658000000000001E-2</v>
      </c>
      <c r="W526" s="49">
        <v>5.5000000000000002E-5</v>
      </c>
      <c r="X526" s="49">
        <v>0.54666599999999999</v>
      </c>
      <c r="Y526" s="49">
        <v>0</v>
      </c>
      <c r="Z526" s="49">
        <v>0</v>
      </c>
      <c r="AA526" s="69">
        <v>526</v>
      </c>
      <c r="AB526" s="69"/>
      <c r="AC526" s="70"/>
      <c r="AD526" s="76">
        <v>1132</v>
      </c>
      <c r="AE526" s="76">
        <v>215</v>
      </c>
      <c r="AF526" s="76">
        <v>9618</v>
      </c>
      <c r="AG526" s="76">
        <v>11294</v>
      </c>
      <c r="AH526" s="76"/>
      <c r="AI526" s="76" t="s">
        <v>5040</v>
      </c>
      <c r="AJ526" s="76" t="s">
        <v>5981</v>
      </c>
      <c r="AK526" s="81" t="s">
        <v>6569</v>
      </c>
      <c r="AL526" s="76"/>
      <c r="AM526" s="78">
        <v>41453.227060185185</v>
      </c>
      <c r="AN526" s="76" t="s">
        <v>8071</v>
      </c>
      <c r="AO526" s="81" t="s">
        <v>8595</v>
      </c>
      <c r="AP526" s="76" t="s">
        <v>66</v>
      </c>
      <c r="AQ526" s="48"/>
      <c r="AR526" s="48"/>
      <c r="AS526" s="48"/>
      <c r="AT526" s="48"/>
      <c r="AU526" s="48"/>
      <c r="AV526" s="48"/>
      <c r="AW526" s="102" t="s">
        <v>10866</v>
      </c>
      <c r="AX526" s="102" t="s">
        <v>10866</v>
      </c>
      <c r="AY526" s="102" t="s">
        <v>11554</v>
      </c>
      <c r="AZ526" s="102" t="s">
        <v>11554</v>
      </c>
      <c r="BA526" s="2"/>
      <c r="BB526" s="3"/>
      <c r="BC526" s="3"/>
      <c r="BD526" s="3"/>
      <c r="BE526" s="3"/>
    </row>
    <row r="527" spans="1:57" x14ac:dyDescent="0.3">
      <c r="A527" s="62" t="s">
        <v>581</v>
      </c>
      <c r="B527" s="63"/>
      <c r="C527" s="63"/>
      <c r="D527" s="64"/>
      <c r="E527" s="66"/>
      <c r="F527" s="98" t="s">
        <v>7374</v>
      </c>
      <c r="G527" s="63"/>
      <c r="H527" s="67"/>
      <c r="I527" s="68"/>
      <c r="J527" s="68"/>
      <c r="K527" s="67" t="s">
        <v>9826</v>
      </c>
      <c r="L527" s="71"/>
      <c r="M527" s="72">
        <v>8301.638671875</v>
      </c>
      <c r="N527" s="72">
        <v>4614.9228515625</v>
      </c>
      <c r="O527" s="73"/>
      <c r="P527" s="74"/>
      <c r="Q527" s="74"/>
      <c r="R527" s="84"/>
      <c r="S527" s="48">
        <v>0</v>
      </c>
      <c r="T527" s="48">
        <v>2</v>
      </c>
      <c r="U527" s="49">
        <v>2</v>
      </c>
      <c r="V527" s="49">
        <v>0.5</v>
      </c>
      <c r="W527" s="49">
        <v>0</v>
      </c>
      <c r="X527" s="49">
        <v>1.4594590000000001</v>
      </c>
      <c r="Y527" s="49">
        <v>0</v>
      </c>
      <c r="Z527" s="49">
        <v>0</v>
      </c>
      <c r="AA527" s="69">
        <v>527</v>
      </c>
      <c r="AB527" s="69"/>
      <c r="AC527" s="70"/>
      <c r="AD527" s="76">
        <v>15467</v>
      </c>
      <c r="AE527" s="76">
        <v>23219</v>
      </c>
      <c r="AF527" s="76">
        <v>59750</v>
      </c>
      <c r="AG527" s="76">
        <v>75360</v>
      </c>
      <c r="AH527" s="76"/>
      <c r="AI527" s="76" t="s">
        <v>5041</v>
      </c>
      <c r="AJ527" s="76" t="s">
        <v>5982</v>
      </c>
      <c r="AK527" s="81" t="s">
        <v>6570</v>
      </c>
      <c r="AL527" s="76"/>
      <c r="AM527" s="78">
        <v>42368.415497685186</v>
      </c>
      <c r="AN527" s="76" t="s">
        <v>8071</v>
      </c>
      <c r="AO527" s="81" t="s">
        <v>8596</v>
      </c>
      <c r="AP527" s="76" t="s">
        <v>66</v>
      </c>
      <c r="AQ527" s="48"/>
      <c r="AR527" s="48"/>
      <c r="AS527" s="48"/>
      <c r="AT527" s="48"/>
      <c r="AU527" s="48"/>
      <c r="AV527" s="48"/>
      <c r="AW527" s="102" t="s">
        <v>10894</v>
      </c>
      <c r="AX527" s="102" t="s">
        <v>10894</v>
      </c>
      <c r="AY527" s="102" t="s">
        <v>11582</v>
      </c>
      <c r="AZ527" s="102" t="s">
        <v>11582</v>
      </c>
      <c r="BA527" s="2"/>
      <c r="BB527" s="3"/>
      <c r="BC527" s="3"/>
      <c r="BD527" s="3"/>
      <c r="BE527" s="3"/>
    </row>
    <row r="528" spans="1:57" x14ac:dyDescent="0.3">
      <c r="A528" s="62" t="s">
        <v>1291</v>
      </c>
      <c r="B528" s="63"/>
      <c r="C528" s="63"/>
      <c r="D528" s="64"/>
      <c r="E528" s="66"/>
      <c r="F528" s="98" t="s">
        <v>7375</v>
      </c>
      <c r="G528" s="63"/>
      <c r="H528" s="67"/>
      <c r="I528" s="68"/>
      <c r="J528" s="68"/>
      <c r="K528" s="67" t="s">
        <v>9827</v>
      </c>
      <c r="L528" s="71"/>
      <c r="M528" s="72">
        <v>8486.8056640625</v>
      </c>
      <c r="N528" s="72">
        <v>4469.40771484375</v>
      </c>
      <c r="O528" s="73"/>
      <c r="P528" s="74"/>
      <c r="Q528" s="74"/>
      <c r="R528" s="84"/>
      <c r="S528" s="48">
        <v>1</v>
      </c>
      <c r="T528" s="48">
        <v>0</v>
      </c>
      <c r="U528" s="49">
        <v>0</v>
      </c>
      <c r="V528" s="49">
        <v>0.33333299999999999</v>
      </c>
      <c r="W528" s="49">
        <v>0</v>
      </c>
      <c r="X528" s="49">
        <v>0.77027000000000001</v>
      </c>
      <c r="Y528" s="49">
        <v>0</v>
      </c>
      <c r="Z528" s="49">
        <v>0</v>
      </c>
      <c r="AA528" s="69">
        <v>528</v>
      </c>
      <c r="AB528" s="69"/>
      <c r="AC528" s="70"/>
      <c r="AD528" s="76">
        <v>236</v>
      </c>
      <c r="AE528" s="76">
        <v>729</v>
      </c>
      <c r="AF528" s="76">
        <v>545</v>
      </c>
      <c r="AG528" s="76">
        <v>126</v>
      </c>
      <c r="AH528" s="76"/>
      <c r="AI528" s="76" t="s">
        <v>5042</v>
      </c>
      <c r="AJ528" s="76" t="s">
        <v>5983</v>
      </c>
      <c r="AK528" s="81" t="s">
        <v>6571</v>
      </c>
      <c r="AL528" s="76"/>
      <c r="AM528" s="78">
        <v>41523.154432870368</v>
      </c>
      <c r="AN528" s="76" t="s">
        <v>8071</v>
      </c>
      <c r="AO528" s="81" t="s">
        <v>8597</v>
      </c>
      <c r="AP528" s="76" t="s">
        <v>65</v>
      </c>
      <c r="AQ528" s="48"/>
      <c r="AR528" s="48"/>
      <c r="AS528" s="48"/>
      <c r="AT528" s="48"/>
      <c r="AU528" s="48"/>
      <c r="AV528" s="48"/>
      <c r="AW528" s="48"/>
      <c r="AX528" s="48"/>
      <c r="AY528" s="48"/>
      <c r="AZ528" s="48"/>
      <c r="BA528" s="2"/>
      <c r="BB528" s="3"/>
      <c r="BC528" s="3"/>
      <c r="BD528" s="3"/>
      <c r="BE528" s="3"/>
    </row>
    <row r="529" spans="1:57" x14ac:dyDescent="0.3">
      <c r="A529" s="62" t="s">
        <v>1292</v>
      </c>
      <c r="B529" s="63"/>
      <c r="C529" s="63"/>
      <c r="D529" s="64"/>
      <c r="E529" s="66"/>
      <c r="F529" s="98" t="s">
        <v>7376</v>
      </c>
      <c r="G529" s="63"/>
      <c r="H529" s="67"/>
      <c r="I529" s="68"/>
      <c r="J529" s="68"/>
      <c r="K529" s="67" t="s">
        <v>9828</v>
      </c>
      <c r="L529" s="71"/>
      <c r="M529" s="72">
        <v>8363.361328125</v>
      </c>
      <c r="N529" s="72">
        <v>4566.41748046875</v>
      </c>
      <c r="O529" s="73"/>
      <c r="P529" s="74"/>
      <c r="Q529" s="74"/>
      <c r="R529" s="84"/>
      <c r="S529" s="48">
        <v>1</v>
      </c>
      <c r="T529" s="48">
        <v>0</v>
      </c>
      <c r="U529" s="49">
        <v>0</v>
      </c>
      <c r="V529" s="49">
        <v>0.33333299999999999</v>
      </c>
      <c r="W529" s="49">
        <v>0</v>
      </c>
      <c r="X529" s="49">
        <v>0.77027000000000001</v>
      </c>
      <c r="Y529" s="49">
        <v>0</v>
      </c>
      <c r="Z529" s="49">
        <v>0</v>
      </c>
      <c r="AA529" s="69">
        <v>529</v>
      </c>
      <c r="AB529" s="69"/>
      <c r="AC529" s="70"/>
      <c r="AD529" s="76">
        <v>1489</v>
      </c>
      <c r="AE529" s="76">
        <v>1360</v>
      </c>
      <c r="AF529" s="76">
        <v>4411</v>
      </c>
      <c r="AG529" s="76">
        <v>16208</v>
      </c>
      <c r="AH529" s="76"/>
      <c r="AI529" s="76" t="s">
        <v>5043</v>
      </c>
      <c r="AJ529" s="76" t="s">
        <v>5984</v>
      </c>
      <c r="AK529" s="81" t="s">
        <v>6572</v>
      </c>
      <c r="AL529" s="76"/>
      <c r="AM529" s="78">
        <v>41682.651192129626</v>
      </c>
      <c r="AN529" s="76" t="s">
        <v>8071</v>
      </c>
      <c r="AO529" s="81" t="s">
        <v>8598</v>
      </c>
      <c r="AP529" s="76" t="s">
        <v>65</v>
      </c>
      <c r="AQ529" s="48"/>
      <c r="AR529" s="48"/>
      <c r="AS529" s="48"/>
      <c r="AT529" s="48"/>
      <c r="AU529" s="48"/>
      <c r="AV529" s="48"/>
      <c r="AW529" s="48"/>
      <c r="AX529" s="48"/>
      <c r="AY529" s="48"/>
      <c r="AZ529" s="48"/>
      <c r="BA529" s="2"/>
      <c r="BB529" s="3"/>
      <c r="BC529" s="3"/>
      <c r="BD529" s="3"/>
      <c r="BE529" s="3"/>
    </row>
    <row r="530" spans="1:57" x14ac:dyDescent="0.3">
      <c r="A530" s="62" t="s">
        <v>582</v>
      </c>
      <c r="B530" s="63"/>
      <c r="C530" s="63"/>
      <c r="D530" s="64"/>
      <c r="E530" s="66"/>
      <c r="F530" s="98" t="s">
        <v>7377</v>
      </c>
      <c r="G530" s="63"/>
      <c r="H530" s="67"/>
      <c r="I530" s="68"/>
      <c r="J530" s="68"/>
      <c r="K530" s="67" t="s">
        <v>9829</v>
      </c>
      <c r="L530" s="71"/>
      <c r="M530" s="72">
        <v>1163.088134765625</v>
      </c>
      <c r="N530" s="72">
        <v>632.25018310546875</v>
      </c>
      <c r="O530" s="73"/>
      <c r="P530" s="74"/>
      <c r="Q530" s="74"/>
      <c r="R530" s="84"/>
      <c r="S530" s="48">
        <v>0</v>
      </c>
      <c r="T530" s="48">
        <v>2</v>
      </c>
      <c r="U530" s="49">
        <v>0</v>
      </c>
      <c r="V530" s="49">
        <v>3.125E-2</v>
      </c>
      <c r="W530" s="49">
        <v>0</v>
      </c>
      <c r="X530" s="49">
        <v>0.58333299999999999</v>
      </c>
      <c r="Y530" s="49">
        <v>0.5</v>
      </c>
      <c r="Z530" s="49">
        <v>0</v>
      </c>
      <c r="AA530" s="69">
        <v>530</v>
      </c>
      <c r="AB530" s="69"/>
      <c r="AC530" s="70"/>
      <c r="AD530" s="76">
        <v>2921</v>
      </c>
      <c r="AE530" s="76">
        <v>1219</v>
      </c>
      <c r="AF530" s="76">
        <v>108101</v>
      </c>
      <c r="AG530" s="76">
        <v>8583</v>
      </c>
      <c r="AH530" s="76"/>
      <c r="AI530" s="76"/>
      <c r="AJ530" s="76" t="s">
        <v>5985</v>
      </c>
      <c r="AK530" s="76"/>
      <c r="AL530" s="76"/>
      <c r="AM530" s="78">
        <v>39676.946168981478</v>
      </c>
      <c r="AN530" s="76" t="s">
        <v>8071</v>
      </c>
      <c r="AO530" s="81" t="s">
        <v>8599</v>
      </c>
      <c r="AP530" s="76" t="s">
        <v>66</v>
      </c>
      <c r="AQ530" s="48"/>
      <c r="AR530" s="48"/>
      <c r="AS530" s="48"/>
      <c r="AT530" s="48"/>
      <c r="AU530" s="48"/>
      <c r="AV530" s="48"/>
      <c r="AW530" s="102" t="s">
        <v>10878</v>
      </c>
      <c r="AX530" s="102" t="s">
        <v>10878</v>
      </c>
      <c r="AY530" s="102" t="s">
        <v>11566</v>
      </c>
      <c r="AZ530" s="102" t="s">
        <v>11566</v>
      </c>
      <c r="BA530" s="2"/>
      <c r="BB530" s="3"/>
      <c r="BC530" s="3"/>
      <c r="BD530" s="3"/>
      <c r="BE530" s="3"/>
    </row>
    <row r="531" spans="1:57" x14ac:dyDescent="0.3">
      <c r="A531" s="62" t="s">
        <v>583</v>
      </c>
      <c r="B531" s="63"/>
      <c r="C531" s="63"/>
      <c r="D531" s="64"/>
      <c r="E531" s="66"/>
      <c r="F531" s="98" t="s">
        <v>7378</v>
      </c>
      <c r="G531" s="63"/>
      <c r="H531" s="67"/>
      <c r="I531" s="68"/>
      <c r="J531" s="68"/>
      <c r="K531" s="67" t="s">
        <v>9830</v>
      </c>
      <c r="L531" s="71"/>
      <c r="M531" s="72">
        <v>8085.611328125</v>
      </c>
      <c r="N531" s="72">
        <v>3804.193359375</v>
      </c>
      <c r="O531" s="73"/>
      <c r="P531" s="74"/>
      <c r="Q531" s="74"/>
      <c r="R531" s="84"/>
      <c r="S531" s="48">
        <v>0</v>
      </c>
      <c r="T531" s="48">
        <v>1</v>
      </c>
      <c r="U531" s="49">
        <v>0</v>
      </c>
      <c r="V531" s="49">
        <v>1</v>
      </c>
      <c r="W531" s="49">
        <v>0</v>
      </c>
      <c r="X531" s="49">
        <v>1</v>
      </c>
      <c r="Y531" s="49">
        <v>0</v>
      </c>
      <c r="Z531" s="49">
        <v>0</v>
      </c>
      <c r="AA531" s="69">
        <v>531</v>
      </c>
      <c r="AB531" s="69"/>
      <c r="AC531" s="70"/>
      <c r="AD531" s="76">
        <v>208</v>
      </c>
      <c r="AE531" s="76">
        <v>134</v>
      </c>
      <c r="AF531" s="76">
        <v>4654</v>
      </c>
      <c r="AG531" s="76">
        <v>19181</v>
      </c>
      <c r="AH531" s="76"/>
      <c r="AI531" s="76" t="s">
        <v>5044</v>
      </c>
      <c r="AJ531" s="76" t="s">
        <v>5986</v>
      </c>
      <c r="AK531" s="81" t="s">
        <v>6573</v>
      </c>
      <c r="AL531" s="76"/>
      <c r="AM531" s="78">
        <v>42392.039988425924</v>
      </c>
      <c r="AN531" s="76" t="s">
        <v>8071</v>
      </c>
      <c r="AO531" s="81" t="s">
        <v>8600</v>
      </c>
      <c r="AP531" s="76" t="s">
        <v>66</v>
      </c>
      <c r="AQ531" s="48"/>
      <c r="AR531" s="48"/>
      <c r="AS531" s="48"/>
      <c r="AT531" s="48"/>
      <c r="AU531" s="48"/>
      <c r="AV531" s="48"/>
      <c r="AW531" s="102" t="s">
        <v>10895</v>
      </c>
      <c r="AX531" s="102" t="s">
        <v>10895</v>
      </c>
      <c r="AY531" s="102" t="s">
        <v>11583</v>
      </c>
      <c r="AZ531" s="102" t="s">
        <v>11583</v>
      </c>
      <c r="BA531" s="2"/>
      <c r="BB531" s="3"/>
      <c r="BC531" s="3"/>
      <c r="BD531" s="3"/>
      <c r="BE531" s="3"/>
    </row>
    <row r="532" spans="1:57" x14ac:dyDescent="0.3">
      <c r="A532" s="62" t="s">
        <v>1293</v>
      </c>
      <c r="B532" s="63"/>
      <c r="C532" s="63"/>
      <c r="D532" s="64"/>
      <c r="E532" s="66"/>
      <c r="F532" s="98" t="s">
        <v>7379</v>
      </c>
      <c r="G532" s="63"/>
      <c r="H532" s="67"/>
      <c r="I532" s="68"/>
      <c r="J532" s="68"/>
      <c r="K532" s="67" t="s">
        <v>9831</v>
      </c>
      <c r="L532" s="71"/>
      <c r="M532" s="72">
        <v>8209.0556640625</v>
      </c>
      <c r="N532" s="72">
        <v>3741.82958984375</v>
      </c>
      <c r="O532" s="73"/>
      <c r="P532" s="74"/>
      <c r="Q532" s="74"/>
      <c r="R532" s="84"/>
      <c r="S532" s="48">
        <v>1</v>
      </c>
      <c r="T532" s="48">
        <v>0</v>
      </c>
      <c r="U532" s="49">
        <v>0</v>
      </c>
      <c r="V532" s="49">
        <v>1</v>
      </c>
      <c r="W532" s="49">
        <v>0</v>
      </c>
      <c r="X532" s="49">
        <v>1</v>
      </c>
      <c r="Y532" s="49">
        <v>0</v>
      </c>
      <c r="Z532" s="49">
        <v>0</v>
      </c>
      <c r="AA532" s="69">
        <v>532</v>
      </c>
      <c r="AB532" s="69"/>
      <c r="AC532" s="70"/>
      <c r="AD532" s="76">
        <v>333</v>
      </c>
      <c r="AE532" s="76">
        <v>654</v>
      </c>
      <c r="AF532" s="76">
        <v>16157</v>
      </c>
      <c r="AG532" s="76">
        <v>37069</v>
      </c>
      <c r="AH532" s="76"/>
      <c r="AI532" s="76" t="s">
        <v>5045</v>
      </c>
      <c r="AJ532" s="76"/>
      <c r="AK532" s="81" t="s">
        <v>6574</v>
      </c>
      <c r="AL532" s="76"/>
      <c r="AM532" s="78">
        <v>43374.759560185186</v>
      </c>
      <c r="AN532" s="76" t="s">
        <v>8071</v>
      </c>
      <c r="AO532" s="81" t="s">
        <v>8601</v>
      </c>
      <c r="AP532" s="76" t="s">
        <v>65</v>
      </c>
      <c r="AQ532" s="48"/>
      <c r="AR532" s="48"/>
      <c r="AS532" s="48"/>
      <c r="AT532" s="48"/>
      <c r="AU532" s="48"/>
      <c r="AV532" s="48"/>
      <c r="AW532" s="48"/>
      <c r="AX532" s="48"/>
      <c r="AY532" s="48"/>
      <c r="AZ532" s="48"/>
      <c r="BA532" s="2"/>
      <c r="BB532" s="3"/>
      <c r="BC532" s="3"/>
      <c r="BD532" s="3"/>
      <c r="BE532" s="3"/>
    </row>
    <row r="533" spans="1:57" x14ac:dyDescent="0.3">
      <c r="A533" s="62" t="s">
        <v>584</v>
      </c>
      <c r="B533" s="63"/>
      <c r="C533" s="63"/>
      <c r="D533" s="64"/>
      <c r="E533" s="66"/>
      <c r="F533" s="98" t="s">
        <v>7380</v>
      </c>
      <c r="G533" s="63"/>
      <c r="H533" s="67"/>
      <c r="I533" s="68"/>
      <c r="J533" s="68"/>
      <c r="K533" s="67" t="s">
        <v>9832</v>
      </c>
      <c r="L533" s="71"/>
      <c r="M533" s="72">
        <v>3963.08251953125</v>
      </c>
      <c r="N533" s="72">
        <v>9505.3544921875</v>
      </c>
      <c r="O533" s="73"/>
      <c r="P533" s="74"/>
      <c r="Q533" s="74"/>
      <c r="R533" s="84"/>
      <c r="S533" s="48">
        <v>1</v>
      </c>
      <c r="T533" s="48">
        <v>1</v>
      </c>
      <c r="U533" s="49">
        <v>0</v>
      </c>
      <c r="V533" s="49">
        <v>0</v>
      </c>
      <c r="W533" s="49">
        <v>0</v>
      </c>
      <c r="X533" s="49">
        <v>1</v>
      </c>
      <c r="Y533" s="49">
        <v>0</v>
      </c>
      <c r="Z533" s="49" t="s">
        <v>10536</v>
      </c>
      <c r="AA533" s="69">
        <v>533</v>
      </c>
      <c r="AB533" s="69"/>
      <c r="AC533" s="70"/>
      <c r="AD533" s="76">
        <v>984</v>
      </c>
      <c r="AE533" s="76">
        <v>4744</v>
      </c>
      <c r="AF533" s="76">
        <v>21614</v>
      </c>
      <c r="AG533" s="76">
        <v>41030</v>
      </c>
      <c r="AH533" s="76"/>
      <c r="AI533" s="76" t="s">
        <v>5046</v>
      </c>
      <c r="AJ533" s="76" t="s">
        <v>5987</v>
      </c>
      <c r="AK533" s="81" t="s">
        <v>6575</v>
      </c>
      <c r="AL533" s="76"/>
      <c r="AM533" s="78">
        <v>41583.595300925925</v>
      </c>
      <c r="AN533" s="76" t="s">
        <v>8071</v>
      </c>
      <c r="AO533" s="81" t="s">
        <v>8602</v>
      </c>
      <c r="AP533" s="76" t="s">
        <v>66</v>
      </c>
      <c r="AQ533" s="48" t="s">
        <v>2218</v>
      </c>
      <c r="AR533" s="48" t="s">
        <v>2218</v>
      </c>
      <c r="AS533" s="48" t="s">
        <v>2350</v>
      </c>
      <c r="AT533" s="48" t="s">
        <v>2350</v>
      </c>
      <c r="AU533" s="48"/>
      <c r="AV533" s="48"/>
      <c r="AW533" s="102" t="s">
        <v>10896</v>
      </c>
      <c r="AX533" s="102" t="s">
        <v>10896</v>
      </c>
      <c r="AY533" s="102" t="s">
        <v>11584</v>
      </c>
      <c r="AZ533" s="102" t="s">
        <v>11584</v>
      </c>
      <c r="BA533" s="2"/>
      <c r="BB533" s="3"/>
      <c r="BC533" s="3"/>
      <c r="BD533" s="3"/>
      <c r="BE533" s="3"/>
    </row>
    <row r="534" spans="1:57" x14ac:dyDescent="0.3">
      <c r="A534" s="62" t="s">
        <v>585</v>
      </c>
      <c r="B534" s="63"/>
      <c r="C534" s="63"/>
      <c r="D534" s="64"/>
      <c r="E534" s="66"/>
      <c r="F534" s="98" t="s">
        <v>7381</v>
      </c>
      <c r="G534" s="63"/>
      <c r="H534" s="67"/>
      <c r="I534" s="68"/>
      <c r="J534" s="68"/>
      <c r="K534" s="67" t="s">
        <v>9833</v>
      </c>
      <c r="L534" s="71"/>
      <c r="M534" s="72">
        <v>8579.388671875</v>
      </c>
      <c r="N534" s="72">
        <v>3741.82958984375</v>
      </c>
      <c r="O534" s="73"/>
      <c r="P534" s="74"/>
      <c r="Q534" s="74"/>
      <c r="R534" s="84"/>
      <c r="S534" s="48">
        <v>0</v>
      </c>
      <c r="T534" s="48">
        <v>1</v>
      </c>
      <c r="U534" s="49">
        <v>0</v>
      </c>
      <c r="V534" s="49">
        <v>1</v>
      </c>
      <c r="W534" s="49">
        <v>0</v>
      </c>
      <c r="X534" s="49">
        <v>1</v>
      </c>
      <c r="Y534" s="49">
        <v>0</v>
      </c>
      <c r="Z534" s="49">
        <v>0</v>
      </c>
      <c r="AA534" s="69">
        <v>534</v>
      </c>
      <c r="AB534" s="69"/>
      <c r="AC534" s="70"/>
      <c r="AD534" s="76">
        <v>1360</v>
      </c>
      <c r="AE534" s="76">
        <v>1064</v>
      </c>
      <c r="AF534" s="76">
        <v>5512</v>
      </c>
      <c r="AG534" s="76">
        <v>6020</v>
      </c>
      <c r="AH534" s="76"/>
      <c r="AI534" s="76" t="s">
        <v>5047</v>
      </c>
      <c r="AJ534" s="76" t="s">
        <v>5658</v>
      </c>
      <c r="AK534" s="76"/>
      <c r="AL534" s="76"/>
      <c r="AM534" s="78">
        <v>42330.868622685186</v>
      </c>
      <c r="AN534" s="76" t="s">
        <v>8071</v>
      </c>
      <c r="AO534" s="81" t="s">
        <v>8603</v>
      </c>
      <c r="AP534" s="76" t="s">
        <v>66</v>
      </c>
      <c r="AQ534" s="48"/>
      <c r="AR534" s="48"/>
      <c r="AS534" s="48"/>
      <c r="AT534" s="48"/>
      <c r="AU534" s="48"/>
      <c r="AV534" s="48"/>
      <c r="AW534" s="102" t="s">
        <v>10897</v>
      </c>
      <c r="AX534" s="102" t="s">
        <v>10897</v>
      </c>
      <c r="AY534" s="102" t="s">
        <v>11585</v>
      </c>
      <c r="AZ534" s="102" t="s">
        <v>11585</v>
      </c>
      <c r="BA534" s="2"/>
      <c r="BB534" s="3"/>
      <c r="BC534" s="3"/>
      <c r="BD534" s="3"/>
      <c r="BE534" s="3"/>
    </row>
    <row r="535" spans="1:57" x14ac:dyDescent="0.3">
      <c r="A535" s="62" t="s">
        <v>1294</v>
      </c>
      <c r="B535" s="63"/>
      <c r="C535" s="63"/>
      <c r="D535" s="64"/>
      <c r="E535" s="66"/>
      <c r="F535" s="98" t="s">
        <v>7382</v>
      </c>
      <c r="G535" s="63"/>
      <c r="H535" s="67"/>
      <c r="I535" s="68"/>
      <c r="J535" s="68"/>
      <c r="K535" s="67" t="s">
        <v>9834</v>
      </c>
      <c r="L535" s="71"/>
      <c r="M535" s="72">
        <v>8671.97265625</v>
      </c>
      <c r="N535" s="72">
        <v>3804.193359375</v>
      </c>
      <c r="O535" s="73"/>
      <c r="P535" s="74"/>
      <c r="Q535" s="74"/>
      <c r="R535" s="84"/>
      <c r="S535" s="48">
        <v>1</v>
      </c>
      <c r="T535" s="48">
        <v>0</v>
      </c>
      <c r="U535" s="49">
        <v>0</v>
      </c>
      <c r="V535" s="49">
        <v>1</v>
      </c>
      <c r="W535" s="49">
        <v>0</v>
      </c>
      <c r="X535" s="49">
        <v>1</v>
      </c>
      <c r="Y535" s="49">
        <v>0</v>
      </c>
      <c r="Z535" s="49">
        <v>0</v>
      </c>
      <c r="AA535" s="69">
        <v>535</v>
      </c>
      <c r="AB535" s="69"/>
      <c r="AC535" s="70"/>
      <c r="AD535" s="76">
        <v>951</v>
      </c>
      <c r="AE535" s="76">
        <v>772631</v>
      </c>
      <c r="AF535" s="76">
        <v>4888</v>
      </c>
      <c r="AG535" s="76">
        <v>21312</v>
      </c>
      <c r="AH535" s="76"/>
      <c r="AI535" s="76" t="s">
        <v>5048</v>
      </c>
      <c r="AJ535" s="76"/>
      <c r="AK535" s="76"/>
      <c r="AL535" s="76"/>
      <c r="AM535" s="78">
        <v>42136.373472222222</v>
      </c>
      <c r="AN535" s="76" t="s">
        <v>8071</v>
      </c>
      <c r="AO535" s="81" t="s">
        <v>8604</v>
      </c>
      <c r="AP535" s="76" t="s">
        <v>65</v>
      </c>
      <c r="AQ535" s="48"/>
      <c r="AR535" s="48"/>
      <c r="AS535" s="48"/>
      <c r="AT535" s="48"/>
      <c r="AU535" s="48"/>
      <c r="AV535" s="48"/>
      <c r="AW535" s="48"/>
      <c r="AX535" s="48"/>
      <c r="AY535" s="48"/>
      <c r="AZ535" s="48"/>
      <c r="BA535" s="2"/>
      <c r="BB535" s="3"/>
      <c r="BC535" s="3"/>
      <c r="BD535" s="3"/>
      <c r="BE535" s="3"/>
    </row>
    <row r="536" spans="1:57" x14ac:dyDescent="0.3">
      <c r="A536" s="62" t="s">
        <v>586</v>
      </c>
      <c r="B536" s="63"/>
      <c r="C536" s="63"/>
      <c r="D536" s="64"/>
      <c r="E536" s="66"/>
      <c r="F536" s="98" t="s">
        <v>7383</v>
      </c>
      <c r="G536" s="63"/>
      <c r="H536" s="67"/>
      <c r="I536" s="68"/>
      <c r="J536" s="68"/>
      <c r="K536" s="67" t="s">
        <v>9835</v>
      </c>
      <c r="L536" s="71"/>
      <c r="M536" s="72">
        <v>1260.027587890625</v>
      </c>
      <c r="N536" s="72">
        <v>830.7545166015625</v>
      </c>
      <c r="O536" s="73"/>
      <c r="P536" s="74"/>
      <c r="Q536" s="74"/>
      <c r="R536" s="84"/>
      <c r="S536" s="48">
        <v>0</v>
      </c>
      <c r="T536" s="48">
        <v>2</v>
      </c>
      <c r="U536" s="49">
        <v>0</v>
      </c>
      <c r="V536" s="49">
        <v>3.125E-2</v>
      </c>
      <c r="W536" s="49">
        <v>0</v>
      </c>
      <c r="X536" s="49">
        <v>0.58333299999999999</v>
      </c>
      <c r="Y536" s="49">
        <v>0.5</v>
      </c>
      <c r="Z536" s="49">
        <v>0</v>
      </c>
      <c r="AA536" s="69">
        <v>536</v>
      </c>
      <c r="AB536" s="69"/>
      <c r="AC536" s="70"/>
      <c r="AD536" s="76">
        <v>86</v>
      </c>
      <c r="AE536" s="76">
        <v>65</v>
      </c>
      <c r="AF536" s="76">
        <v>6235</v>
      </c>
      <c r="AG536" s="76">
        <v>19895</v>
      </c>
      <c r="AH536" s="76"/>
      <c r="AI536" s="76" t="s">
        <v>5049</v>
      </c>
      <c r="AJ536" s="76"/>
      <c r="AK536" s="76"/>
      <c r="AL536" s="76"/>
      <c r="AM536" s="78">
        <v>40192.763993055552</v>
      </c>
      <c r="AN536" s="76" t="s">
        <v>8071</v>
      </c>
      <c r="AO536" s="81" t="s">
        <v>8605</v>
      </c>
      <c r="AP536" s="76" t="s">
        <v>66</v>
      </c>
      <c r="AQ536" s="48"/>
      <c r="AR536" s="48"/>
      <c r="AS536" s="48"/>
      <c r="AT536" s="48"/>
      <c r="AU536" s="48"/>
      <c r="AV536" s="48"/>
      <c r="AW536" s="102" t="s">
        <v>10878</v>
      </c>
      <c r="AX536" s="102" t="s">
        <v>10878</v>
      </c>
      <c r="AY536" s="102" t="s">
        <v>11566</v>
      </c>
      <c r="AZ536" s="102" t="s">
        <v>11566</v>
      </c>
      <c r="BA536" s="2"/>
      <c r="BB536" s="3"/>
      <c r="BC536" s="3"/>
      <c r="BD536" s="3"/>
      <c r="BE536" s="3"/>
    </row>
    <row r="537" spans="1:57" x14ac:dyDescent="0.3">
      <c r="A537" s="62" t="s">
        <v>587</v>
      </c>
      <c r="B537" s="63"/>
      <c r="C537" s="63"/>
      <c r="D537" s="64"/>
      <c r="E537" s="66"/>
      <c r="F537" s="98" t="s">
        <v>7384</v>
      </c>
      <c r="G537" s="63"/>
      <c r="H537" s="67"/>
      <c r="I537" s="68"/>
      <c r="J537" s="68"/>
      <c r="K537" s="67" t="s">
        <v>9836</v>
      </c>
      <c r="L537" s="71"/>
      <c r="M537" s="72">
        <v>1735.0262451171875</v>
      </c>
      <c r="N537" s="72">
        <v>6480.25537109375</v>
      </c>
      <c r="O537" s="73"/>
      <c r="P537" s="74"/>
      <c r="Q537" s="74"/>
      <c r="R537" s="84"/>
      <c r="S537" s="48">
        <v>0</v>
      </c>
      <c r="T537" s="48">
        <v>1</v>
      </c>
      <c r="U537" s="49">
        <v>0</v>
      </c>
      <c r="V537" s="49">
        <v>9.7090000000000006E-3</v>
      </c>
      <c r="W537" s="49">
        <v>1.8818999999999999E-2</v>
      </c>
      <c r="X537" s="49">
        <v>0.54937599999999998</v>
      </c>
      <c r="Y537" s="49">
        <v>0</v>
      </c>
      <c r="Z537" s="49">
        <v>0</v>
      </c>
      <c r="AA537" s="69">
        <v>537</v>
      </c>
      <c r="AB537" s="69"/>
      <c r="AC537" s="70"/>
      <c r="AD537" s="76">
        <v>264</v>
      </c>
      <c r="AE537" s="76">
        <v>507</v>
      </c>
      <c r="AF537" s="76">
        <v>18516</v>
      </c>
      <c r="AG537" s="76">
        <v>26528</v>
      </c>
      <c r="AH537" s="76"/>
      <c r="AI537" s="76" t="s">
        <v>5050</v>
      </c>
      <c r="AJ537" s="76" t="s">
        <v>5729</v>
      </c>
      <c r="AK537" s="76"/>
      <c r="AL537" s="76"/>
      <c r="AM537" s="78">
        <v>41315.591944444444</v>
      </c>
      <c r="AN537" s="76" t="s">
        <v>8071</v>
      </c>
      <c r="AO537" s="81" t="s">
        <v>8606</v>
      </c>
      <c r="AP537" s="76" t="s">
        <v>66</v>
      </c>
      <c r="AQ537" s="48"/>
      <c r="AR537" s="48"/>
      <c r="AS537" s="48"/>
      <c r="AT537" s="48"/>
      <c r="AU537" s="48"/>
      <c r="AV537" s="48"/>
      <c r="AW537" s="102" t="s">
        <v>10629</v>
      </c>
      <c r="AX537" s="102" t="s">
        <v>10629</v>
      </c>
      <c r="AY537" s="102" t="s">
        <v>11318</v>
      </c>
      <c r="AZ537" s="102" t="s">
        <v>11318</v>
      </c>
      <c r="BA537" s="2"/>
      <c r="BB537" s="3"/>
      <c r="BC537" s="3"/>
      <c r="BD537" s="3"/>
      <c r="BE537" s="3"/>
    </row>
    <row r="538" spans="1:57" x14ac:dyDescent="0.3">
      <c r="A538" s="62" t="s">
        <v>588</v>
      </c>
      <c r="B538" s="63"/>
      <c r="C538" s="63"/>
      <c r="D538" s="64"/>
      <c r="E538" s="66"/>
      <c r="F538" s="98" t="s">
        <v>7385</v>
      </c>
      <c r="G538" s="63"/>
      <c r="H538" s="67"/>
      <c r="I538" s="68"/>
      <c r="J538" s="68"/>
      <c r="K538" s="67" t="s">
        <v>9837</v>
      </c>
      <c r="L538" s="71"/>
      <c r="M538" s="72">
        <v>7128.91650390625</v>
      </c>
      <c r="N538" s="72">
        <v>3804.193359375</v>
      </c>
      <c r="O538" s="73"/>
      <c r="P538" s="74"/>
      <c r="Q538" s="74"/>
      <c r="R538" s="84"/>
      <c r="S538" s="48">
        <v>0</v>
      </c>
      <c r="T538" s="48">
        <v>1</v>
      </c>
      <c r="U538" s="49">
        <v>0</v>
      </c>
      <c r="V538" s="49">
        <v>1</v>
      </c>
      <c r="W538" s="49">
        <v>0</v>
      </c>
      <c r="X538" s="49">
        <v>1</v>
      </c>
      <c r="Y538" s="49">
        <v>0</v>
      </c>
      <c r="Z538" s="49">
        <v>0</v>
      </c>
      <c r="AA538" s="69">
        <v>538</v>
      </c>
      <c r="AB538" s="69"/>
      <c r="AC538" s="70"/>
      <c r="AD538" s="76">
        <v>447</v>
      </c>
      <c r="AE538" s="76">
        <v>57</v>
      </c>
      <c r="AF538" s="76">
        <v>1978</v>
      </c>
      <c r="AG538" s="76">
        <v>8264</v>
      </c>
      <c r="AH538" s="76"/>
      <c r="AI538" s="76" t="s">
        <v>5051</v>
      </c>
      <c r="AJ538" s="76" t="s">
        <v>5988</v>
      </c>
      <c r="AK538" s="76"/>
      <c r="AL538" s="76"/>
      <c r="AM538" s="78">
        <v>42564.904444444444</v>
      </c>
      <c r="AN538" s="76" t="s">
        <v>8071</v>
      </c>
      <c r="AO538" s="81" t="s">
        <v>8607</v>
      </c>
      <c r="AP538" s="76" t="s">
        <v>66</v>
      </c>
      <c r="AQ538" s="48"/>
      <c r="AR538" s="48"/>
      <c r="AS538" s="48"/>
      <c r="AT538" s="48"/>
      <c r="AU538" s="48"/>
      <c r="AV538" s="48"/>
      <c r="AW538" s="102" t="s">
        <v>10898</v>
      </c>
      <c r="AX538" s="102" t="s">
        <v>10898</v>
      </c>
      <c r="AY538" s="102" t="s">
        <v>11586</v>
      </c>
      <c r="AZ538" s="102" t="s">
        <v>11586</v>
      </c>
      <c r="BA538" s="2"/>
      <c r="BB538" s="3"/>
      <c r="BC538" s="3"/>
      <c r="BD538" s="3"/>
      <c r="BE538" s="3"/>
    </row>
    <row r="539" spans="1:57" x14ac:dyDescent="0.3">
      <c r="A539" s="62" t="s">
        <v>1295</v>
      </c>
      <c r="B539" s="63"/>
      <c r="C539" s="63"/>
      <c r="D539" s="64"/>
      <c r="E539" s="66"/>
      <c r="F539" s="98" t="s">
        <v>7386</v>
      </c>
      <c r="G539" s="63"/>
      <c r="H539" s="67"/>
      <c r="I539" s="68"/>
      <c r="J539" s="68"/>
      <c r="K539" s="67" t="s">
        <v>9838</v>
      </c>
      <c r="L539" s="71"/>
      <c r="M539" s="72">
        <v>7252.361328125</v>
      </c>
      <c r="N539" s="72">
        <v>3741.82958984375</v>
      </c>
      <c r="O539" s="73"/>
      <c r="P539" s="74"/>
      <c r="Q539" s="74"/>
      <c r="R539" s="84"/>
      <c r="S539" s="48">
        <v>1</v>
      </c>
      <c r="T539" s="48">
        <v>0</v>
      </c>
      <c r="U539" s="49">
        <v>0</v>
      </c>
      <c r="V539" s="49">
        <v>1</v>
      </c>
      <c r="W539" s="49">
        <v>0</v>
      </c>
      <c r="X539" s="49">
        <v>1</v>
      </c>
      <c r="Y539" s="49">
        <v>0</v>
      </c>
      <c r="Z539" s="49">
        <v>0</v>
      </c>
      <c r="AA539" s="69">
        <v>539</v>
      </c>
      <c r="AB539" s="69"/>
      <c r="AC539" s="70"/>
      <c r="AD539" s="76">
        <v>22309</v>
      </c>
      <c r="AE539" s="76">
        <v>60208</v>
      </c>
      <c r="AF539" s="76">
        <v>7543</v>
      </c>
      <c r="AG539" s="76">
        <v>11502</v>
      </c>
      <c r="AH539" s="76"/>
      <c r="AI539" s="76" t="s">
        <v>5052</v>
      </c>
      <c r="AJ539" s="76"/>
      <c r="AK539" s="81" t="s">
        <v>6576</v>
      </c>
      <c r="AL539" s="76"/>
      <c r="AM539" s="78">
        <v>40587.176412037035</v>
      </c>
      <c r="AN539" s="76" t="s">
        <v>8071</v>
      </c>
      <c r="AO539" s="81" t="s">
        <v>8608</v>
      </c>
      <c r="AP539" s="76" t="s">
        <v>65</v>
      </c>
      <c r="AQ539" s="48"/>
      <c r="AR539" s="48"/>
      <c r="AS539" s="48"/>
      <c r="AT539" s="48"/>
      <c r="AU539" s="48"/>
      <c r="AV539" s="48"/>
      <c r="AW539" s="48"/>
      <c r="AX539" s="48"/>
      <c r="AY539" s="48"/>
      <c r="AZ539" s="48"/>
      <c r="BA539" s="2"/>
      <c r="BB539" s="3"/>
      <c r="BC539" s="3"/>
      <c r="BD539" s="3"/>
      <c r="BE539" s="3"/>
    </row>
    <row r="540" spans="1:57" x14ac:dyDescent="0.3">
      <c r="A540" s="62" t="s">
        <v>589</v>
      </c>
      <c r="B540" s="63"/>
      <c r="C540" s="63"/>
      <c r="D540" s="64"/>
      <c r="E540" s="66"/>
      <c r="F540" s="98" t="s">
        <v>7387</v>
      </c>
      <c r="G540" s="63"/>
      <c r="H540" s="67"/>
      <c r="I540" s="68"/>
      <c r="J540" s="68"/>
      <c r="K540" s="67" t="s">
        <v>9839</v>
      </c>
      <c r="L540" s="71"/>
      <c r="M540" s="72">
        <v>5125.75830078125</v>
      </c>
      <c r="N540" s="72">
        <v>9176.755859375</v>
      </c>
      <c r="O540" s="73"/>
      <c r="P540" s="74"/>
      <c r="Q540" s="74"/>
      <c r="R540" s="84"/>
      <c r="S540" s="48">
        <v>1</v>
      </c>
      <c r="T540" s="48">
        <v>1</v>
      </c>
      <c r="U540" s="49">
        <v>0</v>
      </c>
      <c r="V540" s="49">
        <v>0</v>
      </c>
      <c r="W540" s="49">
        <v>0</v>
      </c>
      <c r="X540" s="49">
        <v>1</v>
      </c>
      <c r="Y540" s="49">
        <v>0</v>
      </c>
      <c r="Z540" s="49" t="s">
        <v>10536</v>
      </c>
      <c r="AA540" s="69">
        <v>540</v>
      </c>
      <c r="AB540" s="69"/>
      <c r="AC540" s="70"/>
      <c r="AD540" s="76">
        <v>740</v>
      </c>
      <c r="AE540" s="76">
        <v>803</v>
      </c>
      <c r="AF540" s="76">
        <v>11240</v>
      </c>
      <c r="AG540" s="76">
        <v>670</v>
      </c>
      <c r="AH540" s="76"/>
      <c r="AI540" s="76" t="s">
        <v>5053</v>
      </c>
      <c r="AJ540" s="76" t="s">
        <v>5989</v>
      </c>
      <c r="AK540" s="81" t="s">
        <v>6577</v>
      </c>
      <c r="AL540" s="76"/>
      <c r="AM540" s="78">
        <v>41007.031863425924</v>
      </c>
      <c r="AN540" s="76" t="s">
        <v>8071</v>
      </c>
      <c r="AO540" s="81" t="s">
        <v>8609</v>
      </c>
      <c r="AP540" s="76" t="s">
        <v>66</v>
      </c>
      <c r="AQ540" s="48" t="s">
        <v>2219</v>
      </c>
      <c r="AR540" s="48" t="s">
        <v>2219</v>
      </c>
      <c r="AS540" s="48" t="s">
        <v>2371</v>
      </c>
      <c r="AT540" s="48" t="s">
        <v>2371</v>
      </c>
      <c r="AU540" s="48" t="s">
        <v>2415</v>
      </c>
      <c r="AV540" s="48" t="s">
        <v>2415</v>
      </c>
      <c r="AW540" s="102" t="s">
        <v>10899</v>
      </c>
      <c r="AX540" s="102" t="s">
        <v>10899</v>
      </c>
      <c r="AY540" s="102" t="s">
        <v>11587</v>
      </c>
      <c r="AZ540" s="102" t="s">
        <v>11587</v>
      </c>
      <c r="BA540" s="2"/>
      <c r="BB540" s="3"/>
      <c r="BC540" s="3"/>
      <c r="BD540" s="3"/>
      <c r="BE540" s="3"/>
    </row>
    <row r="541" spans="1:57" x14ac:dyDescent="0.3">
      <c r="A541" s="62" t="s">
        <v>590</v>
      </c>
      <c r="B541" s="63"/>
      <c r="C541" s="63"/>
      <c r="D541" s="64"/>
      <c r="E541" s="66"/>
      <c r="F541" s="98" t="s">
        <v>7388</v>
      </c>
      <c r="G541" s="63"/>
      <c r="H541" s="67"/>
      <c r="I541" s="68"/>
      <c r="J541" s="68"/>
      <c r="K541" s="67" t="s">
        <v>9840</v>
      </c>
      <c r="L541" s="71"/>
      <c r="M541" s="72">
        <v>9618.1201171875</v>
      </c>
      <c r="N541" s="72">
        <v>5465.70751953125</v>
      </c>
      <c r="O541" s="73"/>
      <c r="P541" s="74"/>
      <c r="Q541" s="74"/>
      <c r="R541" s="84"/>
      <c r="S541" s="48">
        <v>0</v>
      </c>
      <c r="T541" s="48">
        <v>1</v>
      </c>
      <c r="U541" s="49">
        <v>0</v>
      </c>
      <c r="V541" s="49">
        <v>5.8824000000000001E-2</v>
      </c>
      <c r="W541" s="49">
        <v>0</v>
      </c>
      <c r="X541" s="49">
        <v>0.56657199999999996</v>
      </c>
      <c r="Y541" s="49">
        <v>0</v>
      </c>
      <c r="Z541" s="49">
        <v>0</v>
      </c>
      <c r="AA541" s="69">
        <v>541</v>
      </c>
      <c r="AB541" s="69"/>
      <c r="AC541" s="70"/>
      <c r="AD541" s="76">
        <v>666</v>
      </c>
      <c r="AE541" s="76">
        <v>153</v>
      </c>
      <c r="AF541" s="76">
        <v>4550</v>
      </c>
      <c r="AG541" s="76">
        <v>10052</v>
      </c>
      <c r="AH541" s="76"/>
      <c r="AI541" s="76" t="s">
        <v>5054</v>
      </c>
      <c r="AJ541" s="76" t="s">
        <v>5990</v>
      </c>
      <c r="AK541" s="76"/>
      <c r="AL541" s="76"/>
      <c r="AM541" s="78">
        <v>43716.867997685185</v>
      </c>
      <c r="AN541" s="76" t="s">
        <v>8071</v>
      </c>
      <c r="AO541" s="81" t="s">
        <v>8610</v>
      </c>
      <c r="AP541" s="76" t="s">
        <v>66</v>
      </c>
      <c r="AQ541" s="48"/>
      <c r="AR541" s="48"/>
      <c r="AS541" s="48"/>
      <c r="AT541" s="48"/>
      <c r="AU541" s="48" t="s">
        <v>2388</v>
      </c>
      <c r="AV541" s="48" t="s">
        <v>2388</v>
      </c>
      <c r="AW541" s="102" t="s">
        <v>10593</v>
      </c>
      <c r="AX541" s="102" t="s">
        <v>10593</v>
      </c>
      <c r="AY541" s="102" t="s">
        <v>11282</v>
      </c>
      <c r="AZ541" s="102" t="s">
        <v>11282</v>
      </c>
      <c r="BA541" s="2"/>
      <c r="BB541" s="3"/>
      <c r="BC541" s="3"/>
      <c r="BD541" s="3"/>
      <c r="BE541" s="3"/>
    </row>
    <row r="542" spans="1:57" x14ac:dyDescent="0.3">
      <c r="A542" s="62" t="s">
        <v>591</v>
      </c>
      <c r="B542" s="63"/>
      <c r="C542" s="63"/>
      <c r="D542" s="64"/>
      <c r="E542" s="66"/>
      <c r="F542" s="98" t="s">
        <v>7389</v>
      </c>
      <c r="G542" s="63"/>
      <c r="H542" s="67"/>
      <c r="I542" s="68"/>
      <c r="J542" s="68"/>
      <c r="K542" s="67" t="s">
        <v>9841</v>
      </c>
      <c r="L542" s="71"/>
      <c r="M542" s="72">
        <v>2777.5</v>
      </c>
      <c r="N542" s="72">
        <v>1164.124755859375</v>
      </c>
      <c r="O542" s="73"/>
      <c r="P542" s="74"/>
      <c r="Q542" s="74"/>
      <c r="R542" s="84"/>
      <c r="S542" s="48">
        <v>0</v>
      </c>
      <c r="T542" s="48">
        <v>1</v>
      </c>
      <c r="U542" s="49">
        <v>0</v>
      </c>
      <c r="V542" s="49">
        <v>0.2</v>
      </c>
      <c r="W542" s="49">
        <v>0</v>
      </c>
      <c r="X542" s="49">
        <v>0.693693</v>
      </c>
      <c r="Y542" s="49">
        <v>0</v>
      </c>
      <c r="Z542" s="49">
        <v>0</v>
      </c>
      <c r="AA542" s="69">
        <v>542</v>
      </c>
      <c r="AB542" s="69"/>
      <c r="AC542" s="70"/>
      <c r="AD542" s="76">
        <v>3057</v>
      </c>
      <c r="AE542" s="76">
        <v>6117</v>
      </c>
      <c r="AF542" s="76">
        <v>141208</v>
      </c>
      <c r="AG542" s="76">
        <v>80736</v>
      </c>
      <c r="AH542" s="76"/>
      <c r="AI542" s="76" t="s">
        <v>5055</v>
      </c>
      <c r="AJ542" s="76" t="s">
        <v>5991</v>
      </c>
      <c r="AK542" s="81" t="s">
        <v>6578</v>
      </c>
      <c r="AL542" s="76"/>
      <c r="AM542" s="78">
        <v>42192.861585648148</v>
      </c>
      <c r="AN542" s="76" t="s">
        <v>8071</v>
      </c>
      <c r="AO542" s="81" t="s">
        <v>8611</v>
      </c>
      <c r="AP542" s="76" t="s">
        <v>66</v>
      </c>
      <c r="AQ542" s="48"/>
      <c r="AR542" s="48"/>
      <c r="AS542" s="48"/>
      <c r="AT542" s="48"/>
      <c r="AU542" s="48"/>
      <c r="AV542" s="48"/>
      <c r="AW542" s="102" t="s">
        <v>10800</v>
      </c>
      <c r="AX542" s="102" t="s">
        <v>10800</v>
      </c>
      <c r="AY542" s="102" t="s">
        <v>11489</v>
      </c>
      <c r="AZ542" s="102" t="s">
        <v>11489</v>
      </c>
      <c r="BA542" s="2"/>
      <c r="BB542" s="3"/>
      <c r="BC542" s="3"/>
      <c r="BD542" s="3"/>
      <c r="BE542" s="3"/>
    </row>
    <row r="543" spans="1:57" x14ac:dyDescent="0.3">
      <c r="A543" s="62" t="s">
        <v>592</v>
      </c>
      <c r="B543" s="63"/>
      <c r="C543" s="63"/>
      <c r="D543" s="64"/>
      <c r="E543" s="66"/>
      <c r="F543" s="98" t="s">
        <v>7390</v>
      </c>
      <c r="G543" s="63"/>
      <c r="H543" s="67"/>
      <c r="I543" s="68"/>
      <c r="J543" s="68"/>
      <c r="K543" s="67" t="s">
        <v>9842</v>
      </c>
      <c r="L543" s="71"/>
      <c r="M543" s="72">
        <v>7715.27783203125</v>
      </c>
      <c r="N543" s="72">
        <v>3741.82958984375</v>
      </c>
      <c r="O543" s="73"/>
      <c r="P543" s="74"/>
      <c r="Q543" s="74"/>
      <c r="R543" s="84"/>
      <c r="S543" s="48">
        <v>0</v>
      </c>
      <c r="T543" s="48">
        <v>1</v>
      </c>
      <c r="U543" s="49">
        <v>0</v>
      </c>
      <c r="V543" s="49">
        <v>1</v>
      </c>
      <c r="W543" s="49">
        <v>0</v>
      </c>
      <c r="X543" s="49">
        <v>1</v>
      </c>
      <c r="Y543" s="49">
        <v>0</v>
      </c>
      <c r="Z543" s="49">
        <v>0</v>
      </c>
      <c r="AA543" s="69">
        <v>543</v>
      </c>
      <c r="AB543" s="69"/>
      <c r="AC543" s="70"/>
      <c r="AD543" s="76">
        <v>191</v>
      </c>
      <c r="AE543" s="76">
        <v>59</v>
      </c>
      <c r="AF543" s="76">
        <v>19083</v>
      </c>
      <c r="AG543" s="76">
        <v>33755</v>
      </c>
      <c r="AH543" s="76"/>
      <c r="AI543" s="76" t="s">
        <v>5056</v>
      </c>
      <c r="AJ543" s="76" t="s">
        <v>5992</v>
      </c>
      <c r="AK543" s="76"/>
      <c r="AL543" s="76"/>
      <c r="AM543" s="78">
        <v>40232.681689814817</v>
      </c>
      <c r="AN543" s="76" t="s">
        <v>8071</v>
      </c>
      <c r="AO543" s="81" t="s">
        <v>8612</v>
      </c>
      <c r="AP543" s="76" t="s">
        <v>66</v>
      </c>
      <c r="AQ543" s="48"/>
      <c r="AR543" s="48"/>
      <c r="AS543" s="48"/>
      <c r="AT543" s="48"/>
      <c r="AU543" s="48"/>
      <c r="AV543" s="48"/>
      <c r="AW543" s="102" t="s">
        <v>10900</v>
      </c>
      <c r="AX543" s="102" t="s">
        <v>10900</v>
      </c>
      <c r="AY543" s="102" t="s">
        <v>11588</v>
      </c>
      <c r="AZ543" s="102" t="s">
        <v>11588</v>
      </c>
      <c r="BA543" s="2"/>
      <c r="BB543" s="3"/>
      <c r="BC543" s="3"/>
      <c r="BD543" s="3"/>
      <c r="BE543" s="3"/>
    </row>
    <row r="544" spans="1:57" x14ac:dyDescent="0.3">
      <c r="A544" s="62" t="s">
        <v>1296</v>
      </c>
      <c r="B544" s="63"/>
      <c r="C544" s="63"/>
      <c r="D544" s="64"/>
      <c r="E544" s="66"/>
      <c r="F544" s="98" t="s">
        <v>7391</v>
      </c>
      <c r="G544" s="63"/>
      <c r="H544" s="67"/>
      <c r="I544" s="68"/>
      <c r="J544" s="68"/>
      <c r="K544" s="67" t="s">
        <v>9843</v>
      </c>
      <c r="L544" s="71"/>
      <c r="M544" s="72">
        <v>7622.6943359375</v>
      </c>
      <c r="N544" s="72">
        <v>3804.193359375</v>
      </c>
      <c r="O544" s="73"/>
      <c r="P544" s="74"/>
      <c r="Q544" s="74"/>
      <c r="R544" s="84"/>
      <c r="S544" s="48">
        <v>1</v>
      </c>
      <c r="T544" s="48">
        <v>0</v>
      </c>
      <c r="U544" s="49">
        <v>0</v>
      </c>
      <c r="V544" s="49">
        <v>1</v>
      </c>
      <c r="W544" s="49">
        <v>0</v>
      </c>
      <c r="X544" s="49">
        <v>1</v>
      </c>
      <c r="Y544" s="49">
        <v>0</v>
      </c>
      <c r="Z544" s="49">
        <v>0</v>
      </c>
      <c r="AA544" s="69">
        <v>544</v>
      </c>
      <c r="AB544" s="69"/>
      <c r="AC544" s="70"/>
      <c r="AD544" s="76">
        <v>327</v>
      </c>
      <c r="AE544" s="76">
        <v>691</v>
      </c>
      <c r="AF544" s="76">
        <v>71044</v>
      </c>
      <c r="AG544" s="76">
        <v>28410</v>
      </c>
      <c r="AH544" s="76"/>
      <c r="AI544" s="76" t="s">
        <v>5057</v>
      </c>
      <c r="AJ544" s="76" t="s">
        <v>5993</v>
      </c>
      <c r="AK544" s="76"/>
      <c r="AL544" s="76"/>
      <c r="AM544" s="78">
        <v>41056.835173611114</v>
      </c>
      <c r="AN544" s="76" t="s">
        <v>8071</v>
      </c>
      <c r="AO544" s="81" t="s">
        <v>8613</v>
      </c>
      <c r="AP544" s="76" t="s">
        <v>65</v>
      </c>
      <c r="AQ544" s="48"/>
      <c r="AR544" s="48"/>
      <c r="AS544" s="48"/>
      <c r="AT544" s="48"/>
      <c r="AU544" s="48"/>
      <c r="AV544" s="48"/>
      <c r="AW544" s="48"/>
      <c r="AX544" s="48"/>
      <c r="AY544" s="48"/>
      <c r="AZ544" s="48"/>
      <c r="BA544" s="2"/>
      <c r="BB544" s="3"/>
      <c r="BC544" s="3"/>
      <c r="BD544" s="3"/>
      <c r="BE544" s="3"/>
    </row>
    <row r="545" spans="1:57" x14ac:dyDescent="0.3">
      <c r="A545" s="62" t="s">
        <v>593</v>
      </c>
      <c r="B545" s="63"/>
      <c r="C545" s="63"/>
      <c r="D545" s="64"/>
      <c r="E545" s="66"/>
      <c r="F545" s="98" t="s">
        <v>7392</v>
      </c>
      <c r="G545" s="63"/>
      <c r="H545" s="67"/>
      <c r="I545" s="68"/>
      <c r="J545" s="68"/>
      <c r="K545" s="67" t="s">
        <v>9844</v>
      </c>
      <c r="L545" s="71"/>
      <c r="M545" s="72">
        <v>2748.105224609375</v>
      </c>
      <c r="N545" s="72">
        <v>5072.2578125</v>
      </c>
      <c r="O545" s="73"/>
      <c r="P545" s="74"/>
      <c r="Q545" s="74"/>
      <c r="R545" s="84"/>
      <c r="S545" s="48">
        <v>0</v>
      </c>
      <c r="T545" s="48">
        <v>1</v>
      </c>
      <c r="U545" s="49">
        <v>0</v>
      </c>
      <c r="V545" s="49">
        <v>0.111111</v>
      </c>
      <c r="W545" s="49">
        <v>0</v>
      </c>
      <c r="X545" s="49">
        <v>0.58536600000000005</v>
      </c>
      <c r="Y545" s="49">
        <v>0</v>
      </c>
      <c r="Z545" s="49">
        <v>0</v>
      </c>
      <c r="AA545" s="69">
        <v>545</v>
      </c>
      <c r="AB545" s="69"/>
      <c r="AC545" s="70"/>
      <c r="AD545" s="76">
        <v>611</v>
      </c>
      <c r="AE545" s="76">
        <v>136</v>
      </c>
      <c r="AF545" s="76">
        <v>2355</v>
      </c>
      <c r="AG545" s="76">
        <v>8652</v>
      </c>
      <c r="AH545" s="76"/>
      <c r="AI545" s="76"/>
      <c r="AJ545" s="76" t="s">
        <v>5994</v>
      </c>
      <c r="AK545" s="76"/>
      <c r="AL545" s="76"/>
      <c r="AM545" s="78">
        <v>39938.046805555554</v>
      </c>
      <c r="AN545" s="76" t="s">
        <v>8071</v>
      </c>
      <c r="AO545" s="81" t="s">
        <v>8614</v>
      </c>
      <c r="AP545" s="76" t="s">
        <v>66</v>
      </c>
      <c r="AQ545" s="48" t="s">
        <v>2217</v>
      </c>
      <c r="AR545" s="48" t="s">
        <v>2217</v>
      </c>
      <c r="AS545" s="48" t="s">
        <v>2370</v>
      </c>
      <c r="AT545" s="48" t="s">
        <v>2370</v>
      </c>
      <c r="AU545" s="48"/>
      <c r="AV545" s="48"/>
      <c r="AW545" s="102" t="s">
        <v>10890</v>
      </c>
      <c r="AX545" s="102" t="s">
        <v>10890</v>
      </c>
      <c r="AY545" s="102" t="s">
        <v>11578</v>
      </c>
      <c r="AZ545" s="102" t="s">
        <v>11578</v>
      </c>
      <c r="BA545" s="2"/>
      <c r="BB545" s="3"/>
      <c r="BC545" s="3"/>
      <c r="BD545" s="3"/>
      <c r="BE545" s="3"/>
    </row>
    <row r="546" spans="1:57" x14ac:dyDescent="0.3">
      <c r="A546" s="62" t="s">
        <v>594</v>
      </c>
      <c r="B546" s="63"/>
      <c r="C546" s="63"/>
      <c r="D546" s="64"/>
      <c r="E546" s="66"/>
      <c r="F546" s="98" t="s">
        <v>7393</v>
      </c>
      <c r="G546" s="63"/>
      <c r="H546" s="67"/>
      <c r="I546" s="68"/>
      <c r="J546" s="68"/>
      <c r="K546" s="67" t="s">
        <v>9845</v>
      </c>
      <c r="L546" s="71"/>
      <c r="M546" s="72">
        <v>826.71588134765625</v>
      </c>
      <c r="N546" s="72">
        <v>6285.61328125</v>
      </c>
      <c r="O546" s="73"/>
      <c r="P546" s="74"/>
      <c r="Q546" s="74"/>
      <c r="R546" s="84"/>
      <c r="S546" s="48">
        <v>0</v>
      </c>
      <c r="T546" s="48">
        <v>1</v>
      </c>
      <c r="U546" s="49">
        <v>0</v>
      </c>
      <c r="V546" s="49">
        <v>9.7090000000000006E-3</v>
      </c>
      <c r="W546" s="49">
        <v>1.8818999999999999E-2</v>
      </c>
      <c r="X546" s="49">
        <v>0.54937599999999998</v>
      </c>
      <c r="Y546" s="49">
        <v>0</v>
      </c>
      <c r="Z546" s="49">
        <v>0</v>
      </c>
      <c r="AA546" s="69">
        <v>546</v>
      </c>
      <c r="AB546" s="69"/>
      <c r="AC546" s="70"/>
      <c r="AD546" s="76">
        <v>245</v>
      </c>
      <c r="AE546" s="76">
        <v>122</v>
      </c>
      <c r="AF546" s="76">
        <v>829</v>
      </c>
      <c r="AG546" s="76">
        <v>3056</v>
      </c>
      <c r="AH546" s="76"/>
      <c r="AI546" s="76" t="s">
        <v>5058</v>
      </c>
      <c r="AJ546" s="76"/>
      <c r="AK546" s="76"/>
      <c r="AL546" s="76"/>
      <c r="AM546" s="78">
        <v>42598.183749999997</v>
      </c>
      <c r="AN546" s="76" t="s">
        <v>8071</v>
      </c>
      <c r="AO546" s="81" t="s">
        <v>8615</v>
      </c>
      <c r="AP546" s="76" t="s">
        <v>66</v>
      </c>
      <c r="AQ546" s="48"/>
      <c r="AR546" s="48"/>
      <c r="AS546" s="48"/>
      <c r="AT546" s="48"/>
      <c r="AU546" s="48"/>
      <c r="AV546" s="48"/>
      <c r="AW546" s="102" t="s">
        <v>10629</v>
      </c>
      <c r="AX546" s="102" t="s">
        <v>10629</v>
      </c>
      <c r="AY546" s="102" t="s">
        <v>11318</v>
      </c>
      <c r="AZ546" s="102" t="s">
        <v>11318</v>
      </c>
      <c r="BA546" s="2"/>
      <c r="BB546" s="3"/>
      <c r="BC546" s="3"/>
      <c r="BD546" s="3"/>
      <c r="BE546" s="3"/>
    </row>
    <row r="547" spans="1:57" x14ac:dyDescent="0.3">
      <c r="A547" s="62" t="s">
        <v>595</v>
      </c>
      <c r="B547" s="63"/>
      <c r="C547" s="63"/>
      <c r="D547" s="64"/>
      <c r="E547" s="66"/>
      <c r="F547" s="98" t="s">
        <v>7394</v>
      </c>
      <c r="G547" s="63"/>
      <c r="H547" s="67"/>
      <c r="I547" s="68"/>
      <c r="J547" s="68"/>
      <c r="K547" s="67" t="s">
        <v>9846</v>
      </c>
      <c r="L547" s="71"/>
      <c r="M547" s="72">
        <v>5477.30126953125</v>
      </c>
      <c r="N547" s="72">
        <v>6673.3291015625</v>
      </c>
      <c r="O547" s="73"/>
      <c r="P547" s="74"/>
      <c r="Q547" s="74"/>
      <c r="R547" s="84"/>
      <c r="S547" s="48">
        <v>0</v>
      </c>
      <c r="T547" s="48">
        <v>1</v>
      </c>
      <c r="U547" s="49">
        <v>0</v>
      </c>
      <c r="V547" s="49">
        <v>1.2658000000000001E-2</v>
      </c>
      <c r="W547" s="49">
        <v>5.5000000000000002E-5</v>
      </c>
      <c r="X547" s="49">
        <v>0.54666599999999999</v>
      </c>
      <c r="Y547" s="49">
        <v>0</v>
      </c>
      <c r="Z547" s="49">
        <v>0</v>
      </c>
      <c r="AA547" s="69">
        <v>547</v>
      </c>
      <c r="AB547" s="69"/>
      <c r="AC547" s="70"/>
      <c r="AD547" s="76">
        <v>727</v>
      </c>
      <c r="AE547" s="76">
        <v>337</v>
      </c>
      <c r="AF547" s="76">
        <v>2113</v>
      </c>
      <c r="AG547" s="76">
        <v>58411</v>
      </c>
      <c r="AH547" s="76"/>
      <c r="AI547" s="76">
        <v>18</v>
      </c>
      <c r="AJ547" s="76" t="s">
        <v>5995</v>
      </c>
      <c r="AK547" s="81" t="s">
        <v>6579</v>
      </c>
      <c r="AL547" s="76"/>
      <c r="AM547" s="78">
        <v>41014.971967592595</v>
      </c>
      <c r="AN547" s="76" t="s">
        <v>8071</v>
      </c>
      <c r="AO547" s="81" t="s">
        <v>8616</v>
      </c>
      <c r="AP547" s="76" t="s">
        <v>66</v>
      </c>
      <c r="AQ547" s="48"/>
      <c r="AR547" s="48"/>
      <c r="AS547" s="48"/>
      <c r="AT547" s="48"/>
      <c r="AU547" s="48"/>
      <c r="AV547" s="48"/>
      <c r="AW547" s="102" t="s">
        <v>10866</v>
      </c>
      <c r="AX547" s="102" t="s">
        <v>10866</v>
      </c>
      <c r="AY547" s="102" t="s">
        <v>11554</v>
      </c>
      <c r="AZ547" s="102" t="s">
        <v>11554</v>
      </c>
      <c r="BA547" s="2"/>
      <c r="BB547" s="3"/>
      <c r="BC547" s="3"/>
      <c r="BD547" s="3"/>
      <c r="BE547" s="3"/>
    </row>
    <row r="548" spans="1:57" x14ac:dyDescent="0.3">
      <c r="A548" s="62" t="s">
        <v>596</v>
      </c>
      <c r="B548" s="63"/>
      <c r="C548" s="63"/>
      <c r="D548" s="64"/>
      <c r="E548" s="66"/>
      <c r="F548" s="98" t="s">
        <v>7395</v>
      </c>
      <c r="G548" s="63"/>
      <c r="H548" s="67"/>
      <c r="I548" s="68"/>
      <c r="J548" s="68"/>
      <c r="K548" s="67" t="s">
        <v>9847</v>
      </c>
      <c r="L548" s="71"/>
      <c r="M548" s="72">
        <v>4289.94140625</v>
      </c>
      <c r="N548" s="72">
        <v>4614.9228515625</v>
      </c>
      <c r="O548" s="73"/>
      <c r="P548" s="74"/>
      <c r="Q548" s="74"/>
      <c r="R548" s="84"/>
      <c r="S548" s="48">
        <v>0</v>
      </c>
      <c r="T548" s="48">
        <v>1</v>
      </c>
      <c r="U548" s="49">
        <v>0</v>
      </c>
      <c r="V548" s="49">
        <v>0.2</v>
      </c>
      <c r="W548" s="49">
        <v>0</v>
      </c>
      <c r="X548" s="49">
        <v>0.61068699999999998</v>
      </c>
      <c r="Y548" s="49">
        <v>0</v>
      </c>
      <c r="Z548" s="49">
        <v>0</v>
      </c>
      <c r="AA548" s="69">
        <v>548</v>
      </c>
      <c r="AB548" s="69"/>
      <c r="AC548" s="70"/>
      <c r="AD548" s="76">
        <v>212</v>
      </c>
      <c r="AE548" s="76">
        <v>4403</v>
      </c>
      <c r="AF548" s="76">
        <v>1912</v>
      </c>
      <c r="AG548" s="76">
        <v>6174</v>
      </c>
      <c r="AH548" s="76"/>
      <c r="AI548" s="76" t="s">
        <v>5059</v>
      </c>
      <c r="AJ548" s="76" t="s">
        <v>5996</v>
      </c>
      <c r="AK548" s="81" t="s">
        <v>6580</v>
      </c>
      <c r="AL548" s="76"/>
      <c r="AM548" s="78">
        <v>43367.639756944445</v>
      </c>
      <c r="AN548" s="76" t="s">
        <v>8071</v>
      </c>
      <c r="AO548" s="81" t="s">
        <v>8617</v>
      </c>
      <c r="AP548" s="76" t="s">
        <v>66</v>
      </c>
      <c r="AQ548" s="48"/>
      <c r="AR548" s="48"/>
      <c r="AS548" s="48"/>
      <c r="AT548" s="48"/>
      <c r="AU548" s="48"/>
      <c r="AV548" s="48"/>
      <c r="AW548" s="102" t="s">
        <v>10882</v>
      </c>
      <c r="AX548" s="102" t="s">
        <v>10882</v>
      </c>
      <c r="AY548" s="102" t="s">
        <v>11570</v>
      </c>
      <c r="AZ548" s="102" t="s">
        <v>11570</v>
      </c>
      <c r="BA548" s="2"/>
      <c r="BB548" s="3"/>
      <c r="BC548" s="3"/>
      <c r="BD548" s="3"/>
      <c r="BE548" s="3"/>
    </row>
    <row r="549" spans="1:57" x14ac:dyDescent="0.3">
      <c r="A549" s="62" t="s">
        <v>597</v>
      </c>
      <c r="B549" s="63"/>
      <c r="C549" s="63"/>
      <c r="D549" s="64"/>
      <c r="E549" s="66"/>
      <c r="F549" s="98" t="s">
        <v>7396</v>
      </c>
      <c r="G549" s="63"/>
      <c r="H549" s="67"/>
      <c r="I549" s="68"/>
      <c r="J549" s="68"/>
      <c r="K549" s="67" t="s">
        <v>9848</v>
      </c>
      <c r="L549" s="71"/>
      <c r="M549" s="72">
        <v>776.82977294921875</v>
      </c>
      <c r="N549" s="72">
        <v>249.45530700683594</v>
      </c>
      <c r="O549" s="73"/>
      <c r="P549" s="74"/>
      <c r="Q549" s="74"/>
      <c r="R549" s="84"/>
      <c r="S549" s="48">
        <v>0</v>
      </c>
      <c r="T549" s="48">
        <v>2</v>
      </c>
      <c r="U549" s="49">
        <v>0</v>
      </c>
      <c r="V549" s="49">
        <v>3.125E-2</v>
      </c>
      <c r="W549" s="49">
        <v>0</v>
      </c>
      <c r="X549" s="49">
        <v>0.58333299999999999</v>
      </c>
      <c r="Y549" s="49">
        <v>0.5</v>
      </c>
      <c r="Z549" s="49">
        <v>0</v>
      </c>
      <c r="AA549" s="69">
        <v>549</v>
      </c>
      <c r="AB549" s="69"/>
      <c r="AC549" s="70"/>
      <c r="AD549" s="76">
        <v>1990</v>
      </c>
      <c r="AE549" s="76">
        <v>869</v>
      </c>
      <c r="AF549" s="76">
        <v>2421</v>
      </c>
      <c r="AG549" s="76">
        <v>9949</v>
      </c>
      <c r="AH549" s="76"/>
      <c r="AI549" s="76" t="s">
        <v>5060</v>
      </c>
      <c r="AJ549" s="76"/>
      <c r="AK549" s="81" t="s">
        <v>6581</v>
      </c>
      <c r="AL549" s="76"/>
      <c r="AM549" s="78">
        <v>43541.435023148151</v>
      </c>
      <c r="AN549" s="76" t="s">
        <v>8071</v>
      </c>
      <c r="AO549" s="81" t="s">
        <v>8618</v>
      </c>
      <c r="AP549" s="76" t="s">
        <v>66</v>
      </c>
      <c r="AQ549" s="48"/>
      <c r="AR549" s="48"/>
      <c r="AS549" s="48"/>
      <c r="AT549" s="48"/>
      <c r="AU549" s="48"/>
      <c r="AV549" s="48"/>
      <c r="AW549" s="102" t="s">
        <v>10878</v>
      </c>
      <c r="AX549" s="102" t="s">
        <v>10878</v>
      </c>
      <c r="AY549" s="102" t="s">
        <v>11566</v>
      </c>
      <c r="AZ549" s="102" t="s">
        <v>11566</v>
      </c>
      <c r="BA549" s="2"/>
      <c r="BB549" s="3"/>
      <c r="BC549" s="3"/>
      <c r="BD549" s="3"/>
      <c r="BE549" s="3"/>
    </row>
    <row r="550" spans="1:57" x14ac:dyDescent="0.3">
      <c r="A550" s="62" t="s">
        <v>598</v>
      </c>
      <c r="B550" s="63"/>
      <c r="C550" s="63"/>
      <c r="D550" s="64"/>
      <c r="E550" s="66"/>
      <c r="F550" s="98" t="s">
        <v>7397</v>
      </c>
      <c r="G550" s="63"/>
      <c r="H550" s="67"/>
      <c r="I550" s="68"/>
      <c r="J550" s="68"/>
      <c r="K550" s="67" t="s">
        <v>9849</v>
      </c>
      <c r="L550" s="71"/>
      <c r="M550" s="72">
        <v>648.3607177734375</v>
      </c>
      <c r="N550" s="72">
        <v>5478.70361328125</v>
      </c>
      <c r="O550" s="73"/>
      <c r="P550" s="74"/>
      <c r="Q550" s="74"/>
      <c r="R550" s="84"/>
      <c r="S550" s="48">
        <v>0</v>
      </c>
      <c r="T550" s="48">
        <v>1</v>
      </c>
      <c r="U550" s="49">
        <v>0</v>
      </c>
      <c r="V550" s="49">
        <v>6.1729999999999997E-3</v>
      </c>
      <c r="W550" s="49">
        <v>0</v>
      </c>
      <c r="X550" s="49">
        <v>0.54322700000000002</v>
      </c>
      <c r="Y550" s="49">
        <v>0</v>
      </c>
      <c r="Z550" s="49">
        <v>0</v>
      </c>
      <c r="AA550" s="69">
        <v>550</v>
      </c>
      <c r="AB550" s="69"/>
      <c r="AC550" s="70"/>
      <c r="AD550" s="76">
        <v>678</v>
      </c>
      <c r="AE550" s="76">
        <v>223</v>
      </c>
      <c r="AF550" s="76">
        <v>4860</v>
      </c>
      <c r="AG550" s="76">
        <v>1687</v>
      </c>
      <c r="AH550" s="76"/>
      <c r="AI550" s="76" t="s">
        <v>5061</v>
      </c>
      <c r="AJ550" s="76"/>
      <c r="AK550" s="76"/>
      <c r="AL550" s="76"/>
      <c r="AM550" s="78">
        <v>41542.454756944448</v>
      </c>
      <c r="AN550" s="76" t="s">
        <v>8071</v>
      </c>
      <c r="AO550" s="81" t="s">
        <v>8619</v>
      </c>
      <c r="AP550" s="76" t="s">
        <v>66</v>
      </c>
      <c r="AQ550" s="48"/>
      <c r="AR550" s="48"/>
      <c r="AS550" s="48"/>
      <c r="AT550" s="48"/>
      <c r="AU550" s="48"/>
      <c r="AV550" s="48"/>
      <c r="AW550" s="102" t="s">
        <v>10901</v>
      </c>
      <c r="AX550" s="102" t="s">
        <v>10901</v>
      </c>
      <c r="AY550" s="102" t="s">
        <v>11589</v>
      </c>
      <c r="AZ550" s="102" t="s">
        <v>11589</v>
      </c>
      <c r="BA550" s="2"/>
      <c r="BB550" s="3"/>
      <c r="BC550" s="3"/>
      <c r="BD550" s="3"/>
      <c r="BE550" s="3"/>
    </row>
    <row r="551" spans="1:57" x14ac:dyDescent="0.3">
      <c r="A551" s="62" t="s">
        <v>1144</v>
      </c>
      <c r="B551" s="63"/>
      <c r="C551" s="63"/>
      <c r="D551" s="64"/>
      <c r="E551" s="66"/>
      <c r="F551" s="98" t="s">
        <v>7398</v>
      </c>
      <c r="G551" s="63"/>
      <c r="H551" s="67"/>
      <c r="I551" s="68"/>
      <c r="J551" s="68"/>
      <c r="K551" s="67" t="s">
        <v>9850</v>
      </c>
      <c r="L551" s="71"/>
      <c r="M551" s="72">
        <v>856.9388427734375</v>
      </c>
      <c r="N551" s="72">
        <v>5302.93798828125</v>
      </c>
      <c r="O551" s="73"/>
      <c r="P551" s="74"/>
      <c r="Q551" s="74"/>
      <c r="R551" s="84"/>
      <c r="S551" s="48">
        <v>22</v>
      </c>
      <c r="T551" s="48">
        <v>1</v>
      </c>
      <c r="U551" s="49">
        <v>1620</v>
      </c>
      <c r="V551" s="49">
        <v>8.9289999999999994E-3</v>
      </c>
      <c r="W551" s="49">
        <v>0</v>
      </c>
      <c r="X551" s="49">
        <v>10.177638999999999</v>
      </c>
      <c r="Y551" s="49">
        <v>0</v>
      </c>
      <c r="Z551" s="49">
        <v>0</v>
      </c>
      <c r="AA551" s="69">
        <v>551</v>
      </c>
      <c r="AB551" s="69"/>
      <c r="AC551" s="70"/>
      <c r="AD551" s="76">
        <v>781</v>
      </c>
      <c r="AE551" s="76">
        <v>660016</v>
      </c>
      <c r="AF551" s="76">
        <v>50711</v>
      </c>
      <c r="AG551" s="76">
        <v>6338</v>
      </c>
      <c r="AH551" s="76"/>
      <c r="AI551" s="76" t="s">
        <v>5062</v>
      </c>
      <c r="AJ551" s="76"/>
      <c r="AK551" s="81" t="s">
        <v>6582</v>
      </c>
      <c r="AL551" s="76"/>
      <c r="AM551" s="78">
        <v>40916.828217592592</v>
      </c>
      <c r="AN551" s="76" t="s">
        <v>8071</v>
      </c>
      <c r="AO551" s="81" t="s">
        <v>8620</v>
      </c>
      <c r="AP551" s="76" t="s">
        <v>66</v>
      </c>
      <c r="AQ551" s="48" t="s">
        <v>2345</v>
      </c>
      <c r="AR551" s="48" t="s">
        <v>2345</v>
      </c>
      <c r="AS551" s="48" t="s">
        <v>2350</v>
      </c>
      <c r="AT551" s="48" t="s">
        <v>2350</v>
      </c>
      <c r="AU551" s="48"/>
      <c r="AV551" s="48"/>
      <c r="AW551" s="102" t="s">
        <v>10902</v>
      </c>
      <c r="AX551" s="102" t="s">
        <v>10902</v>
      </c>
      <c r="AY551" s="102" t="s">
        <v>11590</v>
      </c>
      <c r="AZ551" s="102" t="s">
        <v>11590</v>
      </c>
      <c r="BA551" s="2"/>
      <c r="BB551" s="3"/>
      <c r="BC551" s="3"/>
      <c r="BD551" s="3"/>
      <c r="BE551" s="3"/>
    </row>
    <row r="552" spans="1:57" x14ac:dyDescent="0.3">
      <c r="A552" s="62" t="s">
        <v>599</v>
      </c>
      <c r="B552" s="63"/>
      <c r="C552" s="63"/>
      <c r="D552" s="64"/>
      <c r="E552" s="66"/>
      <c r="F552" s="98" t="s">
        <v>7399</v>
      </c>
      <c r="G552" s="63"/>
      <c r="H552" s="67"/>
      <c r="I552" s="68"/>
      <c r="J552" s="68"/>
      <c r="K552" s="67" t="s">
        <v>9851</v>
      </c>
      <c r="L552" s="71"/>
      <c r="M552" s="72">
        <v>1240.713134765625</v>
      </c>
      <c r="N552" s="72">
        <v>5612.3076171875</v>
      </c>
      <c r="O552" s="73"/>
      <c r="P552" s="74"/>
      <c r="Q552" s="74"/>
      <c r="R552" s="84"/>
      <c r="S552" s="48">
        <v>0</v>
      </c>
      <c r="T552" s="48">
        <v>1</v>
      </c>
      <c r="U552" s="49">
        <v>0</v>
      </c>
      <c r="V552" s="49">
        <v>6.1729999999999997E-3</v>
      </c>
      <c r="W552" s="49">
        <v>0</v>
      </c>
      <c r="X552" s="49">
        <v>0.54322700000000002</v>
      </c>
      <c r="Y552" s="49">
        <v>0</v>
      </c>
      <c r="Z552" s="49">
        <v>0</v>
      </c>
      <c r="AA552" s="69">
        <v>552</v>
      </c>
      <c r="AB552" s="69"/>
      <c r="AC552" s="70"/>
      <c r="AD552" s="76">
        <v>1025</v>
      </c>
      <c r="AE552" s="76">
        <v>314</v>
      </c>
      <c r="AF552" s="76">
        <v>5370</v>
      </c>
      <c r="AG552" s="76">
        <v>12549</v>
      </c>
      <c r="AH552" s="76"/>
      <c r="AI552" s="76"/>
      <c r="AJ552" s="76"/>
      <c r="AK552" s="76"/>
      <c r="AL552" s="76"/>
      <c r="AM552" s="78">
        <v>40771.944027777776</v>
      </c>
      <c r="AN552" s="76" t="s">
        <v>8071</v>
      </c>
      <c r="AO552" s="81" t="s">
        <v>8621</v>
      </c>
      <c r="AP552" s="76" t="s">
        <v>66</v>
      </c>
      <c r="AQ552" s="48"/>
      <c r="AR552" s="48"/>
      <c r="AS552" s="48"/>
      <c r="AT552" s="48"/>
      <c r="AU552" s="48"/>
      <c r="AV552" s="48"/>
      <c r="AW552" s="102" t="s">
        <v>10901</v>
      </c>
      <c r="AX552" s="102" t="s">
        <v>10901</v>
      </c>
      <c r="AY552" s="102" t="s">
        <v>11589</v>
      </c>
      <c r="AZ552" s="102" t="s">
        <v>11589</v>
      </c>
      <c r="BA552" s="2"/>
      <c r="BB552" s="3"/>
      <c r="BC552" s="3"/>
      <c r="BD552" s="3"/>
      <c r="BE552" s="3"/>
    </row>
    <row r="553" spans="1:57" x14ac:dyDescent="0.3">
      <c r="A553" s="62" t="s">
        <v>600</v>
      </c>
      <c r="B553" s="63"/>
      <c r="C553" s="63"/>
      <c r="D553" s="64"/>
      <c r="E553" s="66"/>
      <c r="F553" s="98" t="s">
        <v>7400</v>
      </c>
      <c r="G553" s="63"/>
      <c r="H553" s="67"/>
      <c r="I553" s="68"/>
      <c r="J553" s="68"/>
      <c r="K553" s="67" t="s">
        <v>9852</v>
      </c>
      <c r="L553" s="71"/>
      <c r="M553" s="72">
        <v>7872.62060546875</v>
      </c>
      <c r="N553" s="72">
        <v>9128.9443359375</v>
      </c>
      <c r="O553" s="73"/>
      <c r="P553" s="74"/>
      <c r="Q553" s="74"/>
      <c r="R553" s="84"/>
      <c r="S553" s="48">
        <v>1</v>
      </c>
      <c r="T553" s="48">
        <v>1</v>
      </c>
      <c r="U553" s="49">
        <v>0</v>
      </c>
      <c r="V553" s="49">
        <v>0</v>
      </c>
      <c r="W553" s="49">
        <v>0</v>
      </c>
      <c r="X553" s="49">
        <v>1</v>
      </c>
      <c r="Y553" s="49">
        <v>0</v>
      </c>
      <c r="Z553" s="49" t="s">
        <v>10536</v>
      </c>
      <c r="AA553" s="69">
        <v>553</v>
      </c>
      <c r="AB553" s="69"/>
      <c r="AC553" s="70"/>
      <c r="AD553" s="76">
        <v>709</v>
      </c>
      <c r="AE553" s="76">
        <v>659</v>
      </c>
      <c r="AF553" s="76">
        <v>19405</v>
      </c>
      <c r="AG553" s="76">
        <v>4618</v>
      </c>
      <c r="AH553" s="76"/>
      <c r="AI553" s="76" t="s">
        <v>5063</v>
      </c>
      <c r="AJ553" s="76" t="s">
        <v>5997</v>
      </c>
      <c r="AK553" s="81" t="s">
        <v>6583</v>
      </c>
      <c r="AL553" s="76"/>
      <c r="AM553" s="78">
        <v>40694.629594907405</v>
      </c>
      <c r="AN553" s="76" t="s">
        <v>8071</v>
      </c>
      <c r="AO553" s="81" t="s">
        <v>8622</v>
      </c>
      <c r="AP553" s="76" t="s">
        <v>66</v>
      </c>
      <c r="AQ553" s="48"/>
      <c r="AR553" s="48"/>
      <c r="AS553" s="48"/>
      <c r="AT553" s="48"/>
      <c r="AU553" s="48"/>
      <c r="AV553" s="48"/>
      <c r="AW553" s="102" t="s">
        <v>10903</v>
      </c>
      <c r="AX553" s="102" t="s">
        <v>10903</v>
      </c>
      <c r="AY553" s="102" t="s">
        <v>11591</v>
      </c>
      <c r="AZ553" s="102" t="s">
        <v>11591</v>
      </c>
      <c r="BA553" s="2"/>
      <c r="BB553" s="3"/>
      <c r="BC553" s="3"/>
      <c r="BD553" s="3"/>
      <c r="BE553" s="3"/>
    </row>
    <row r="554" spans="1:57" x14ac:dyDescent="0.3">
      <c r="A554" s="62" t="s">
        <v>601</v>
      </c>
      <c r="B554" s="63"/>
      <c r="C554" s="63"/>
      <c r="D554" s="64"/>
      <c r="E554" s="66"/>
      <c r="F554" s="98" t="s">
        <v>7401</v>
      </c>
      <c r="G554" s="63"/>
      <c r="H554" s="67"/>
      <c r="I554" s="68"/>
      <c r="J554" s="68"/>
      <c r="K554" s="67" t="s">
        <v>9853</v>
      </c>
      <c r="L554" s="71"/>
      <c r="M554" s="72">
        <v>4536.02392578125</v>
      </c>
      <c r="N554" s="72">
        <v>6950.00244140625</v>
      </c>
      <c r="O554" s="73"/>
      <c r="P554" s="74"/>
      <c r="Q554" s="74"/>
      <c r="R554" s="84"/>
      <c r="S554" s="48">
        <v>0</v>
      </c>
      <c r="T554" s="48">
        <v>1</v>
      </c>
      <c r="U554" s="49">
        <v>0</v>
      </c>
      <c r="V554" s="49">
        <v>1.2658000000000001E-2</v>
      </c>
      <c r="W554" s="49">
        <v>5.5000000000000002E-5</v>
      </c>
      <c r="X554" s="49">
        <v>0.54666599999999999</v>
      </c>
      <c r="Y554" s="49">
        <v>0</v>
      </c>
      <c r="Z554" s="49">
        <v>0</v>
      </c>
      <c r="AA554" s="69">
        <v>554</v>
      </c>
      <c r="AB554" s="69"/>
      <c r="AC554" s="70"/>
      <c r="AD554" s="76">
        <v>142</v>
      </c>
      <c r="AE554" s="76">
        <v>54</v>
      </c>
      <c r="AF554" s="76">
        <v>8805</v>
      </c>
      <c r="AG554" s="76">
        <v>21979</v>
      </c>
      <c r="AH554" s="76"/>
      <c r="AI554" s="76" t="s">
        <v>5064</v>
      </c>
      <c r="AJ554" s="76" t="s">
        <v>5998</v>
      </c>
      <c r="AK554" s="81" t="s">
        <v>6584</v>
      </c>
      <c r="AL554" s="76"/>
      <c r="AM554" s="78">
        <v>42684.710324074076</v>
      </c>
      <c r="AN554" s="76" t="s">
        <v>8071</v>
      </c>
      <c r="AO554" s="81" t="s">
        <v>8623</v>
      </c>
      <c r="AP554" s="76" t="s">
        <v>66</v>
      </c>
      <c r="AQ554" s="48"/>
      <c r="AR554" s="48"/>
      <c r="AS554" s="48"/>
      <c r="AT554" s="48"/>
      <c r="AU554" s="48"/>
      <c r="AV554" s="48"/>
      <c r="AW554" s="102" t="s">
        <v>10866</v>
      </c>
      <c r="AX554" s="102" t="s">
        <v>10866</v>
      </c>
      <c r="AY554" s="102" t="s">
        <v>11554</v>
      </c>
      <c r="AZ554" s="102" t="s">
        <v>11554</v>
      </c>
      <c r="BA554" s="2"/>
      <c r="BB554" s="3"/>
      <c r="BC554" s="3"/>
      <c r="BD554" s="3"/>
      <c r="BE554" s="3"/>
    </row>
    <row r="555" spans="1:57" x14ac:dyDescent="0.3">
      <c r="A555" s="62" t="s">
        <v>602</v>
      </c>
      <c r="B555" s="63"/>
      <c r="C555" s="63"/>
      <c r="D555" s="64"/>
      <c r="E555" s="66"/>
      <c r="F555" s="98" t="s">
        <v>7402</v>
      </c>
      <c r="G555" s="63"/>
      <c r="H555" s="67"/>
      <c r="I555" s="68"/>
      <c r="J555" s="68"/>
      <c r="K555" s="67" t="s">
        <v>9854</v>
      </c>
      <c r="L555" s="71"/>
      <c r="M555" s="72">
        <v>613.62451171875</v>
      </c>
      <c r="N555" s="72">
        <v>321.4505615234375</v>
      </c>
      <c r="O555" s="73"/>
      <c r="P555" s="74"/>
      <c r="Q555" s="74"/>
      <c r="R555" s="84"/>
      <c r="S555" s="48">
        <v>0</v>
      </c>
      <c r="T555" s="48">
        <v>2</v>
      </c>
      <c r="U555" s="49">
        <v>0</v>
      </c>
      <c r="V555" s="49">
        <v>3.125E-2</v>
      </c>
      <c r="W555" s="49">
        <v>0</v>
      </c>
      <c r="X555" s="49">
        <v>0.58333299999999999</v>
      </c>
      <c r="Y555" s="49">
        <v>0.5</v>
      </c>
      <c r="Z555" s="49">
        <v>0</v>
      </c>
      <c r="AA555" s="69">
        <v>555</v>
      </c>
      <c r="AB555" s="69"/>
      <c r="AC555" s="70"/>
      <c r="AD555" s="76">
        <v>4562</v>
      </c>
      <c r="AE555" s="76">
        <v>1808</v>
      </c>
      <c r="AF555" s="76">
        <v>65096</v>
      </c>
      <c r="AG555" s="76">
        <v>94003</v>
      </c>
      <c r="AH555" s="76"/>
      <c r="AI555" s="76" t="s">
        <v>5065</v>
      </c>
      <c r="AJ555" s="76" t="s">
        <v>5999</v>
      </c>
      <c r="AK555" s="81" t="s">
        <v>6585</v>
      </c>
      <c r="AL555" s="76"/>
      <c r="AM555" s="78">
        <v>39774.312303240738</v>
      </c>
      <c r="AN555" s="76" t="s">
        <v>8071</v>
      </c>
      <c r="AO555" s="81" t="s">
        <v>8624</v>
      </c>
      <c r="AP555" s="76" t="s">
        <v>66</v>
      </c>
      <c r="AQ555" s="48"/>
      <c r="AR555" s="48"/>
      <c r="AS555" s="48"/>
      <c r="AT555" s="48"/>
      <c r="AU555" s="48"/>
      <c r="AV555" s="48"/>
      <c r="AW555" s="102" t="s">
        <v>10878</v>
      </c>
      <c r="AX555" s="102" t="s">
        <v>10878</v>
      </c>
      <c r="AY555" s="102" t="s">
        <v>11566</v>
      </c>
      <c r="AZ555" s="102" t="s">
        <v>11566</v>
      </c>
      <c r="BA555" s="2"/>
      <c r="BB555" s="3"/>
      <c r="BC555" s="3"/>
      <c r="BD555" s="3"/>
      <c r="BE555" s="3"/>
    </row>
    <row r="556" spans="1:57" x14ac:dyDescent="0.3">
      <c r="A556" s="62" t="s">
        <v>603</v>
      </c>
      <c r="B556" s="63"/>
      <c r="C556" s="63"/>
      <c r="D556" s="64"/>
      <c r="E556" s="66"/>
      <c r="F556" s="98" t="s">
        <v>7403</v>
      </c>
      <c r="G556" s="63"/>
      <c r="H556" s="67"/>
      <c r="I556" s="68"/>
      <c r="J556" s="68"/>
      <c r="K556" s="67" t="s">
        <v>9855</v>
      </c>
      <c r="L556" s="71"/>
      <c r="M556" s="72">
        <v>2611.955810546875</v>
      </c>
      <c r="N556" s="72">
        <v>9515.2080078125</v>
      </c>
      <c r="O556" s="73"/>
      <c r="P556" s="74"/>
      <c r="Q556" s="74"/>
      <c r="R556" s="84"/>
      <c r="S556" s="48">
        <v>1</v>
      </c>
      <c r="T556" s="48">
        <v>1</v>
      </c>
      <c r="U556" s="49">
        <v>0</v>
      </c>
      <c r="V556" s="49">
        <v>0</v>
      </c>
      <c r="W556" s="49">
        <v>0</v>
      </c>
      <c r="X556" s="49">
        <v>1</v>
      </c>
      <c r="Y556" s="49">
        <v>0</v>
      </c>
      <c r="Z556" s="49" t="s">
        <v>10536</v>
      </c>
      <c r="AA556" s="69">
        <v>556</v>
      </c>
      <c r="AB556" s="69"/>
      <c r="AC556" s="70"/>
      <c r="AD556" s="76">
        <v>528</v>
      </c>
      <c r="AE556" s="76">
        <v>34</v>
      </c>
      <c r="AF556" s="76">
        <v>118</v>
      </c>
      <c r="AG556" s="76">
        <v>242</v>
      </c>
      <c r="AH556" s="76"/>
      <c r="AI556" s="76" t="s">
        <v>5066</v>
      </c>
      <c r="AJ556" s="76" t="s">
        <v>5814</v>
      </c>
      <c r="AK556" s="76"/>
      <c r="AL556" s="76"/>
      <c r="AM556" s="78">
        <v>43799.677569444444</v>
      </c>
      <c r="AN556" s="76" t="s">
        <v>8071</v>
      </c>
      <c r="AO556" s="81" t="s">
        <v>8625</v>
      </c>
      <c r="AP556" s="76" t="s">
        <v>66</v>
      </c>
      <c r="AQ556" s="48"/>
      <c r="AR556" s="48"/>
      <c r="AS556" s="48"/>
      <c r="AT556" s="48"/>
      <c r="AU556" s="48"/>
      <c r="AV556" s="48"/>
      <c r="AW556" s="102" t="s">
        <v>10904</v>
      </c>
      <c r="AX556" s="102" t="s">
        <v>10904</v>
      </c>
      <c r="AY556" s="102" t="s">
        <v>11592</v>
      </c>
      <c r="AZ556" s="102" t="s">
        <v>11592</v>
      </c>
      <c r="BA556" s="2"/>
      <c r="BB556" s="3"/>
      <c r="BC556" s="3"/>
      <c r="BD556" s="3"/>
      <c r="BE556" s="3"/>
    </row>
    <row r="557" spans="1:57" x14ac:dyDescent="0.3">
      <c r="A557" s="62" t="s">
        <v>604</v>
      </c>
      <c r="B557" s="63"/>
      <c r="C557" s="63"/>
      <c r="D557" s="64"/>
      <c r="E557" s="66"/>
      <c r="F557" s="98" t="s">
        <v>7404</v>
      </c>
      <c r="G557" s="63"/>
      <c r="H557" s="67"/>
      <c r="I557" s="68"/>
      <c r="J557" s="68"/>
      <c r="K557" s="67" t="s">
        <v>9856</v>
      </c>
      <c r="L557" s="71"/>
      <c r="M557" s="72">
        <v>2499.75</v>
      </c>
      <c r="N557" s="72">
        <v>3700.253662109375</v>
      </c>
      <c r="O557" s="73"/>
      <c r="P557" s="74"/>
      <c r="Q557" s="74"/>
      <c r="R557" s="84"/>
      <c r="S557" s="48">
        <v>0</v>
      </c>
      <c r="T557" s="48">
        <v>1</v>
      </c>
      <c r="U557" s="49">
        <v>0</v>
      </c>
      <c r="V557" s="49">
        <v>0.2</v>
      </c>
      <c r="W557" s="49">
        <v>0</v>
      </c>
      <c r="X557" s="49">
        <v>0.61068699999999998</v>
      </c>
      <c r="Y557" s="49">
        <v>0</v>
      </c>
      <c r="Z557" s="49">
        <v>0</v>
      </c>
      <c r="AA557" s="69">
        <v>557</v>
      </c>
      <c r="AB557" s="69"/>
      <c r="AC557" s="70"/>
      <c r="AD557" s="76">
        <v>662</v>
      </c>
      <c r="AE557" s="76">
        <v>151</v>
      </c>
      <c r="AF557" s="76">
        <v>3780</v>
      </c>
      <c r="AG557" s="76">
        <v>5635</v>
      </c>
      <c r="AH557" s="76"/>
      <c r="AI557" s="76"/>
      <c r="AJ557" s="76" t="s">
        <v>6000</v>
      </c>
      <c r="AK557" s="76"/>
      <c r="AL557" s="76"/>
      <c r="AM557" s="78">
        <v>41047.784386574072</v>
      </c>
      <c r="AN557" s="76" t="s">
        <v>8071</v>
      </c>
      <c r="AO557" s="81" t="s">
        <v>8626</v>
      </c>
      <c r="AP557" s="76" t="s">
        <v>66</v>
      </c>
      <c r="AQ557" s="48" t="s">
        <v>2185</v>
      </c>
      <c r="AR557" s="48" t="s">
        <v>2185</v>
      </c>
      <c r="AS557" s="48" t="s">
        <v>2359</v>
      </c>
      <c r="AT557" s="48" t="s">
        <v>2359</v>
      </c>
      <c r="AU557" s="48"/>
      <c r="AV557" s="48"/>
      <c r="AW557" s="102" t="s">
        <v>10798</v>
      </c>
      <c r="AX557" s="102" t="s">
        <v>10798</v>
      </c>
      <c r="AY557" s="102" t="s">
        <v>11487</v>
      </c>
      <c r="AZ557" s="102" t="s">
        <v>11487</v>
      </c>
      <c r="BA557" s="2"/>
      <c r="BB557" s="3"/>
      <c r="BC557" s="3"/>
      <c r="BD557" s="3"/>
      <c r="BE557" s="3"/>
    </row>
    <row r="558" spans="1:57" x14ac:dyDescent="0.3">
      <c r="A558" s="62" t="s">
        <v>605</v>
      </c>
      <c r="B558" s="63"/>
      <c r="C558" s="63"/>
      <c r="D558" s="64"/>
      <c r="E558" s="66"/>
      <c r="F558" s="98" t="s">
        <v>7405</v>
      </c>
      <c r="G558" s="63"/>
      <c r="H558" s="67"/>
      <c r="I558" s="68"/>
      <c r="J558" s="68"/>
      <c r="K558" s="67" t="s">
        <v>9857</v>
      </c>
      <c r="L558" s="71"/>
      <c r="M558" s="72">
        <v>736.5899658203125</v>
      </c>
      <c r="N558" s="72">
        <v>6718.42138671875</v>
      </c>
      <c r="O558" s="73"/>
      <c r="P558" s="74"/>
      <c r="Q558" s="74"/>
      <c r="R558" s="84"/>
      <c r="S558" s="48">
        <v>0</v>
      </c>
      <c r="T558" s="48">
        <v>1</v>
      </c>
      <c r="U558" s="49">
        <v>0</v>
      </c>
      <c r="V558" s="49">
        <v>9.7090000000000006E-3</v>
      </c>
      <c r="W558" s="49">
        <v>1.8818999999999999E-2</v>
      </c>
      <c r="X558" s="49">
        <v>0.54937599999999998</v>
      </c>
      <c r="Y558" s="49">
        <v>0</v>
      </c>
      <c r="Z558" s="49">
        <v>0</v>
      </c>
      <c r="AA558" s="69">
        <v>558</v>
      </c>
      <c r="AB558" s="69"/>
      <c r="AC558" s="70"/>
      <c r="AD558" s="76">
        <v>567</v>
      </c>
      <c r="AE558" s="76">
        <v>207</v>
      </c>
      <c r="AF558" s="76">
        <v>27755</v>
      </c>
      <c r="AG558" s="76">
        <v>1436</v>
      </c>
      <c r="AH558" s="76"/>
      <c r="AI558" s="76" t="s">
        <v>5067</v>
      </c>
      <c r="AJ558" s="76" t="s">
        <v>6001</v>
      </c>
      <c r="AK558" s="81" t="s">
        <v>6586</v>
      </c>
      <c r="AL558" s="76"/>
      <c r="AM558" s="78">
        <v>40039.861273148148</v>
      </c>
      <c r="AN558" s="76" t="s">
        <v>8071</v>
      </c>
      <c r="AO558" s="81" t="s">
        <v>8627</v>
      </c>
      <c r="AP558" s="76" t="s">
        <v>66</v>
      </c>
      <c r="AQ558" s="48"/>
      <c r="AR558" s="48"/>
      <c r="AS558" s="48"/>
      <c r="AT558" s="48"/>
      <c r="AU558" s="48"/>
      <c r="AV558" s="48"/>
      <c r="AW558" s="102" t="s">
        <v>10629</v>
      </c>
      <c r="AX558" s="102" t="s">
        <v>10629</v>
      </c>
      <c r="AY558" s="102" t="s">
        <v>11318</v>
      </c>
      <c r="AZ558" s="102" t="s">
        <v>11318</v>
      </c>
      <c r="BA558" s="2"/>
      <c r="BB558" s="3"/>
      <c r="BC558" s="3"/>
      <c r="BD558" s="3"/>
      <c r="BE558" s="3"/>
    </row>
    <row r="559" spans="1:57" x14ac:dyDescent="0.3">
      <c r="A559" s="62" t="s">
        <v>606</v>
      </c>
      <c r="B559" s="63"/>
      <c r="C559" s="63"/>
      <c r="D559" s="64"/>
      <c r="E559" s="66"/>
      <c r="F559" s="98" t="s">
        <v>7406</v>
      </c>
      <c r="G559" s="63"/>
      <c r="H559" s="67"/>
      <c r="I559" s="68"/>
      <c r="J559" s="68"/>
      <c r="K559" s="67" t="s">
        <v>9858</v>
      </c>
      <c r="L559" s="71"/>
      <c r="M559" s="72">
        <v>9042.3056640625</v>
      </c>
      <c r="N559" s="72">
        <v>3741.82958984375</v>
      </c>
      <c r="O559" s="73"/>
      <c r="P559" s="74"/>
      <c r="Q559" s="74"/>
      <c r="R559" s="84"/>
      <c r="S559" s="48">
        <v>0</v>
      </c>
      <c r="T559" s="48">
        <v>1</v>
      </c>
      <c r="U559" s="49">
        <v>0</v>
      </c>
      <c r="V559" s="49">
        <v>1</v>
      </c>
      <c r="W559" s="49">
        <v>0</v>
      </c>
      <c r="X559" s="49">
        <v>1</v>
      </c>
      <c r="Y559" s="49">
        <v>0</v>
      </c>
      <c r="Z559" s="49">
        <v>0</v>
      </c>
      <c r="AA559" s="69">
        <v>559</v>
      </c>
      <c r="AB559" s="69"/>
      <c r="AC559" s="70"/>
      <c r="AD559" s="76">
        <v>369</v>
      </c>
      <c r="AE559" s="76">
        <v>565</v>
      </c>
      <c r="AF559" s="76">
        <v>28982</v>
      </c>
      <c r="AG559" s="76">
        <v>98362</v>
      </c>
      <c r="AH559" s="76"/>
      <c r="AI559" s="76" t="s">
        <v>5068</v>
      </c>
      <c r="AJ559" s="76"/>
      <c r="AK559" s="76"/>
      <c r="AL559" s="76"/>
      <c r="AM559" s="78">
        <v>43679.485347222224</v>
      </c>
      <c r="AN559" s="76" t="s">
        <v>8071</v>
      </c>
      <c r="AO559" s="81" t="s">
        <v>8628</v>
      </c>
      <c r="AP559" s="76" t="s">
        <v>66</v>
      </c>
      <c r="AQ559" s="48"/>
      <c r="AR559" s="48"/>
      <c r="AS559" s="48"/>
      <c r="AT559" s="48"/>
      <c r="AU559" s="48"/>
      <c r="AV559" s="48"/>
      <c r="AW559" s="102" t="s">
        <v>10905</v>
      </c>
      <c r="AX559" s="102" t="s">
        <v>10905</v>
      </c>
      <c r="AY559" s="102" t="s">
        <v>11593</v>
      </c>
      <c r="AZ559" s="102" t="s">
        <v>11593</v>
      </c>
      <c r="BA559" s="2"/>
      <c r="BB559" s="3"/>
      <c r="BC559" s="3"/>
      <c r="BD559" s="3"/>
      <c r="BE559" s="3"/>
    </row>
    <row r="560" spans="1:57" x14ac:dyDescent="0.3">
      <c r="A560" s="62" t="s">
        <v>1297</v>
      </c>
      <c r="B560" s="63"/>
      <c r="C560" s="63"/>
      <c r="D560" s="64"/>
      <c r="E560" s="66"/>
      <c r="F560" s="98" t="s">
        <v>7407</v>
      </c>
      <c r="G560" s="63"/>
      <c r="H560" s="67"/>
      <c r="I560" s="68"/>
      <c r="J560" s="68"/>
      <c r="K560" s="67" t="s">
        <v>9859</v>
      </c>
      <c r="L560" s="71"/>
      <c r="M560" s="72">
        <v>9165.75</v>
      </c>
      <c r="N560" s="72">
        <v>3804.193359375</v>
      </c>
      <c r="O560" s="73"/>
      <c r="P560" s="74"/>
      <c r="Q560" s="74"/>
      <c r="R560" s="84"/>
      <c r="S560" s="48">
        <v>1</v>
      </c>
      <c r="T560" s="48">
        <v>0</v>
      </c>
      <c r="U560" s="49">
        <v>0</v>
      </c>
      <c r="V560" s="49">
        <v>1</v>
      </c>
      <c r="W560" s="49">
        <v>0</v>
      </c>
      <c r="X560" s="49">
        <v>1</v>
      </c>
      <c r="Y560" s="49">
        <v>0</v>
      </c>
      <c r="Z560" s="49">
        <v>0</v>
      </c>
      <c r="AA560" s="69">
        <v>560</v>
      </c>
      <c r="AB560" s="69"/>
      <c r="AC560" s="70"/>
      <c r="AD560" s="76">
        <v>285</v>
      </c>
      <c r="AE560" s="76">
        <v>482</v>
      </c>
      <c r="AF560" s="76">
        <v>19789</v>
      </c>
      <c r="AG560" s="76">
        <v>79377</v>
      </c>
      <c r="AH560" s="76"/>
      <c r="AI560" s="76" t="s">
        <v>5069</v>
      </c>
      <c r="AJ560" s="76" t="s">
        <v>6002</v>
      </c>
      <c r="AK560" s="76"/>
      <c r="AL560" s="76"/>
      <c r="AM560" s="78">
        <v>43647.438298611109</v>
      </c>
      <c r="AN560" s="76" t="s">
        <v>8071</v>
      </c>
      <c r="AO560" s="81" t="s">
        <v>8629</v>
      </c>
      <c r="AP560" s="76" t="s">
        <v>65</v>
      </c>
      <c r="AQ560" s="48"/>
      <c r="AR560" s="48"/>
      <c r="AS560" s="48"/>
      <c r="AT560" s="48"/>
      <c r="AU560" s="48"/>
      <c r="AV560" s="48"/>
      <c r="AW560" s="48"/>
      <c r="AX560" s="48"/>
      <c r="AY560" s="48"/>
      <c r="AZ560" s="48"/>
      <c r="BA560" s="2"/>
      <c r="BB560" s="3"/>
      <c r="BC560" s="3"/>
      <c r="BD560" s="3"/>
      <c r="BE560" s="3"/>
    </row>
    <row r="561" spans="1:57" x14ac:dyDescent="0.3">
      <c r="A561" s="62" t="s">
        <v>607</v>
      </c>
      <c r="B561" s="63"/>
      <c r="C561" s="63"/>
      <c r="D561" s="64"/>
      <c r="E561" s="66"/>
      <c r="F561" s="98" t="s">
        <v>7408</v>
      </c>
      <c r="G561" s="63"/>
      <c r="H561" s="67"/>
      <c r="I561" s="68"/>
      <c r="J561" s="68"/>
      <c r="K561" s="67" t="s">
        <v>9860</v>
      </c>
      <c r="L561" s="71"/>
      <c r="M561" s="72">
        <v>1319.79638671875</v>
      </c>
      <c r="N561" s="72">
        <v>5450.41357421875</v>
      </c>
      <c r="O561" s="73"/>
      <c r="P561" s="74"/>
      <c r="Q561" s="74"/>
      <c r="R561" s="84"/>
      <c r="S561" s="48">
        <v>0</v>
      </c>
      <c r="T561" s="48">
        <v>1</v>
      </c>
      <c r="U561" s="49">
        <v>0</v>
      </c>
      <c r="V561" s="49">
        <v>6.1729999999999997E-3</v>
      </c>
      <c r="W561" s="49">
        <v>0</v>
      </c>
      <c r="X561" s="49">
        <v>0.54322700000000002</v>
      </c>
      <c r="Y561" s="49">
        <v>0</v>
      </c>
      <c r="Z561" s="49">
        <v>0</v>
      </c>
      <c r="AA561" s="69">
        <v>561</v>
      </c>
      <c r="AB561" s="69"/>
      <c r="AC561" s="70"/>
      <c r="AD561" s="76">
        <v>245</v>
      </c>
      <c r="AE561" s="76">
        <v>238</v>
      </c>
      <c r="AF561" s="76">
        <v>16411</v>
      </c>
      <c r="AG561" s="76">
        <v>93023</v>
      </c>
      <c r="AH561" s="76"/>
      <c r="AI561" s="76" t="s">
        <v>5070</v>
      </c>
      <c r="AJ561" s="76" t="s">
        <v>5984</v>
      </c>
      <c r="AK561" s="81" t="s">
        <v>6587</v>
      </c>
      <c r="AL561" s="76"/>
      <c r="AM561" s="78">
        <v>42468.801724537036</v>
      </c>
      <c r="AN561" s="76" t="s">
        <v>8071</v>
      </c>
      <c r="AO561" s="81" t="s">
        <v>8630</v>
      </c>
      <c r="AP561" s="76" t="s">
        <v>66</v>
      </c>
      <c r="AQ561" s="48"/>
      <c r="AR561" s="48"/>
      <c r="AS561" s="48"/>
      <c r="AT561" s="48"/>
      <c r="AU561" s="48"/>
      <c r="AV561" s="48"/>
      <c r="AW561" s="102" t="s">
        <v>10901</v>
      </c>
      <c r="AX561" s="102" t="s">
        <v>10901</v>
      </c>
      <c r="AY561" s="102" t="s">
        <v>11589</v>
      </c>
      <c r="AZ561" s="102" t="s">
        <v>11589</v>
      </c>
      <c r="BA561" s="2"/>
      <c r="BB561" s="3"/>
      <c r="BC561" s="3"/>
      <c r="BD561" s="3"/>
      <c r="BE561" s="3"/>
    </row>
    <row r="562" spans="1:57" x14ac:dyDescent="0.3">
      <c r="A562" s="62" t="s">
        <v>608</v>
      </c>
      <c r="B562" s="63"/>
      <c r="C562" s="63"/>
      <c r="D562" s="64"/>
      <c r="E562" s="66"/>
      <c r="F562" s="98" t="s">
        <v>7409</v>
      </c>
      <c r="G562" s="63"/>
      <c r="H562" s="67"/>
      <c r="I562" s="68"/>
      <c r="J562" s="68"/>
      <c r="K562" s="67" t="s">
        <v>9861</v>
      </c>
      <c r="L562" s="71"/>
      <c r="M562" s="72">
        <v>3338.1064453125</v>
      </c>
      <c r="N562" s="72">
        <v>9606.0400390625</v>
      </c>
      <c r="O562" s="73"/>
      <c r="P562" s="74"/>
      <c r="Q562" s="74"/>
      <c r="R562" s="84"/>
      <c r="S562" s="48">
        <v>1</v>
      </c>
      <c r="T562" s="48">
        <v>1</v>
      </c>
      <c r="U562" s="49">
        <v>0</v>
      </c>
      <c r="V562" s="49">
        <v>0</v>
      </c>
      <c r="W562" s="49">
        <v>0</v>
      </c>
      <c r="X562" s="49">
        <v>1</v>
      </c>
      <c r="Y562" s="49">
        <v>0</v>
      </c>
      <c r="Z562" s="49" t="s">
        <v>10536</v>
      </c>
      <c r="AA562" s="69">
        <v>562</v>
      </c>
      <c r="AB562" s="69"/>
      <c r="AC562" s="70"/>
      <c r="AD562" s="76">
        <v>995</v>
      </c>
      <c r="AE562" s="76">
        <v>1211</v>
      </c>
      <c r="AF562" s="76">
        <v>19156</v>
      </c>
      <c r="AG562" s="76">
        <v>48</v>
      </c>
      <c r="AH562" s="76"/>
      <c r="AI562" s="76" t="s">
        <v>5071</v>
      </c>
      <c r="AJ562" s="76" t="s">
        <v>6003</v>
      </c>
      <c r="AK562" s="81" t="s">
        <v>6588</v>
      </c>
      <c r="AL562" s="76"/>
      <c r="AM562" s="78">
        <v>40210.677905092591</v>
      </c>
      <c r="AN562" s="76" t="s">
        <v>8071</v>
      </c>
      <c r="AO562" s="81" t="s">
        <v>8631</v>
      </c>
      <c r="AP562" s="76" t="s">
        <v>66</v>
      </c>
      <c r="AQ562" s="48" t="s">
        <v>2220</v>
      </c>
      <c r="AR562" s="48" t="s">
        <v>2220</v>
      </c>
      <c r="AS562" s="48" t="s">
        <v>2350</v>
      </c>
      <c r="AT562" s="48" t="s">
        <v>2350</v>
      </c>
      <c r="AU562" s="48"/>
      <c r="AV562" s="48"/>
      <c r="AW562" s="102" t="s">
        <v>10906</v>
      </c>
      <c r="AX562" s="102" t="s">
        <v>10906</v>
      </c>
      <c r="AY562" s="102" t="s">
        <v>11594</v>
      </c>
      <c r="AZ562" s="102" t="s">
        <v>11594</v>
      </c>
      <c r="BA562" s="2"/>
      <c r="BB562" s="3"/>
      <c r="BC562" s="3"/>
      <c r="BD562" s="3"/>
      <c r="BE562" s="3"/>
    </row>
    <row r="563" spans="1:57" x14ac:dyDescent="0.3">
      <c r="A563" s="62" t="s">
        <v>609</v>
      </c>
      <c r="B563" s="63"/>
      <c r="C563" s="63"/>
      <c r="D563" s="64"/>
      <c r="E563" s="66"/>
      <c r="F563" s="98" t="s">
        <v>7410</v>
      </c>
      <c r="G563" s="63"/>
      <c r="H563" s="67"/>
      <c r="I563" s="68"/>
      <c r="J563" s="68"/>
      <c r="K563" s="67" t="s">
        <v>9862</v>
      </c>
      <c r="L563" s="71"/>
      <c r="M563" s="72">
        <v>2910.01220703125</v>
      </c>
      <c r="N563" s="72">
        <v>6813.345703125</v>
      </c>
      <c r="O563" s="73"/>
      <c r="P563" s="74"/>
      <c r="Q563" s="74"/>
      <c r="R563" s="84"/>
      <c r="S563" s="48">
        <v>0</v>
      </c>
      <c r="T563" s="48">
        <v>1</v>
      </c>
      <c r="U563" s="49">
        <v>0</v>
      </c>
      <c r="V563" s="49">
        <v>9.7090000000000006E-3</v>
      </c>
      <c r="W563" s="49">
        <v>1.8818999999999999E-2</v>
      </c>
      <c r="X563" s="49">
        <v>0.54937599999999998</v>
      </c>
      <c r="Y563" s="49">
        <v>0</v>
      </c>
      <c r="Z563" s="49">
        <v>0</v>
      </c>
      <c r="AA563" s="69">
        <v>563</v>
      </c>
      <c r="AB563" s="69"/>
      <c r="AC563" s="70"/>
      <c r="AD563" s="76">
        <v>173</v>
      </c>
      <c r="AE563" s="76">
        <v>75</v>
      </c>
      <c r="AF563" s="76">
        <v>1916</v>
      </c>
      <c r="AG563" s="76">
        <v>5205</v>
      </c>
      <c r="AH563" s="76"/>
      <c r="AI563" s="76" t="s">
        <v>5072</v>
      </c>
      <c r="AJ563" s="76" t="s">
        <v>6004</v>
      </c>
      <c r="AK563" s="76"/>
      <c r="AL563" s="76"/>
      <c r="AM563" s="78">
        <v>43103.155486111114</v>
      </c>
      <c r="AN563" s="76" t="s">
        <v>8071</v>
      </c>
      <c r="AO563" s="81" t="s">
        <v>8632</v>
      </c>
      <c r="AP563" s="76" t="s">
        <v>66</v>
      </c>
      <c r="AQ563" s="48"/>
      <c r="AR563" s="48"/>
      <c r="AS563" s="48"/>
      <c r="AT563" s="48"/>
      <c r="AU563" s="48"/>
      <c r="AV563" s="48"/>
      <c r="AW563" s="102" t="s">
        <v>10629</v>
      </c>
      <c r="AX563" s="102" t="s">
        <v>10629</v>
      </c>
      <c r="AY563" s="102" t="s">
        <v>11318</v>
      </c>
      <c r="AZ563" s="102" t="s">
        <v>11318</v>
      </c>
      <c r="BA563" s="2"/>
      <c r="BB563" s="3"/>
      <c r="BC563" s="3"/>
      <c r="BD563" s="3"/>
      <c r="BE563" s="3"/>
    </row>
    <row r="564" spans="1:57" x14ac:dyDescent="0.3">
      <c r="A564" s="62" t="s">
        <v>610</v>
      </c>
      <c r="B564" s="63"/>
      <c r="C564" s="63"/>
      <c r="D564" s="64"/>
      <c r="E564" s="66"/>
      <c r="F564" s="98" t="s">
        <v>7411</v>
      </c>
      <c r="G564" s="63"/>
      <c r="H564" s="67"/>
      <c r="I564" s="68"/>
      <c r="J564" s="68"/>
      <c r="K564" s="67" t="s">
        <v>9863</v>
      </c>
      <c r="L564" s="71"/>
      <c r="M564" s="72">
        <v>2934.85986328125</v>
      </c>
      <c r="N564" s="72">
        <v>6532.35498046875</v>
      </c>
      <c r="O564" s="73"/>
      <c r="P564" s="74"/>
      <c r="Q564" s="74"/>
      <c r="R564" s="84"/>
      <c r="S564" s="48">
        <v>0</v>
      </c>
      <c r="T564" s="48">
        <v>1</v>
      </c>
      <c r="U564" s="49">
        <v>0</v>
      </c>
      <c r="V564" s="49">
        <v>9.7090000000000006E-3</v>
      </c>
      <c r="W564" s="49">
        <v>1.8818999999999999E-2</v>
      </c>
      <c r="X564" s="49">
        <v>0.54937599999999998</v>
      </c>
      <c r="Y564" s="49">
        <v>0</v>
      </c>
      <c r="Z564" s="49">
        <v>0</v>
      </c>
      <c r="AA564" s="69">
        <v>564</v>
      </c>
      <c r="AB564" s="69"/>
      <c r="AC564" s="70"/>
      <c r="AD564" s="76">
        <v>267</v>
      </c>
      <c r="AE564" s="76">
        <v>93</v>
      </c>
      <c r="AF564" s="76">
        <v>4922</v>
      </c>
      <c r="AG564" s="76">
        <v>12004</v>
      </c>
      <c r="AH564" s="76"/>
      <c r="AI564" s="76" t="s">
        <v>5073</v>
      </c>
      <c r="AJ564" s="76" t="s">
        <v>6005</v>
      </c>
      <c r="AK564" s="76"/>
      <c r="AL564" s="76"/>
      <c r="AM564" s="78">
        <v>42105.925208333334</v>
      </c>
      <c r="AN564" s="76" t="s">
        <v>8071</v>
      </c>
      <c r="AO564" s="81" t="s">
        <v>8633</v>
      </c>
      <c r="AP564" s="76" t="s">
        <v>66</v>
      </c>
      <c r="AQ564" s="48"/>
      <c r="AR564" s="48"/>
      <c r="AS564" s="48"/>
      <c r="AT564" s="48"/>
      <c r="AU564" s="48"/>
      <c r="AV564" s="48"/>
      <c r="AW564" s="102" t="s">
        <v>10629</v>
      </c>
      <c r="AX564" s="102" t="s">
        <v>10629</v>
      </c>
      <c r="AY564" s="102" t="s">
        <v>11318</v>
      </c>
      <c r="AZ564" s="102" t="s">
        <v>11318</v>
      </c>
      <c r="BA564" s="2"/>
      <c r="BB564" s="3"/>
      <c r="BC564" s="3"/>
      <c r="BD564" s="3"/>
      <c r="BE564" s="3"/>
    </row>
    <row r="565" spans="1:57" x14ac:dyDescent="0.3">
      <c r="A565" s="62" t="s">
        <v>611</v>
      </c>
      <c r="B565" s="63"/>
      <c r="C565" s="63"/>
      <c r="D565" s="64"/>
      <c r="E565" s="66"/>
      <c r="F565" s="98" t="s">
        <v>7412</v>
      </c>
      <c r="G565" s="63"/>
      <c r="H565" s="67"/>
      <c r="I565" s="68"/>
      <c r="J565" s="68"/>
      <c r="K565" s="67" t="s">
        <v>9864</v>
      </c>
      <c r="L565" s="71"/>
      <c r="M565" s="72">
        <v>1129.73193359375</v>
      </c>
      <c r="N565" s="72">
        <v>327.11126708984375</v>
      </c>
      <c r="O565" s="73"/>
      <c r="P565" s="74"/>
      <c r="Q565" s="74"/>
      <c r="R565" s="84"/>
      <c r="S565" s="48">
        <v>0</v>
      </c>
      <c r="T565" s="48">
        <v>2</v>
      </c>
      <c r="U565" s="49">
        <v>0</v>
      </c>
      <c r="V565" s="49">
        <v>3.125E-2</v>
      </c>
      <c r="W565" s="49">
        <v>0</v>
      </c>
      <c r="X565" s="49">
        <v>0.58333299999999999</v>
      </c>
      <c r="Y565" s="49">
        <v>0.5</v>
      </c>
      <c r="Z565" s="49">
        <v>0</v>
      </c>
      <c r="AA565" s="69">
        <v>565</v>
      </c>
      <c r="AB565" s="69"/>
      <c r="AC565" s="70"/>
      <c r="AD565" s="76">
        <v>4292</v>
      </c>
      <c r="AE565" s="76">
        <v>4220</v>
      </c>
      <c r="AF565" s="76">
        <v>90093</v>
      </c>
      <c r="AG565" s="76">
        <v>15570</v>
      </c>
      <c r="AH565" s="76"/>
      <c r="AI565" s="76" t="s">
        <v>5074</v>
      </c>
      <c r="AJ565" s="76"/>
      <c r="AK565" s="81" t="s">
        <v>6589</v>
      </c>
      <c r="AL565" s="76"/>
      <c r="AM565" s="78">
        <v>39949.776631944442</v>
      </c>
      <c r="AN565" s="76" t="s">
        <v>8071</v>
      </c>
      <c r="AO565" s="81" t="s">
        <v>8634</v>
      </c>
      <c r="AP565" s="76" t="s">
        <v>66</v>
      </c>
      <c r="AQ565" s="48"/>
      <c r="AR565" s="48"/>
      <c r="AS565" s="48"/>
      <c r="AT565" s="48"/>
      <c r="AU565" s="48"/>
      <c r="AV565" s="48"/>
      <c r="AW565" s="102" t="s">
        <v>10878</v>
      </c>
      <c r="AX565" s="102" t="s">
        <v>10878</v>
      </c>
      <c r="AY565" s="102" t="s">
        <v>11566</v>
      </c>
      <c r="AZ565" s="102" t="s">
        <v>11566</v>
      </c>
      <c r="BA565" s="2"/>
      <c r="BB565" s="3"/>
      <c r="BC565" s="3"/>
      <c r="BD565" s="3"/>
      <c r="BE565" s="3"/>
    </row>
    <row r="566" spans="1:57" x14ac:dyDescent="0.3">
      <c r="A566" s="62" t="s">
        <v>612</v>
      </c>
      <c r="B566" s="63"/>
      <c r="C566" s="63"/>
      <c r="D566" s="64"/>
      <c r="E566" s="66"/>
      <c r="F566" s="98" t="s">
        <v>7413</v>
      </c>
      <c r="G566" s="63"/>
      <c r="H566" s="67"/>
      <c r="I566" s="68"/>
      <c r="J566" s="68"/>
      <c r="K566" s="67" t="s">
        <v>9865</v>
      </c>
      <c r="L566" s="71"/>
      <c r="M566" s="72">
        <v>4876.0556640625</v>
      </c>
      <c r="N566" s="72">
        <v>3180.55517578125</v>
      </c>
      <c r="O566" s="73"/>
      <c r="P566" s="74"/>
      <c r="Q566" s="74"/>
      <c r="R566" s="84"/>
      <c r="S566" s="48">
        <v>0</v>
      </c>
      <c r="T566" s="48">
        <v>1</v>
      </c>
      <c r="U566" s="49">
        <v>0</v>
      </c>
      <c r="V566" s="49">
        <v>1</v>
      </c>
      <c r="W566" s="49">
        <v>0</v>
      </c>
      <c r="X566" s="49">
        <v>1</v>
      </c>
      <c r="Y566" s="49">
        <v>0</v>
      </c>
      <c r="Z566" s="49">
        <v>0</v>
      </c>
      <c r="AA566" s="69">
        <v>566</v>
      </c>
      <c r="AB566" s="69"/>
      <c r="AC566" s="70"/>
      <c r="AD566" s="76">
        <v>3109</v>
      </c>
      <c r="AE566" s="76">
        <v>2753</v>
      </c>
      <c r="AF566" s="76">
        <v>9951</v>
      </c>
      <c r="AG566" s="76">
        <v>18114</v>
      </c>
      <c r="AH566" s="76"/>
      <c r="AI566" s="76" t="s">
        <v>5075</v>
      </c>
      <c r="AJ566" s="76" t="s">
        <v>6006</v>
      </c>
      <c r="AK566" s="81" t="s">
        <v>6590</v>
      </c>
      <c r="AL566" s="76"/>
      <c r="AM566" s="78">
        <v>42627.50037037037</v>
      </c>
      <c r="AN566" s="76" t="s">
        <v>8071</v>
      </c>
      <c r="AO566" s="81" t="s">
        <v>8635</v>
      </c>
      <c r="AP566" s="76" t="s">
        <v>66</v>
      </c>
      <c r="AQ566" s="48"/>
      <c r="AR566" s="48"/>
      <c r="AS566" s="48"/>
      <c r="AT566" s="48"/>
      <c r="AU566" s="48" t="s">
        <v>2416</v>
      </c>
      <c r="AV566" s="48" t="s">
        <v>2416</v>
      </c>
      <c r="AW566" s="102" t="s">
        <v>10907</v>
      </c>
      <c r="AX566" s="102" t="s">
        <v>10907</v>
      </c>
      <c r="AY566" s="102" t="s">
        <v>11595</v>
      </c>
      <c r="AZ566" s="102" t="s">
        <v>11595</v>
      </c>
      <c r="BA566" s="2"/>
      <c r="BB566" s="3"/>
      <c r="BC566" s="3"/>
      <c r="BD566" s="3"/>
      <c r="BE566" s="3"/>
    </row>
    <row r="567" spans="1:57" x14ac:dyDescent="0.3">
      <c r="A567" s="62" t="s">
        <v>1298</v>
      </c>
      <c r="B567" s="63"/>
      <c r="C567" s="63"/>
      <c r="D567" s="64"/>
      <c r="E567" s="66"/>
      <c r="F567" s="98" t="s">
        <v>7414</v>
      </c>
      <c r="G567" s="63"/>
      <c r="H567" s="67"/>
      <c r="I567" s="68"/>
      <c r="J567" s="68"/>
      <c r="K567" s="67" t="s">
        <v>9866</v>
      </c>
      <c r="L567" s="71"/>
      <c r="M567" s="72">
        <v>4752.611328125</v>
      </c>
      <c r="N567" s="72">
        <v>3097.4033203125</v>
      </c>
      <c r="O567" s="73"/>
      <c r="P567" s="74"/>
      <c r="Q567" s="74"/>
      <c r="R567" s="84"/>
      <c r="S567" s="48">
        <v>1</v>
      </c>
      <c r="T567" s="48">
        <v>0</v>
      </c>
      <c r="U567" s="49">
        <v>0</v>
      </c>
      <c r="V567" s="49">
        <v>1</v>
      </c>
      <c r="W567" s="49">
        <v>0</v>
      </c>
      <c r="X567" s="49">
        <v>1</v>
      </c>
      <c r="Y567" s="49">
        <v>0</v>
      </c>
      <c r="Z567" s="49">
        <v>0</v>
      </c>
      <c r="AA567" s="69">
        <v>567</v>
      </c>
      <c r="AB567" s="69"/>
      <c r="AC567" s="70"/>
      <c r="AD567" s="76">
        <v>1272</v>
      </c>
      <c r="AE567" s="76">
        <v>1058</v>
      </c>
      <c r="AF567" s="76">
        <v>114</v>
      </c>
      <c r="AG567" s="76">
        <v>189</v>
      </c>
      <c r="AH567" s="76"/>
      <c r="AI567" s="76" t="s">
        <v>5076</v>
      </c>
      <c r="AJ567" s="76" t="s">
        <v>6007</v>
      </c>
      <c r="AK567" s="81" t="s">
        <v>6591</v>
      </c>
      <c r="AL567" s="76"/>
      <c r="AM567" s="78">
        <v>43741.534745370373</v>
      </c>
      <c r="AN567" s="76" t="s">
        <v>8071</v>
      </c>
      <c r="AO567" s="81" t="s">
        <v>8636</v>
      </c>
      <c r="AP567" s="76" t="s">
        <v>65</v>
      </c>
      <c r="AQ567" s="48"/>
      <c r="AR567" s="48"/>
      <c r="AS567" s="48"/>
      <c r="AT567" s="48"/>
      <c r="AU567" s="48"/>
      <c r="AV567" s="48"/>
      <c r="AW567" s="48"/>
      <c r="AX567" s="48"/>
      <c r="AY567" s="48"/>
      <c r="AZ567" s="48"/>
      <c r="BA567" s="2"/>
      <c r="BB567" s="3"/>
      <c r="BC567" s="3"/>
      <c r="BD567" s="3"/>
      <c r="BE567" s="3"/>
    </row>
    <row r="568" spans="1:57" x14ac:dyDescent="0.3">
      <c r="A568" s="62" t="s">
        <v>613</v>
      </c>
      <c r="B568" s="63"/>
      <c r="C568" s="63"/>
      <c r="D568" s="64"/>
      <c r="E568" s="66"/>
      <c r="F568" s="98" t="s">
        <v>7415</v>
      </c>
      <c r="G568" s="63"/>
      <c r="H568" s="67"/>
      <c r="I568" s="68"/>
      <c r="J568" s="68"/>
      <c r="K568" s="67" t="s">
        <v>9867</v>
      </c>
      <c r="L568" s="71"/>
      <c r="M568" s="72">
        <v>4752.611328125</v>
      </c>
      <c r="N568" s="72">
        <v>2847.947998046875</v>
      </c>
      <c r="O568" s="73"/>
      <c r="P568" s="74"/>
      <c r="Q568" s="74"/>
      <c r="R568" s="84"/>
      <c r="S568" s="48">
        <v>0</v>
      </c>
      <c r="T568" s="48">
        <v>1</v>
      </c>
      <c r="U568" s="49">
        <v>0</v>
      </c>
      <c r="V568" s="49">
        <v>1</v>
      </c>
      <c r="W568" s="49">
        <v>0</v>
      </c>
      <c r="X568" s="49">
        <v>1</v>
      </c>
      <c r="Y568" s="49">
        <v>0</v>
      </c>
      <c r="Z568" s="49">
        <v>0</v>
      </c>
      <c r="AA568" s="69">
        <v>568</v>
      </c>
      <c r="AB568" s="69"/>
      <c r="AC568" s="70"/>
      <c r="AD568" s="76">
        <v>497</v>
      </c>
      <c r="AE568" s="76">
        <v>104</v>
      </c>
      <c r="AF568" s="76">
        <v>6229</v>
      </c>
      <c r="AG568" s="76">
        <v>5372</v>
      </c>
      <c r="AH568" s="76"/>
      <c r="AI568" s="76" t="s">
        <v>5077</v>
      </c>
      <c r="AJ568" s="76" t="s">
        <v>6008</v>
      </c>
      <c r="AK568" s="81" t="s">
        <v>6592</v>
      </c>
      <c r="AL568" s="76"/>
      <c r="AM568" s="78">
        <v>39854.018819444442</v>
      </c>
      <c r="AN568" s="76" t="s">
        <v>8071</v>
      </c>
      <c r="AO568" s="81" t="s">
        <v>8637</v>
      </c>
      <c r="AP568" s="76" t="s">
        <v>66</v>
      </c>
      <c r="AQ568" s="48" t="s">
        <v>2221</v>
      </c>
      <c r="AR568" s="48" t="s">
        <v>2221</v>
      </c>
      <c r="AS568" s="48" t="s">
        <v>2350</v>
      </c>
      <c r="AT568" s="48" t="s">
        <v>2350</v>
      </c>
      <c r="AU568" s="48"/>
      <c r="AV568" s="48"/>
      <c r="AW568" s="102" t="s">
        <v>10908</v>
      </c>
      <c r="AX568" s="102" t="s">
        <v>10908</v>
      </c>
      <c r="AY568" s="102" t="s">
        <v>11596</v>
      </c>
      <c r="AZ568" s="102" t="s">
        <v>11596</v>
      </c>
      <c r="BA568" s="2"/>
      <c r="BB568" s="3"/>
      <c r="BC568" s="3"/>
      <c r="BD568" s="3"/>
      <c r="BE568" s="3"/>
    </row>
    <row r="569" spans="1:57" x14ac:dyDescent="0.3">
      <c r="A569" s="62" t="s">
        <v>1299</v>
      </c>
      <c r="B569" s="63"/>
      <c r="C569" s="63"/>
      <c r="D569" s="64"/>
      <c r="E569" s="66"/>
      <c r="F569" s="98" t="s">
        <v>7416</v>
      </c>
      <c r="G569" s="63"/>
      <c r="H569" s="67"/>
      <c r="I569" s="68"/>
      <c r="J569" s="68"/>
      <c r="K569" s="67" t="s">
        <v>9868</v>
      </c>
      <c r="L569" s="71"/>
      <c r="M569" s="72">
        <v>4876.0556640625</v>
      </c>
      <c r="N569" s="72">
        <v>2785.584228515625</v>
      </c>
      <c r="O569" s="73"/>
      <c r="P569" s="74"/>
      <c r="Q569" s="74"/>
      <c r="R569" s="84"/>
      <c r="S569" s="48">
        <v>1</v>
      </c>
      <c r="T569" s="48">
        <v>0</v>
      </c>
      <c r="U569" s="49">
        <v>0</v>
      </c>
      <c r="V569" s="49">
        <v>1</v>
      </c>
      <c r="W569" s="49">
        <v>0</v>
      </c>
      <c r="X569" s="49">
        <v>1</v>
      </c>
      <c r="Y569" s="49">
        <v>0</v>
      </c>
      <c r="Z569" s="49">
        <v>0</v>
      </c>
      <c r="AA569" s="69">
        <v>569</v>
      </c>
      <c r="AB569" s="69"/>
      <c r="AC569" s="70"/>
      <c r="AD569" s="76">
        <v>1654</v>
      </c>
      <c r="AE569" s="76">
        <v>14498022</v>
      </c>
      <c r="AF569" s="76">
        <v>340414</v>
      </c>
      <c r="AG569" s="76">
        <v>4497</v>
      </c>
      <c r="AH569" s="76"/>
      <c r="AI569" s="76" t="s">
        <v>5078</v>
      </c>
      <c r="AJ569" s="76" t="s">
        <v>6009</v>
      </c>
      <c r="AK569" s="81" t="s">
        <v>6593</v>
      </c>
      <c r="AL569" s="76"/>
      <c r="AM569" s="78">
        <v>39168.471979166665</v>
      </c>
      <c r="AN569" s="76" t="s">
        <v>8071</v>
      </c>
      <c r="AO569" s="81" t="s">
        <v>8638</v>
      </c>
      <c r="AP569" s="76" t="s">
        <v>65</v>
      </c>
      <c r="AQ569" s="48"/>
      <c r="AR569" s="48"/>
      <c r="AS569" s="48"/>
      <c r="AT569" s="48"/>
      <c r="AU569" s="48"/>
      <c r="AV569" s="48"/>
      <c r="AW569" s="48"/>
      <c r="AX569" s="48"/>
      <c r="AY569" s="48"/>
      <c r="AZ569" s="48"/>
      <c r="BA569" s="2"/>
      <c r="BB569" s="3"/>
      <c r="BC569" s="3"/>
      <c r="BD569" s="3"/>
      <c r="BE569" s="3"/>
    </row>
    <row r="570" spans="1:57" x14ac:dyDescent="0.3">
      <c r="A570" s="62" t="s">
        <v>614</v>
      </c>
      <c r="B570" s="63"/>
      <c r="C570" s="63"/>
      <c r="D570" s="64"/>
      <c r="E570" s="66"/>
      <c r="F570" s="98" t="s">
        <v>7417</v>
      </c>
      <c r="G570" s="63"/>
      <c r="H570" s="67"/>
      <c r="I570" s="68"/>
      <c r="J570" s="68"/>
      <c r="K570" s="67" t="s">
        <v>9869</v>
      </c>
      <c r="L570" s="71"/>
      <c r="M570" s="72">
        <v>5553.0029296875</v>
      </c>
      <c r="N570" s="72">
        <v>9517.865234375</v>
      </c>
      <c r="O570" s="73"/>
      <c r="P570" s="74"/>
      <c r="Q570" s="74"/>
      <c r="R570" s="84"/>
      <c r="S570" s="48">
        <v>1</v>
      </c>
      <c r="T570" s="48">
        <v>1</v>
      </c>
      <c r="U570" s="49">
        <v>0</v>
      </c>
      <c r="V570" s="49">
        <v>0</v>
      </c>
      <c r="W570" s="49">
        <v>0</v>
      </c>
      <c r="X570" s="49">
        <v>1</v>
      </c>
      <c r="Y570" s="49">
        <v>0</v>
      </c>
      <c r="Z570" s="49" t="s">
        <v>10536</v>
      </c>
      <c r="AA570" s="69">
        <v>570</v>
      </c>
      <c r="AB570" s="69"/>
      <c r="AC570" s="70"/>
      <c r="AD570" s="76">
        <v>522</v>
      </c>
      <c r="AE570" s="76">
        <v>8</v>
      </c>
      <c r="AF570" s="76">
        <v>530</v>
      </c>
      <c r="AG570" s="76">
        <v>363</v>
      </c>
      <c r="AH570" s="76"/>
      <c r="AI570" s="76"/>
      <c r="AJ570" s="76"/>
      <c r="AK570" s="76"/>
      <c r="AL570" s="76"/>
      <c r="AM570" s="78">
        <v>43714.880254629628</v>
      </c>
      <c r="AN570" s="76" t="s">
        <v>8071</v>
      </c>
      <c r="AO570" s="81" t="s">
        <v>8639</v>
      </c>
      <c r="AP570" s="76" t="s">
        <v>66</v>
      </c>
      <c r="AQ570" s="48"/>
      <c r="AR570" s="48"/>
      <c r="AS570" s="48"/>
      <c r="AT570" s="48"/>
      <c r="AU570" s="48"/>
      <c r="AV570" s="48"/>
      <c r="AW570" s="102" t="s">
        <v>10909</v>
      </c>
      <c r="AX570" s="102" t="s">
        <v>10909</v>
      </c>
      <c r="AY570" s="102" t="s">
        <v>11597</v>
      </c>
      <c r="AZ570" s="102" t="s">
        <v>11597</v>
      </c>
      <c r="BA570" s="2"/>
      <c r="BB570" s="3"/>
      <c r="BC570" s="3"/>
      <c r="BD570" s="3"/>
      <c r="BE570" s="3"/>
    </row>
    <row r="571" spans="1:57" x14ac:dyDescent="0.3">
      <c r="A571" s="62" t="s">
        <v>615</v>
      </c>
      <c r="B571" s="63"/>
      <c r="C571" s="63"/>
      <c r="D571" s="64"/>
      <c r="E571" s="66"/>
      <c r="F571" s="98" t="s">
        <v>7418</v>
      </c>
      <c r="G571" s="63"/>
      <c r="H571" s="67"/>
      <c r="I571" s="68"/>
      <c r="J571" s="68"/>
      <c r="K571" s="67" t="s">
        <v>9870</v>
      </c>
      <c r="L571" s="71"/>
      <c r="M571" s="72">
        <v>3658.535888671875</v>
      </c>
      <c r="N571" s="72">
        <v>5006.0322265625</v>
      </c>
      <c r="O571" s="73"/>
      <c r="P571" s="74"/>
      <c r="Q571" s="74"/>
      <c r="R571" s="84"/>
      <c r="S571" s="48">
        <v>0</v>
      </c>
      <c r="T571" s="48">
        <v>1</v>
      </c>
      <c r="U571" s="49">
        <v>0</v>
      </c>
      <c r="V571" s="49">
        <v>0.14285700000000001</v>
      </c>
      <c r="W571" s="49">
        <v>0</v>
      </c>
      <c r="X571" s="49">
        <v>0.65540500000000002</v>
      </c>
      <c r="Y571" s="49">
        <v>0</v>
      </c>
      <c r="Z571" s="49">
        <v>0</v>
      </c>
      <c r="AA571" s="69">
        <v>571</v>
      </c>
      <c r="AB571" s="69"/>
      <c r="AC571" s="70"/>
      <c r="AD571" s="76">
        <v>12798</v>
      </c>
      <c r="AE571" s="76">
        <v>14347</v>
      </c>
      <c r="AF571" s="76">
        <v>99585</v>
      </c>
      <c r="AG571" s="76">
        <v>18699</v>
      </c>
      <c r="AH571" s="76"/>
      <c r="AI571" s="76" t="s">
        <v>5079</v>
      </c>
      <c r="AJ571" s="76"/>
      <c r="AK571" s="81" t="s">
        <v>6594</v>
      </c>
      <c r="AL571" s="76"/>
      <c r="AM571" s="78">
        <v>42431.812314814815</v>
      </c>
      <c r="AN571" s="76" t="s">
        <v>8071</v>
      </c>
      <c r="AO571" s="81" t="s">
        <v>8640</v>
      </c>
      <c r="AP571" s="76" t="s">
        <v>66</v>
      </c>
      <c r="AQ571" s="48" t="s">
        <v>2163</v>
      </c>
      <c r="AR571" s="48" t="s">
        <v>2163</v>
      </c>
      <c r="AS571" s="48" t="s">
        <v>2361</v>
      </c>
      <c r="AT571" s="48" t="s">
        <v>2361</v>
      </c>
      <c r="AU571" s="48" t="s">
        <v>2405</v>
      </c>
      <c r="AV571" s="48" t="s">
        <v>2405</v>
      </c>
      <c r="AW571" s="102" t="s">
        <v>10734</v>
      </c>
      <c r="AX571" s="102" t="s">
        <v>10734</v>
      </c>
      <c r="AY571" s="102" t="s">
        <v>11423</v>
      </c>
      <c r="AZ571" s="102" t="s">
        <v>11423</v>
      </c>
      <c r="BA571" s="2"/>
      <c r="BB571" s="3"/>
      <c r="BC571" s="3"/>
      <c r="BD571" s="3"/>
      <c r="BE571" s="3"/>
    </row>
    <row r="572" spans="1:57" x14ac:dyDescent="0.3">
      <c r="A572" s="62" t="s">
        <v>616</v>
      </c>
      <c r="B572" s="63"/>
      <c r="C572" s="63"/>
      <c r="D572" s="64"/>
      <c r="E572" s="66"/>
      <c r="F572" s="98" t="s">
        <v>7419</v>
      </c>
      <c r="G572" s="63"/>
      <c r="H572" s="67"/>
      <c r="I572" s="68"/>
      <c r="J572" s="68"/>
      <c r="K572" s="67" t="s">
        <v>9871</v>
      </c>
      <c r="L572" s="71"/>
      <c r="M572" s="72">
        <v>1127.7728271484375</v>
      </c>
      <c r="N572" s="72">
        <v>5245.58642578125</v>
      </c>
      <c r="O572" s="73"/>
      <c r="P572" s="74"/>
      <c r="Q572" s="74"/>
      <c r="R572" s="84"/>
      <c r="S572" s="48">
        <v>0</v>
      </c>
      <c r="T572" s="48">
        <v>1</v>
      </c>
      <c r="U572" s="49">
        <v>0</v>
      </c>
      <c r="V572" s="49">
        <v>6.1729999999999997E-3</v>
      </c>
      <c r="W572" s="49">
        <v>0</v>
      </c>
      <c r="X572" s="49">
        <v>0.54322700000000002</v>
      </c>
      <c r="Y572" s="49">
        <v>0</v>
      </c>
      <c r="Z572" s="49">
        <v>0</v>
      </c>
      <c r="AA572" s="69">
        <v>572</v>
      </c>
      <c r="AB572" s="69"/>
      <c r="AC572" s="70"/>
      <c r="AD572" s="76">
        <v>179</v>
      </c>
      <c r="AE572" s="76">
        <v>15</v>
      </c>
      <c r="AF572" s="76">
        <v>1047</v>
      </c>
      <c r="AG572" s="76">
        <v>392</v>
      </c>
      <c r="AH572" s="76"/>
      <c r="AI572" s="76" t="s">
        <v>5080</v>
      </c>
      <c r="AJ572" s="76" t="s">
        <v>6010</v>
      </c>
      <c r="AK572" s="76"/>
      <c r="AL572" s="76"/>
      <c r="AM572" s="78">
        <v>41478.738587962966</v>
      </c>
      <c r="AN572" s="76" t="s">
        <v>8071</v>
      </c>
      <c r="AO572" s="81" t="s">
        <v>8641</v>
      </c>
      <c r="AP572" s="76" t="s">
        <v>66</v>
      </c>
      <c r="AQ572" s="48"/>
      <c r="AR572" s="48"/>
      <c r="AS572" s="48"/>
      <c r="AT572" s="48"/>
      <c r="AU572" s="48"/>
      <c r="AV572" s="48"/>
      <c r="AW572" s="102" t="s">
        <v>10901</v>
      </c>
      <c r="AX572" s="102" t="s">
        <v>10901</v>
      </c>
      <c r="AY572" s="102" t="s">
        <v>11589</v>
      </c>
      <c r="AZ572" s="102" t="s">
        <v>11589</v>
      </c>
      <c r="BA572" s="2"/>
      <c r="BB572" s="3"/>
      <c r="BC572" s="3"/>
      <c r="BD572" s="3"/>
      <c r="BE572" s="3"/>
    </row>
    <row r="573" spans="1:57" x14ac:dyDescent="0.3">
      <c r="A573" s="62" t="s">
        <v>617</v>
      </c>
      <c r="B573" s="63"/>
      <c r="C573" s="63"/>
      <c r="D573" s="64"/>
      <c r="E573" s="66"/>
      <c r="F573" s="98" t="s">
        <v>7420</v>
      </c>
      <c r="G573" s="63"/>
      <c r="H573" s="67"/>
      <c r="I573" s="68"/>
      <c r="J573" s="68"/>
      <c r="K573" s="67" t="s">
        <v>9872</v>
      </c>
      <c r="L573" s="71"/>
      <c r="M573" s="72">
        <v>1873.3447265625</v>
      </c>
      <c r="N573" s="72">
        <v>2349.037353515625</v>
      </c>
      <c r="O573" s="73"/>
      <c r="P573" s="74"/>
      <c r="Q573" s="74"/>
      <c r="R573" s="84"/>
      <c r="S573" s="48">
        <v>0</v>
      </c>
      <c r="T573" s="48">
        <v>1</v>
      </c>
      <c r="U573" s="49">
        <v>0</v>
      </c>
      <c r="V573" s="49">
        <v>0.111111</v>
      </c>
      <c r="W573" s="49">
        <v>0</v>
      </c>
      <c r="X573" s="49">
        <v>0.63243199999999999</v>
      </c>
      <c r="Y573" s="49">
        <v>0</v>
      </c>
      <c r="Z573" s="49">
        <v>0</v>
      </c>
      <c r="AA573" s="69">
        <v>573</v>
      </c>
      <c r="AB573" s="69"/>
      <c r="AC573" s="70"/>
      <c r="AD573" s="76">
        <v>154</v>
      </c>
      <c r="AE573" s="76">
        <v>6</v>
      </c>
      <c r="AF573" s="76">
        <v>19</v>
      </c>
      <c r="AG573" s="76">
        <v>15</v>
      </c>
      <c r="AH573" s="76"/>
      <c r="AI573" s="76"/>
      <c r="AJ573" s="76"/>
      <c r="AK573" s="76"/>
      <c r="AL573" s="76"/>
      <c r="AM573" s="78">
        <v>43217.641631944447</v>
      </c>
      <c r="AN573" s="76" t="s">
        <v>8071</v>
      </c>
      <c r="AO573" s="81" t="s">
        <v>8642</v>
      </c>
      <c r="AP573" s="76" t="s">
        <v>66</v>
      </c>
      <c r="AQ573" s="48" t="s">
        <v>2222</v>
      </c>
      <c r="AR573" s="48" t="s">
        <v>2222</v>
      </c>
      <c r="AS573" s="48" t="s">
        <v>2350</v>
      </c>
      <c r="AT573" s="48" t="s">
        <v>2350</v>
      </c>
      <c r="AU573" s="48"/>
      <c r="AV573" s="48"/>
      <c r="AW573" s="102" t="s">
        <v>10910</v>
      </c>
      <c r="AX573" s="102" t="s">
        <v>10910</v>
      </c>
      <c r="AY573" s="102" t="s">
        <v>11598</v>
      </c>
      <c r="AZ573" s="102" t="s">
        <v>11598</v>
      </c>
      <c r="BA573" s="2"/>
      <c r="BB573" s="3"/>
      <c r="BC573" s="3"/>
      <c r="BD573" s="3"/>
      <c r="BE573" s="3"/>
    </row>
    <row r="574" spans="1:57" x14ac:dyDescent="0.3">
      <c r="A574" s="62" t="s">
        <v>618</v>
      </c>
      <c r="B574" s="63"/>
      <c r="C574" s="63"/>
      <c r="D574" s="64"/>
      <c r="E574" s="66"/>
      <c r="F574" s="98" t="s">
        <v>7421</v>
      </c>
      <c r="G574" s="63"/>
      <c r="H574" s="67"/>
      <c r="I574" s="68"/>
      <c r="J574" s="68"/>
      <c r="K574" s="67" t="s">
        <v>9873</v>
      </c>
      <c r="L574" s="71"/>
      <c r="M574" s="72">
        <v>5694.44580078125</v>
      </c>
      <c r="N574" s="72">
        <v>6875.05615234375</v>
      </c>
      <c r="O574" s="73"/>
      <c r="P574" s="74"/>
      <c r="Q574" s="74"/>
      <c r="R574" s="84"/>
      <c r="S574" s="48">
        <v>0</v>
      </c>
      <c r="T574" s="48">
        <v>1</v>
      </c>
      <c r="U574" s="49">
        <v>0</v>
      </c>
      <c r="V574" s="49">
        <v>1.2658000000000001E-2</v>
      </c>
      <c r="W574" s="49">
        <v>5.5000000000000002E-5</v>
      </c>
      <c r="X574" s="49">
        <v>0.54666599999999999</v>
      </c>
      <c r="Y574" s="49">
        <v>0</v>
      </c>
      <c r="Z574" s="49">
        <v>0</v>
      </c>
      <c r="AA574" s="69">
        <v>574</v>
      </c>
      <c r="AB574" s="69"/>
      <c r="AC574" s="70"/>
      <c r="AD574" s="76">
        <v>1333</v>
      </c>
      <c r="AE574" s="76">
        <v>516</v>
      </c>
      <c r="AF574" s="76">
        <v>1591</v>
      </c>
      <c r="AG574" s="76">
        <v>32819</v>
      </c>
      <c r="AH574" s="76"/>
      <c r="AI574" s="76" t="s">
        <v>5081</v>
      </c>
      <c r="AJ574" s="76" t="s">
        <v>6011</v>
      </c>
      <c r="AK574" s="81" t="s">
        <v>6595</v>
      </c>
      <c r="AL574" s="76"/>
      <c r="AM574" s="78">
        <v>42037.059652777774</v>
      </c>
      <c r="AN574" s="76" t="s">
        <v>8071</v>
      </c>
      <c r="AO574" s="81" t="s">
        <v>8643</v>
      </c>
      <c r="AP574" s="76" t="s">
        <v>66</v>
      </c>
      <c r="AQ574" s="48"/>
      <c r="AR574" s="48"/>
      <c r="AS574" s="48"/>
      <c r="AT574" s="48"/>
      <c r="AU574" s="48"/>
      <c r="AV574" s="48"/>
      <c r="AW574" s="102" t="s">
        <v>10866</v>
      </c>
      <c r="AX574" s="102" t="s">
        <v>10866</v>
      </c>
      <c r="AY574" s="102" t="s">
        <v>11554</v>
      </c>
      <c r="AZ574" s="102" t="s">
        <v>11554</v>
      </c>
      <c r="BA574" s="2"/>
      <c r="BB574" s="3"/>
      <c r="BC574" s="3"/>
      <c r="BD574" s="3"/>
      <c r="BE574" s="3"/>
    </row>
    <row r="575" spans="1:57" x14ac:dyDescent="0.3">
      <c r="A575" s="62" t="s">
        <v>619</v>
      </c>
      <c r="B575" s="63"/>
      <c r="C575" s="63"/>
      <c r="D575" s="64"/>
      <c r="E575" s="66"/>
      <c r="F575" s="98" t="s">
        <v>7422</v>
      </c>
      <c r="G575" s="63"/>
      <c r="H575" s="67"/>
      <c r="I575" s="68"/>
      <c r="J575" s="68"/>
      <c r="K575" s="67" t="s">
        <v>9874</v>
      </c>
      <c r="L575" s="71"/>
      <c r="M575" s="72">
        <v>4594.5205078125</v>
      </c>
      <c r="N575" s="72">
        <v>9361.5693359375</v>
      </c>
      <c r="O575" s="73"/>
      <c r="P575" s="74"/>
      <c r="Q575" s="74"/>
      <c r="R575" s="84"/>
      <c r="S575" s="48">
        <v>1</v>
      </c>
      <c r="T575" s="48">
        <v>1</v>
      </c>
      <c r="U575" s="49">
        <v>0</v>
      </c>
      <c r="V575" s="49">
        <v>0</v>
      </c>
      <c r="W575" s="49">
        <v>0</v>
      </c>
      <c r="X575" s="49">
        <v>1</v>
      </c>
      <c r="Y575" s="49">
        <v>0</v>
      </c>
      <c r="Z575" s="49" t="s">
        <v>10536</v>
      </c>
      <c r="AA575" s="69">
        <v>575</v>
      </c>
      <c r="AB575" s="69"/>
      <c r="AC575" s="70"/>
      <c r="AD575" s="76">
        <v>1182</v>
      </c>
      <c r="AE575" s="76">
        <v>1174</v>
      </c>
      <c r="AF575" s="76">
        <v>8678</v>
      </c>
      <c r="AG575" s="76">
        <v>2582</v>
      </c>
      <c r="AH575" s="76"/>
      <c r="AI575" s="76" t="s">
        <v>5082</v>
      </c>
      <c r="AJ575" s="76" t="s">
        <v>6012</v>
      </c>
      <c r="AK575" s="76"/>
      <c r="AL575" s="76"/>
      <c r="AM575" s="78">
        <v>41025.518090277779</v>
      </c>
      <c r="AN575" s="76" t="s">
        <v>8071</v>
      </c>
      <c r="AO575" s="81" t="s">
        <v>8644</v>
      </c>
      <c r="AP575" s="76" t="s">
        <v>66</v>
      </c>
      <c r="AQ575" s="48"/>
      <c r="AR575" s="48"/>
      <c r="AS575" s="48"/>
      <c r="AT575" s="48"/>
      <c r="AU575" s="48"/>
      <c r="AV575" s="48"/>
      <c r="AW575" s="102" t="s">
        <v>10911</v>
      </c>
      <c r="AX575" s="102" t="s">
        <v>10911</v>
      </c>
      <c r="AY575" s="102" t="s">
        <v>11599</v>
      </c>
      <c r="AZ575" s="102" t="s">
        <v>11599</v>
      </c>
      <c r="BA575" s="2"/>
      <c r="BB575" s="3"/>
      <c r="BC575" s="3"/>
      <c r="BD575" s="3"/>
      <c r="BE575" s="3"/>
    </row>
    <row r="576" spans="1:57" x14ac:dyDescent="0.3">
      <c r="A576" s="62" t="s">
        <v>620</v>
      </c>
      <c r="B576" s="63"/>
      <c r="C576" s="63"/>
      <c r="D576" s="64"/>
      <c r="E576" s="66"/>
      <c r="F576" s="98" t="s">
        <v>7423</v>
      </c>
      <c r="G576" s="63"/>
      <c r="H576" s="67"/>
      <c r="I576" s="68"/>
      <c r="J576" s="68"/>
      <c r="K576" s="67" t="s">
        <v>9875</v>
      </c>
      <c r="L576" s="71"/>
      <c r="M576" s="72">
        <v>638.14312744140625</v>
      </c>
      <c r="N576" s="72">
        <v>4041.9052734375</v>
      </c>
      <c r="O576" s="73"/>
      <c r="P576" s="74"/>
      <c r="Q576" s="74"/>
      <c r="R576" s="84"/>
      <c r="S576" s="48">
        <v>0</v>
      </c>
      <c r="T576" s="48">
        <v>10</v>
      </c>
      <c r="U576" s="49">
        <v>630</v>
      </c>
      <c r="V576" s="49">
        <v>7.0920000000000002E-3</v>
      </c>
      <c r="W576" s="49">
        <v>0</v>
      </c>
      <c r="X576" s="49">
        <v>4.7732479999999997</v>
      </c>
      <c r="Y576" s="49">
        <v>0</v>
      </c>
      <c r="Z576" s="49">
        <v>0</v>
      </c>
      <c r="AA576" s="69">
        <v>576</v>
      </c>
      <c r="AB576" s="69"/>
      <c r="AC576" s="70"/>
      <c r="AD576" s="76">
        <v>349</v>
      </c>
      <c r="AE576" s="76">
        <v>96</v>
      </c>
      <c r="AF576" s="76">
        <v>1111</v>
      </c>
      <c r="AG576" s="76">
        <v>2359</v>
      </c>
      <c r="AH576" s="76"/>
      <c r="AI576" s="76" t="s">
        <v>5083</v>
      </c>
      <c r="AJ576" s="76"/>
      <c r="AK576" s="76"/>
      <c r="AL576" s="76"/>
      <c r="AM576" s="78">
        <v>40639.536516203705</v>
      </c>
      <c r="AN576" s="76" t="s">
        <v>8071</v>
      </c>
      <c r="AO576" s="81" t="s">
        <v>8645</v>
      </c>
      <c r="AP576" s="76" t="s">
        <v>66</v>
      </c>
      <c r="AQ576" s="48" t="s">
        <v>2223</v>
      </c>
      <c r="AR576" s="48" t="s">
        <v>2223</v>
      </c>
      <c r="AS576" s="48" t="s">
        <v>2350</v>
      </c>
      <c r="AT576" s="48" t="s">
        <v>2350</v>
      </c>
      <c r="AU576" s="48"/>
      <c r="AV576" s="48"/>
      <c r="AW576" s="102" t="s">
        <v>10912</v>
      </c>
      <c r="AX576" s="102" t="s">
        <v>10912</v>
      </c>
      <c r="AY576" s="102" t="s">
        <v>11600</v>
      </c>
      <c r="AZ576" s="102" t="s">
        <v>11600</v>
      </c>
      <c r="BA576" s="2"/>
      <c r="BB576" s="3"/>
      <c r="BC576" s="3"/>
      <c r="BD576" s="3"/>
      <c r="BE576" s="3"/>
    </row>
    <row r="577" spans="1:57" x14ac:dyDescent="0.3">
      <c r="A577" s="62" t="s">
        <v>1300</v>
      </c>
      <c r="B577" s="63"/>
      <c r="C577" s="63"/>
      <c r="D577" s="64"/>
      <c r="E577" s="66"/>
      <c r="F577" s="98" t="s">
        <v>7424</v>
      </c>
      <c r="G577" s="63"/>
      <c r="H577" s="67"/>
      <c r="I577" s="68"/>
      <c r="J577" s="68"/>
      <c r="K577" s="67" t="s">
        <v>9876</v>
      </c>
      <c r="L577" s="71"/>
      <c r="M577" s="72">
        <v>526.06170654296875</v>
      </c>
      <c r="N577" s="72">
        <v>3799.75439453125</v>
      </c>
      <c r="O577" s="73"/>
      <c r="P577" s="74"/>
      <c r="Q577" s="74"/>
      <c r="R577" s="84"/>
      <c r="S577" s="48">
        <v>1</v>
      </c>
      <c r="T577" s="48">
        <v>0</v>
      </c>
      <c r="U577" s="49">
        <v>0</v>
      </c>
      <c r="V577" s="49">
        <v>5.5560000000000002E-3</v>
      </c>
      <c r="W577" s="49">
        <v>0</v>
      </c>
      <c r="X577" s="49">
        <v>0.55572600000000005</v>
      </c>
      <c r="Y577" s="49">
        <v>0</v>
      </c>
      <c r="Z577" s="49">
        <v>0</v>
      </c>
      <c r="AA577" s="69">
        <v>577</v>
      </c>
      <c r="AB577" s="69"/>
      <c r="AC577" s="70"/>
      <c r="AD577" s="76">
        <v>68412</v>
      </c>
      <c r="AE577" s="76">
        <v>187448</v>
      </c>
      <c r="AF577" s="76">
        <v>4489</v>
      </c>
      <c r="AG577" s="76">
        <v>87</v>
      </c>
      <c r="AH577" s="76"/>
      <c r="AI577" s="76" t="s">
        <v>5084</v>
      </c>
      <c r="AJ577" s="76"/>
      <c r="AK577" s="81" t="s">
        <v>6596</v>
      </c>
      <c r="AL577" s="76"/>
      <c r="AM577" s="78">
        <v>40151.563275462962</v>
      </c>
      <c r="AN577" s="76" t="s">
        <v>8071</v>
      </c>
      <c r="AO577" s="81" t="s">
        <v>8646</v>
      </c>
      <c r="AP577" s="76" t="s">
        <v>65</v>
      </c>
      <c r="AQ577" s="48"/>
      <c r="AR577" s="48"/>
      <c r="AS577" s="48"/>
      <c r="AT577" s="48"/>
      <c r="AU577" s="48"/>
      <c r="AV577" s="48"/>
      <c r="AW577" s="48"/>
      <c r="AX577" s="48"/>
      <c r="AY577" s="48"/>
      <c r="AZ577" s="48"/>
      <c r="BA577" s="2"/>
      <c r="BB577" s="3"/>
      <c r="BC577" s="3"/>
      <c r="BD577" s="3"/>
      <c r="BE577" s="3"/>
    </row>
    <row r="578" spans="1:57" x14ac:dyDescent="0.3">
      <c r="A578" s="62" t="s">
        <v>1301</v>
      </c>
      <c r="B578" s="63"/>
      <c r="C578" s="63"/>
      <c r="D578" s="64"/>
      <c r="E578" s="66"/>
      <c r="F578" s="98" t="s">
        <v>7425</v>
      </c>
      <c r="G578" s="63"/>
      <c r="H578" s="67"/>
      <c r="I578" s="68"/>
      <c r="J578" s="68"/>
      <c r="K578" s="67" t="s">
        <v>9877</v>
      </c>
      <c r="L578" s="71"/>
      <c r="M578" s="72">
        <v>440.135986328125</v>
      </c>
      <c r="N578" s="72">
        <v>4395.310546875</v>
      </c>
      <c r="O578" s="73"/>
      <c r="P578" s="74"/>
      <c r="Q578" s="74"/>
      <c r="R578" s="84"/>
      <c r="S578" s="48">
        <v>1</v>
      </c>
      <c r="T578" s="48">
        <v>0</v>
      </c>
      <c r="U578" s="49">
        <v>0</v>
      </c>
      <c r="V578" s="49">
        <v>5.5560000000000002E-3</v>
      </c>
      <c r="W578" s="49">
        <v>0</v>
      </c>
      <c r="X578" s="49">
        <v>0.55572600000000005</v>
      </c>
      <c r="Y578" s="49">
        <v>0</v>
      </c>
      <c r="Z578" s="49">
        <v>0</v>
      </c>
      <c r="AA578" s="69">
        <v>578</v>
      </c>
      <c r="AB578" s="69"/>
      <c r="AC578" s="70"/>
      <c r="AD578" s="76">
        <v>1247</v>
      </c>
      <c r="AE578" s="76">
        <v>15408</v>
      </c>
      <c r="AF578" s="76">
        <v>11613</v>
      </c>
      <c r="AG578" s="76">
        <v>14561</v>
      </c>
      <c r="AH578" s="76"/>
      <c r="AI578" s="76" t="s">
        <v>5085</v>
      </c>
      <c r="AJ578" s="76" t="s">
        <v>6013</v>
      </c>
      <c r="AK578" s="81" t="s">
        <v>6597</v>
      </c>
      <c r="AL578" s="76"/>
      <c r="AM578" s="78">
        <v>39792.610509259262</v>
      </c>
      <c r="AN578" s="76" t="s">
        <v>8071</v>
      </c>
      <c r="AO578" s="81" t="s">
        <v>8647</v>
      </c>
      <c r="AP578" s="76" t="s">
        <v>65</v>
      </c>
      <c r="AQ578" s="48"/>
      <c r="AR578" s="48"/>
      <c r="AS578" s="48"/>
      <c r="AT578" s="48"/>
      <c r="AU578" s="48"/>
      <c r="AV578" s="48"/>
      <c r="AW578" s="48"/>
      <c r="AX578" s="48"/>
      <c r="AY578" s="48"/>
      <c r="AZ578" s="48"/>
      <c r="BA578" s="2"/>
      <c r="BB578" s="3"/>
      <c r="BC578" s="3"/>
      <c r="BD578" s="3"/>
      <c r="BE578" s="3"/>
    </row>
    <row r="579" spans="1:57" x14ac:dyDescent="0.3">
      <c r="A579" s="62" t="s">
        <v>1302</v>
      </c>
      <c r="B579" s="63"/>
      <c r="C579" s="63"/>
      <c r="D579" s="64"/>
      <c r="E579" s="66"/>
      <c r="F579" s="98" t="s">
        <v>7426</v>
      </c>
      <c r="G579" s="63"/>
      <c r="H579" s="67"/>
      <c r="I579" s="68"/>
      <c r="J579" s="68"/>
      <c r="K579" s="67" t="s">
        <v>9878</v>
      </c>
      <c r="L579" s="71"/>
      <c r="M579" s="72">
        <v>561.41278076171875</v>
      </c>
      <c r="N579" s="72">
        <v>4378.98193359375</v>
      </c>
      <c r="O579" s="73"/>
      <c r="P579" s="74"/>
      <c r="Q579" s="74"/>
      <c r="R579" s="84"/>
      <c r="S579" s="48">
        <v>1</v>
      </c>
      <c r="T579" s="48">
        <v>0</v>
      </c>
      <c r="U579" s="49">
        <v>0</v>
      </c>
      <c r="V579" s="49">
        <v>5.5560000000000002E-3</v>
      </c>
      <c r="W579" s="49">
        <v>0</v>
      </c>
      <c r="X579" s="49">
        <v>0.55572600000000005</v>
      </c>
      <c r="Y579" s="49">
        <v>0</v>
      </c>
      <c r="Z579" s="49">
        <v>0</v>
      </c>
      <c r="AA579" s="69">
        <v>579</v>
      </c>
      <c r="AB579" s="69"/>
      <c r="AC579" s="70"/>
      <c r="AD579" s="76">
        <v>1956</v>
      </c>
      <c r="AE579" s="76">
        <v>28733</v>
      </c>
      <c r="AF579" s="76">
        <v>5805</v>
      </c>
      <c r="AG579" s="76">
        <v>2413</v>
      </c>
      <c r="AH579" s="76"/>
      <c r="AI579" s="76" t="s">
        <v>5086</v>
      </c>
      <c r="AJ579" s="76"/>
      <c r="AK579" s="76"/>
      <c r="AL579" s="76"/>
      <c r="AM579" s="78">
        <v>39983.869953703703</v>
      </c>
      <c r="AN579" s="76" t="s">
        <v>8071</v>
      </c>
      <c r="AO579" s="81" t="s">
        <v>8648</v>
      </c>
      <c r="AP579" s="76" t="s">
        <v>65</v>
      </c>
      <c r="AQ579" s="48"/>
      <c r="AR579" s="48"/>
      <c r="AS579" s="48"/>
      <c r="AT579" s="48"/>
      <c r="AU579" s="48"/>
      <c r="AV579" s="48"/>
      <c r="AW579" s="48"/>
      <c r="AX579" s="48"/>
      <c r="AY579" s="48"/>
      <c r="AZ579" s="48"/>
      <c r="BA579" s="2"/>
      <c r="BB579" s="3"/>
      <c r="BC579" s="3"/>
      <c r="BD579" s="3"/>
      <c r="BE579" s="3"/>
    </row>
    <row r="580" spans="1:57" x14ac:dyDescent="0.3">
      <c r="A580" s="62" t="s">
        <v>1303</v>
      </c>
      <c r="B580" s="63"/>
      <c r="C580" s="63"/>
      <c r="D580" s="64"/>
      <c r="E580" s="66"/>
      <c r="F580" s="98" t="s">
        <v>7427</v>
      </c>
      <c r="G580" s="63"/>
      <c r="H580" s="67"/>
      <c r="I580" s="68"/>
      <c r="J580" s="68"/>
      <c r="K580" s="67" t="s">
        <v>9879</v>
      </c>
      <c r="L580" s="71"/>
      <c r="M580" s="72">
        <v>390.87985229492188</v>
      </c>
      <c r="N580" s="72">
        <v>3867.3671875</v>
      </c>
      <c r="O580" s="73"/>
      <c r="P580" s="74"/>
      <c r="Q580" s="74"/>
      <c r="R580" s="84"/>
      <c r="S580" s="48">
        <v>1</v>
      </c>
      <c r="T580" s="48">
        <v>0</v>
      </c>
      <c r="U580" s="49">
        <v>0</v>
      </c>
      <c r="V580" s="49">
        <v>5.5560000000000002E-3</v>
      </c>
      <c r="W580" s="49">
        <v>0</v>
      </c>
      <c r="X580" s="49">
        <v>0.55572600000000005</v>
      </c>
      <c r="Y580" s="49">
        <v>0</v>
      </c>
      <c r="Z580" s="49">
        <v>0</v>
      </c>
      <c r="AA580" s="69">
        <v>580</v>
      </c>
      <c r="AB580" s="69"/>
      <c r="AC580" s="70"/>
      <c r="AD580" s="76">
        <v>1230</v>
      </c>
      <c r="AE580" s="76">
        <v>3119</v>
      </c>
      <c r="AF580" s="76">
        <v>102</v>
      </c>
      <c r="AG580" s="76">
        <v>1</v>
      </c>
      <c r="AH580" s="76"/>
      <c r="AI580" s="76" t="s">
        <v>5087</v>
      </c>
      <c r="AJ580" s="76" t="s">
        <v>6014</v>
      </c>
      <c r="AK580" s="81" t="s">
        <v>6598</v>
      </c>
      <c r="AL580" s="76"/>
      <c r="AM580" s="78">
        <v>39910.017291666663</v>
      </c>
      <c r="AN580" s="76" t="s">
        <v>8071</v>
      </c>
      <c r="AO580" s="81" t="s">
        <v>8649</v>
      </c>
      <c r="AP580" s="76" t="s">
        <v>65</v>
      </c>
      <c r="AQ580" s="48"/>
      <c r="AR580" s="48"/>
      <c r="AS580" s="48"/>
      <c r="AT580" s="48"/>
      <c r="AU580" s="48"/>
      <c r="AV580" s="48"/>
      <c r="AW580" s="48"/>
      <c r="AX580" s="48"/>
      <c r="AY580" s="48"/>
      <c r="AZ580" s="48"/>
      <c r="BA580" s="2"/>
      <c r="BB580" s="3"/>
      <c r="BC580" s="3"/>
      <c r="BD580" s="3"/>
      <c r="BE580" s="3"/>
    </row>
    <row r="581" spans="1:57" x14ac:dyDescent="0.3">
      <c r="A581" s="62" t="s">
        <v>1304</v>
      </c>
      <c r="B581" s="63"/>
      <c r="C581" s="63"/>
      <c r="D581" s="64"/>
      <c r="E581" s="66"/>
      <c r="F581" s="98" t="s">
        <v>7428</v>
      </c>
      <c r="G581" s="63"/>
      <c r="H581" s="67"/>
      <c r="I581" s="68"/>
      <c r="J581" s="68"/>
      <c r="K581" s="67" t="s">
        <v>9880</v>
      </c>
      <c r="L581" s="71"/>
      <c r="M581" s="72">
        <v>589.73626708984375</v>
      </c>
      <c r="N581" s="72">
        <v>3561.3466796875</v>
      </c>
      <c r="O581" s="73"/>
      <c r="P581" s="74"/>
      <c r="Q581" s="74"/>
      <c r="R581" s="84"/>
      <c r="S581" s="48">
        <v>1</v>
      </c>
      <c r="T581" s="48">
        <v>0</v>
      </c>
      <c r="U581" s="49">
        <v>0</v>
      </c>
      <c r="V581" s="49">
        <v>5.5560000000000002E-3</v>
      </c>
      <c r="W581" s="49">
        <v>0</v>
      </c>
      <c r="X581" s="49">
        <v>0.55572600000000005</v>
      </c>
      <c r="Y581" s="49">
        <v>0</v>
      </c>
      <c r="Z581" s="49">
        <v>0</v>
      </c>
      <c r="AA581" s="69">
        <v>581</v>
      </c>
      <c r="AB581" s="69"/>
      <c r="AC581" s="70"/>
      <c r="AD581" s="76">
        <v>189</v>
      </c>
      <c r="AE581" s="76">
        <v>428450</v>
      </c>
      <c r="AF581" s="76">
        <v>6250</v>
      </c>
      <c r="AG581" s="76">
        <v>351</v>
      </c>
      <c r="AH581" s="76"/>
      <c r="AI581" s="76" t="s">
        <v>5088</v>
      </c>
      <c r="AJ581" s="76"/>
      <c r="AK581" s="81" t="s">
        <v>6599</v>
      </c>
      <c r="AL581" s="76"/>
      <c r="AM581" s="78">
        <v>40108.230763888889</v>
      </c>
      <c r="AN581" s="76" t="s">
        <v>8071</v>
      </c>
      <c r="AO581" s="81" t="s">
        <v>8650</v>
      </c>
      <c r="AP581" s="76" t="s">
        <v>65</v>
      </c>
      <c r="AQ581" s="48"/>
      <c r="AR581" s="48"/>
      <c r="AS581" s="48"/>
      <c r="AT581" s="48"/>
      <c r="AU581" s="48"/>
      <c r="AV581" s="48"/>
      <c r="AW581" s="48"/>
      <c r="AX581" s="48"/>
      <c r="AY581" s="48"/>
      <c r="AZ581" s="48"/>
      <c r="BA581" s="2"/>
      <c r="BB581" s="3"/>
      <c r="BC581" s="3"/>
      <c r="BD581" s="3"/>
      <c r="BE581" s="3"/>
    </row>
    <row r="582" spans="1:57" x14ac:dyDescent="0.3">
      <c r="A582" s="62" t="s">
        <v>1305</v>
      </c>
      <c r="B582" s="63"/>
      <c r="C582" s="63"/>
      <c r="D582" s="64"/>
      <c r="E582" s="66"/>
      <c r="F582" s="98" t="s">
        <v>7429</v>
      </c>
      <c r="G582" s="63"/>
      <c r="H582" s="67"/>
      <c r="I582" s="68"/>
      <c r="J582" s="68"/>
      <c r="K582" s="67" t="s">
        <v>9881</v>
      </c>
      <c r="L582" s="71"/>
      <c r="M582" s="72">
        <v>471.8525390625</v>
      </c>
      <c r="N582" s="72">
        <v>3627.8193359375</v>
      </c>
      <c r="O582" s="73"/>
      <c r="P582" s="74"/>
      <c r="Q582" s="74"/>
      <c r="R582" s="84"/>
      <c r="S582" s="48">
        <v>1</v>
      </c>
      <c r="T582" s="48">
        <v>0</v>
      </c>
      <c r="U582" s="49">
        <v>0</v>
      </c>
      <c r="V582" s="49">
        <v>5.5560000000000002E-3</v>
      </c>
      <c r="W582" s="49">
        <v>0</v>
      </c>
      <c r="X582" s="49">
        <v>0.55572600000000005</v>
      </c>
      <c r="Y582" s="49">
        <v>0</v>
      </c>
      <c r="Z582" s="49">
        <v>0</v>
      </c>
      <c r="AA582" s="69">
        <v>582</v>
      </c>
      <c r="AB582" s="69"/>
      <c r="AC582" s="70"/>
      <c r="AD582" s="76">
        <v>20418</v>
      </c>
      <c r="AE582" s="76">
        <v>96600</v>
      </c>
      <c r="AF582" s="76">
        <v>36629</v>
      </c>
      <c r="AG582" s="76">
        <v>10117</v>
      </c>
      <c r="AH582" s="76"/>
      <c r="AI582" s="76" t="s">
        <v>5089</v>
      </c>
      <c r="AJ582" s="76" t="s">
        <v>6015</v>
      </c>
      <c r="AK582" s="81" t="s">
        <v>6600</v>
      </c>
      <c r="AL582" s="76"/>
      <c r="AM582" s="78">
        <v>39816.160358796296</v>
      </c>
      <c r="AN582" s="76" t="s">
        <v>8071</v>
      </c>
      <c r="AO582" s="81" t="s">
        <v>8651</v>
      </c>
      <c r="AP582" s="76" t="s">
        <v>65</v>
      </c>
      <c r="AQ582" s="48"/>
      <c r="AR582" s="48"/>
      <c r="AS582" s="48"/>
      <c r="AT582" s="48"/>
      <c r="AU582" s="48"/>
      <c r="AV582" s="48"/>
      <c r="AW582" s="48"/>
      <c r="AX582" s="48"/>
      <c r="AY582" s="48"/>
      <c r="AZ582" s="48"/>
      <c r="BA582" s="2"/>
      <c r="BB582" s="3"/>
      <c r="BC582" s="3"/>
      <c r="BD582" s="3"/>
      <c r="BE582" s="3"/>
    </row>
    <row r="583" spans="1:57" x14ac:dyDescent="0.3">
      <c r="A583" s="62" t="s">
        <v>1306</v>
      </c>
      <c r="B583" s="63"/>
      <c r="C583" s="63"/>
      <c r="D583" s="64"/>
      <c r="E583" s="66"/>
      <c r="F583" s="98" t="s">
        <v>7430</v>
      </c>
      <c r="G583" s="63"/>
      <c r="H583" s="67"/>
      <c r="I583" s="68"/>
      <c r="J583" s="68"/>
      <c r="K583" s="67" t="s">
        <v>9882</v>
      </c>
      <c r="L583" s="71"/>
      <c r="M583" s="72">
        <v>582.34722900390625</v>
      </c>
      <c r="N583" s="72">
        <v>4552.55908203125</v>
      </c>
      <c r="O583" s="73"/>
      <c r="P583" s="74"/>
      <c r="Q583" s="74"/>
      <c r="R583" s="84"/>
      <c r="S583" s="48">
        <v>1</v>
      </c>
      <c r="T583" s="48">
        <v>0</v>
      </c>
      <c r="U583" s="49">
        <v>0</v>
      </c>
      <c r="V583" s="49">
        <v>5.5560000000000002E-3</v>
      </c>
      <c r="W583" s="49">
        <v>0</v>
      </c>
      <c r="X583" s="49">
        <v>0.55572600000000005</v>
      </c>
      <c r="Y583" s="49">
        <v>0</v>
      </c>
      <c r="Z583" s="49">
        <v>0</v>
      </c>
      <c r="AA583" s="69">
        <v>583</v>
      </c>
      <c r="AB583" s="69"/>
      <c r="AC583" s="70"/>
      <c r="AD583" s="76">
        <v>4396</v>
      </c>
      <c r="AE583" s="76">
        <v>192834</v>
      </c>
      <c r="AF583" s="76">
        <v>8239</v>
      </c>
      <c r="AG583" s="76">
        <v>12016</v>
      </c>
      <c r="AH583" s="76"/>
      <c r="AI583" s="76" t="s">
        <v>5090</v>
      </c>
      <c r="AJ583" s="76"/>
      <c r="AK583" s="81" t="s">
        <v>6601</v>
      </c>
      <c r="AL583" s="76"/>
      <c r="AM583" s="78">
        <v>39856.816238425927</v>
      </c>
      <c r="AN583" s="76" t="s">
        <v>8071</v>
      </c>
      <c r="AO583" s="81" t="s">
        <v>8652</v>
      </c>
      <c r="AP583" s="76" t="s">
        <v>65</v>
      </c>
      <c r="AQ583" s="48"/>
      <c r="AR583" s="48"/>
      <c r="AS583" s="48"/>
      <c r="AT583" s="48"/>
      <c r="AU583" s="48"/>
      <c r="AV583" s="48"/>
      <c r="AW583" s="48"/>
      <c r="AX583" s="48"/>
      <c r="AY583" s="48"/>
      <c r="AZ583" s="48"/>
      <c r="BA583" s="2"/>
      <c r="BB583" s="3"/>
      <c r="BC583" s="3"/>
      <c r="BD583" s="3"/>
      <c r="BE583" s="3"/>
    </row>
    <row r="584" spans="1:57" x14ac:dyDescent="0.3">
      <c r="A584" s="62" t="s">
        <v>1307</v>
      </c>
      <c r="B584" s="63"/>
      <c r="C584" s="63"/>
      <c r="D584" s="64"/>
      <c r="E584" s="66"/>
      <c r="F584" s="98" t="s">
        <v>7431</v>
      </c>
      <c r="G584" s="63"/>
      <c r="H584" s="67"/>
      <c r="I584" s="68"/>
      <c r="J584" s="68"/>
      <c r="K584" s="67" t="s">
        <v>9883</v>
      </c>
      <c r="L584" s="71"/>
      <c r="M584" s="72">
        <v>479.67434692382813</v>
      </c>
      <c r="N584" s="72">
        <v>4121.73681640625</v>
      </c>
      <c r="O584" s="73"/>
      <c r="P584" s="74"/>
      <c r="Q584" s="74"/>
      <c r="R584" s="84"/>
      <c r="S584" s="48">
        <v>1</v>
      </c>
      <c r="T584" s="48">
        <v>0</v>
      </c>
      <c r="U584" s="49">
        <v>0</v>
      </c>
      <c r="V584" s="49">
        <v>5.5560000000000002E-3</v>
      </c>
      <c r="W584" s="49">
        <v>0</v>
      </c>
      <c r="X584" s="49">
        <v>0.55572600000000005</v>
      </c>
      <c r="Y584" s="49">
        <v>0</v>
      </c>
      <c r="Z584" s="49">
        <v>0</v>
      </c>
      <c r="AA584" s="69">
        <v>584</v>
      </c>
      <c r="AB584" s="69"/>
      <c r="AC584" s="70"/>
      <c r="AD584" s="76">
        <v>95236</v>
      </c>
      <c r="AE584" s="76">
        <v>11325326</v>
      </c>
      <c r="AF584" s="76">
        <v>207849</v>
      </c>
      <c r="AG584" s="76">
        <v>19908</v>
      </c>
      <c r="AH584" s="76"/>
      <c r="AI584" s="76" t="s">
        <v>5091</v>
      </c>
      <c r="AJ584" s="76" t="s">
        <v>5781</v>
      </c>
      <c r="AK584" s="81" t="s">
        <v>6602</v>
      </c>
      <c r="AL584" s="76"/>
      <c r="AM584" s="78">
        <v>39050.804884259262</v>
      </c>
      <c r="AN584" s="76" t="s">
        <v>8071</v>
      </c>
      <c r="AO584" s="81" t="s">
        <v>8653</v>
      </c>
      <c r="AP584" s="76" t="s">
        <v>65</v>
      </c>
      <c r="AQ584" s="48"/>
      <c r="AR584" s="48"/>
      <c r="AS584" s="48"/>
      <c r="AT584" s="48"/>
      <c r="AU584" s="48"/>
      <c r="AV584" s="48"/>
      <c r="AW584" s="48"/>
      <c r="AX584" s="48"/>
      <c r="AY584" s="48"/>
      <c r="AZ584" s="48"/>
      <c r="BA584" s="2"/>
      <c r="BB584" s="3"/>
      <c r="BC584" s="3"/>
      <c r="BD584" s="3"/>
      <c r="BE584" s="3"/>
    </row>
    <row r="585" spans="1:57" x14ac:dyDescent="0.3">
      <c r="A585" s="62" t="s">
        <v>1308</v>
      </c>
      <c r="B585" s="63"/>
      <c r="C585" s="63"/>
      <c r="D585" s="64"/>
      <c r="E585" s="66"/>
      <c r="F585" s="98" t="s">
        <v>7432</v>
      </c>
      <c r="G585" s="63"/>
      <c r="H585" s="67"/>
      <c r="I585" s="68"/>
      <c r="J585" s="68"/>
      <c r="K585" s="67" t="s">
        <v>9884</v>
      </c>
      <c r="L585" s="71"/>
      <c r="M585" s="72">
        <v>370.33334350585938</v>
      </c>
      <c r="N585" s="72">
        <v>4132.294921875</v>
      </c>
      <c r="O585" s="73"/>
      <c r="P585" s="74"/>
      <c r="Q585" s="74"/>
      <c r="R585" s="84"/>
      <c r="S585" s="48">
        <v>1</v>
      </c>
      <c r="T585" s="48">
        <v>0</v>
      </c>
      <c r="U585" s="49">
        <v>0</v>
      </c>
      <c r="V585" s="49">
        <v>5.5560000000000002E-3</v>
      </c>
      <c r="W585" s="49">
        <v>0</v>
      </c>
      <c r="X585" s="49">
        <v>0.55572600000000005</v>
      </c>
      <c r="Y585" s="49">
        <v>0</v>
      </c>
      <c r="Z585" s="49">
        <v>0</v>
      </c>
      <c r="AA585" s="69">
        <v>585</v>
      </c>
      <c r="AB585" s="69"/>
      <c r="AC585" s="70"/>
      <c r="AD585" s="76">
        <v>549</v>
      </c>
      <c r="AE585" s="76">
        <v>2324</v>
      </c>
      <c r="AF585" s="76">
        <v>2533</v>
      </c>
      <c r="AG585" s="76">
        <v>5844</v>
      </c>
      <c r="AH585" s="76"/>
      <c r="AI585" s="76" t="s">
        <v>5092</v>
      </c>
      <c r="AJ585" s="76" t="s">
        <v>6016</v>
      </c>
      <c r="AK585" s="76"/>
      <c r="AL585" s="76"/>
      <c r="AM585" s="78">
        <v>41585.079918981479</v>
      </c>
      <c r="AN585" s="76" t="s">
        <v>8071</v>
      </c>
      <c r="AO585" s="81" t="s">
        <v>8654</v>
      </c>
      <c r="AP585" s="76" t="s">
        <v>65</v>
      </c>
      <c r="AQ585" s="48"/>
      <c r="AR585" s="48"/>
      <c r="AS585" s="48"/>
      <c r="AT585" s="48"/>
      <c r="AU585" s="48"/>
      <c r="AV585" s="48"/>
      <c r="AW585" s="48"/>
      <c r="AX585" s="48"/>
      <c r="AY585" s="48"/>
      <c r="AZ585" s="48"/>
      <c r="BA585" s="2"/>
      <c r="BB585" s="3"/>
      <c r="BC585" s="3"/>
      <c r="BD585" s="3"/>
      <c r="BE585" s="3"/>
    </row>
    <row r="586" spans="1:57" x14ac:dyDescent="0.3">
      <c r="A586" s="62" t="s">
        <v>621</v>
      </c>
      <c r="B586" s="63"/>
      <c r="C586" s="63"/>
      <c r="D586" s="64"/>
      <c r="E586" s="66"/>
      <c r="F586" s="98" t="s">
        <v>7433</v>
      </c>
      <c r="G586" s="63"/>
      <c r="H586" s="67"/>
      <c r="I586" s="68"/>
      <c r="J586" s="68"/>
      <c r="K586" s="67" t="s">
        <v>9885</v>
      </c>
      <c r="L586" s="71"/>
      <c r="M586" s="72">
        <v>7533.4736328125</v>
      </c>
      <c r="N586" s="72">
        <v>6963.37548828125</v>
      </c>
      <c r="O586" s="73"/>
      <c r="P586" s="74"/>
      <c r="Q586" s="74"/>
      <c r="R586" s="84"/>
      <c r="S586" s="48">
        <v>0</v>
      </c>
      <c r="T586" s="48">
        <v>1</v>
      </c>
      <c r="U586" s="49">
        <v>0</v>
      </c>
      <c r="V586" s="49">
        <v>6.9439999999999997E-3</v>
      </c>
      <c r="W586" s="49">
        <v>0</v>
      </c>
      <c r="X586" s="49">
        <v>0.54690300000000003</v>
      </c>
      <c r="Y586" s="49">
        <v>0</v>
      </c>
      <c r="Z586" s="49">
        <v>0</v>
      </c>
      <c r="AA586" s="69">
        <v>586</v>
      </c>
      <c r="AB586" s="69"/>
      <c r="AC586" s="70"/>
      <c r="AD586" s="76">
        <v>483</v>
      </c>
      <c r="AE586" s="76">
        <v>210</v>
      </c>
      <c r="AF586" s="76">
        <v>19192</v>
      </c>
      <c r="AG586" s="76">
        <v>9676</v>
      </c>
      <c r="AH586" s="76"/>
      <c r="AI586" s="76" t="s">
        <v>5093</v>
      </c>
      <c r="AJ586" s="76" t="s">
        <v>6017</v>
      </c>
      <c r="AK586" s="76"/>
      <c r="AL586" s="76"/>
      <c r="AM586" s="78">
        <v>40033.543599537035</v>
      </c>
      <c r="AN586" s="76" t="s">
        <v>8071</v>
      </c>
      <c r="AO586" s="81" t="s">
        <v>8655</v>
      </c>
      <c r="AP586" s="76" t="s">
        <v>66</v>
      </c>
      <c r="AQ586" s="48" t="s">
        <v>2126</v>
      </c>
      <c r="AR586" s="48" t="s">
        <v>2126</v>
      </c>
      <c r="AS586" s="48" t="s">
        <v>2350</v>
      </c>
      <c r="AT586" s="48" t="s">
        <v>2350</v>
      </c>
      <c r="AU586" s="48"/>
      <c r="AV586" s="48"/>
      <c r="AW586" s="102" t="s">
        <v>10618</v>
      </c>
      <c r="AX586" s="102" t="s">
        <v>10618</v>
      </c>
      <c r="AY586" s="102" t="s">
        <v>11307</v>
      </c>
      <c r="AZ586" s="102" t="s">
        <v>11307</v>
      </c>
      <c r="BA586" s="2"/>
      <c r="BB586" s="3"/>
      <c r="BC586" s="3"/>
      <c r="BD586" s="3"/>
      <c r="BE586" s="3"/>
    </row>
    <row r="587" spans="1:57" x14ac:dyDescent="0.3">
      <c r="A587" s="62" t="s">
        <v>622</v>
      </c>
      <c r="B587" s="63"/>
      <c r="C587" s="63"/>
      <c r="D587" s="64"/>
      <c r="E587" s="66"/>
      <c r="F587" s="98" t="s">
        <v>7434</v>
      </c>
      <c r="G587" s="63"/>
      <c r="H587" s="67"/>
      <c r="I587" s="68"/>
      <c r="J587" s="68"/>
      <c r="K587" s="67" t="s">
        <v>9886</v>
      </c>
      <c r="L587" s="71"/>
      <c r="M587" s="72">
        <v>5855.43701171875</v>
      </c>
      <c r="N587" s="72">
        <v>6243.24267578125</v>
      </c>
      <c r="O587" s="73"/>
      <c r="P587" s="74"/>
      <c r="Q587" s="74"/>
      <c r="R587" s="84"/>
      <c r="S587" s="48">
        <v>0</v>
      </c>
      <c r="T587" s="48">
        <v>1</v>
      </c>
      <c r="U587" s="49">
        <v>0</v>
      </c>
      <c r="V587" s="49">
        <v>1.2658000000000001E-2</v>
      </c>
      <c r="W587" s="49">
        <v>5.5000000000000002E-5</v>
      </c>
      <c r="X587" s="49">
        <v>0.54666599999999999</v>
      </c>
      <c r="Y587" s="49">
        <v>0</v>
      </c>
      <c r="Z587" s="49">
        <v>0</v>
      </c>
      <c r="AA587" s="69">
        <v>587</v>
      </c>
      <c r="AB587" s="69"/>
      <c r="AC587" s="70"/>
      <c r="AD587" s="76">
        <v>82</v>
      </c>
      <c r="AE587" s="76">
        <v>19</v>
      </c>
      <c r="AF587" s="76">
        <v>5972</v>
      </c>
      <c r="AG587" s="76">
        <v>4642</v>
      </c>
      <c r="AH587" s="76"/>
      <c r="AI587" s="76" t="s">
        <v>5094</v>
      </c>
      <c r="AJ587" s="76" t="s">
        <v>6018</v>
      </c>
      <c r="AK587" s="76"/>
      <c r="AL587" s="76"/>
      <c r="AM587" s="78">
        <v>42700.310416666667</v>
      </c>
      <c r="AN587" s="76" t="s">
        <v>8071</v>
      </c>
      <c r="AO587" s="81" t="s">
        <v>8656</v>
      </c>
      <c r="AP587" s="76" t="s">
        <v>66</v>
      </c>
      <c r="AQ587" s="48"/>
      <c r="AR587" s="48"/>
      <c r="AS587" s="48"/>
      <c r="AT587" s="48"/>
      <c r="AU587" s="48"/>
      <c r="AV587" s="48"/>
      <c r="AW587" s="102" t="s">
        <v>10866</v>
      </c>
      <c r="AX587" s="102" t="s">
        <v>10866</v>
      </c>
      <c r="AY587" s="102" t="s">
        <v>11554</v>
      </c>
      <c r="AZ587" s="102" t="s">
        <v>11554</v>
      </c>
      <c r="BA587" s="2"/>
      <c r="BB587" s="3"/>
      <c r="BC587" s="3"/>
      <c r="BD587" s="3"/>
      <c r="BE587" s="3"/>
    </row>
    <row r="588" spans="1:57" x14ac:dyDescent="0.3">
      <c r="A588" s="62" t="s">
        <v>623</v>
      </c>
      <c r="B588" s="63"/>
      <c r="C588" s="63"/>
      <c r="D588" s="64"/>
      <c r="E588" s="66"/>
      <c r="F588" s="98" t="s">
        <v>7435</v>
      </c>
      <c r="G588" s="63"/>
      <c r="H588" s="67"/>
      <c r="I588" s="68"/>
      <c r="J588" s="68"/>
      <c r="K588" s="67" t="s">
        <v>9887</v>
      </c>
      <c r="L588" s="71"/>
      <c r="M588" s="72">
        <v>6860.37353515625</v>
      </c>
      <c r="N588" s="72">
        <v>9675.451171875</v>
      </c>
      <c r="O588" s="73"/>
      <c r="P588" s="74"/>
      <c r="Q588" s="74"/>
      <c r="R588" s="84"/>
      <c r="S588" s="48">
        <v>1</v>
      </c>
      <c r="T588" s="48">
        <v>1</v>
      </c>
      <c r="U588" s="49">
        <v>0</v>
      </c>
      <c r="V588" s="49">
        <v>0</v>
      </c>
      <c r="W588" s="49">
        <v>0</v>
      </c>
      <c r="X588" s="49">
        <v>1</v>
      </c>
      <c r="Y588" s="49">
        <v>0</v>
      </c>
      <c r="Z588" s="49" t="s">
        <v>10536</v>
      </c>
      <c r="AA588" s="69">
        <v>588</v>
      </c>
      <c r="AB588" s="69"/>
      <c r="AC588" s="70"/>
      <c r="AD588" s="76">
        <v>330</v>
      </c>
      <c r="AE588" s="76">
        <v>672</v>
      </c>
      <c r="AF588" s="76">
        <v>78524</v>
      </c>
      <c r="AG588" s="76">
        <v>88440</v>
      </c>
      <c r="AH588" s="76"/>
      <c r="AI588" s="76" t="s">
        <v>5095</v>
      </c>
      <c r="AJ588" s="76" t="s">
        <v>6019</v>
      </c>
      <c r="AK588" s="76"/>
      <c r="AL588" s="76"/>
      <c r="AM588" s="78">
        <v>41493.821608796294</v>
      </c>
      <c r="AN588" s="76" t="s">
        <v>8071</v>
      </c>
      <c r="AO588" s="81" t="s">
        <v>8657</v>
      </c>
      <c r="AP588" s="76" t="s">
        <v>66</v>
      </c>
      <c r="AQ588" s="48"/>
      <c r="AR588" s="48"/>
      <c r="AS588" s="48"/>
      <c r="AT588" s="48"/>
      <c r="AU588" s="48"/>
      <c r="AV588" s="48"/>
      <c r="AW588" s="102" t="s">
        <v>10913</v>
      </c>
      <c r="AX588" s="102" t="s">
        <v>10913</v>
      </c>
      <c r="AY588" s="102" t="s">
        <v>11601</v>
      </c>
      <c r="AZ588" s="102" t="s">
        <v>11601</v>
      </c>
      <c r="BA588" s="2"/>
      <c r="BB588" s="3"/>
      <c r="BC588" s="3"/>
      <c r="BD588" s="3"/>
      <c r="BE588" s="3"/>
    </row>
    <row r="589" spans="1:57" x14ac:dyDescent="0.3">
      <c r="A589" s="62" t="s">
        <v>624</v>
      </c>
      <c r="B589" s="63"/>
      <c r="C589" s="63"/>
      <c r="D589" s="64"/>
      <c r="E589" s="66"/>
      <c r="F589" s="98" t="s">
        <v>7436</v>
      </c>
      <c r="G589" s="63"/>
      <c r="H589" s="67"/>
      <c r="I589" s="68"/>
      <c r="J589" s="68"/>
      <c r="K589" s="67" t="s">
        <v>9888</v>
      </c>
      <c r="L589" s="71"/>
      <c r="M589" s="72">
        <v>3832.17138671875</v>
      </c>
      <c r="N589" s="72">
        <v>6389.47021484375</v>
      </c>
      <c r="O589" s="73"/>
      <c r="P589" s="74"/>
      <c r="Q589" s="74"/>
      <c r="R589" s="84"/>
      <c r="S589" s="48">
        <v>0</v>
      </c>
      <c r="T589" s="48">
        <v>1</v>
      </c>
      <c r="U589" s="49">
        <v>0</v>
      </c>
      <c r="V589" s="49">
        <v>1.2658000000000001E-2</v>
      </c>
      <c r="W589" s="49">
        <v>5.5000000000000002E-5</v>
      </c>
      <c r="X589" s="49">
        <v>0.54666599999999999</v>
      </c>
      <c r="Y589" s="49">
        <v>0</v>
      </c>
      <c r="Z589" s="49">
        <v>0</v>
      </c>
      <c r="AA589" s="69">
        <v>589</v>
      </c>
      <c r="AB589" s="69"/>
      <c r="AC589" s="70"/>
      <c r="AD589" s="76">
        <v>243</v>
      </c>
      <c r="AE589" s="76">
        <v>21</v>
      </c>
      <c r="AF589" s="76">
        <v>638</v>
      </c>
      <c r="AG589" s="76">
        <v>5040</v>
      </c>
      <c r="AH589" s="76"/>
      <c r="AI589" s="76" t="s">
        <v>5096</v>
      </c>
      <c r="AJ589" s="76"/>
      <c r="AK589" s="76"/>
      <c r="AL589" s="76"/>
      <c r="AM589" s="78">
        <v>41485.311157407406</v>
      </c>
      <c r="AN589" s="76" t="s">
        <v>8071</v>
      </c>
      <c r="AO589" s="81" t="s">
        <v>8658</v>
      </c>
      <c r="AP589" s="76" t="s">
        <v>66</v>
      </c>
      <c r="AQ589" s="48"/>
      <c r="AR589" s="48"/>
      <c r="AS589" s="48"/>
      <c r="AT589" s="48"/>
      <c r="AU589" s="48"/>
      <c r="AV589" s="48"/>
      <c r="AW589" s="102" t="s">
        <v>10866</v>
      </c>
      <c r="AX589" s="102" t="s">
        <v>10866</v>
      </c>
      <c r="AY589" s="102" t="s">
        <v>11554</v>
      </c>
      <c r="AZ589" s="102" t="s">
        <v>11554</v>
      </c>
      <c r="BA589" s="2"/>
      <c r="BB589" s="3"/>
      <c r="BC589" s="3"/>
      <c r="BD589" s="3"/>
      <c r="BE589" s="3"/>
    </row>
    <row r="590" spans="1:57" x14ac:dyDescent="0.3">
      <c r="A590" s="62" t="s">
        <v>625</v>
      </c>
      <c r="B590" s="63"/>
      <c r="C590" s="63"/>
      <c r="D590" s="64"/>
      <c r="E590" s="66"/>
      <c r="F590" s="98" t="s">
        <v>7437</v>
      </c>
      <c r="G590" s="63"/>
      <c r="H590" s="67"/>
      <c r="I590" s="68"/>
      <c r="J590" s="68"/>
      <c r="K590" s="67" t="s">
        <v>9889</v>
      </c>
      <c r="L590" s="71"/>
      <c r="M590" s="72">
        <v>9536.0830078125</v>
      </c>
      <c r="N590" s="72">
        <v>3804.193359375</v>
      </c>
      <c r="O590" s="73"/>
      <c r="P590" s="74"/>
      <c r="Q590" s="74"/>
      <c r="R590" s="84"/>
      <c r="S590" s="48">
        <v>0</v>
      </c>
      <c r="T590" s="48">
        <v>1</v>
      </c>
      <c r="U590" s="49">
        <v>0</v>
      </c>
      <c r="V590" s="49">
        <v>1</v>
      </c>
      <c r="W590" s="49">
        <v>0</v>
      </c>
      <c r="X590" s="49">
        <v>1</v>
      </c>
      <c r="Y590" s="49">
        <v>0</v>
      </c>
      <c r="Z590" s="49">
        <v>0</v>
      </c>
      <c r="AA590" s="69">
        <v>590</v>
      </c>
      <c r="AB590" s="69"/>
      <c r="AC590" s="70"/>
      <c r="AD590" s="76">
        <v>662</v>
      </c>
      <c r="AE590" s="76">
        <v>790</v>
      </c>
      <c r="AF590" s="76">
        <v>58391</v>
      </c>
      <c r="AG590" s="76">
        <v>246</v>
      </c>
      <c r="AH590" s="76"/>
      <c r="AI590" s="76" t="s">
        <v>5097</v>
      </c>
      <c r="AJ590" s="76"/>
      <c r="AK590" s="76"/>
      <c r="AL590" s="76"/>
      <c r="AM590" s="78">
        <v>40598.499212962961</v>
      </c>
      <c r="AN590" s="76" t="s">
        <v>8071</v>
      </c>
      <c r="AO590" s="81" t="s">
        <v>8659</v>
      </c>
      <c r="AP590" s="76" t="s">
        <v>66</v>
      </c>
      <c r="AQ590" s="48"/>
      <c r="AR590" s="48"/>
      <c r="AS590" s="48"/>
      <c r="AT590" s="48"/>
      <c r="AU590" s="48"/>
      <c r="AV590" s="48"/>
      <c r="AW590" s="102" t="s">
        <v>10914</v>
      </c>
      <c r="AX590" s="102" t="s">
        <v>10914</v>
      </c>
      <c r="AY590" s="102" t="s">
        <v>11602</v>
      </c>
      <c r="AZ590" s="102" t="s">
        <v>11602</v>
      </c>
      <c r="BA590" s="2"/>
      <c r="BB590" s="3"/>
      <c r="BC590" s="3"/>
      <c r="BD590" s="3"/>
      <c r="BE590" s="3"/>
    </row>
    <row r="591" spans="1:57" x14ac:dyDescent="0.3">
      <c r="A591" s="62" t="s">
        <v>1309</v>
      </c>
      <c r="B591" s="63"/>
      <c r="C591" s="63"/>
      <c r="D591" s="64"/>
      <c r="E591" s="66"/>
      <c r="F591" s="98" t="s">
        <v>7438</v>
      </c>
      <c r="G591" s="63"/>
      <c r="H591" s="67"/>
      <c r="I591" s="68"/>
      <c r="J591" s="68"/>
      <c r="K591" s="67" t="s">
        <v>9890</v>
      </c>
      <c r="L591" s="71"/>
      <c r="M591" s="72">
        <v>9628.6669921875</v>
      </c>
      <c r="N591" s="72">
        <v>3741.82958984375</v>
      </c>
      <c r="O591" s="73"/>
      <c r="P591" s="74"/>
      <c r="Q591" s="74"/>
      <c r="R591" s="84"/>
      <c r="S591" s="48">
        <v>1</v>
      </c>
      <c r="T591" s="48">
        <v>0</v>
      </c>
      <c r="U591" s="49">
        <v>0</v>
      </c>
      <c r="V591" s="49">
        <v>1</v>
      </c>
      <c r="W591" s="49">
        <v>0</v>
      </c>
      <c r="X591" s="49">
        <v>1</v>
      </c>
      <c r="Y591" s="49">
        <v>0</v>
      </c>
      <c r="Z591" s="49">
        <v>0</v>
      </c>
      <c r="AA591" s="69">
        <v>591</v>
      </c>
      <c r="AB591" s="69"/>
      <c r="AC591" s="70"/>
      <c r="AD591" s="76">
        <v>569</v>
      </c>
      <c r="AE591" s="76">
        <v>1698</v>
      </c>
      <c r="AF591" s="76">
        <v>100149</v>
      </c>
      <c r="AG591" s="76">
        <v>3056</v>
      </c>
      <c r="AH591" s="76"/>
      <c r="AI591" s="76"/>
      <c r="AJ591" s="76" t="s">
        <v>6020</v>
      </c>
      <c r="AK591" s="76"/>
      <c r="AL591" s="76"/>
      <c r="AM591" s="78">
        <v>40619.583495370367</v>
      </c>
      <c r="AN591" s="76" t="s">
        <v>8071</v>
      </c>
      <c r="AO591" s="81" t="s">
        <v>8660</v>
      </c>
      <c r="AP591" s="76" t="s">
        <v>65</v>
      </c>
      <c r="AQ591" s="48"/>
      <c r="AR591" s="48"/>
      <c r="AS591" s="48"/>
      <c r="AT591" s="48"/>
      <c r="AU591" s="48"/>
      <c r="AV591" s="48"/>
      <c r="AW591" s="48"/>
      <c r="AX591" s="48"/>
      <c r="AY591" s="48"/>
      <c r="AZ591" s="48"/>
      <c r="BA591" s="2"/>
      <c r="BB591" s="3"/>
      <c r="BC591" s="3"/>
      <c r="BD591" s="3"/>
      <c r="BE591" s="3"/>
    </row>
    <row r="592" spans="1:57" x14ac:dyDescent="0.3">
      <c r="A592" s="62" t="s">
        <v>627</v>
      </c>
      <c r="B592" s="63"/>
      <c r="C592" s="63"/>
      <c r="D592" s="64"/>
      <c r="E592" s="66"/>
      <c r="F592" s="98" t="s">
        <v>7439</v>
      </c>
      <c r="G592" s="63"/>
      <c r="H592" s="67"/>
      <c r="I592" s="68"/>
      <c r="J592" s="68"/>
      <c r="K592" s="67" t="s">
        <v>9891</v>
      </c>
      <c r="L592" s="71"/>
      <c r="M592" s="72">
        <v>2521.617431640625</v>
      </c>
      <c r="N592" s="72">
        <v>3492.374267578125</v>
      </c>
      <c r="O592" s="73"/>
      <c r="P592" s="74"/>
      <c r="Q592" s="74"/>
      <c r="R592" s="84"/>
      <c r="S592" s="48">
        <v>0</v>
      </c>
      <c r="T592" s="48">
        <v>1</v>
      </c>
      <c r="U592" s="49">
        <v>0</v>
      </c>
      <c r="V592" s="49">
        <v>0.2</v>
      </c>
      <c r="W592" s="49">
        <v>0</v>
      </c>
      <c r="X592" s="49">
        <v>0.61068699999999998</v>
      </c>
      <c r="Y592" s="49">
        <v>0</v>
      </c>
      <c r="Z592" s="49">
        <v>0</v>
      </c>
      <c r="AA592" s="69">
        <v>592</v>
      </c>
      <c r="AB592" s="69"/>
      <c r="AC592" s="70"/>
      <c r="AD592" s="76">
        <v>1206</v>
      </c>
      <c r="AE592" s="76">
        <v>431</v>
      </c>
      <c r="AF592" s="76">
        <v>27649</v>
      </c>
      <c r="AG592" s="76">
        <v>6161</v>
      </c>
      <c r="AH592" s="76"/>
      <c r="AI592" s="76" t="s">
        <v>5098</v>
      </c>
      <c r="AJ592" s="76" t="s">
        <v>6021</v>
      </c>
      <c r="AK592" s="81" t="s">
        <v>6603</v>
      </c>
      <c r="AL592" s="76"/>
      <c r="AM592" s="78">
        <v>39911.594537037039</v>
      </c>
      <c r="AN592" s="76" t="s">
        <v>8071</v>
      </c>
      <c r="AO592" s="81" t="s">
        <v>8661</v>
      </c>
      <c r="AP592" s="76" t="s">
        <v>66</v>
      </c>
      <c r="AQ592" s="48" t="s">
        <v>2185</v>
      </c>
      <c r="AR592" s="48" t="s">
        <v>2185</v>
      </c>
      <c r="AS592" s="48" t="s">
        <v>2359</v>
      </c>
      <c r="AT592" s="48" t="s">
        <v>2359</v>
      </c>
      <c r="AU592" s="48"/>
      <c r="AV592" s="48"/>
      <c r="AW592" s="102" t="s">
        <v>10798</v>
      </c>
      <c r="AX592" s="102" t="s">
        <v>10798</v>
      </c>
      <c r="AY592" s="102" t="s">
        <v>11487</v>
      </c>
      <c r="AZ592" s="102" t="s">
        <v>11487</v>
      </c>
      <c r="BA592" s="2"/>
      <c r="BB592" s="3"/>
      <c r="BC592" s="3"/>
      <c r="BD592" s="3"/>
      <c r="BE592" s="3"/>
    </row>
    <row r="593" spans="1:57" x14ac:dyDescent="0.3">
      <c r="A593" s="62" t="s">
        <v>628</v>
      </c>
      <c r="B593" s="63"/>
      <c r="C593" s="63"/>
      <c r="D593" s="64"/>
      <c r="E593" s="66"/>
      <c r="F593" s="98" t="s">
        <v>7440</v>
      </c>
      <c r="G593" s="63"/>
      <c r="H593" s="67"/>
      <c r="I593" s="68"/>
      <c r="J593" s="68"/>
      <c r="K593" s="67" t="s">
        <v>9892</v>
      </c>
      <c r="L593" s="71"/>
      <c r="M593" s="72">
        <v>7688.380859375</v>
      </c>
      <c r="N593" s="72">
        <v>4864.37841796875</v>
      </c>
      <c r="O593" s="73"/>
      <c r="P593" s="74"/>
      <c r="Q593" s="74"/>
      <c r="R593" s="84"/>
      <c r="S593" s="48">
        <v>0</v>
      </c>
      <c r="T593" s="48">
        <v>1</v>
      </c>
      <c r="U593" s="49">
        <v>0</v>
      </c>
      <c r="V593" s="49">
        <v>0.14285700000000001</v>
      </c>
      <c r="W593" s="49">
        <v>0</v>
      </c>
      <c r="X593" s="49">
        <v>0.65540500000000002</v>
      </c>
      <c r="Y593" s="49">
        <v>0</v>
      </c>
      <c r="Z593" s="49">
        <v>0</v>
      </c>
      <c r="AA593" s="69">
        <v>593</v>
      </c>
      <c r="AB593" s="69"/>
      <c r="AC593" s="70"/>
      <c r="AD593" s="76">
        <v>1288</v>
      </c>
      <c r="AE593" s="76">
        <v>1398</v>
      </c>
      <c r="AF593" s="76">
        <v>30519</v>
      </c>
      <c r="AG593" s="76">
        <v>19018</v>
      </c>
      <c r="AH593" s="76"/>
      <c r="AI593" s="76" t="s">
        <v>5099</v>
      </c>
      <c r="AJ593" s="76" t="s">
        <v>6022</v>
      </c>
      <c r="AK593" s="81" t="s">
        <v>6604</v>
      </c>
      <c r="AL593" s="76"/>
      <c r="AM593" s="78">
        <v>42209.860682870371</v>
      </c>
      <c r="AN593" s="76" t="s">
        <v>8071</v>
      </c>
      <c r="AO593" s="81" t="s">
        <v>8662</v>
      </c>
      <c r="AP593" s="76" t="s">
        <v>66</v>
      </c>
      <c r="AQ593" s="48"/>
      <c r="AR593" s="48"/>
      <c r="AS593" s="48"/>
      <c r="AT593" s="48"/>
      <c r="AU593" s="48"/>
      <c r="AV593" s="48"/>
      <c r="AW593" s="102" t="s">
        <v>10874</v>
      </c>
      <c r="AX593" s="102" t="s">
        <v>10874</v>
      </c>
      <c r="AY593" s="102" t="s">
        <v>11562</v>
      </c>
      <c r="AZ593" s="102" t="s">
        <v>11562</v>
      </c>
      <c r="BA593" s="2"/>
      <c r="BB593" s="3"/>
      <c r="BC593" s="3"/>
      <c r="BD593" s="3"/>
      <c r="BE593" s="3"/>
    </row>
    <row r="594" spans="1:57" x14ac:dyDescent="0.3">
      <c r="A594" s="62" t="s">
        <v>629</v>
      </c>
      <c r="B594" s="63"/>
      <c r="C594" s="63"/>
      <c r="D594" s="64"/>
      <c r="E594" s="66"/>
      <c r="F594" s="98" t="s">
        <v>7441</v>
      </c>
      <c r="G594" s="63"/>
      <c r="H594" s="67"/>
      <c r="I594" s="68"/>
      <c r="J594" s="68"/>
      <c r="K594" s="67" t="s">
        <v>9893</v>
      </c>
      <c r="L594" s="71"/>
      <c r="M594" s="72">
        <v>6079.638671875</v>
      </c>
      <c r="N594" s="72">
        <v>6576.1025390625</v>
      </c>
      <c r="O594" s="73"/>
      <c r="P594" s="74"/>
      <c r="Q594" s="74"/>
      <c r="R594" s="84"/>
      <c r="S594" s="48">
        <v>0</v>
      </c>
      <c r="T594" s="48">
        <v>1</v>
      </c>
      <c r="U594" s="49">
        <v>0</v>
      </c>
      <c r="V594" s="49">
        <v>1.2658000000000001E-2</v>
      </c>
      <c r="W594" s="49">
        <v>5.5000000000000002E-5</v>
      </c>
      <c r="X594" s="49">
        <v>0.54666599999999999</v>
      </c>
      <c r="Y594" s="49">
        <v>0</v>
      </c>
      <c r="Z594" s="49">
        <v>0</v>
      </c>
      <c r="AA594" s="69">
        <v>594</v>
      </c>
      <c r="AB594" s="69"/>
      <c r="AC594" s="70"/>
      <c r="AD594" s="76">
        <v>189</v>
      </c>
      <c r="AE594" s="76">
        <v>103</v>
      </c>
      <c r="AF594" s="76">
        <v>5326</v>
      </c>
      <c r="AG594" s="76">
        <v>11144</v>
      </c>
      <c r="AH594" s="76"/>
      <c r="AI594" s="76"/>
      <c r="AJ594" s="76"/>
      <c r="AK594" s="76"/>
      <c r="AL594" s="76"/>
      <c r="AM594" s="78">
        <v>43393.331435185188</v>
      </c>
      <c r="AN594" s="76" t="s">
        <v>8071</v>
      </c>
      <c r="AO594" s="81" t="s">
        <v>8663</v>
      </c>
      <c r="AP594" s="76" t="s">
        <v>66</v>
      </c>
      <c r="AQ594" s="48"/>
      <c r="AR594" s="48"/>
      <c r="AS594" s="48"/>
      <c r="AT594" s="48"/>
      <c r="AU594" s="48"/>
      <c r="AV594" s="48"/>
      <c r="AW594" s="102" t="s">
        <v>10866</v>
      </c>
      <c r="AX594" s="102" t="s">
        <v>10866</v>
      </c>
      <c r="AY594" s="102" t="s">
        <v>11554</v>
      </c>
      <c r="AZ594" s="102" t="s">
        <v>11554</v>
      </c>
      <c r="BA594" s="2"/>
      <c r="BB594" s="3"/>
      <c r="BC594" s="3"/>
      <c r="BD594" s="3"/>
      <c r="BE594" s="3"/>
    </row>
    <row r="595" spans="1:57" x14ac:dyDescent="0.3">
      <c r="A595" s="62" t="s">
        <v>630</v>
      </c>
      <c r="B595" s="63"/>
      <c r="C595" s="63"/>
      <c r="D595" s="64"/>
      <c r="E595" s="66"/>
      <c r="F595" s="98" t="s">
        <v>7442</v>
      </c>
      <c r="G595" s="63"/>
      <c r="H595" s="67"/>
      <c r="I595" s="68"/>
      <c r="J595" s="68"/>
      <c r="K595" s="67" t="s">
        <v>9894</v>
      </c>
      <c r="L595" s="71"/>
      <c r="M595" s="72">
        <v>4109.208984375</v>
      </c>
      <c r="N595" s="72">
        <v>6460.74560546875</v>
      </c>
      <c r="O595" s="73"/>
      <c r="P595" s="74"/>
      <c r="Q595" s="74"/>
      <c r="R595" s="84"/>
      <c r="S595" s="48">
        <v>0</v>
      </c>
      <c r="T595" s="48">
        <v>1</v>
      </c>
      <c r="U595" s="49">
        <v>0</v>
      </c>
      <c r="V595" s="49">
        <v>1.2658000000000001E-2</v>
      </c>
      <c r="W595" s="49">
        <v>5.5000000000000002E-5</v>
      </c>
      <c r="X595" s="49">
        <v>0.54666599999999999</v>
      </c>
      <c r="Y595" s="49">
        <v>0</v>
      </c>
      <c r="Z595" s="49">
        <v>0</v>
      </c>
      <c r="AA595" s="69">
        <v>595</v>
      </c>
      <c r="AB595" s="69"/>
      <c r="AC595" s="70"/>
      <c r="AD595" s="76">
        <v>1546</v>
      </c>
      <c r="AE595" s="76">
        <v>11245</v>
      </c>
      <c r="AF595" s="76">
        <v>98720</v>
      </c>
      <c r="AG595" s="76">
        <v>37622</v>
      </c>
      <c r="AH595" s="76"/>
      <c r="AI595" s="76" t="s">
        <v>5100</v>
      </c>
      <c r="AJ595" s="76" t="s">
        <v>6023</v>
      </c>
      <c r="AK595" s="81" t="s">
        <v>6605</v>
      </c>
      <c r="AL595" s="76"/>
      <c r="AM595" s="78">
        <v>40930.217268518521</v>
      </c>
      <c r="AN595" s="76" t="s">
        <v>8071</v>
      </c>
      <c r="AO595" s="81" t="s">
        <v>8664</v>
      </c>
      <c r="AP595" s="76" t="s">
        <v>66</v>
      </c>
      <c r="AQ595" s="48"/>
      <c r="AR595" s="48"/>
      <c r="AS595" s="48"/>
      <c r="AT595" s="48"/>
      <c r="AU595" s="48"/>
      <c r="AV595" s="48"/>
      <c r="AW595" s="102" t="s">
        <v>10866</v>
      </c>
      <c r="AX595" s="102" t="s">
        <v>10866</v>
      </c>
      <c r="AY595" s="102" t="s">
        <v>11554</v>
      </c>
      <c r="AZ595" s="102" t="s">
        <v>11554</v>
      </c>
      <c r="BA595" s="2"/>
      <c r="BB595" s="3"/>
      <c r="BC595" s="3"/>
      <c r="BD595" s="3"/>
      <c r="BE595" s="3"/>
    </row>
    <row r="596" spans="1:57" x14ac:dyDescent="0.3">
      <c r="A596" s="62" t="s">
        <v>631</v>
      </c>
      <c r="B596" s="63"/>
      <c r="C596" s="63"/>
      <c r="D596" s="64"/>
      <c r="E596" s="66"/>
      <c r="F596" s="98" t="s">
        <v>7443</v>
      </c>
      <c r="G596" s="63"/>
      <c r="H596" s="67"/>
      <c r="I596" s="68"/>
      <c r="J596" s="68"/>
      <c r="K596" s="67" t="s">
        <v>9895</v>
      </c>
      <c r="L596" s="71"/>
      <c r="M596" s="72">
        <v>3934.82080078125</v>
      </c>
      <c r="N596" s="72">
        <v>6735.0703125</v>
      </c>
      <c r="O596" s="73"/>
      <c r="P596" s="74"/>
      <c r="Q596" s="74"/>
      <c r="R596" s="84"/>
      <c r="S596" s="48">
        <v>0</v>
      </c>
      <c r="T596" s="48">
        <v>1</v>
      </c>
      <c r="U596" s="49">
        <v>0</v>
      </c>
      <c r="V596" s="49">
        <v>1.2658000000000001E-2</v>
      </c>
      <c r="W596" s="49">
        <v>5.5000000000000002E-5</v>
      </c>
      <c r="X596" s="49">
        <v>0.54666599999999999</v>
      </c>
      <c r="Y596" s="49">
        <v>0</v>
      </c>
      <c r="Z596" s="49">
        <v>0</v>
      </c>
      <c r="AA596" s="69">
        <v>596</v>
      </c>
      <c r="AB596" s="69"/>
      <c r="AC596" s="70"/>
      <c r="AD596" s="76">
        <v>342</v>
      </c>
      <c r="AE596" s="76">
        <v>295</v>
      </c>
      <c r="AF596" s="76">
        <v>21557</v>
      </c>
      <c r="AG596" s="76">
        <v>24226</v>
      </c>
      <c r="AH596" s="76"/>
      <c r="AI596" s="76" t="s">
        <v>5101</v>
      </c>
      <c r="AJ596" s="76" t="s">
        <v>6024</v>
      </c>
      <c r="AK596" s="76"/>
      <c r="AL596" s="76"/>
      <c r="AM596" s="78">
        <v>43161.480636574073</v>
      </c>
      <c r="AN596" s="76" t="s">
        <v>8071</v>
      </c>
      <c r="AO596" s="81" t="s">
        <v>8665</v>
      </c>
      <c r="AP596" s="76" t="s">
        <v>66</v>
      </c>
      <c r="AQ596" s="48"/>
      <c r="AR596" s="48"/>
      <c r="AS596" s="48"/>
      <c r="AT596" s="48"/>
      <c r="AU596" s="48"/>
      <c r="AV596" s="48"/>
      <c r="AW596" s="102" t="s">
        <v>10866</v>
      </c>
      <c r="AX596" s="102" t="s">
        <v>10866</v>
      </c>
      <c r="AY596" s="102" t="s">
        <v>11554</v>
      </c>
      <c r="AZ596" s="102" t="s">
        <v>11554</v>
      </c>
      <c r="BA596" s="2"/>
      <c r="BB596" s="3"/>
      <c r="BC596" s="3"/>
      <c r="BD596" s="3"/>
      <c r="BE596" s="3"/>
    </row>
    <row r="597" spans="1:57" x14ac:dyDescent="0.3">
      <c r="A597" s="62" t="s">
        <v>632</v>
      </c>
      <c r="B597" s="63"/>
      <c r="C597" s="63"/>
      <c r="D597" s="64"/>
      <c r="E597" s="66"/>
      <c r="F597" s="98" t="s">
        <v>7444</v>
      </c>
      <c r="G597" s="63"/>
      <c r="H597" s="67"/>
      <c r="I597" s="68"/>
      <c r="J597" s="68"/>
      <c r="K597" s="67" t="s">
        <v>9896</v>
      </c>
      <c r="L597" s="71"/>
      <c r="M597" s="72">
        <v>7572.62158203125</v>
      </c>
      <c r="N597" s="72">
        <v>6502.560546875</v>
      </c>
      <c r="O597" s="73"/>
      <c r="P597" s="74"/>
      <c r="Q597" s="74"/>
      <c r="R597" s="84"/>
      <c r="S597" s="48">
        <v>0</v>
      </c>
      <c r="T597" s="48">
        <v>1</v>
      </c>
      <c r="U597" s="49">
        <v>0</v>
      </c>
      <c r="V597" s="49">
        <v>6.9439999999999997E-3</v>
      </c>
      <c r="W597" s="49">
        <v>0</v>
      </c>
      <c r="X597" s="49">
        <v>0.54690300000000003</v>
      </c>
      <c r="Y597" s="49">
        <v>0</v>
      </c>
      <c r="Z597" s="49">
        <v>0</v>
      </c>
      <c r="AA597" s="69">
        <v>597</v>
      </c>
      <c r="AB597" s="69"/>
      <c r="AC597" s="70"/>
      <c r="AD597" s="76">
        <v>335</v>
      </c>
      <c r="AE597" s="76">
        <v>180</v>
      </c>
      <c r="AF597" s="76">
        <v>952</v>
      </c>
      <c r="AG597" s="76">
        <v>70</v>
      </c>
      <c r="AH597" s="76"/>
      <c r="AI597" s="76"/>
      <c r="AJ597" s="76"/>
      <c r="AK597" s="76"/>
      <c r="AL597" s="76"/>
      <c r="AM597" s="78">
        <v>40730.843993055554</v>
      </c>
      <c r="AN597" s="76" t="s">
        <v>8071</v>
      </c>
      <c r="AO597" s="81" t="s">
        <v>8666</v>
      </c>
      <c r="AP597" s="76" t="s">
        <v>66</v>
      </c>
      <c r="AQ597" s="48" t="s">
        <v>2126</v>
      </c>
      <c r="AR597" s="48" t="s">
        <v>2126</v>
      </c>
      <c r="AS597" s="48" t="s">
        <v>2350</v>
      </c>
      <c r="AT597" s="48" t="s">
        <v>2350</v>
      </c>
      <c r="AU597" s="48"/>
      <c r="AV597" s="48"/>
      <c r="AW597" s="102" t="s">
        <v>10618</v>
      </c>
      <c r="AX597" s="102" t="s">
        <v>10618</v>
      </c>
      <c r="AY597" s="102" t="s">
        <v>11307</v>
      </c>
      <c r="AZ597" s="102" t="s">
        <v>11307</v>
      </c>
      <c r="BA597" s="2"/>
      <c r="BB597" s="3"/>
      <c r="BC597" s="3"/>
      <c r="BD597" s="3"/>
      <c r="BE597" s="3"/>
    </row>
    <row r="598" spans="1:57" x14ac:dyDescent="0.3">
      <c r="A598" s="62" t="s">
        <v>633</v>
      </c>
      <c r="B598" s="63"/>
      <c r="C598" s="63"/>
      <c r="D598" s="64"/>
      <c r="E598" s="66"/>
      <c r="F598" s="98" t="s">
        <v>7445</v>
      </c>
      <c r="G598" s="63"/>
      <c r="H598" s="67"/>
      <c r="I598" s="68"/>
      <c r="J598" s="68"/>
      <c r="K598" s="67" t="s">
        <v>9897</v>
      </c>
      <c r="L598" s="71"/>
      <c r="M598" s="72">
        <v>2047.5433349609375</v>
      </c>
      <c r="N598" s="72">
        <v>6140.9609375</v>
      </c>
      <c r="O598" s="73"/>
      <c r="P598" s="74"/>
      <c r="Q598" s="74"/>
      <c r="R598" s="84"/>
      <c r="S598" s="48">
        <v>0</v>
      </c>
      <c r="T598" s="48">
        <v>1</v>
      </c>
      <c r="U598" s="49">
        <v>0</v>
      </c>
      <c r="V598" s="49">
        <v>9.7090000000000006E-3</v>
      </c>
      <c r="W598" s="49">
        <v>1.8818999999999999E-2</v>
      </c>
      <c r="X598" s="49">
        <v>0.54937599999999998</v>
      </c>
      <c r="Y598" s="49">
        <v>0</v>
      </c>
      <c r="Z598" s="49">
        <v>0</v>
      </c>
      <c r="AA598" s="69">
        <v>598</v>
      </c>
      <c r="AB598" s="69"/>
      <c r="AC598" s="70"/>
      <c r="AD598" s="76">
        <v>12</v>
      </c>
      <c r="AE598" s="76">
        <v>13</v>
      </c>
      <c r="AF598" s="76">
        <v>1553</v>
      </c>
      <c r="AG598" s="76">
        <v>452</v>
      </c>
      <c r="AH598" s="76"/>
      <c r="AI598" s="82" t="s">
        <v>5102</v>
      </c>
      <c r="AJ598" s="76"/>
      <c r="AK598" s="76"/>
      <c r="AL598" s="76"/>
      <c r="AM598" s="78">
        <v>43287.703240740739</v>
      </c>
      <c r="AN598" s="76" t="s">
        <v>8071</v>
      </c>
      <c r="AO598" s="81" t="s">
        <v>8667</v>
      </c>
      <c r="AP598" s="76" t="s">
        <v>66</v>
      </c>
      <c r="AQ598" s="48"/>
      <c r="AR598" s="48"/>
      <c r="AS598" s="48"/>
      <c r="AT598" s="48"/>
      <c r="AU598" s="48"/>
      <c r="AV598" s="48"/>
      <c r="AW598" s="102" t="s">
        <v>10629</v>
      </c>
      <c r="AX598" s="102" t="s">
        <v>10629</v>
      </c>
      <c r="AY598" s="102" t="s">
        <v>11318</v>
      </c>
      <c r="AZ598" s="102" t="s">
        <v>11318</v>
      </c>
      <c r="BA598" s="2"/>
      <c r="BB598" s="3"/>
      <c r="BC598" s="3"/>
      <c r="BD598" s="3"/>
      <c r="BE598" s="3"/>
    </row>
    <row r="599" spans="1:57" x14ac:dyDescent="0.3">
      <c r="A599" s="62" t="s">
        <v>634</v>
      </c>
      <c r="B599" s="63"/>
      <c r="C599" s="63"/>
      <c r="D599" s="64"/>
      <c r="E599" s="66"/>
      <c r="F599" s="98" t="s">
        <v>7446</v>
      </c>
      <c r="G599" s="63"/>
      <c r="H599" s="67"/>
      <c r="I599" s="68"/>
      <c r="J599" s="68"/>
      <c r="K599" s="67" t="s">
        <v>9898</v>
      </c>
      <c r="L599" s="71"/>
      <c r="M599" s="72">
        <v>1423.2686767578125</v>
      </c>
      <c r="N599" s="72">
        <v>9000.3349609375</v>
      </c>
      <c r="O599" s="73"/>
      <c r="P599" s="74"/>
      <c r="Q599" s="74"/>
      <c r="R599" s="84"/>
      <c r="S599" s="48">
        <v>1</v>
      </c>
      <c r="T599" s="48">
        <v>1</v>
      </c>
      <c r="U599" s="49">
        <v>0</v>
      </c>
      <c r="V599" s="49">
        <v>0</v>
      </c>
      <c r="W599" s="49">
        <v>0</v>
      </c>
      <c r="X599" s="49">
        <v>1</v>
      </c>
      <c r="Y599" s="49">
        <v>0</v>
      </c>
      <c r="Z599" s="49" t="s">
        <v>10536</v>
      </c>
      <c r="AA599" s="69">
        <v>599</v>
      </c>
      <c r="AB599" s="69"/>
      <c r="AC599" s="70"/>
      <c r="AD599" s="76">
        <v>638</v>
      </c>
      <c r="AE599" s="76">
        <v>4318</v>
      </c>
      <c r="AF599" s="76">
        <v>28366</v>
      </c>
      <c r="AG599" s="76">
        <v>4709</v>
      </c>
      <c r="AH599" s="76"/>
      <c r="AI599" s="76" t="s">
        <v>5103</v>
      </c>
      <c r="AJ599" s="76" t="s">
        <v>5666</v>
      </c>
      <c r="AK599" s="81" t="s">
        <v>6606</v>
      </c>
      <c r="AL599" s="76"/>
      <c r="AM599" s="78">
        <v>40778.870439814818</v>
      </c>
      <c r="AN599" s="76" t="s">
        <v>8071</v>
      </c>
      <c r="AO599" s="81" t="s">
        <v>8668</v>
      </c>
      <c r="AP599" s="76" t="s">
        <v>66</v>
      </c>
      <c r="AQ599" s="48"/>
      <c r="AR599" s="48"/>
      <c r="AS599" s="48"/>
      <c r="AT599" s="48"/>
      <c r="AU599" s="48"/>
      <c r="AV599" s="48"/>
      <c r="AW599" s="102" t="s">
        <v>10915</v>
      </c>
      <c r="AX599" s="102" t="s">
        <v>10915</v>
      </c>
      <c r="AY599" s="102" t="s">
        <v>11603</v>
      </c>
      <c r="AZ599" s="102" t="s">
        <v>11603</v>
      </c>
      <c r="BA599" s="2"/>
      <c r="BB599" s="3"/>
      <c r="BC599" s="3"/>
      <c r="BD599" s="3"/>
      <c r="BE599" s="3"/>
    </row>
    <row r="600" spans="1:57" x14ac:dyDescent="0.3">
      <c r="A600" s="62" t="s">
        <v>635</v>
      </c>
      <c r="B600" s="63"/>
      <c r="C600" s="63"/>
      <c r="D600" s="64"/>
      <c r="E600" s="66"/>
      <c r="F600" s="98" t="s">
        <v>7447</v>
      </c>
      <c r="G600" s="63"/>
      <c r="H600" s="67"/>
      <c r="I600" s="68"/>
      <c r="J600" s="68"/>
      <c r="K600" s="67" t="s">
        <v>9899</v>
      </c>
      <c r="L600" s="71"/>
      <c r="M600" s="72">
        <v>4833.22509765625</v>
      </c>
      <c r="N600" s="72">
        <v>6183.5791015625</v>
      </c>
      <c r="O600" s="73"/>
      <c r="P600" s="74"/>
      <c r="Q600" s="74"/>
      <c r="R600" s="84"/>
      <c r="S600" s="48">
        <v>0</v>
      </c>
      <c r="T600" s="48">
        <v>1</v>
      </c>
      <c r="U600" s="49">
        <v>0</v>
      </c>
      <c r="V600" s="49">
        <v>1.2658000000000001E-2</v>
      </c>
      <c r="W600" s="49">
        <v>5.5000000000000002E-5</v>
      </c>
      <c r="X600" s="49">
        <v>0.54666599999999999</v>
      </c>
      <c r="Y600" s="49">
        <v>0</v>
      </c>
      <c r="Z600" s="49">
        <v>0</v>
      </c>
      <c r="AA600" s="69">
        <v>600</v>
      </c>
      <c r="AB600" s="69"/>
      <c r="AC600" s="70"/>
      <c r="AD600" s="76">
        <v>40</v>
      </c>
      <c r="AE600" s="76">
        <v>16</v>
      </c>
      <c r="AF600" s="76">
        <v>9981</v>
      </c>
      <c r="AG600" s="76">
        <v>18913</v>
      </c>
      <c r="AH600" s="76"/>
      <c r="AI600" s="76" t="s">
        <v>5104</v>
      </c>
      <c r="AJ600" s="76" t="s">
        <v>6025</v>
      </c>
      <c r="AK600" s="81" t="s">
        <v>6607</v>
      </c>
      <c r="AL600" s="76"/>
      <c r="AM600" s="78">
        <v>42499.527280092596</v>
      </c>
      <c r="AN600" s="76" t="s">
        <v>8071</v>
      </c>
      <c r="AO600" s="81" t="s">
        <v>8669</v>
      </c>
      <c r="AP600" s="76" t="s">
        <v>66</v>
      </c>
      <c r="AQ600" s="48"/>
      <c r="AR600" s="48"/>
      <c r="AS600" s="48"/>
      <c r="AT600" s="48"/>
      <c r="AU600" s="48"/>
      <c r="AV600" s="48"/>
      <c r="AW600" s="102" t="s">
        <v>10866</v>
      </c>
      <c r="AX600" s="102" t="s">
        <v>10866</v>
      </c>
      <c r="AY600" s="102" t="s">
        <v>11554</v>
      </c>
      <c r="AZ600" s="102" t="s">
        <v>11554</v>
      </c>
      <c r="BA600" s="2"/>
      <c r="BB600" s="3"/>
      <c r="BC600" s="3"/>
      <c r="BD600" s="3"/>
      <c r="BE600" s="3"/>
    </row>
    <row r="601" spans="1:57" x14ac:dyDescent="0.3">
      <c r="A601" s="62" t="s">
        <v>636</v>
      </c>
      <c r="B601" s="63"/>
      <c r="C601" s="63"/>
      <c r="D601" s="64"/>
      <c r="E601" s="66"/>
      <c r="F601" s="98" t="s">
        <v>7448</v>
      </c>
      <c r="G601" s="63"/>
      <c r="H601" s="67"/>
      <c r="I601" s="68"/>
      <c r="J601" s="68"/>
      <c r="K601" s="67" t="s">
        <v>9900</v>
      </c>
      <c r="L601" s="71"/>
      <c r="M601" s="72">
        <v>4801.44384765625</v>
      </c>
      <c r="N601" s="72">
        <v>6984.74853515625</v>
      </c>
      <c r="O601" s="73"/>
      <c r="P601" s="74"/>
      <c r="Q601" s="74"/>
      <c r="R601" s="84"/>
      <c r="S601" s="48">
        <v>0</v>
      </c>
      <c r="T601" s="48">
        <v>1</v>
      </c>
      <c r="U601" s="49">
        <v>0</v>
      </c>
      <c r="V601" s="49">
        <v>1.2658000000000001E-2</v>
      </c>
      <c r="W601" s="49">
        <v>5.5000000000000002E-5</v>
      </c>
      <c r="X601" s="49">
        <v>0.54666599999999999</v>
      </c>
      <c r="Y601" s="49">
        <v>0</v>
      </c>
      <c r="Z601" s="49">
        <v>0</v>
      </c>
      <c r="AA601" s="69">
        <v>601</v>
      </c>
      <c r="AB601" s="69"/>
      <c r="AC601" s="70"/>
      <c r="AD601" s="76">
        <v>359</v>
      </c>
      <c r="AE601" s="76">
        <v>43</v>
      </c>
      <c r="AF601" s="76">
        <v>4234</v>
      </c>
      <c r="AG601" s="76">
        <v>11464</v>
      </c>
      <c r="AH601" s="76"/>
      <c r="AI601" s="76" t="s">
        <v>5105</v>
      </c>
      <c r="AJ601" s="76" t="s">
        <v>6026</v>
      </c>
      <c r="AK601" s="76"/>
      <c r="AL601" s="76"/>
      <c r="AM601" s="78">
        <v>42206.956817129627</v>
      </c>
      <c r="AN601" s="76" t="s">
        <v>8071</v>
      </c>
      <c r="AO601" s="81" t="s">
        <v>8670</v>
      </c>
      <c r="AP601" s="76" t="s">
        <v>66</v>
      </c>
      <c r="AQ601" s="48"/>
      <c r="AR601" s="48"/>
      <c r="AS601" s="48"/>
      <c r="AT601" s="48"/>
      <c r="AU601" s="48"/>
      <c r="AV601" s="48"/>
      <c r="AW601" s="102" t="s">
        <v>10866</v>
      </c>
      <c r="AX601" s="102" t="s">
        <v>10866</v>
      </c>
      <c r="AY601" s="102" t="s">
        <v>11554</v>
      </c>
      <c r="AZ601" s="102" t="s">
        <v>11554</v>
      </c>
      <c r="BA601" s="2"/>
      <c r="BB601" s="3"/>
      <c r="BC601" s="3"/>
      <c r="BD601" s="3"/>
      <c r="BE601" s="3"/>
    </row>
    <row r="602" spans="1:57" x14ac:dyDescent="0.3">
      <c r="A602" s="62" t="s">
        <v>637</v>
      </c>
      <c r="B602" s="63"/>
      <c r="C602" s="63"/>
      <c r="D602" s="64"/>
      <c r="E602" s="66"/>
      <c r="F602" s="98" t="s">
        <v>7449</v>
      </c>
      <c r="G602" s="63"/>
      <c r="H602" s="67"/>
      <c r="I602" s="68"/>
      <c r="J602" s="68"/>
      <c r="K602" s="67" t="s">
        <v>9901</v>
      </c>
      <c r="L602" s="71"/>
      <c r="M602" s="72">
        <v>2499.75</v>
      </c>
      <c r="N602" s="72">
        <v>4972.22021484375</v>
      </c>
      <c r="O602" s="73"/>
      <c r="P602" s="74"/>
      <c r="Q602" s="74"/>
      <c r="R602" s="84"/>
      <c r="S602" s="48">
        <v>0</v>
      </c>
      <c r="T602" s="48">
        <v>1</v>
      </c>
      <c r="U602" s="49">
        <v>0</v>
      </c>
      <c r="V602" s="49">
        <v>0.111111</v>
      </c>
      <c r="W602" s="49">
        <v>0</v>
      </c>
      <c r="X602" s="49">
        <v>0.58536600000000005</v>
      </c>
      <c r="Y602" s="49">
        <v>0</v>
      </c>
      <c r="Z602" s="49">
        <v>0</v>
      </c>
      <c r="AA602" s="69">
        <v>602</v>
      </c>
      <c r="AB602" s="69"/>
      <c r="AC602" s="70"/>
      <c r="AD602" s="76">
        <v>651</v>
      </c>
      <c r="AE602" s="76">
        <v>647</v>
      </c>
      <c r="AF602" s="76">
        <v>13381</v>
      </c>
      <c r="AG602" s="76">
        <v>5422</v>
      </c>
      <c r="AH602" s="76"/>
      <c r="AI602" s="76" t="s">
        <v>5106</v>
      </c>
      <c r="AJ602" s="76" t="s">
        <v>6027</v>
      </c>
      <c r="AK602" s="76"/>
      <c r="AL602" s="76"/>
      <c r="AM602" s="78">
        <v>43570.809282407405</v>
      </c>
      <c r="AN602" s="76" t="s">
        <v>8071</v>
      </c>
      <c r="AO602" s="81" t="s">
        <v>8671</v>
      </c>
      <c r="AP602" s="76" t="s">
        <v>66</v>
      </c>
      <c r="AQ602" s="48" t="s">
        <v>2217</v>
      </c>
      <c r="AR602" s="48" t="s">
        <v>2217</v>
      </c>
      <c r="AS602" s="48" t="s">
        <v>2370</v>
      </c>
      <c r="AT602" s="48" t="s">
        <v>2370</v>
      </c>
      <c r="AU602" s="48"/>
      <c r="AV602" s="48"/>
      <c r="AW602" s="102" t="s">
        <v>10890</v>
      </c>
      <c r="AX602" s="102" t="s">
        <v>10890</v>
      </c>
      <c r="AY602" s="102" t="s">
        <v>11578</v>
      </c>
      <c r="AZ602" s="102" t="s">
        <v>11578</v>
      </c>
      <c r="BA602" s="2"/>
      <c r="BB602" s="3"/>
      <c r="BC602" s="3"/>
      <c r="BD602" s="3"/>
      <c r="BE602" s="3"/>
    </row>
    <row r="603" spans="1:57" x14ac:dyDescent="0.3">
      <c r="A603" s="62" t="s">
        <v>638</v>
      </c>
      <c r="B603" s="63"/>
      <c r="C603" s="63"/>
      <c r="D603" s="64"/>
      <c r="E603" s="66"/>
      <c r="F603" s="98" t="s">
        <v>7450</v>
      </c>
      <c r="G603" s="63"/>
      <c r="H603" s="67"/>
      <c r="I603" s="68"/>
      <c r="J603" s="68"/>
      <c r="K603" s="67" t="s">
        <v>9902</v>
      </c>
      <c r="L603" s="71"/>
      <c r="M603" s="72">
        <v>1510.2293701171875</v>
      </c>
      <c r="N603" s="72">
        <v>6049.291015625</v>
      </c>
      <c r="O603" s="73"/>
      <c r="P603" s="74"/>
      <c r="Q603" s="74"/>
      <c r="R603" s="84"/>
      <c r="S603" s="48">
        <v>0</v>
      </c>
      <c r="T603" s="48">
        <v>1</v>
      </c>
      <c r="U603" s="49">
        <v>0</v>
      </c>
      <c r="V603" s="49">
        <v>9.7090000000000006E-3</v>
      </c>
      <c r="W603" s="49">
        <v>1.8818999999999999E-2</v>
      </c>
      <c r="X603" s="49">
        <v>0.54937599999999998</v>
      </c>
      <c r="Y603" s="49">
        <v>0</v>
      </c>
      <c r="Z603" s="49">
        <v>0</v>
      </c>
      <c r="AA603" s="69">
        <v>603</v>
      </c>
      <c r="AB603" s="69"/>
      <c r="AC603" s="70"/>
      <c r="AD603" s="76">
        <v>1249</v>
      </c>
      <c r="AE603" s="76">
        <v>409</v>
      </c>
      <c r="AF603" s="76">
        <v>3251</v>
      </c>
      <c r="AG603" s="76">
        <v>6411</v>
      </c>
      <c r="AH603" s="76"/>
      <c r="AI603" s="76" t="s">
        <v>5107</v>
      </c>
      <c r="AJ603" s="76" t="s">
        <v>6028</v>
      </c>
      <c r="AK603" s="76"/>
      <c r="AL603" s="76"/>
      <c r="AM603" s="78">
        <v>43579.022789351853</v>
      </c>
      <c r="AN603" s="76" t="s">
        <v>8071</v>
      </c>
      <c r="AO603" s="81" t="s">
        <v>8672</v>
      </c>
      <c r="AP603" s="76" t="s">
        <v>66</v>
      </c>
      <c r="AQ603" s="48"/>
      <c r="AR603" s="48"/>
      <c r="AS603" s="48"/>
      <c r="AT603" s="48"/>
      <c r="AU603" s="48"/>
      <c r="AV603" s="48"/>
      <c r="AW603" s="102" t="s">
        <v>10629</v>
      </c>
      <c r="AX603" s="102" t="s">
        <v>10629</v>
      </c>
      <c r="AY603" s="102" t="s">
        <v>11318</v>
      </c>
      <c r="AZ603" s="102" t="s">
        <v>11318</v>
      </c>
      <c r="BA603" s="2"/>
      <c r="BB603" s="3"/>
      <c r="BC603" s="3"/>
      <c r="BD603" s="3"/>
      <c r="BE603" s="3"/>
    </row>
    <row r="604" spans="1:57" x14ac:dyDescent="0.3">
      <c r="A604" s="62" t="s">
        <v>639</v>
      </c>
      <c r="B604" s="63"/>
      <c r="C604" s="63"/>
      <c r="D604" s="64"/>
      <c r="E604" s="66"/>
      <c r="F604" s="98" t="s">
        <v>7451</v>
      </c>
      <c r="G604" s="63"/>
      <c r="H604" s="67"/>
      <c r="I604" s="68"/>
      <c r="J604" s="68"/>
      <c r="K604" s="67" t="s">
        <v>9903</v>
      </c>
      <c r="L604" s="71"/>
      <c r="M604" s="72">
        <v>4752.611328125</v>
      </c>
      <c r="N604" s="72">
        <v>3492.374267578125</v>
      </c>
      <c r="O604" s="73"/>
      <c r="P604" s="74"/>
      <c r="Q604" s="74"/>
      <c r="R604" s="84"/>
      <c r="S604" s="48">
        <v>0</v>
      </c>
      <c r="T604" s="48">
        <v>1</v>
      </c>
      <c r="U604" s="49">
        <v>0</v>
      </c>
      <c r="V604" s="49">
        <v>1</v>
      </c>
      <c r="W604" s="49">
        <v>0</v>
      </c>
      <c r="X604" s="49">
        <v>1</v>
      </c>
      <c r="Y604" s="49">
        <v>0</v>
      </c>
      <c r="Z604" s="49">
        <v>0</v>
      </c>
      <c r="AA604" s="69">
        <v>604</v>
      </c>
      <c r="AB604" s="69"/>
      <c r="AC604" s="70"/>
      <c r="AD604" s="76">
        <v>153</v>
      </c>
      <c r="AE604" s="76">
        <v>105</v>
      </c>
      <c r="AF604" s="76">
        <v>447</v>
      </c>
      <c r="AG604" s="76">
        <v>2243</v>
      </c>
      <c r="AH604" s="76"/>
      <c r="AI604" s="76" t="s">
        <v>5108</v>
      </c>
      <c r="AJ604" s="76" t="s">
        <v>6029</v>
      </c>
      <c r="AK604" s="76"/>
      <c r="AL604" s="76"/>
      <c r="AM604" s="78">
        <v>42336.928819444445</v>
      </c>
      <c r="AN604" s="76" t="s">
        <v>8071</v>
      </c>
      <c r="AO604" s="81" t="s">
        <v>8673</v>
      </c>
      <c r="AP604" s="76" t="s">
        <v>66</v>
      </c>
      <c r="AQ604" s="48"/>
      <c r="AR604" s="48"/>
      <c r="AS604" s="48"/>
      <c r="AT604" s="48"/>
      <c r="AU604" s="48"/>
      <c r="AV604" s="48"/>
      <c r="AW604" s="102" t="s">
        <v>10916</v>
      </c>
      <c r="AX604" s="102" t="s">
        <v>10916</v>
      </c>
      <c r="AY604" s="102" t="s">
        <v>11604</v>
      </c>
      <c r="AZ604" s="102" t="s">
        <v>11604</v>
      </c>
      <c r="BA604" s="2"/>
      <c r="BB604" s="3"/>
      <c r="BC604" s="3"/>
      <c r="BD604" s="3"/>
      <c r="BE604" s="3"/>
    </row>
    <row r="605" spans="1:57" x14ac:dyDescent="0.3">
      <c r="A605" s="62" t="s">
        <v>1310</v>
      </c>
      <c r="B605" s="63"/>
      <c r="C605" s="63"/>
      <c r="D605" s="64"/>
      <c r="E605" s="66"/>
      <c r="F605" s="98" t="s">
        <v>7452</v>
      </c>
      <c r="G605" s="63"/>
      <c r="H605" s="67"/>
      <c r="I605" s="68"/>
      <c r="J605" s="68"/>
      <c r="K605" s="67" t="s">
        <v>9904</v>
      </c>
      <c r="L605" s="71"/>
      <c r="M605" s="72">
        <v>4876.0556640625</v>
      </c>
      <c r="N605" s="72">
        <v>3430.010498046875</v>
      </c>
      <c r="O605" s="73"/>
      <c r="P605" s="74"/>
      <c r="Q605" s="74"/>
      <c r="R605" s="84"/>
      <c r="S605" s="48">
        <v>1</v>
      </c>
      <c r="T605" s="48">
        <v>0</v>
      </c>
      <c r="U605" s="49">
        <v>0</v>
      </c>
      <c r="V605" s="49">
        <v>1</v>
      </c>
      <c r="W605" s="49">
        <v>0</v>
      </c>
      <c r="X605" s="49">
        <v>1</v>
      </c>
      <c r="Y605" s="49">
        <v>0</v>
      </c>
      <c r="Z605" s="49">
        <v>0</v>
      </c>
      <c r="AA605" s="69">
        <v>605</v>
      </c>
      <c r="AB605" s="69"/>
      <c r="AC605" s="70"/>
      <c r="AD605" s="76">
        <v>275</v>
      </c>
      <c r="AE605" s="76">
        <v>360</v>
      </c>
      <c r="AF605" s="76">
        <v>418</v>
      </c>
      <c r="AG605" s="76">
        <v>14322</v>
      </c>
      <c r="AH605" s="76"/>
      <c r="AI605" s="76" t="s">
        <v>5109</v>
      </c>
      <c r="AJ605" s="76" t="s">
        <v>6030</v>
      </c>
      <c r="AK605" s="81" t="s">
        <v>6608</v>
      </c>
      <c r="AL605" s="76"/>
      <c r="AM605" s="78">
        <v>41367.028043981481</v>
      </c>
      <c r="AN605" s="76" t="s">
        <v>8071</v>
      </c>
      <c r="AO605" s="81" t="s">
        <v>8674</v>
      </c>
      <c r="AP605" s="76" t="s">
        <v>65</v>
      </c>
      <c r="AQ605" s="48"/>
      <c r="AR605" s="48"/>
      <c r="AS605" s="48"/>
      <c r="AT605" s="48"/>
      <c r="AU605" s="48"/>
      <c r="AV605" s="48"/>
      <c r="AW605" s="48"/>
      <c r="AX605" s="48"/>
      <c r="AY605" s="48"/>
      <c r="AZ605" s="48"/>
      <c r="BA605" s="2"/>
      <c r="BB605" s="3"/>
      <c r="BC605" s="3"/>
      <c r="BD605" s="3"/>
      <c r="BE605" s="3"/>
    </row>
    <row r="606" spans="1:57" x14ac:dyDescent="0.3">
      <c r="A606" s="62" t="s">
        <v>640</v>
      </c>
      <c r="B606" s="63"/>
      <c r="C606" s="63"/>
      <c r="D606" s="64"/>
      <c r="E606" s="66"/>
      <c r="F606" s="98" t="s">
        <v>7453</v>
      </c>
      <c r="G606" s="63"/>
      <c r="H606" s="67"/>
      <c r="I606" s="68"/>
      <c r="J606" s="68"/>
      <c r="K606" s="67" t="s">
        <v>9905</v>
      </c>
      <c r="L606" s="71"/>
      <c r="M606" s="72">
        <v>4094.834716796875</v>
      </c>
      <c r="N606" s="72">
        <v>6823.498046875</v>
      </c>
      <c r="O606" s="73"/>
      <c r="P606" s="74"/>
      <c r="Q606" s="74"/>
      <c r="R606" s="84"/>
      <c r="S606" s="48">
        <v>0</v>
      </c>
      <c r="T606" s="48">
        <v>1</v>
      </c>
      <c r="U606" s="49">
        <v>0</v>
      </c>
      <c r="V606" s="49">
        <v>1.2658000000000001E-2</v>
      </c>
      <c r="W606" s="49">
        <v>5.5000000000000002E-5</v>
      </c>
      <c r="X606" s="49">
        <v>0.54666599999999999</v>
      </c>
      <c r="Y606" s="49">
        <v>0</v>
      </c>
      <c r="Z606" s="49">
        <v>0</v>
      </c>
      <c r="AA606" s="69">
        <v>606</v>
      </c>
      <c r="AB606" s="69"/>
      <c r="AC606" s="70"/>
      <c r="AD606" s="76">
        <v>209</v>
      </c>
      <c r="AE606" s="76">
        <v>56</v>
      </c>
      <c r="AF606" s="76">
        <v>6152</v>
      </c>
      <c r="AG606" s="76">
        <v>3043</v>
      </c>
      <c r="AH606" s="76"/>
      <c r="AI606" s="76" t="s">
        <v>5110</v>
      </c>
      <c r="AJ606" s="76"/>
      <c r="AK606" s="76"/>
      <c r="AL606" s="76"/>
      <c r="AM606" s="78">
        <v>42618.845138888886</v>
      </c>
      <c r="AN606" s="76" t="s">
        <v>8071</v>
      </c>
      <c r="AO606" s="81" t="s">
        <v>8675</v>
      </c>
      <c r="AP606" s="76" t="s">
        <v>66</v>
      </c>
      <c r="AQ606" s="48"/>
      <c r="AR606" s="48"/>
      <c r="AS606" s="48"/>
      <c r="AT606" s="48"/>
      <c r="AU606" s="48"/>
      <c r="AV606" s="48"/>
      <c r="AW606" s="102" t="s">
        <v>10866</v>
      </c>
      <c r="AX606" s="102" t="s">
        <v>10866</v>
      </c>
      <c r="AY606" s="102" t="s">
        <v>11554</v>
      </c>
      <c r="AZ606" s="102" t="s">
        <v>11554</v>
      </c>
      <c r="BA606" s="2"/>
      <c r="BB606" s="3"/>
      <c r="BC606" s="3"/>
      <c r="BD606" s="3"/>
      <c r="BE606" s="3"/>
    </row>
    <row r="607" spans="1:57" x14ac:dyDescent="0.3">
      <c r="A607" s="62" t="s">
        <v>641</v>
      </c>
      <c r="B607" s="63"/>
      <c r="C607" s="63"/>
      <c r="D607" s="64"/>
      <c r="E607" s="66"/>
      <c r="F607" s="98" t="s">
        <v>7454</v>
      </c>
      <c r="G607" s="63"/>
      <c r="H607" s="67"/>
      <c r="I607" s="68"/>
      <c r="J607" s="68"/>
      <c r="K607" s="67" t="s">
        <v>9906</v>
      </c>
      <c r="L607" s="71"/>
      <c r="M607" s="72">
        <v>6921.8544921875</v>
      </c>
      <c r="N607" s="72">
        <v>9357.056640625</v>
      </c>
      <c r="O607" s="73"/>
      <c r="P607" s="74"/>
      <c r="Q607" s="74"/>
      <c r="R607" s="84"/>
      <c r="S607" s="48">
        <v>1</v>
      </c>
      <c r="T607" s="48">
        <v>1</v>
      </c>
      <c r="U607" s="49">
        <v>0</v>
      </c>
      <c r="V607" s="49">
        <v>0</v>
      </c>
      <c r="W607" s="49">
        <v>0</v>
      </c>
      <c r="X607" s="49">
        <v>1</v>
      </c>
      <c r="Y607" s="49">
        <v>0</v>
      </c>
      <c r="Z607" s="49" t="s">
        <v>10536</v>
      </c>
      <c r="AA607" s="69">
        <v>607</v>
      </c>
      <c r="AB607" s="69"/>
      <c r="AC607" s="70"/>
      <c r="AD607" s="76">
        <v>2480</v>
      </c>
      <c r="AE607" s="76">
        <v>2925</v>
      </c>
      <c r="AF607" s="76">
        <v>46939</v>
      </c>
      <c r="AG607" s="76">
        <v>1079</v>
      </c>
      <c r="AH607" s="76"/>
      <c r="AI607" s="76" t="s">
        <v>5111</v>
      </c>
      <c r="AJ607" s="76" t="s">
        <v>6031</v>
      </c>
      <c r="AK607" s="76"/>
      <c r="AL607" s="76"/>
      <c r="AM607" s="78">
        <v>40521.823877314811</v>
      </c>
      <c r="AN607" s="76" t="s">
        <v>8071</v>
      </c>
      <c r="AO607" s="81" t="s">
        <v>8676</v>
      </c>
      <c r="AP607" s="76" t="s">
        <v>66</v>
      </c>
      <c r="AQ607" s="48" t="s">
        <v>2224</v>
      </c>
      <c r="AR607" s="48" t="s">
        <v>2224</v>
      </c>
      <c r="AS607" s="48" t="s">
        <v>2350</v>
      </c>
      <c r="AT607" s="48" t="s">
        <v>2350</v>
      </c>
      <c r="AU607" s="48"/>
      <c r="AV607" s="48"/>
      <c r="AW607" s="102" t="s">
        <v>10917</v>
      </c>
      <c r="AX607" s="102" t="s">
        <v>10917</v>
      </c>
      <c r="AY607" s="102" t="s">
        <v>11605</v>
      </c>
      <c r="AZ607" s="102" t="s">
        <v>11605</v>
      </c>
      <c r="BA607" s="2"/>
      <c r="BB607" s="3"/>
      <c r="BC607" s="3"/>
      <c r="BD607" s="3"/>
      <c r="BE607" s="3"/>
    </row>
    <row r="608" spans="1:57" x14ac:dyDescent="0.3">
      <c r="A608" s="62" t="s">
        <v>642</v>
      </c>
      <c r="B608" s="63"/>
      <c r="C608" s="63"/>
      <c r="D608" s="64"/>
      <c r="E608" s="66"/>
      <c r="F608" s="98" t="s">
        <v>7455</v>
      </c>
      <c r="G608" s="63"/>
      <c r="H608" s="67"/>
      <c r="I608" s="68"/>
      <c r="J608" s="68"/>
      <c r="K608" s="67" t="s">
        <v>9907</v>
      </c>
      <c r="L608" s="71"/>
      <c r="M608" s="72">
        <v>5969.1162109375</v>
      </c>
      <c r="N608" s="72">
        <v>8988.78515625</v>
      </c>
      <c r="O608" s="73"/>
      <c r="P608" s="74"/>
      <c r="Q608" s="74"/>
      <c r="R608" s="84"/>
      <c r="S608" s="48">
        <v>1</v>
      </c>
      <c r="T608" s="48">
        <v>1</v>
      </c>
      <c r="U608" s="49">
        <v>0</v>
      </c>
      <c r="V608" s="49">
        <v>0</v>
      </c>
      <c r="W608" s="49">
        <v>0</v>
      </c>
      <c r="X608" s="49">
        <v>1</v>
      </c>
      <c r="Y608" s="49">
        <v>0</v>
      </c>
      <c r="Z608" s="49" t="s">
        <v>10536</v>
      </c>
      <c r="AA608" s="69">
        <v>608</v>
      </c>
      <c r="AB608" s="69"/>
      <c r="AC608" s="70"/>
      <c r="AD608" s="76">
        <v>290</v>
      </c>
      <c r="AE608" s="76">
        <v>385</v>
      </c>
      <c r="AF608" s="76">
        <v>4076</v>
      </c>
      <c r="AG608" s="76">
        <v>2037</v>
      </c>
      <c r="AH608" s="76"/>
      <c r="AI608" s="76" t="s">
        <v>5112</v>
      </c>
      <c r="AJ608" s="76" t="s">
        <v>6032</v>
      </c>
      <c r="AK608" s="76"/>
      <c r="AL608" s="76"/>
      <c r="AM608" s="78">
        <v>41321.554618055554</v>
      </c>
      <c r="AN608" s="76" t="s">
        <v>8071</v>
      </c>
      <c r="AO608" s="81" t="s">
        <v>8677</v>
      </c>
      <c r="AP608" s="76" t="s">
        <v>66</v>
      </c>
      <c r="AQ608" s="48"/>
      <c r="AR608" s="48"/>
      <c r="AS608" s="48"/>
      <c r="AT608" s="48"/>
      <c r="AU608" s="48"/>
      <c r="AV608" s="48"/>
      <c r="AW608" s="102" t="s">
        <v>10918</v>
      </c>
      <c r="AX608" s="102" t="s">
        <v>10918</v>
      </c>
      <c r="AY608" s="102" t="s">
        <v>11606</v>
      </c>
      <c r="AZ608" s="102" t="s">
        <v>11606</v>
      </c>
      <c r="BA608" s="2"/>
      <c r="BB608" s="3"/>
      <c r="BC608" s="3"/>
      <c r="BD608" s="3"/>
      <c r="BE608" s="3"/>
    </row>
    <row r="609" spans="1:57" x14ac:dyDescent="0.3">
      <c r="A609" s="62" t="s">
        <v>643</v>
      </c>
      <c r="B609" s="63"/>
      <c r="C609" s="63"/>
      <c r="D609" s="64"/>
      <c r="E609" s="66"/>
      <c r="F609" s="98" t="s">
        <v>7456</v>
      </c>
      <c r="G609" s="63"/>
      <c r="H609" s="67"/>
      <c r="I609" s="68"/>
      <c r="J609" s="68"/>
      <c r="K609" s="67" t="s">
        <v>9908</v>
      </c>
      <c r="L609" s="71"/>
      <c r="M609" s="72">
        <v>7085.28759765625</v>
      </c>
      <c r="N609" s="72">
        <v>5746.16650390625</v>
      </c>
      <c r="O609" s="73"/>
      <c r="P609" s="74"/>
      <c r="Q609" s="74"/>
      <c r="R609" s="84"/>
      <c r="S609" s="48">
        <v>0</v>
      </c>
      <c r="T609" s="48">
        <v>1</v>
      </c>
      <c r="U609" s="49">
        <v>0</v>
      </c>
      <c r="V609" s="49">
        <v>4.3478000000000003E-2</v>
      </c>
      <c r="W609" s="49">
        <v>0</v>
      </c>
      <c r="X609" s="49">
        <v>0.57882900000000004</v>
      </c>
      <c r="Y609" s="49">
        <v>0</v>
      </c>
      <c r="Z609" s="49">
        <v>0</v>
      </c>
      <c r="AA609" s="69">
        <v>609</v>
      </c>
      <c r="AB609" s="69"/>
      <c r="AC609" s="70"/>
      <c r="AD609" s="76">
        <v>409</v>
      </c>
      <c r="AE609" s="76">
        <v>540</v>
      </c>
      <c r="AF609" s="76">
        <v>78961</v>
      </c>
      <c r="AG609" s="76">
        <v>30130</v>
      </c>
      <c r="AH609" s="76"/>
      <c r="AI609" s="76" t="s">
        <v>5113</v>
      </c>
      <c r="AJ609" s="76" t="s">
        <v>6033</v>
      </c>
      <c r="AK609" s="81" t="s">
        <v>6609</v>
      </c>
      <c r="AL609" s="76"/>
      <c r="AM609" s="78">
        <v>39916.662673611114</v>
      </c>
      <c r="AN609" s="76" t="s">
        <v>8071</v>
      </c>
      <c r="AO609" s="81" t="s">
        <v>8678</v>
      </c>
      <c r="AP609" s="76" t="s">
        <v>66</v>
      </c>
      <c r="AQ609" s="48"/>
      <c r="AR609" s="48"/>
      <c r="AS609" s="48"/>
      <c r="AT609" s="48"/>
      <c r="AU609" s="48"/>
      <c r="AV609" s="48"/>
      <c r="AW609" s="102" t="s">
        <v>10626</v>
      </c>
      <c r="AX609" s="102" t="s">
        <v>10626</v>
      </c>
      <c r="AY609" s="102" t="s">
        <v>11315</v>
      </c>
      <c r="AZ609" s="102" t="s">
        <v>11315</v>
      </c>
      <c r="BA609" s="2"/>
      <c r="BB609" s="3"/>
      <c r="BC609" s="3"/>
      <c r="BD609" s="3"/>
      <c r="BE609" s="3"/>
    </row>
    <row r="610" spans="1:57" x14ac:dyDescent="0.3">
      <c r="A610" s="62" t="s">
        <v>644</v>
      </c>
      <c r="B610" s="63"/>
      <c r="C610" s="63"/>
      <c r="D610" s="64"/>
      <c r="E610" s="66"/>
      <c r="F610" s="98" t="s">
        <v>7457</v>
      </c>
      <c r="G610" s="63"/>
      <c r="H610" s="67"/>
      <c r="I610" s="68"/>
      <c r="J610" s="68"/>
      <c r="K610" s="67" t="s">
        <v>9909</v>
      </c>
      <c r="L610" s="71"/>
      <c r="M610" s="72">
        <v>1275.41748046875</v>
      </c>
      <c r="N610" s="72">
        <v>433.58160400390625</v>
      </c>
      <c r="O610" s="73"/>
      <c r="P610" s="74"/>
      <c r="Q610" s="74"/>
      <c r="R610" s="84"/>
      <c r="S610" s="48">
        <v>0</v>
      </c>
      <c r="T610" s="48">
        <v>2</v>
      </c>
      <c r="U610" s="49">
        <v>0</v>
      </c>
      <c r="V610" s="49">
        <v>3.125E-2</v>
      </c>
      <c r="W610" s="49">
        <v>0</v>
      </c>
      <c r="X610" s="49">
        <v>0.58333299999999999</v>
      </c>
      <c r="Y610" s="49">
        <v>0.5</v>
      </c>
      <c r="Z610" s="49">
        <v>0</v>
      </c>
      <c r="AA610" s="69">
        <v>610</v>
      </c>
      <c r="AB610" s="69"/>
      <c r="AC610" s="70"/>
      <c r="AD610" s="76">
        <v>1823</v>
      </c>
      <c r="AE610" s="76">
        <v>2870</v>
      </c>
      <c r="AF610" s="76">
        <v>33998</v>
      </c>
      <c r="AG610" s="76">
        <v>8</v>
      </c>
      <c r="AH610" s="76"/>
      <c r="AI610" s="76" t="s">
        <v>5114</v>
      </c>
      <c r="AJ610" s="76" t="s">
        <v>6034</v>
      </c>
      <c r="AK610" s="81" t="s">
        <v>6610</v>
      </c>
      <c r="AL610" s="76"/>
      <c r="AM610" s="78">
        <v>40467.35765046296</v>
      </c>
      <c r="AN610" s="76" t="s">
        <v>8071</v>
      </c>
      <c r="AO610" s="81" t="s">
        <v>8679</v>
      </c>
      <c r="AP610" s="76" t="s">
        <v>66</v>
      </c>
      <c r="AQ610" s="48"/>
      <c r="AR610" s="48"/>
      <c r="AS610" s="48"/>
      <c r="AT610" s="48"/>
      <c r="AU610" s="48"/>
      <c r="AV610" s="48"/>
      <c r="AW610" s="102" t="s">
        <v>10878</v>
      </c>
      <c r="AX610" s="102" t="s">
        <v>10878</v>
      </c>
      <c r="AY610" s="102" t="s">
        <v>11566</v>
      </c>
      <c r="AZ610" s="102" t="s">
        <v>11566</v>
      </c>
      <c r="BA610" s="2"/>
      <c r="BB610" s="3"/>
      <c r="BC610" s="3"/>
      <c r="BD610" s="3"/>
      <c r="BE610" s="3"/>
    </row>
    <row r="611" spans="1:57" x14ac:dyDescent="0.3">
      <c r="A611" s="62" t="s">
        <v>645</v>
      </c>
      <c r="B611" s="63"/>
      <c r="C611" s="63"/>
      <c r="D611" s="64"/>
      <c r="E611" s="66"/>
      <c r="F611" s="98" t="s">
        <v>7458</v>
      </c>
      <c r="G611" s="63"/>
      <c r="H611" s="67"/>
      <c r="I611" s="68"/>
      <c r="J611" s="68"/>
      <c r="K611" s="67" t="s">
        <v>9910</v>
      </c>
      <c r="L611" s="71"/>
      <c r="M611" s="72">
        <v>4797.43994140625</v>
      </c>
      <c r="N611" s="72">
        <v>6343.47119140625</v>
      </c>
      <c r="O611" s="73"/>
      <c r="P611" s="74"/>
      <c r="Q611" s="74"/>
      <c r="R611" s="84"/>
      <c r="S611" s="48">
        <v>0</v>
      </c>
      <c r="T611" s="48">
        <v>1</v>
      </c>
      <c r="U611" s="49">
        <v>0</v>
      </c>
      <c r="V611" s="49">
        <v>1.2658000000000001E-2</v>
      </c>
      <c r="W611" s="49">
        <v>5.5000000000000002E-5</v>
      </c>
      <c r="X611" s="49">
        <v>0.54666599999999999</v>
      </c>
      <c r="Y611" s="49">
        <v>0</v>
      </c>
      <c r="Z611" s="49">
        <v>0</v>
      </c>
      <c r="AA611" s="69">
        <v>611</v>
      </c>
      <c r="AB611" s="69"/>
      <c r="AC611" s="70"/>
      <c r="AD611" s="76">
        <v>372</v>
      </c>
      <c r="AE611" s="76">
        <v>284</v>
      </c>
      <c r="AF611" s="76">
        <v>38536</v>
      </c>
      <c r="AG611" s="76">
        <v>85492</v>
      </c>
      <c r="AH611" s="76"/>
      <c r="AI611" s="76" t="s">
        <v>5115</v>
      </c>
      <c r="AJ611" s="76"/>
      <c r="AK611" s="76"/>
      <c r="AL611" s="76"/>
      <c r="AM611" s="78">
        <v>42192.667094907411</v>
      </c>
      <c r="AN611" s="76" t="s">
        <v>8071</v>
      </c>
      <c r="AO611" s="81" t="s">
        <v>8680</v>
      </c>
      <c r="AP611" s="76" t="s">
        <v>66</v>
      </c>
      <c r="AQ611" s="48"/>
      <c r="AR611" s="48"/>
      <c r="AS611" s="48"/>
      <c r="AT611" s="48"/>
      <c r="AU611" s="48"/>
      <c r="AV611" s="48"/>
      <c r="AW611" s="102" t="s">
        <v>10866</v>
      </c>
      <c r="AX611" s="102" t="s">
        <v>10866</v>
      </c>
      <c r="AY611" s="102" t="s">
        <v>11554</v>
      </c>
      <c r="AZ611" s="102" t="s">
        <v>11554</v>
      </c>
      <c r="BA611" s="2"/>
      <c r="BB611" s="3"/>
      <c r="BC611" s="3"/>
      <c r="BD611" s="3"/>
      <c r="BE611" s="3"/>
    </row>
    <row r="612" spans="1:57" x14ac:dyDescent="0.3">
      <c r="A612" s="62" t="s">
        <v>646</v>
      </c>
      <c r="B612" s="63"/>
      <c r="C612" s="63"/>
      <c r="D612" s="64"/>
      <c r="E612" s="66"/>
      <c r="F612" s="98" t="s">
        <v>7459</v>
      </c>
      <c r="G612" s="63"/>
      <c r="H612" s="67"/>
      <c r="I612" s="68"/>
      <c r="J612" s="68"/>
      <c r="K612" s="67" t="s">
        <v>9911</v>
      </c>
      <c r="L612" s="71"/>
      <c r="M612" s="72">
        <v>4363.123046875</v>
      </c>
      <c r="N612" s="72">
        <v>6124.7744140625</v>
      </c>
      <c r="O612" s="73"/>
      <c r="P612" s="74"/>
      <c r="Q612" s="74"/>
      <c r="R612" s="84"/>
      <c r="S612" s="48">
        <v>0</v>
      </c>
      <c r="T612" s="48">
        <v>1</v>
      </c>
      <c r="U612" s="49">
        <v>0</v>
      </c>
      <c r="V612" s="49">
        <v>1.2658000000000001E-2</v>
      </c>
      <c r="W612" s="49">
        <v>5.5000000000000002E-5</v>
      </c>
      <c r="X612" s="49">
        <v>0.54666599999999999</v>
      </c>
      <c r="Y612" s="49">
        <v>0</v>
      </c>
      <c r="Z612" s="49">
        <v>0</v>
      </c>
      <c r="AA612" s="69">
        <v>612</v>
      </c>
      <c r="AB612" s="69"/>
      <c r="AC612" s="70"/>
      <c r="AD612" s="76">
        <v>112</v>
      </c>
      <c r="AE612" s="76">
        <v>1544</v>
      </c>
      <c r="AF612" s="76">
        <v>45470</v>
      </c>
      <c r="AG612" s="76">
        <v>9771</v>
      </c>
      <c r="AH612" s="76"/>
      <c r="AI612" s="76" t="s">
        <v>5116</v>
      </c>
      <c r="AJ612" s="76" t="s">
        <v>6035</v>
      </c>
      <c r="AK612" s="81" t="s">
        <v>6611</v>
      </c>
      <c r="AL612" s="76"/>
      <c r="AM612" s="78">
        <v>41159.883587962962</v>
      </c>
      <c r="AN612" s="76" t="s">
        <v>8071</v>
      </c>
      <c r="AO612" s="81" t="s">
        <v>8681</v>
      </c>
      <c r="AP612" s="76" t="s">
        <v>66</v>
      </c>
      <c r="AQ612" s="48"/>
      <c r="AR612" s="48"/>
      <c r="AS612" s="48"/>
      <c r="AT612" s="48"/>
      <c r="AU612" s="48"/>
      <c r="AV612" s="48"/>
      <c r="AW612" s="102" t="s">
        <v>10866</v>
      </c>
      <c r="AX612" s="102" t="s">
        <v>10866</v>
      </c>
      <c r="AY612" s="102" t="s">
        <v>11554</v>
      </c>
      <c r="AZ612" s="102" t="s">
        <v>11554</v>
      </c>
      <c r="BA612" s="2"/>
      <c r="BB612" s="3"/>
      <c r="BC612" s="3"/>
      <c r="BD612" s="3"/>
      <c r="BE612" s="3"/>
    </row>
    <row r="613" spans="1:57" x14ac:dyDescent="0.3">
      <c r="A613" s="62" t="s">
        <v>647</v>
      </c>
      <c r="B613" s="63"/>
      <c r="C613" s="63"/>
      <c r="D613" s="64"/>
      <c r="E613" s="66"/>
      <c r="F613" s="98" t="s">
        <v>7460</v>
      </c>
      <c r="G613" s="63"/>
      <c r="H613" s="67"/>
      <c r="I613" s="68"/>
      <c r="J613" s="68"/>
      <c r="K613" s="67" t="s">
        <v>9912</v>
      </c>
      <c r="L613" s="71"/>
      <c r="M613" s="72">
        <v>7721.89892578125</v>
      </c>
      <c r="N613" s="72">
        <v>6930.14453125</v>
      </c>
      <c r="O613" s="73"/>
      <c r="P613" s="74"/>
      <c r="Q613" s="74"/>
      <c r="R613" s="84"/>
      <c r="S613" s="48">
        <v>0</v>
      </c>
      <c r="T613" s="48">
        <v>1</v>
      </c>
      <c r="U613" s="49">
        <v>0</v>
      </c>
      <c r="V613" s="49">
        <v>6.9439999999999997E-3</v>
      </c>
      <c r="W613" s="49">
        <v>0</v>
      </c>
      <c r="X613" s="49">
        <v>0.54690300000000003</v>
      </c>
      <c r="Y613" s="49">
        <v>0</v>
      </c>
      <c r="Z613" s="49">
        <v>0</v>
      </c>
      <c r="AA613" s="69">
        <v>613</v>
      </c>
      <c r="AB613" s="69"/>
      <c r="AC613" s="70"/>
      <c r="AD613" s="76">
        <v>233</v>
      </c>
      <c r="AE613" s="76">
        <v>239</v>
      </c>
      <c r="AF613" s="76">
        <v>129</v>
      </c>
      <c r="AG613" s="76">
        <v>4616</v>
      </c>
      <c r="AH613" s="76"/>
      <c r="AI613" s="76" t="s">
        <v>5117</v>
      </c>
      <c r="AJ613" s="76" t="s">
        <v>6036</v>
      </c>
      <c r="AK613" s="81" t="s">
        <v>6612</v>
      </c>
      <c r="AL613" s="76"/>
      <c r="AM613" s="78">
        <v>43424.848749999997</v>
      </c>
      <c r="AN613" s="76" t="s">
        <v>8071</v>
      </c>
      <c r="AO613" s="81" t="s">
        <v>8682</v>
      </c>
      <c r="AP613" s="76" t="s">
        <v>66</v>
      </c>
      <c r="AQ613" s="48" t="s">
        <v>2126</v>
      </c>
      <c r="AR613" s="48" t="s">
        <v>2126</v>
      </c>
      <c r="AS613" s="48" t="s">
        <v>2350</v>
      </c>
      <c r="AT613" s="48" t="s">
        <v>2350</v>
      </c>
      <c r="AU613" s="48"/>
      <c r="AV613" s="48"/>
      <c r="AW613" s="102" t="s">
        <v>10618</v>
      </c>
      <c r="AX613" s="102" t="s">
        <v>10618</v>
      </c>
      <c r="AY613" s="102" t="s">
        <v>11307</v>
      </c>
      <c r="AZ613" s="102" t="s">
        <v>11307</v>
      </c>
      <c r="BA613" s="2"/>
      <c r="BB613" s="3"/>
      <c r="BC613" s="3"/>
      <c r="BD613" s="3"/>
      <c r="BE613" s="3"/>
    </row>
    <row r="614" spans="1:57" x14ac:dyDescent="0.3">
      <c r="A614" s="62" t="s">
        <v>648</v>
      </c>
      <c r="B614" s="63"/>
      <c r="C614" s="63"/>
      <c r="D614" s="64"/>
      <c r="E614" s="66"/>
      <c r="F614" s="98" t="s">
        <v>7461</v>
      </c>
      <c r="G614" s="63"/>
      <c r="H614" s="67"/>
      <c r="I614" s="68"/>
      <c r="J614" s="68"/>
      <c r="K614" s="67" t="s">
        <v>9913</v>
      </c>
      <c r="L614" s="71"/>
      <c r="M614" s="72">
        <v>4422.423828125</v>
      </c>
      <c r="N614" s="72">
        <v>9625.3447265625</v>
      </c>
      <c r="O614" s="73"/>
      <c r="P614" s="74"/>
      <c r="Q614" s="74"/>
      <c r="R614" s="84"/>
      <c r="S614" s="48">
        <v>1</v>
      </c>
      <c r="T614" s="48">
        <v>1</v>
      </c>
      <c r="U614" s="49">
        <v>0</v>
      </c>
      <c r="V614" s="49">
        <v>0</v>
      </c>
      <c r="W614" s="49">
        <v>0</v>
      </c>
      <c r="X614" s="49">
        <v>1</v>
      </c>
      <c r="Y614" s="49">
        <v>0</v>
      </c>
      <c r="Z614" s="49" t="s">
        <v>10536</v>
      </c>
      <c r="AA614" s="69">
        <v>614</v>
      </c>
      <c r="AB614" s="69"/>
      <c r="AC614" s="70"/>
      <c r="AD614" s="76">
        <v>949</v>
      </c>
      <c r="AE614" s="76">
        <v>1114</v>
      </c>
      <c r="AF614" s="76">
        <v>3231</v>
      </c>
      <c r="AG614" s="76">
        <v>4420</v>
      </c>
      <c r="AH614" s="76"/>
      <c r="AI614" s="76" t="s">
        <v>5118</v>
      </c>
      <c r="AJ614" s="76" t="s">
        <v>6037</v>
      </c>
      <c r="AK614" s="76"/>
      <c r="AL614" s="76"/>
      <c r="AM614" s="78">
        <v>42853.763831018521</v>
      </c>
      <c r="AN614" s="76" t="s">
        <v>8071</v>
      </c>
      <c r="AO614" s="81" t="s">
        <v>8683</v>
      </c>
      <c r="AP614" s="76" t="s">
        <v>66</v>
      </c>
      <c r="AQ614" s="48"/>
      <c r="AR614" s="48"/>
      <c r="AS614" s="48"/>
      <c r="AT614" s="48"/>
      <c r="AU614" s="48"/>
      <c r="AV614" s="48"/>
      <c r="AW614" s="102" t="s">
        <v>10919</v>
      </c>
      <c r="AX614" s="102" t="s">
        <v>10919</v>
      </c>
      <c r="AY614" s="102" t="s">
        <v>11607</v>
      </c>
      <c r="AZ614" s="102" t="s">
        <v>11607</v>
      </c>
      <c r="BA614" s="2"/>
      <c r="BB614" s="3"/>
      <c r="BC614" s="3"/>
      <c r="BD614" s="3"/>
      <c r="BE614" s="3"/>
    </row>
    <row r="615" spans="1:57" x14ac:dyDescent="0.3">
      <c r="A615" s="62" t="s">
        <v>649</v>
      </c>
      <c r="B615" s="63"/>
      <c r="C615" s="63"/>
      <c r="D615" s="64"/>
      <c r="E615" s="66"/>
      <c r="F615" s="98" t="s">
        <v>7462</v>
      </c>
      <c r="G615" s="63"/>
      <c r="H615" s="67"/>
      <c r="I615" s="68"/>
      <c r="J615" s="68"/>
      <c r="K615" s="67" t="s">
        <v>9914</v>
      </c>
      <c r="L615" s="71"/>
      <c r="M615" s="72">
        <v>4054.041259765625</v>
      </c>
      <c r="N615" s="72">
        <v>5672.671875</v>
      </c>
      <c r="O615" s="73"/>
      <c r="P615" s="74"/>
      <c r="Q615" s="74"/>
      <c r="R615" s="84"/>
      <c r="S615" s="48">
        <v>0</v>
      </c>
      <c r="T615" s="48">
        <v>1</v>
      </c>
      <c r="U615" s="49">
        <v>0</v>
      </c>
      <c r="V615" s="49">
        <v>0.04</v>
      </c>
      <c r="W615" s="49">
        <v>0</v>
      </c>
      <c r="X615" s="49">
        <v>0.55888199999999999</v>
      </c>
      <c r="Y615" s="49">
        <v>0</v>
      </c>
      <c r="Z615" s="49">
        <v>0</v>
      </c>
      <c r="AA615" s="69">
        <v>615</v>
      </c>
      <c r="AB615" s="69"/>
      <c r="AC615" s="70"/>
      <c r="AD615" s="76">
        <v>154</v>
      </c>
      <c r="AE615" s="76">
        <v>302</v>
      </c>
      <c r="AF615" s="76">
        <v>53167</v>
      </c>
      <c r="AG615" s="76">
        <v>19123</v>
      </c>
      <c r="AH615" s="76"/>
      <c r="AI615" s="76" t="s">
        <v>5119</v>
      </c>
      <c r="AJ615" s="76" t="s">
        <v>6038</v>
      </c>
      <c r="AK615" s="81" t="s">
        <v>6613</v>
      </c>
      <c r="AL615" s="76"/>
      <c r="AM615" s="78">
        <v>39854.168553240743</v>
      </c>
      <c r="AN615" s="76" t="s">
        <v>8071</v>
      </c>
      <c r="AO615" s="81" t="s">
        <v>8684</v>
      </c>
      <c r="AP615" s="76" t="s">
        <v>66</v>
      </c>
      <c r="AQ615" s="48"/>
      <c r="AR615" s="48"/>
      <c r="AS615" s="48"/>
      <c r="AT615" s="48"/>
      <c r="AU615" s="48"/>
      <c r="AV615" s="48"/>
      <c r="AW615" s="102" t="s">
        <v>10920</v>
      </c>
      <c r="AX615" s="102" t="s">
        <v>10920</v>
      </c>
      <c r="AY615" s="102" t="s">
        <v>11608</v>
      </c>
      <c r="AZ615" s="102" t="s">
        <v>11608</v>
      </c>
      <c r="BA615" s="2"/>
      <c r="BB615" s="3"/>
      <c r="BC615" s="3"/>
      <c r="BD615" s="3"/>
      <c r="BE615" s="3"/>
    </row>
    <row r="616" spans="1:57" x14ac:dyDescent="0.3">
      <c r="A616" s="62" t="s">
        <v>946</v>
      </c>
      <c r="B616" s="63"/>
      <c r="C616" s="63"/>
      <c r="D616" s="64"/>
      <c r="E616" s="66"/>
      <c r="F616" s="98" t="s">
        <v>7463</v>
      </c>
      <c r="G616" s="63"/>
      <c r="H616" s="67"/>
      <c r="I616" s="68"/>
      <c r="J616" s="68"/>
      <c r="K616" s="67" t="s">
        <v>9915</v>
      </c>
      <c r="L616" s="71"/>
      <c r="M616" s="72">
        <v>3878.143310546875</v>
      </c>
      <c r="N616" s="72">
        <v>5549.7294921875</v>
      </c>
      <c r="O616" s="73"/>
      <c r="P616" s="74"/>
      <c r="Q616" s="74"/>
      <c r="R616" s="84"/>
      <c r="S616" s="48">
        <v>14</v>
      </c>
      <c r="T616" s="48">
        <v>1</v>
      </c>
      <c r="U616" s="49">
        <v>156</v>
      </c>
      <c r="V616" s="49">
        <v>7.6923000000000005E-2</v>
      </c>
      <c r="W616" s="49">
        <v>0</v>
      </c>
      <c r="X616" s="49">
        <v>6.7345280000000001</v>
      </c>
      <c r="Y616" s="49">
        <v>0</v>
      </c>
      <c r="Z616" s="49">
        <v>0</v>
      </c>
      <c r="AA616" s="69">
        <v>616</v>
      </c>
      <c r="AB616" s="69"/>
      <c r="AC616" s="70"/>
      <c r="AD616" s="76">
        <v>417</v>
      </c>
      <c r="AE616" s="76">
        <v>267889</v>
      </c>
      <c r="AF616" s="76">
        <v>89197</v>
      </c>
      <c r="AG616" s="76">
        <v>3221</v>
      </c>
      <c r="AH616" s="76"/>
      <c r="AI616" s="76" t="s">
        <v>5120</v>
      </c>
      <c r="AJ616" s="76" t="s">
        <v>5788</v>
      </c>
      <c r="AK616" s="81" t="s">
        <v>6614</v>
      </c>
      <c r="AL616" s="76"/>
      <c r="AM616" s="78">
        <v>39841.098530092589</v>
      </c>
      <c r="AN616" s="76" t="s">
        <v>8071</v>
      </c>
      <c r="AO616" s="81" t="s">
        <v>8685</v>
      </c>
      <c r="AP616" s="76" t="s">
        <v>66</v>
      </c>
      <c r="AQ616" s="48" t="s">
        <v>2297</v>
      </c>
      <c r="AR616" s="48" t="s">
        <v>2297</v>
      </c>
      <c r="AS616" s="48" t="s">
        <v>2350</v>
      </c>
      <c r="AT616" s="48" t="s">
        <v>2350</v>
      </c>
      <c r="AU616" s="48"/>
      <c r="AV616" s="48"/>
      <c r="AW616" s="102" t="s">
        <v>10921</v>
      </c>
      <c r="AX616" s="102" t="s">
        <v>10921</v>
      </c>
      <c r="AY616" s="102" t="s">
        <v>11609</v>
      </c>
      <c r="AZ616" s="102" t="s">
        <v>11609</v>
      </c>
      <c r="BA616" s="2"/>
      <c r="BB616" s="3"/>
      <c r="BC616" s="3"/>
      <c r="BD616" s="3"/>
      <c r="BE616" s="3"/>
    </row>
    <row r="617" spans="1:57" x14ac:dyDescent="0.3">
      <c r="A617" s="62" t="s">
        <v>650</v>
      </c>
      <c r="B617" s="63"/>
      <c r="C617" s="63"/>
      <c r="D617" s="64"/>
      <c r="E617" s="66"/>
      <c r="F617" s="98" t="s">
        <v>7464</v>
      </c>
      <c r="G617" s="63"/>
      <c r="H617" s="67"/>
      <c r="I617" s="68"/>
      <c r="J617" s="68"/>
      <c r="K617" s="67" t="s">
        <v>9916</v>
      </c>
      <c r="L617" s="71"/>
      <c r="M617" s="72">
        <v>7965.572265625</v>
      </c>
      <c r="N617" s="72">
        <v>9492.4990234375</v>
      </c>
      <c r="O617" s="73"/>
      <c r="P617" s="74"/>
      <c r="Q617" s="74"/>
      <c r="R617" s="84"/>
      <c r="S617" s="48">
        <v>1</v>
      </c>
      <c r="T617" s="48">
        <v>1</v>
      </c>
      <c r="U617" s="49">
        <v>0</v>
      </c>
      <c r="V617" s="49">
        <v>0</v>
      </c>
      <c r="W617" s="49">
        <v>0</v>
      </c>
      <c r="X617" s="49">
        <v>1</v>
      </c>
      <c r="Y617" s="49">
        <v>0</v>
      </c>
      <c r="Z617" s="49" t="s">
        <v>10536</v>
      </c>
      <c r="AA617" s="69">
        <v>617</v>
      </c>
      <c r="AB617" s="69"/>
      <c r="AC617" s="70"/>
      <c r="AD617" s="76">
        <v>231</v>
      </c>
      <c r="AE617" s="76">
        <v>26</v>
      </c>
      <c r="AF617" s="76">
        <v>59</v>
      </c>
      <c r="AG617" s="76">
        <v>15</v>
      </c>
      <c r="AH617" s="76"/>
      <c r="AI617" s="76" t="s">
        <v>5121</v>
      </c>
      <c r="AJ617" s="76" t="s">
        <v>6039</v>
      </c>
      <c r="AK617" s="81" t="s">
        <v>6615</v>
      </c>
      <c r="AL617" s="76"/>
      <c r="AM617" s="78">
        <v>41562.148032407407</v>
      </c>
      <c r="AN617" s="76" t="s">
        <v>8071</v>
      </c>
      <c r="AO617" s="81" t="s">
        <v>8686</v>
      </c>
      <c r="AP617" s="76" t="s">
        <v>66</v>
      </c>
      <c r="AQ617" s="48" t="s">
        <v>2225</v>
      </c>
      <c r="AR617" s="48" t="s">
        <v>2225</v>
      </c>
      <c r="AS617" s="48" t="s">
        <v>2350</v>
      </c>
      <c r="AT617" s="48" t="s">
        <v>2350</v>
      </c>
      <c r="AU617" s="48"/>
      <c r="AV617" s="48"/>
      <c r="AW617" s="102" t="s">
        <v>10922</v>
      </c>
      <c r="AX617" s="102" t="s">
        <v>10922</v>
      </c>
      <c r="AY617" s="102" t="s">
        <v>11610</v>
      </c>
      <c r="AZ617" s="102" t="s">
        <v>11610</v>
      </c>
      <c r="BA617" s="2"/>
      <c r="BB617" s="3"/>
      <c r="BC617" s="3"/>
      <c r="BD617" s="3"/>
      <c r="BE617" s="3"/>
    </row>
    <row r="618" spans="1:57" x14ac:dyDescent="0.3">
      <c r="A618" s="62" t="s">
        <v>651</v>
      </c>
      <c r="B618" s="63"/>
      <c r="C618" s="63"/>
      <c r="D618" s="64"/>
      <c r="E618" s="66"/>
      <c r="F618" s="98" t="s">
        <v>7465</v>
      </c>
      <c r="G618" s="63"/>
      <c r="H618" s="67"/>
      <c r="I618" s="68"/>
      <c r="J618" s="68"/>
      <c r="K618" s="67" t="s">
        <v>9917</v>
      </c>
      <c r="L618" s="71"/>
      <c r="M618" s="72">
        <v>3302.138916015625</v>
      </c>
      <c r="N618" s="72">
        <v>5582.55712890625</v>
      </c>
      <c r="O618" s="73"/>
      <c r="P618" s="74"/>
      <c r="Q618" s="74"/>
      <c r="R618" s="84"/>
      <c r="S618" s="48">
        <v>0</v>
      </c>
      <c r="T618" s="48">
        <v>1</v>
      </c>
      <c r="U618" s="49">
        <v>0</v>
      </c>
      <c r="V618" s="49">
        <v>0.04</v>
      </c>
      <c r="W618" s="49">
        <v>0</v>
      </c>
      <c r="X618" s="49">
        <v>0.55888199999999999</v>
      </c>
      <c r="Y618" s="49">
        <v>0</v>
      </c>
      <c r="Z618" s="49">
        <v>0</v>
      </c>
      <c r="AA618" s="69">
        <v>618</v>
      </c>
      <c r="AB618" s="69"/>
      <c r="AC618" s="70"/>
      <c r="AD618" s="76">
        <v>364</v>
      </c>
      <c r="AE618" s="76">
        <v>462</v>
      </c>
      <c r="AF618" s="76">
        <v>191259</v>
      </c>
      <c r="AG618" s="76">
        <v>118859</v>
      </c>
      <c r="AH618" s="76"/>
      <c r="AI618" s="76" t="s">
        <v>5122</v>
      </c>
      <c r="AJ618" s="76"/>
      <c r="AK618" s="81" t="s">
        <v>6616</v>
      </c>
      <c r="AL618" s="76"/>
      <c r="AM618" s="78">
        <v>41953.355949074074</v>
      </c>
      <c r="AN618" s="76" t="s">
        <v>8071</v>
      </c>
      <c r="AO618" s="81" t="s">
        <v>8687</v>
      </c>
      <c r="AP618" s="76" t="s">
        <v>66</v>
      </c>
      <c r="AQ618" s="48"/>
      <c r="AR618" s="48"/>
      <c r="AS618" s="48"/>
      <c r="AT618" s="48"/>
      <c r="AU618" s="48"/>
      <c r="AV618" s="48"/>
      <c r="AW618" s="102" t="s">
        <v>10920</v>
      </c>
      <c r="AX618" s="102" t="s">
        <v>10920</v>
      </c>
      <c r="AY618" s="102" t="s">
        <v>11608</v>
      </c>
      <c r="AZ618" s="102" t="s">
        <v>11608</v>
      </c>
      <c r="BA618" s="2"/>
      <c r="BB618" s="3"/>
      <c r="BC618" s="3"/>
      <c r="BD618" s="3"/>
      <c r="BE618" s="3"/>
    </row>
    <row r="619" spans="1:57" x14ac:dyDescent="0.3">
      <c r="A619" s="62" t="s">
        <v>652</v>
      </c>
      <c r="B619" s="63"/>
      <c r="C619" s="63"/>
      <c r="D619" s="64"/>
      <c r="E619" s="66"/>
      <c r="F619" s="98" t="s">
        <v>7466</v>
      </c>
      <c r="G619" s="63"/>
      <c r="H619" s="67"/>
      <c r="I619" s="68"/>
      <c r="J619" s="68"/>
      <c r="K619" s="67" t="s">
        <v>9918</v>
      </c>
      <c r="L619" s="71"/>
      <c r="M619" s="72">
        <v>3910.869384765625</v>
      </c>
      <c r="N619" s="72">
        <v>9639.9501953125</v>
      </c>
      <c r="O619" s="73"/>
      <c r="P619" s="74"/>
      <c r="Q619" s="74"/>
      <c r="R619" s="84"/>
      <c r="S619" s="48">
        <v>1</v>
      </c>
      <c r="T619" s="48">
        <v>1</v>
      </c>
      <c r="U619" s="49">
        <v>0</v>
      </c>
      <c r="V619" s="49">
        <v>0</v>
      </c>
      <c r="W619" s="49">
        <v>0</v>
      </c>
      <c r="X619" s="49">
        <v>1</v>
      </c>
      <c r="Y619" s="49">
        <v>0</v>
      </c>
      <c r="Z619" s="49" t="s">
        <v>10536</v>
      </c>
      <c r="AA619" s="69">
        <v>619</v>
      </c>
      <c r="AB619" s="69"/>
      <c r="AC619" s="70"/>
      <c r="AD619" s="76">
        <v>754</v>
      </c>
      <c r="AE619" s="76">
        <v>743</v>
      </c>
      <c r="AF619" s="76">
        <v>57481</v>
      </c>
      <c r="AG619" s="76">
        <v>13089</v>
      </c>
      <c r="AH619" s="76"/>
      <c r="AI619" s="81" t="s">
        <v>5123</v>
      </c>
      <c r="AJ619" s="76" t="s">
        <v>6040</v>
      </c>
      <c r="AK619" s="76"/>
      <c r="AL619" s="76"/>
      <c r="AM619" s="78">
        <v>40964.679756944446</v>
      </c>
      <c r="AN619" s="76" t="s">
        <v>8071</v>
      </c>
      <c r="AO619" s="81" t="s">
        <v>8688</v>
      </c>
      <c r="AP619" s="76" t="s">
        <v>66</v>
      </c>
      <c r="AQ619" s="48"/>
      <c r="AR619" s="48"/>
      <c r="AS619" s="48"/>
      <c r="AT619" s="48"/>
      <c r="AU619" s="48"/>
      <c r="AV619" s="48"/>
      <c r="AW619" s="102" t="s">
        <v>10923</v>
      </c>
      <c r="AX619" s="102" t="s">
        <v>10923</v>
      </c>
      <c r="AY619" s="102" t="s">
        <v>11611</v>
      </c>
      <c r="AZ619" s="102" t="s">
        <v>11611</v>
      </c>
      <c r="BA619" s="2"/>
      <c r="BB619" s="3"/>
      <c r="BC619" s="3"/>
      <c r="BD619" s="3"/>
      <c r="BE619" s="3"/>
    </row>
    <row r="620" spans="1:57" x14ac:dyDescent="0.3">
      <c r="A620" s="62" t="s">
        <v>653</v>
      </c>
      <c r="B620" s="63"/>
      <c r="C620" s="63"/>
      <c r="D620" s="64"/>
      <c r="E620" s="66"/>
      <c r="F620" s="98" t="s">
        <v>7467</v>
      </c>
      <c r="G620" s="63"/>
      <c r="H620" s="67"/>
      <c r="I620" s="68"/>
      <c r="J620" s="68"/>
      <c r="K620" s="67" t="s">
        <v>9919</v>
      </c>
      <c r="L620" s="71"/>
      <c r="M620" s="72">
        <v>4184.4033203125</v>
      </c>
      <c r="N620" s="72">
        <v>5361.59912109375</v>
      </c>
      <c r="O620" s="73"/>
      <c r="P620" s="74"/>
      <c r="Q620" s="74"/>
      <c r="R620" s="84"/>
      <c r="S620" s="48">
        <v>0</v>
      </c>
      <c r="T620" s="48">
        <v>1</v>
      </c>
      <c r="U620" s="49">
        <v>0</v>
      </c>
      <c r="V620" s="49">
        <v>0.04</v>
      </c>
      <c r="W620" s="49">
        <v>0</v>
      </c>
      <c r="X620" s="49">
        <v>0.55888199999999999</v>
      </c>
      <c r="Y620" s="49">
        <v>0</v>
      </c>
      <c r="Z620" s="49">
        <v>0</v>
      </c>
      <c r="AA620" s="69">
        <v>620</v>
      </c>
      <c r="AB620" s="69"/>
      <c r="AC620" s="70"/>
      <c r="AD620" s="76">
        <v>1004</v>
      </c>
      <c r="AE620" s="76">
        <v>75</v>
      </c>
      <c r="AF620" s="76">
        <v>12536</v>
      </c>
      <c r="AG620" s="76">
        <v>32500</v>
      </c>
      <c r="AH620" s="76"/>
      <c r="AI620" s="76" t="s">
        <v>5124</v>
      </c>
      <c r="AJ620" s="76" t="s">
        <v>6041</v>
      </c>
      <c r="AK620" s="81" t="s">
        <v>6617</v>
      </c>
      <c r="AL620" s="76"/>
      <c r="AM620" s="78">
        <v>43449.962199074071</v>
      </c>
      <c r="AN620" s="76" t="s">
        <v>8071</v>
      </c>
      <c r="AO620" s="81" t="s">
        <v>8689</v>
      </c>
      <c r="AP620" s="76" t="s">
        <v>66</v>
      </c>
      <c r="AQ620" s="48"/>
      <c r="AR620" s="48"/>
      <c r="AS620" s="48"/>
      <c r="AT620" s="48"/>
      <c r="AU620" s="48"/>
      <c r="AV620" s="48"/>
      <c r="AW620" s="102" t="s">
        <v>10920</v>
      </c>
      <c r="AX620" s="102" t="s">
        <v>10920</v>
      </c>
      <c r="AY620" s="102" t="s">
        <v>11608</v>
      </c>
      <c r="AZ620" s="102" t="s">
        <v>11608</v>
      </c>
      <c r="BA620" s="2"/>
      <c r="BB620" s="3"/>
      <c r="BC620" s="3"/>
      <c r="BD620" s="3"/>
      <c r="BE620" s="3"/>
    </row>
    <row r="621" spans="1:57" x14ac:dyDescent="0.3">
      <c r="A621" s="62" t="s">
        <v>654</v>
      </c>
      <c r="B621" s="63"/>
      <c r="C621" s="63"/>
      <c r="D621" s="64"/>
      <c r="E621" s="66"/>
      <c r="F621" s="98" t="s">
        <v>7468</v>
      </c>
      <c r="G621" s="63"/>
      <c r="H621" s="67"/>
      <c r="I621" s="68"/>
      <c r="J621" s="68"/>
      <c r="K621" s="67" t="s">
        <v>9920</v>
      </c>
      <c r="L621" s="71"/>
      <c r="M621" s="72">
        <v>552.41961669921875</v>
      </c>
      <c r="N621" s="72">
        <v>3259.6943359375</v>
      </c>
      <c r="O621" s="73"/>
      <c r="P621" s="74"/>
      <c r="Q621" s="74"/>
      <c r="R621" s="84"/>
      <c r="S621" s="48">
        <v>0</v>
      </c>
      <c r="T621" s="48">
        <v>1</v>
      </c>
      <c r="U621" s="49">
        <v>0</v>
      </c>
      <c r="V621" s="49">
        <v>1.0753E-2</v>
      </c>
      <c r="W621" s="49">
        <v>0</v>
      </c>
      <c r="X621" s="49">
        <v>0.60136900000000004</v>
      </c>
      <c r="Y621" s="49">
        <v>0</v>
      </c>
      <c r="Z621" s="49">
        <v>0</v>
      </c>
      <c r="AA621" s="69">
        <v>621</v>
      </c>
      <c r="AB621" s="69"/>
      <c r="AC621" s="70"/>
      <c r="AD621" s="76">
        <v>1221</v>
      </c>
      <c r="AE621" s="76">
        <v>146</v>
      </c>
      <c r="AF621" s="76">
        <v>24785</v>
      </c>
      <c r="AG621" s="76">
        <v>26105</v>
      </c>
      <c r="AH621" s="76"/>
      <c r="AI621" s="76"/>
      <c r="AJ621" s="76"/>
      <c r="AK621" s="76"/>
      <c r="AL621" s="76"/>
      <c r="AM621" s="78">
        <v>42709.627905092595</v>
      </c>
      <c r="AN621" s="76" t="s">
        <v>8071</v>
      </c>
      <c r="AO621" s="81" t="s">
        <v>8690</v>
      </c>
      <c r="AP621" s="76" t="s">
        <v>66</v>
      </c>
      <c r="AQ621" s="48"/>
      <c r="AR621" s="48"/>
      <c r="AS621" s="48"/>
      <c r="AT621" s="48"/>
      <c r="AU621" s="48" t="s">
        <v>2389</v>
      </c>
      <c r="AV621" s="48" t="s">
        <v>2389</v>
      </c>
      <c r="AW621" s="102" t="s">
        <v>10924</v>
      </c>
      <c r="AX621" s="102" t="s">
        <v>10924</v>
      </c>
      <c r="AY621" s="102" t="s">
        <v>11612</v>
      </c>
      <c r="AZ621" s="102" t="s">
        <v>11612</v>
      </c>
      <c r="BA621" s="2"/>
      <c r="BB621" s="3"/>
      <c r="BC621" s="3"/>
      <c r="BD621" s="3"/>
      <c r="BE621" s="3"/>
    </row>
    <row r="622" spans="1:57" x14ac:dyDescent="0.3">
      <c r="A622" s="62" t="s">
        <v>655</v>
      </c>
      <c r="B622" s="63"/>
      <c r="C622" s="63"/>
      <c r="D622" s="64"/>
      <c r="E622" s="66"/>
      <c r="F622" s="98" t="s">
        <v>7469</v>
      </c>
      <c r="G622" s="63"/>
      <c r="H622" s="67"/>
      <c r="I622" s="68"/>
      <c r="J622" s="68"/>
      <c r="K622" s="67" t="s">
        <v>9921</v>
      </c>
      <c r="L622" s="71"/>
      <c r="M622" s="72">
        <v>3677.840576171875</v>
      </c>
      <c r="N622" s="72">
        <v>5773.91943359375</v>
      </c>
      <c r="O622" s="73"/>
      <c r="P622" s="74"/>
      <c r="Q622" s="74"/>
      <c r="R622" s="84"/>
      <c r="S622" s="48">
        <v>0</v>
      </c>
      <c r="T622" s="48">
        <v>1</v>
      </c>
      <c r="U622" s="49">
        <v>0</v>
      </c>
      <c r="V622" s="49">
        <v>0.04</v>
      </c>
      <c r="W622" s="49">
        <v>0</v>
      </c>
      <c r="X622" s="49">
        <v>0.55888199999999999</v>
      </c>
      <c r="Y622" s="49">
        <v>0</v>
      </c>
      <c r="Z622" s="49">
        <v>0</v>
      </c>
      <c r="AA622" s="69">
        <v>622</v>
      </c>
      <c r="AB622" s="69"/>
      <c r="AC622" s="70"/>
      <c r="AD622" s="76">
        <v>609</v>
      </c>
      <c r="AE622" s="76">
        <v>252</v>
      </c>
      <c r="AF622" s="76">
        <v>98880</v>
      </c>
      <c r="AG622" s="76">
        <v>113490</v>
      </c>
      <c r="AH622" s="76"/>
      <c r="AI622" s="76" t="s">
        <v>5125</v>
      </c>
      <c r="AJ622" s="76" t="s">
        <v>6042</v>
      </c>
      <c r="AK622" s="81" t="s">
        <v>6618</v>
      </c>
      <c r="AL622" s="76"/>
      <c r="AM622" s="78">
        <v>39665.119143518517</v>
      </c>
      <c r="AN622" s="76" t="s">
        <v>8071</v>
      </c>
      <c r="AO622" s="81" t="s">
        <v>8691</v>
      </c>
      <c r="AP622" s="76" t="s">
        <v>66</v>
      </c>
      <c r="AQ622" s="48"/>
      <c r="AR622" s="48"/>
      <c r="AS622" s="48"/>
      <c r="AT622" s="48"/>
      <c r="AU622" s="48"/>
      <c r="AV622" s="48"/>
      <c r="AW622" s="102" t="s">
        <v>10920</v>
      </c>
      <c r="AX622" s="102" t="s">
        <v>10920</v>
      </c>
      <c r="AY622" s="102" t="s">
        <v>11608</v>
      </c>
      <c r="AZ622" s="102" t="s">
        <v>11608</v>
      </c>
      <c r="BA622" s="2"/>
      <c r="BB622" s="3"/>
      <c r="BC622" s="3"/>
      <c r="BD622" s="3"/>
      <c r="BE622" s="3"/>
    </row>
    <row r="623" spans="1:57" x14ac:dyDescent="0.3">
      <c r="A623" s="62" t="s">
        <v>656</v>
      </c>
      <c r="B623" s="63"/>
      <c r="C623" s="63"/>
      <c r="D623" s="64"/>
      <c r="E623" s="66"/>
      <c r="F623" s="98" t="s">
        <v>7470</v>
      </c>
      <c r="G623" s="63"/>
      <c r="H623" s="67"/>
      <c r="I623" s="68"/>
      <c r="J623" s="68"/>
      <c r="K623" s="67" t="s">
        <v>9922</v>
      </c>
      <c r="L623" s="71"/>
      <c r="M623" s="72">
        <v>517.84271240234375</v>
      </c>
      <c r="N623" s="72">
        <v>2886.271240234375</v>
      </c>
      <c r="O623" s="73"/>
      <c r="P623" s="74"/>
      <c r="Q623" s="74"/>
      <c r="R623" s="84"/>
      <c r="S623" s="48">
        <v>0</v>
      </c>
      <c r="T623" s="48">
        <v>1</v>
      </c>
      <c r="U623" s="49">
        <v>0</v>
      </c>
      <c r="V623" s="49">
        <v>1.5384999999999999E-2</v>
      </c>
      <c r="W623" s="49">
        <v>0</v>
      </c>
      <c r="X623" s="49">
        <v>0.53860799999999998</v>
      </c>
      <c r="Y623" s="49">
        <v>0</v>
      </c>
      <c r="Z623" s="49">
        <v>0</v>
      </c>
      <c r="AA623" s="69">
        <v>623</v>
      </c>
      <c r="AB623" s="69"/>
      <c r="AC623" s="70"/>
      <c r="AD623" s="76">
        <v>2029</v>
      </c>
      <c r="AE623" s="76">
        <v>986</v>
      </c>
      <c r="AF623" s="76">
        <v>55468</v>
      </c>
      <c r="AG623" s="76">
        <v>100153</v>
      </c>
      <c r="AH623" s="76"/>
      <c r="AI623" s="76" t="s">
        <v>5126</v>
      </c>
      <c r="AJ623" s="76" t="s">
        <v>5671</v>
      </c>
      <c r="AK623" s="76"/>
      <c r="AL623" s="76"/>
      <c r="AM623" s="78">
        <v>42918.717418981483</v>
      </c>
      <c r="AN623" s="76" t="s">
        <v>8071</v>
      </c>
      <c r="AO623" s="81" t="s">
        <v>8692</v>
      </c>
      <c r="AP623" s="76" t="s">
        <v>66</v>
      </c>
      <c r="AQ623" s="48" t="s">
        <v>2118</v>
      </c>
      <c r="AR623" s="48" t="s">
        <v>2118</v>
      </c>
      <c r="AS623" s="48" t="s">
        <v>2351</v>
      </c>
      <c r="AT623" s="48" t="s">
        <v>2351</v>
      </c>
      <c r="AU623" s="48" t="s">
        <v>2390</v>
      </c>
      <c r="AV623" s="48" t="s">
        <v>2390</v>
      </c>
      <c r="AW623" s="102" t="s">
        <v>10847</v>
      </c>
      <c r="AX623" s="102" t="s">
        <v>10847</v>
      </c>
      <c r="AY623" s="102" t="s">
        <v>11292</v>
      </c>
      <c r="AZ623" s="102" t="s">
        <v>11292</v>
      </c>
      <c r="BA623" s="2"/>
      <c r="BB623" s="3"/>
      <c r="BC623" s="3"/>
      <c r="BD623" s="3"/>
      <c r="BE623" s="3"/>
    </row>
    <row r="624" spans="1:57" x14ac:dyDescent="0.3">
      <c r="A624" s="62" t="s">
        <v>657</v>
      </c>
      <c r="B624" s="63"/>
      <c r="C624" s="63"/>
      <c r="D624" s="64"/>
      <c r="E624" s="66"/>
      <c r="F624" s="98" t="s">
        <v>7471</v>
      </c>
      <c r="G624" s="63"/>
      <c r="H624" s="67"/>
      <c r="I624" s="68"/>
      <c r="J624" s="68"/>
      <c r="K624" s="67" t="s">
        <v>9923</v>
      </c>
      <c r="L624" s="71"/>
      <c r="M624" s="72">
        <v>839.82476806640625</v>
      </c>
      <c r="N624" s="72">
        <v>9620.482421875</v>
      </c>
      <c r="O624" s="73"/>
      <c r="P624" s="74"/>
      <c r="Q624" s="74"/>
      <c r="R624" s="84"/>
      <c r="S624" s="48">
        <v>1</v>
      </c>
      <c r="T624" s="48">
        <v>1</v>
      </c>
      <c r="U624" s="49">
        <v>0</v>
      </c>
      <c r="V624" s="49">
        <v>0</v>
      </c>
      <c r="W624" s="49">
        <v>0</v>
      </c>
      <c r="X624" s="49">
        <v>1</v>
      </c>
      <c r="Y624" s="49">
        <v>0</v>
      </c>
      <c r="Z624" s="49" t="s">
        <v>10536</v>
      </c>
      <c r="AA624" s="69">
        <v>624</v>
      </c>
      <c r="AB624" s="69"/>
      <c r="AC624" s="70"/>
      <c r="AD624" s="76">
        <v>1301</v>
      </c>
      <c r="AE624" s="76">
        <v>263</v>
      </c>
      <c r="AF624" s="76">
        <v>16630</v>
      </c>
      <c r="AG624" s="76">
        <v>2003</v>
      </c>
      <c r="AH624" s="76"/>
      <c r="AI624" s="76" t="s">
        <v>5127</v>
      </c>
      <c r="AJ624" s="76" t="s">
        <v>6043</v>
      </c>
      <c r="AK624" s="76"/>
      <c r="AL624" s="76"/>
      <c r="AM624" s="78">
        <v>41445.740995370368</v>
      </c>
      <c r="AN624" s="76" t="s">
        <v>8071</v>
      </c>
      <c r="AO624" s="81" t="s">
        <v>8693</v>
      </c>
      <c r="AP624" s="76" t="s">
        <v>66</v>
      </c>
      <c r="AQ624" s="48" t="s">
        <v>2226</v>
      </c>
      <c r="AR624" s="48" t="s">
        <v>2226</v>
      </c>
      <c r="AS624" s="48" t="s">
        <v>2350</v>
      </c>
      <c r="AT624" s="48" t="s">
        <v>2350</v>
      </c>
      <c r="AU624" s="48"/>
      <c r="AV624" s="48"/>
      <c r="AW624" s="102" t="s">
        <v>10925</v>
      </c>
      <c r="AX624" s="102" t="s">
        <v>10925</v>
      </c>
      <c r="AY624" s="102" t="s">
        <v>11613</v>
      </c>
      <c r="AZ624" s="102" t="s">
        <v>11613</v>
      </c>
      <c r="BA624" s="2"/>
      <c r="BB624" s="3"/>
      <c r="BC624" s="3"/>
      <c r="BD624" s="3"/>
      <c r="BE624" s="3"/>
    </row>
    <row r="625" spans="1:57" x14ac:dyDescent="0.3">
      <c r="A625" s="62" t="s">
        <v>658</v>
      </c>
      <c r="B625" s="63"/>
      <c r="C625" s="63"/>
      <c r="D625" s="64"/>
      <c r="E625" s="66"/>
      <c r="F625" s="98" t="s">
        <v>7472</v>
      </c>
      <c r="G625" s="63"/>
      <c r="H625" s="67"/>
      <c r="I625" s="68"/>
      <c r="J625" s="68"/>
      <c r="K625" s="67" t="s">
        <v>9924</v>
      </c>
      <c r="L625" s="71"/>
      <c r="M625" s="72">
        <v>3577.210693359375</v>
      </c>
      <c r="N625" s="72">
        <v>9705.921875</v>
      </c>
      <c r="O625" s="73"/>
      <c r="P625" s="74"/>
      <c r="Q625" s="74"/>
      <c r="R625" s="84"/>
      <c r="S625" s="48">
        <v>1</v>
      </c>
      <c r="T625" s="48">
        <v>1</v>
      </c>
      <c r="U625" s="49">
        <v>0</v>
      </c>
      <c r="V625" s="49">
        <v>0</v>
      </c>
      <c r="W625" s="49">
        <v>0</v>
      </c>
      <c r="X625" s="49">
        <v>1</v>
      </c>
      <c r="Y625" s="49">
        <v>0</v>
      </c>
      <c r="Z625" s="49" t="s">
        <v>10536</v>
      </c>
      <c r="AA625" s="69">
        <v>625</v>
      </c>
      <c r="AB625" s="69"/>
      <c r="AC625" s="70"/>
      <c r="AD625" s="76">
        <v>4966</v>
      </c>
      <c r="AE625" s="76">
        <v>4152</v>
      </c>
      <c r="AF625" s="76">
        <v>59172</v>
      </c>
      <c r="AG625" s="76">
        <v>95128</v>
      </c>
      <c r="AH625" s="76"/>
      <c r="AI625" s="76" t="s">
        <v>5128</v>
      </c>
      <c r="AJ625" s="76" t="s">
        <v>6044</v>
      </c>
      <c r="AK625" s="76"/>
      <c r="AL625" s="76"/>
      <c r="AM625" s="78">
        <v>40180.651817129627</v>
      </c>
      <c r="AN625" s="76" t="s">
        <v>8071</v>
      </c>
      <c r="AO625" s="81" t="s">
        <v>8694</v>
      </c>
      <c r="AP625" s="76" t="s">
        <v>66</v>
      </c>
      <c r="AQ625" s="48"/>
      <c r="AR625" s="48"/>
      <c r="AS625" s="48"/>
      <c r="AT625" s="48"/>
      <c r="AU625" s="48"/>
      <c r="AV625" s="48"/>
      <c r="AW625" s="102" t="s">
        <v>10926</v>
      </c>
      <c r="AX625" s="102" t="s">
        <v>10926</v>
      </c>
      <c r="AY625" s="102" t="s">
        <v>11614</v>
      </c>
      <c r="AZ625" s="102" t="s">
        <v>11614</v>
      </c>
      <c r="BA625" s="2"/>
      <c r="BB625" s="3"/>
      <c r="BC625" s="3"/>
      <c r="BD625" s="3"/>
      <c r="BE625" s="3"/>
    </row>
    <row r="626" spans="1:57" x14ac:dyDescent="0.3">
      <c r="A626" s="62" t="s">
        <v>659</v>
      </c>
      <c r="B626" s="63"/>
      <c r="C626" s="63"/>
      <c r="D626" s="64"/>
      <c r="E626" s="66"/>
      <c r="F626" s="98" t="s">
        <v>7473</v>
      </c>
      <c r="G626" s="63"/>
      <c r="H626" s="67"/>
      <c r="I626" s="68"/>
      <c r="J626" s="68"/>
      <c r="K626" s="67" t="s">
        <v>9925</v>
      </c>
      <c r="L626" s="71"/>
      <c r="M626" s="72">
        <v>4351.16650390625</v>
      </c>
      <c r="N626" s="72">
        <v>5451.5322265625</v>
      </c>
      <c r="O626" s="73"/>
      <c r="P626" s="74"/>
      <c r="Q626" s="74"/>
      <c r="R626" s="84"/>
      <c r="S626" s="48">
        <v>0</v>
      </c>
      <c r="T626" s="48">
        <v>1</v>
      </c>
      <c r="U626" s="49">
        <v>0</v>
      </c>
      <c r="V626" s="49">
        <v>0.04</v>
      </c>
      <c r="W626" s="49">
        <v>0</v>
      </c>
      <c r="X626" s="49">
        <v>0.55888199999999999</v>
      </c>
      <c r="Y626" s="49">
        <v>0</v>
      </c>
      <c r="Z626" s="49">
        <v>0</v>
      </c>
      <c r="AA626" s="69">
        <v>626</v>
      </c>
      <c r="AB626" s="69"/>
      <c r="AC626" s="70"/>
      <c r="AD626" s="76">
        <v>565</v>
      </c>
      <c r="AE626" s="76">
        <v>117</v>
      </c>
      <c r="AF626" s="76">
        <v>6381</v>
      </c>
      <c r="AG626" s="76">
        <v>37217</v>
      </c>
      <c r="AH626" s="76"/>
      <c r="AI626" s="76" t="s">
        <v>5129</v>
      </c>
      <c r="AJ626" s="76" t="s">
        <v>6045</v>
      </c>
      <c r="AK626" s="76"/>
      <c r="AL626" s="76"/>
      <c r="AM626" s="78">
        <v>42570.932175925926</v>
      </c>
      <c r="AN626" s="76" t="s">
        <v>8071</v>
      </c>
      <c r="AO626" s="81" t="s">
        <v>8695</v>
      </c>
      <c r="AP626" s="76" t="s">
        <v>66</v>
      </c>
      <c r="AQ626" s="48"/>
      <c r="AR626" s="48"/>
      <c r="AS626" s="48"/>
      <c r="AT626" s="48"/>
      <c r="AU626" s="48"/>
      <c r="AV626" s="48"/>
      <c r="AW626" s="102" t="s">
        <v>10920</v>
      </c>
      <c r="AX626" s="102" t="s">
        <v>10920</v>
      </c>
      <c r="AY626" s="102" t="s">
        <v>11608</v>
      </c>
      <c r="AZ626" s="102" t="s">
        <v>11608</v>
      </c>
      <c r="BA626" s="2"/>
      <c r="BB626" s="3"/>
      <c r="BC626" s="3"/>
      <c r="BD626" s="3"/>
      <c r="BE626" s="3"/>
    </row>
    <row r="627" spans="1:57" x14ac:dyDescent="0.3">
      <c r="A627" s="62" t="s">
        <v>660</v>
      </c>
      <c r="B627" s="63"/>
      <c r="C627" s="63"/>
      <c r="D627" s="64"/>
      <c r="E627" s="66"/>
      <c r="F627" s="98" t="s">
        <v>7474</v>
      </c>
      <c r="G627" s="63"/>
      <c r="H627" s="67"/>
      <c r="I627" s="68"/>
      <c r="J627" s="68"/>
      <c r="K627" s="67" t="s">
        <v>9926</v>
      </c>
      <c r="L627" s="71"/>
      <c r="M627" s="72">
        <v>9628.6669921875</v>
      </c>
      <c r="N627" s="72">
        <v>1808.5509033203125</v>
      </c>
      <c r="O627" s="73"/>
      <c r="P627" s="74"/>
      <c r="Q627" s="74"/>
      <c r="R627" s="84"/>
      <c r="S627" s="48">
        <v>0</v>
      </c>
      <c r="T627" s="48">
        <v>1</v>
      </c>
      <c r="U627" s="49">
        <v>0</v>
      </c>
      <c r="V627" s="49">
        <v>1</v>
      </c>
      <c r="W627" s="49">
        <v>0</v>
      </c>
      <c r="X627" s="49">
        <v>1</v>
      </c>
      <c r="Y627" s="49">
        <v>0</v>
      </c>
      <c r="Z627" s="49">
        <v>0</v>
      </c>
      <c r="AA627" s="69">
        <v>627</v>
      </c>
      <c r="AB627" s="69"/>
      <c r="AC627" s="70"/>
      <c r="AD627" s="76">
        <v>289</v>
      </c>
      <c r="AE627" s="76">
        <v>391</v>
      </c>
      <c r="AF627" s="76">
        <v>63074</v>
      </c>
      <c r="AG627" s="76">
        <v>112084</v>
      </c>
      <c r="AH627" s="76"/>
      <c r="AI627" s="76" t="s">
        <v>5130</v>
      </c>
      <c r="AJ627" s="76" t="s">
        <v>6046</v>
      </c>
      <c r="AK627" s="81" t="s">
        <v>6619</v>
      </c>
      <c r="AL627" s="76"/>
      <c r="AM627" s="78">
        <v>39882.069398148145</v>
      </c>
      <c r="AN627" s="76" t="s">
        <v>8071</v>
      </c>
      <c r="AO627" s="81" t="s">
        <v>8696</v>
      </c>
      <c r="AP627" s="76" t="s">
        <v>66</v>
      </c>
      <c r="AQ627" s="48"/>
      <c r="AR627" s="48"/>
      <c r="AS627" s="48"/>
      <c r="AT627" s="48"/>
      <c r="AU627" s="48"/>
      <c r="AV627" s="48"/>
      <c r="AW627" s="102" t="s">
        <v>10927</v>
      </c>
      <c r="AX627" s="102" t="s">
        <v>10927</v>
      </c>
      <c r="AY627" s="102" t="s">
        <v>11615</v>
      </c>
      <c r="AZ627" s="102" t="s">
        <v>11615</v>
      </c>
      <c r="BA627" s="2"/>
      <c r="BB627" s="3"/>
      <c r="BC627" s="3"/>
      <c r="BD627" s="3"/>
      <c r="BE627" s="3"/>
    </row>
    <row r="628" spans="1:57" x14ac:dyDescent="0.3">
      <c r="A628" s="62" t="s">
        <v>1311</v>
      </c>
      <c r="B628" s="63"/>
      <c r="C628" s="63"/>
      <c r="D628" s="64"/>
      <c r="E628" s="66"/>
      <c r="F628" s="98" t="s">
        <v>7475</v>
      </c>
      <c r="G628" s="63"/>
      <c r="H628" s="67"/>
      <c r="I628" s="68"/>
      <c r="J628" s="68"/>
      <c r="K628" s="67" t="s">
        <v>9927</v>
      </c>
      <c r="L628" s="71"/>
      <c r="M628" s="72">
        <v>9536.0830078125</v>
      </c>
      <c r="N628" s="72">
        <v>1891.7027587890625</v>
      </c>
      <c r="O628" s="73"/>
      <c r="P628" s="74"/>
      <c r="Q628" s="74"/>
      <c r="R628" s="84"/>
      <c r="S628" s="48">
        <v>1</v>
      </c>
      <c r="T628" s="48">
        <v>0</v>
      </c>
      <c r="U628" s="49">
        <v>0</v>
      </c>
      <c r="V628" s="49">
        <v>1</v>
      </c>
      <c r="W628" s="49">
        <v>0</v>
      </c>
      <c r="X628" s="49">
        <v>1</v>
      </c>
      <c r="Y628" s="49">
        <v>0</v>
      </c>
      <c r="Z628" s="49">
        <v>0</v>
      </c>
      <c r="AA628" s="69">
        <v>628</v>
      </c>
      <c r="AB628" s="69"/>
      <c r="AC628" s="70"/>
      <c r="AD628" s="76">
        <v>61</v>
      </c>
      <c r="AE628" s="76">
        <v>31</v>
      </c>
      <c r="AF628" s="76">
        <v>1545</v>
      </c>
      <c r="AG628" s="76">
        <v>3411</v>
      </c>
      <c r="AH628" s="76"/>
      <c r="AI628" s="76"/>
      <c r="AJ628" s="76"/>
      <c r="AK628" s="76"/>
      <c r="AL628" s="76"/>
      <c r="AM628" s="78">
        <v>43489.230416666665</v>
      </c>
      <c r="AN628" s="76" t="s">
        <v>8071</v>
      </c>
      <c r="AO628" s="81" t="s">
        <v>8697</v>
      </c>
      <c r="AP628" s="76" t="s">
        <v>65</v>
      </c>
      <c r="AQ628" s="48"/>
      <c r="AR628" s="48"/>
      <c r="AS628" s="48"/>
      <c r="AT628" s="48"/>
      <c r="AU628" s="48"/>
      <c r="AV628" s="48"/>
      <c r="AW628" s="48"/>
      <c r="AX628" s="48"/>
      <c r="AY628" s="48"/>
      <c r="AZ628" s="48"/>
      <c r="BA628" s="2"/>
      <c r="BB628" s="3"/>
      <c r="BC628" s="3"/>
      <c r="BD628" s="3"/>
      <c r="BE628" s="3"/>
    </row>
    <row r="629" spans="1:57" x14ac:dyDescent="0.3">
      <c r="A629" s="62" t="s">
        <v>661</v>
      </c>
      <c r="B629" s="63"/>
      <c r="C629" s="63"/>
      <c r="D629" s="64"/>
      <c r="E629" s="66"/>
      <c r="F629" s="98" t="s">
        <v>7476</v>
      </c>
      <c r="G629" s="63"/>
      <c r="H629" s="67"/>
      <c r="I629" s="68"/>
      <c r="J629" s="68"/>
      <c r="K629" s="67" t="s">
        <v>9928</v>
      </c>
      <c r="L629" s="71"/>
      <c r="M629" s="72">
        <v>1357.888916015625</v>
      </c>
      <c r="N629" s="72">
        <v>632.34661865234375</v>
      </c>
      <c r="O629" s="73"/>
      <c r="P629" s="74"/>
      <c r="Q629" s="74"/>
      <c r="R629" s="84"/>
      <c r="S629" s="48">
        <v>0</v>
      </c>
      <c r="T629" s="48">
        <v>2</v>
      </c>
      <c r="U629" s="49">
        <v>0</v>
      </c>
      <c r="V629" s="49">
        <v>3.125E-2</v>
      </c>
      <c r="W629" s="49">
        <v>0</v>
      </c>
      <c r="X629" s="49">
        <v>0.58333299999999999</v>
      </c>
      <c r="Y629" s="49">
        <v>0.5</v>
      </c>
      <c r="Z629" s="49">
        <v>0</v>
      </c>
      <c r="AA629" s="69">
        <v>629</v>
      </c>
      <c r="AB629" s="69"/>
      <c r="AC629" s="70"/>
      <c r="AD629" s="76">
        <v>405</v>
      </c>
      <c r="AE629" s="76">
        <v>154</v>
      </c>
      <c r="AF629" s="76">
        <v>9759</v>
      </c>
      <c r="AG629" s="76">
        <v>115285</v>
      </c>
      <c r="AH629" s="76"/>
      <c r="AI629" s="76" t="s">
        <v>5131</v>
      </c>
      <c r="AJ629" s="76" t="s">
        <v>6047</v>
      </c>
      <c r="AK629" s="81" t="s">
        <v>6620</v>
      </c>
      <c r="AL629" s="76"/>
      <c r="AM629" s="78">
        <v>41529.560173611113</v>
      </c>
      <c r="AN629" s="76" t="s">
        <v>8071</v>
      </c>
      <c r="AO629" s="81" t="s">
        <v>8698</v>
      </c>
      <c r="AP629" s="76" t="s">
        <v>66</v>
      </c>
      <c r="AQ629" s="48"/>
      <c r="AR629" s="48"/>
      <c r="AS629" s="48"/>
      <c r="AT629" s="48"/>
      <c r="AU629" s="48"/>
      <c r="AV629" s="48"/>
      <c r="AW629" s="102" t="s">
        <v>10878</v>
      </c>
      <c r="AX629" s="102" t="s">
        <v>10878</v>
      </c>
      <c r="AY629" s="102" t="s">
        <v>11566</v>
      </c>
      <c r="AZ629" s="102" t="s">
        <v>11566</v>
      </c>
      <c r="BA629" s="2"/>
      <c r="BB629" s="3"/>
      <c r="BC629" s="3"/>
      <c r="BD629" s="3"/>
      <c r="BE629" s="3"/>
    </row>
    <row r="630" spans="1:57" x14ac:dyDescent="0.3">
      <c r="A630" s="62" t="s">
        <v>662</v>
      </c>
      <c r="B630" s="63"/>
      <c r="C630" s="63"/>
      <c r="D630" s="64"/>
      <c r="E630" s="66"/>
      <c r="F630" s="98" t="s">
        <v>7477</v>
      </c>
      <c r="G630" s="63"/>
      <c r="H630" s="67"/>
      <c r="I630" s="68"/>
      <c r="J630" s="68"/>
      <c r="K630" s="67" t="s">
        <v>9929</v>
      </c>
      <c r="L630" s="71"/>
      <c r="M630" s="72">
        <v>3252.126953125</v>
      </c>
      <c r="N630" s="72">
        <v>9052.470703125</v>
      </c>
      <c r="O630" s="73"/>
      <c r="P630" s="74"/>
      <c r="Q630" s="74"/>
      <c r="R630" s="84"/>
      <c r="S630" s="48">
        <v>1</v>
      </c>
      <c r="T630" s="48">
        <v>1</v>
      </c>
      <c r="U630" s="49">
        <v>0</v>
      </c>
      <c r="V630" s="49">
        <v>0</v>
      </c>
      <c r="W630" s="49">
        <v>0</v>
      </c>
      <c r="X630" s="49">
        <v>1</v>
      </c>
      <c r="Y630" s="49">
        <v>0</v>
      </c>
      <c r="Z630" s="49" t="s">
        <v>10536</v>
      </c>
      <c r="AA630" s="69">
        <v>630</v>
      </c>
      <c r="AB630" s="69"/>
      <c r="AC630" s="70"/>
      <c r="AD630" s="76">
        <v>1170</v>
      </c>
      <c r="AE630" s="76">
        <v>607</v>
      </c>
      <c r="AF630" s="76">
        <v>1476</v>
      </c>
      <c r="AG630" s="76">
        <v>8213</v>
      </c>
      <c r="AH630" s="76"/>
      <c r="AI630" s="76" t="s">
        <v>5132</v>
      </c>
      <c r="AJ630" s="76" t="s">
        <v>6048</v>
      </c>
      <c r="AK630" s="81" t="s">
        <v>6621</v>
      </c>
      <c r="AL630" s="76"/>
      <c r="AM630" s="78">
        <v>39766.915694444448</v>
      </c>
      <c r="AN630" s="76" t="s">
        <v>8071</v>
      </c>
      <c r="AO630" s="81" t="s">
        <v>8699</v>
      </c>
      <c r="AP630" s="76" t="s">
        <v>66</v>
      </c>
      <c r="AQ630" s="48" t="s">
        <v>2227</v>
      </c>
      <c r="AR630" s="48" t="s">
        <v>2227</v>
      </c>
      <c r="AS630" s="48" t="s">
        <v>2372</v>
      </c>
      <c r="AT630" s="48" t="s">
        <v>2372</v>
      </c>
      <c r="AU630" s="48"/>
      <c r="AV630" s="48"/>
      <c r="AW630" s="102" t="s">
        <v>10928</v>
      </c>
      <c r="AX630" s="102" t="s">
        <v>10928</v>
      </c>
      <c r="AY630" s="102" t="s">
        <v>11616</v>
      </c>
      <c r="AZ630" s="102" t="s">
        <v>11616</v>
      </c>
      <c r="BA630" s="2"/>
      <c r="BB630" s="3"/>
      <c r="BC630" s="3"/>
      <c r="BD630" s="3"/>
      <c r="BE630" s="3"/>
    </row>
    <row r="631" spans="1:57" x14ac:dyDescent="0.3">
      <c r="A631" s="62" t="s">
        <v>663</v>
      </c>
      <c r="B631" s="63"/>
      <c r="C631" s="63"/>
      <c r="D631" s="64"/>
      <c r="E631" s="66"/>
      <c r="F631" s="98" t="s">
        <v>7478</v>
      </c>
      <c r="G631" s="63"/>
      <c r="H631" s="67"/>
      <c r="I631" s="68"/>
      <c r="J631" s="68"/>
      <c r="K631" s="67" t="s">
        <v>9930</v>
      </c>
      <c r="L631" s="71"/>
      <c r="M631" s="72">
        <v>6575.087890625</v>
      </c>
      <c r="N631" s="72">
        <v>9613.11328125</v>
      </c>
      <c r="O631" s="73"/>
      <c r="P631" s="74"/>
      <c r="Q631" s="74"/>
      <c r="R631" s="84"/>
      <c r="S631" s="48">
        <v>1</v>
      </c>
      <c r="T631" s="48">
        <v>1</v>
      </c>
      <c r="U631" s="49">
        <v>0</v>
      </c>
      <c r="V631" s="49">
        <v>0</v>
      </c>
      <c r="W631" s="49">
        <v>0</v>
      </c>
      <c r="X631" s="49">
        <v>1</v>
      </c>
      <c r="Y631" s="49">
        <v>0</v>
      </c>
      <c r="Z631" s="49" t="s">
        <v>10536</v>
      </c>
      <c r="AA631" s="69">
        <v>631</v>
      </c>
      <c r="AB631" s="69"/>
      <c r="AC631" s="70"/>
      <c r="AD631" s="76">
        <v>470</v>
      </c>
      <c r="AE631" s="76">
        <v>521</v>
      </c>
      <c r="AF631" s="76">
        <v>52030</v>
      </c>
      <c r="AG631" s="76">
        <v>39744</v>
      </c>
      <c r="AH631" s="76"/>
      <c r="AI631" s="76" t="s">
        <v>5133</v>
      </c>
      <c r="AJ631" s="76" t="s">
        <v>6049</v>
      </c>
      <c r="AK631" s="76"/>
      <c r="AL631" s="76"/>
      <c r="AM631" s="78">
        <v>43119.618159722224</v>
      </c>
      <c r="AN631" s="76" t="s">
        <v>8071</v>
      </c>
      <c r="AO631" s="81" t="s">
        <v>8700</v>
      </c>
      <c r="AP631" s="76" t="s">
        <v>66</v>
      </c>
      <c r="AQ631" s="48" t="s">
        <v>2228</v>
      </c>
      <c r="AR631" s="48" t="s">
        <v>2228</v>
      </c>
      <c r="AS631" s="48" t="s">
        <v>2350</v>
      </c>
      <c r="AT631" s="48" t="s">
        <v>2350</v>
      </c>
      <c r="AU631" s="48"/>
      <c r="AV631" s="48"/>
      <c r="AW631" s="102" t="s">
        <v>10929</v>
      </c>
      <c r="AX631" s="102" t="s">
        <v>10929</v>
      </c>
      <c r="AY631" s="102" t="s">
        <v>11617</v>
      </c>
      <c r="AZ631" s="102" t="s">
        <v>11617</v>
      </c>
      <c r="BA631" s="2"/>
      <c r="BB631" s="3"/>
      <c r="BC631" s="3"/>
      <c r="BD631" s="3"/>
      <c r="BE631" s="3"/>
    </row>
    <row r="632" spans="1:57" x14ac:dyDescent="0.3">
      <c r="A632" s="62" t="s">
        <v>664</v>
      </c>
      <c r="B632" s="63"/>
      <c r="C632" s="63"/>
      <c r="D632" s="64"/>
      <c r="E632" s="66"/>
      <c r="F632" s="98" t="s">
        <v>7479</v>
      </c>
      <c r="G632" s="63"/>
      <c r="H632" s="67"/>
      <c r="I632" s="68"/>
      <c r="J632" s="68"/>
      <c r="K632" s="67" t="s">
        <v>9931</v>
      </c>
      <c r="L632" s="71"/>
      <c r="M632" s="72">
        <v>5854.681640625</v>
      </c>
      <c r="N632" s="72">
        <v>6780.47607421875</v>
      </c>
      <c r="O632" s="73"/>
      <c r="P632" s="74"/>
      <c r="Q632" s="74"/>
      <c r="R632" s="84"/>
      <c r="S632" s="48">
        <v>0</v>
      </c>
      <c r="T632" s="48">
        <v>1</v>
      </c>
      <c r="U632" s="49">
        <v>0</v>
      </c>
      <c r="V632" s="49">
        <v>1.2658000000000001E-2</v>
      </c>
      <c r="W632" s="49">
        <v>5.5000000000000002E-5</v>
      </c>
      <c r="X632" s="49">
        <v>0.54666599999999999</v>
      </c>
      <c r="Y632" s="49">
        <v>0</v>
      </c>
      <c r="Z632" s="49">
        <v>0</v>
      </c>
      <c r="AA632" s="69">
        <v>632</v>
      </c>
      <c r="AB632" s="69"/>
      <c r="AC632" s="70"/>
      <c r="AD632" s="76">
        <v>325</v>
      </c>
      <c r="AE632" s="76">
        <v>92</v>
      </c>
      <c r="AF632" s="76">
        <v>3990</v>
      </c>
      <c r="AG632" s="76">
        <v>1359</v>
      </c>
      <c r="AH632" s="76"/>
      <c r="AI632" s="76" t="s">
        <v>5134</v>
      </c>
      <c r="AJ632" s="76"/>
      <c r="AK632" s="76"/>
      <c r="AL632" s="76"/>
      <c r="AM632" s="78">
        <v>40095.997187499997</v>
      </c>
      <c r="AN632" s="76" t="s">
        <v>8071</v>
      </c>
      <c r="AO632" s="81" t="s">
        <v>8701</v>
      </c>
      <c r="AP632" s="76" t="s">
        <v>66</v>
      </c>
      <c r="AQ632" s="48"/>
      <c r="AR632" s="48"/>
      <c r="AS632" s="48"/>
      <c r="AT632" s="48"/>
      <c r="AU632" s="48"/>
      <c r="AV632" s="48"/>
      <c r="AW632" s="102" t="s">
        <v>10866</v>
      </c>
      <c r="AX632" s="102" t="s">
        <v>10866</v>
      </c>
      <c r="AY632" s="102" t="s">
        <v>11554</v>
      </c>
      <c r="AZ632" s="102" t="s">
        <v>11554</v>
      </c>
      <c r="BA632" s="2"/>
      <c r="BB632" s="3"/>
      <c r="BC632" s="3"/>
      <c r="BD632" s="3"/>
      <c r="BE632" s="3"/>
    </row>
    <row r="633" spans="1:57" x14ac:dyDescent="0.3">
      <c r="A633" s="62" t="s">
        <v>665</v>
      </c>
      <c r="B633" s="63"/>
      <c r="C633" s="63"/>
      <c r="D633" s="64"/>
      <c r="E633" s="66"/>
      <c r="F633" s="98" t="s">
        <v>7480</v>
      </c>
      <c r="G633" s="63"/>
      <c r="H633" s="67"/>
      <c r="I633" s="68"/>
      <c r="J633" s="68"/>
      <c r="K633" s="67" t="s">
        <v>9932</v>
      </c>
      <c r="L633" s="71"/>
      <c r="M633" s="72">
        <v>2777.5</v>
      </c>
      <c r="N633" s="72">
        <v>3949.708984375</v>
      </c>
      <c r="O633" s="73"/>
      <c r="P633" s="74"/>
      <c r="Q633" s="74"/>
      <c r="R633" s="84"/>
      <c r="S633" s="48">
        <v>0</v>
      </c>
      <c r="T633" s="48">
        <v>1</v>
      </c>
      <c r="U633" s="49">
        <v>0</v>
      </c>
      <c r="V633" s="49">
        <v>0.2</v>
      </c>
      <c r="W633" s="49">
        <v>0</v>
      </c>
      <c r="X633" s="49">
        <v>0.693693</v>
      </c>
      <c r="Y633" s="49">
        <v>0</v>
      </c>
      <c r="Z633" s="49">
        <v>0</v>
      </c>
      <c r="AA633" s="69">
        <v>633</v>
      </c>
      <c r="AB633" s="69"/>
      <c r="AC633" s="70"/>
      <c r="AD633" s="76">
        <v>1328</v>
      </c>
      <c r="AE633" s="76">
        <v>631</v>
      </c>
      <c r="AF633" s="76">
        <v>12133</v>
      </c>
      <c r="AG633" s="76">
        <v>17154</v>
      </c>
      <c r="AH633" s="76"/>
      <c r="AI633" s="76" t="s">
        <v>5135</v>
      </c>
      <c r="AJ633" s="76"/>
      <c r="AK633" s="76"/>
      <c r="AL633" s="76"/>
      <c r="AM633" s="78">
        <v>40116.728981481479</v>
      </c>
      <c r="AN633" s="76" t="s">
        <v>8071</v>
      </c>
      <c r="AO633" s="81" t="s">
        <v>8702</v>
      </c>
      <c r="AP633" s="76" t="s">
        <v>66</v>
      </c>
      <c r="AQ633" s="48"/>
      <c r="AR633" s="48"/>
      <c r="AS633" s="48"/>
      <c r="AT633" s="48"/>
      <c r="AU633" s="48"/>
      <c r="AV633" s="48"/>
      <c r="AW633" s="102" t="s">
        <v>10785</v>
      </c>
      <c r="AX633" s="102" t="s">
        <v>10785</v>
      </c>
      <c r="AY633" s="102" t="s">
        <v>11474</v>
      </c>
      <c r="AZ633" s="102" t="s">
        <v>11474</v>
      </c>
      <c r="BA633" s="2"/>
      <c r="BB633" s="3"/>
      <c r="BC633" s="3"/>
      <c r="BD633" s="3"/>
      <c r="BE633" s="3"/>
    </row>
    <row r="634" spans="1:57" x14ac:dyDescent="0.3">
      <c r="A634" s="62" t="s">
        <v>666</v>
      </c>
      <c r="B634" s="63"/>
      <c r="C634" s="63"/>
      <c r="D634" s="64"/>
      <c r="E634" s="66"/>
      <c r="F634" s="98" t="s">
        <v>7481</v>
      </c>
      <c r="G634" s="63"/>
      <c r="H634" s="67"/>
      <c r="I634" s="68"/>
      <c r="J634" s="68"/>
      <c r="K634" s="67" t="s">
        <v>9933</v>
      </c>
      <c r="L634" s="71"/>
      <c r="M634" s="72">
        <v>4479.85986328125</v>
      </c>
      <c r="N634" s="72">
        <v>6502.32568359375</v>
      </c>
      <c r="O634" s="73"/>
      <c r="P634" s="74"/>
      <c r="Q634" s="74"/>
      <c r="R634" s="84"/>
      <c r="S634" s="48">
        <v>0</v>
      </c>
      <c r="T634" s="48">
        <v>1</v>
      </c>
      <c r="U634" s="49">
        <v>0</v>
      </c>
      <c r="V634" s="49">
        <v>1.2658000000000001E-2</v>
      </c>
      <c r="W634" s="49">
        <v>5.5000000000000002E-5</v>
      </c>
      <c r="X634" s="49">
        <v>0.54666599999999999</v>
      </c>
      <c r="Y634" s="49">
        <v>0</v>
      </c>
      <c r="Z634" s="49">
        <v>0</v>
      </c>
      <c r="AA634" s="69">
        <v>634</v>
      </c>
      <c r="AB634" s="69"/>
      <c r="AC634" s="70"/>
      <c r="AD634" s="76">
        <v>170</v>
      </c>
      <c r="AE634" s="76">
        <v>72</v>
      </c>
      <c r="AF634" s="76">
        <v>11984</v>
      </c>
      <c r="AG634" s="76">
        <v>14749</v>
      </c>
      <c r="AH634" s="76"/>
      <c r="AI634" s="76" t="s">
        <v>5136</v>
      </c>
      <c r="AJ634" s="76" t="s">
        <v>6050</v>
      </c>
      <c r="AK634" s="81" t="s">
        <v>6622</v>
      </c>
      <c r="AL634" s="76"/>
      <c r="AM634" s="78">
        <v>41629.623310185183</v>
      </c>
      <c r="AN634" s="76" t="s">
        <v>8071</v>
      </c>
      <c r="AO634" s="81" t="s">
        <v>8703</v>
      </c>
      <c r="AP634" s="76" t="s">
        <v>66</v>
      </c>
      <c r="AQ634" s="48"/>
      <c r="AR634" s="48"/>
      <c r="AS634" s="48"/>
      <c r="AT634" s="48"/>
      <c r="AU634" s="48"/>
      <c r="AV634" s="48"/>
      <c r="AW634" s="102" t="s">
        <v>10866</v>
      </c>
      <c r="AX634" s="102" t="s">
        <v>10866</v>
      </c>
      <c r="AY634" s="102" t="s">
        <v>11554</v>
      </c>
      <c r="AZ634" s="102" t="s">
        <v>11554</v>
      </c>
      <c r="BA634" s="2"/>
      <c r="BB634" s="3"/>
      <c r="BC634" s="3"/>
      <c r="BD634" s="3"/>
      <c r="BE634" s="3"/>
    </row>
    <row r="635" spans="1:57" x14ac:dyDescent="0.3">
      <c r="A635" s="62" t="s">
        <v>667</v>
      </c>
      <c r="B635" s="63"/>
      <c r="C635" s="63"/>
      <c r="D635" s="64"/>
      <c r="E635" s="66"/>
      <c r="F635" s="98" t="s">
        <v>7482</v>
      </c>
      <c r="G635" s="63"/>
      <c r="H635" s="67"/>
      <c r="I635" s="68"/>
      <c r="J635" s="68"/>
      <c r="K635" s="67" t="s">
        <v>9934</v>
      </c>
      <c r="L635" s="71"/>
      <c r="M635" s="72">
        <v>7777</v>
      </c>
      <c r="N635" s="72">
        <v>1559.0955810546875</v>
      </c>
      <c r="O635" s="73"/>
      <c r="P635" s="74"/>
      <c r="Q635" s="74"/>
      <c r="R635" s="84"/>
      <c r="S635" s="48">
        <v>0</v>
      </c>
      <c r="T635" s="48">
        <v>1</v>
      </c>
      <c r="U635" s="49">
        <v>0</v>
      </c>
      <c r="V635" s="49">
        <v>1</v>
      </c>
      <c r="W635" s="49">
        <v>0</v>
      </c>
      <c r="X635" s="49">
        <v>1</v>
      </c>
      <c r="Y635" s="49">
        <v>0</v>
      </c>
      <c r="Z635" s="49">
        <v>0</v>
      </c>
      <c r="AA635" s="69">
        <v>635</v>
      </c>
      <c r="AB635" s="69"/>
      <c r="AC635" s="70"/>
      <c r="AD635" s="76">
        <v>5001</v>
      </c>
      <c r="AE635" s="76">
        <v>1094</v>
      </c>
      <c r="AF635" s="76">
        <v>220206</v>
      </c>
      <c r="AG635" s="76">
        <v>244615</v>
      </c>
      <c r="AH635" s="76"/>
      <c r="AI635" s="76" t="s">
        <v>5137</v>
      </c>
      <c r="AJ635" s="76"/>
      <c r="AK635" s="76"/>
      <c r="AL635" s="76"/>
      <c r="AM635" s="78">
        <v>40765.658009259256</v>
      </c>
      <c r="AN635" s="76" t="s">
        <v>8071</v>
      </c>
      <c r="AO635" s="81" t="s">
        <v>8704</v>
      </c>
      <c r="AP635" s="76" t="s">
        <v>66</v>
      </c>
      <c r="AQ635" s="48" t="s">
        <v>2229</v>
      </c>
      <c r="AR635" s="48" t="s">
        <v>2229</v>
      </c>
      <c r="AS635" s="48" t="s">
        <v>2370</v>
      </c>
      <c r="AT635" s="48" t="s">
        <v>2370</v>
      </c>
      <c r="AU635" s="48" t="s">
        <v>2417</v>
      </c>
      <c r="AV635" s="48" t="s">
        <v>2417</v>
      </c>
      <c r="AW635" s="102" t="s">
        <v>10930</v>
      </c>
      <c r="AX635" s="102" t="s">
        <v>10930</v>
      </c>
      <c r="AY635" s="102" t="s">
        <v>11618</v>
      </c>
      <c r="AZ635" s="102" t="s">
        <v>11618</v>
      </c>
      <c r="BA635" s="2"/>
      <c r="BB635" s="3"/>
      <c r="BC635" s="3"/>
      <c r="BD635" s="3"/>
      <c r="BE635" s="3"/>
    </row>
    <row r="636" spans="1:57" x14ac:dyDescent="0.3">
      <c r="A636" s="62" t="s">
        <v>1312</v>
      </c>
      <c r="B636" s="63"/>
      <c r="C636" s="63"/>
      <c r="D636" s="64"/>
      <c r="E636" s="66"/>
      <c r="F636" s="98" t="s">
        <v>7483</v>
      </c>
      <c r="G636" s="63"/>
      <c r="H636" s="67"/>
      <c r="I636" s="68"/>
      <c r="J636" s="68"/>
      <c r="K636" s="67" t="s">
        <v>9935</v>
      </c>
      <c r="L636" s="71"/>
      <c r="M636" s="72">
        <v>7653.5556640625</v>
      </c>
      <c r="N636" s="72">
        <v>1496.7318115234375</v>
      </c>
      <c r="O636" s="73"/>
      <c r="P636" s="74"/>
      <c r="Q636" s="74"/>
      <c r="R636" s="84"/>
      <c r="S636" s="48">
        <v>1</v>
      </c>
      <c r="T636" s="48">
        <v>0</v>
      </c>
      <c r="U636" s="49">
        <v>0</v>
      </c>
      <c r="V636" s="49">
        <v>1</v>
      </c>
      <c r="W636" s="49">
        <v>0</v>
      </c>
      <c r="X636" s="49">
        <v>1</v>
      </c>
      <c r="Y636" s="49">
        <v>0</v>
      </c>
      <c r="Z636" s="49">
        <v>0</v>
      </c>
      <c r="AA636" s="69">
        <v>636</v>
      </c>
      <c r="AB636" s="69"/>
      <c r="AC636" s="70"/>
      <c r="AD636" s="76">
        <v>126</v>
      </c>
      <c r="AE636" s="76">
        <v>34827</v>
      </c>
      <c r="AF636" s="76">
        <v>56092</v>
      </c>
      <c r="AG636" s="76">
        <v>14</v>
      </c>
      <c r="AH636" s="76"/>
      <c r="AI636" s="76" t="s">
        <v>5138</v>
      </c>
      <c r="AJ636" s="76" t="s">
        <v>5848</v>
      </c>
      <c r="AK636" s="81" t="s">
        <v>6623</v>
      </c>
      <c r="AL636" s="76"/>
      <c r="AM636" s="78">
        <v>40189.681215277778</v>
      </c>
      <c r="AN636" s="76" t="s">
        <v>8071</v>
      </c>
      <c r="AO636" s="81" t="s">
        <v>8705</v>
      </c>
      <c r="AP636" s="76" t="s">
        <v>65</v>
      </c>
      <c r="AQ636" s="48"/>
      <c r="AR636" s="48"/>
      <c r="AS636" s="48"/>
      <c r="AT636" s="48"/>
      <c r="AU636" s="48"/>
      <c r="AV636" s="48"/>
      <c r="AW636" s="48"/>
      <c r="AX636" s="48"/>
      <c r="AY636" s="48"/>
      <c r="AZ636" s="48"/>
      <c r="BA636" s="2"/>
      <c r="BB636" s="3"/>
      <c r="BC636" s="3"/>
      <c r="BD636" s="3"/>
      <c r="BE636" s="3"/>
    </row>
    <row r="637" spans="1:57" x14ac:dyDescent="0.3">
      <c r="A637" s="62" t="s">
        <v>668</v>
      </c>
      <c r="B637" s="63"/>
      <c r="C637" s="63"/>
      <c r="D637" s="64"/>
      <c r="E637" s="66"/>
      <c r="F637" s="98" t="s">
        <v>7484</v>
      </c>
      <c r="G637" s="63"/>
      <c r="H637" s="67"/>
      <c r="I637" s="68"/>
      <c r="J637" s="68"/>
      <c r="K637" s="67" t="s">
        <v>9936</v>
      </c>
      <c r="L637" s="71"/>
      <c r="M637" s="72">
        <v>3567.43896484375</v>
      </c>
      <c r="N637" s="72">
        <v>5514.0205078125</v>
      </c>
      <c r="O637" s="73"/>
      <c r="P637" s="74"/>
      <c r="Q637" s="74"/>
      <c r="R637" s="84"/>
      <c r="S637" s="48">
        <v>0</v>
      </c>
      <c r="T637" s="48">
        <v>1</v>
      </c>
      <c r="U637" s="49">
        <v>0</v>
      </c>
      <c r="V637" s="49">
        <v>0.04</v>
      </c>
      <c r="W637" s="49">
        <v>0</v>
      </c>
      <c r="X637" s="49">
        <v>0.55888199999999999</v>
      </c>
      <c r="Y637" s="49">
        <v>0</v>
      </c>
      <c r="Z637" s="49">
        <v>0</v>
      </c>
      <c r="AA637" s="69">
        <v>637</v>
      </c>
      <c r="AB637" s="69"/>
      <c r="AC637" s="70"/>
      <c r="AD637" s="76">
        <v>334</v>
      </c>
      <c r="AE637" s="76">
        <v>87</v>
      </c>
      <c r="AF637" s="76">
        <v>14773</v>
      </c>
      <c r="AG637" s="76">
        <v>4639</v>
      </c>
      <c r="AH637" s="76"/>
      <c r="AI637" s="76" t="s">
        <v>5139</v>
      </c>
      <c r="AJ637" s="76" t="s">
        <v>5785</v>
      </c>
      <c r="AK637" s="76"/>
      <c r="AL637" s="76"/>
      <c r="AM637" s="78">
        <v>40851.193888888891</v>
      </c>
      <c r="AN637" s="76" t="s">
        <v>8071</v>
      </c>
      <c r="AO637" s="81" t="s">
        <v>8706</v>
      </c>
      <c r="AP637" s="76" t="s">
        <v>66</v>
      </c>
      <c r="AQ637" s="48"/>
      <c r="AR637" s="48"/>
      <c r="AS637" s="48"/>
      <c r="AT637" s="48"/>
      <c r="AU637" s="48"/>
      <c r="AV637" s="48"/>
      <c r="AW637" s="102" t="s">
        <v>10920</v>
      </c>
      <c r="AX637" s="102" t="s">
        <v>10920</v>
      </c>
      <c r="AY637" s="102" t="s">
        <v>11608</v>
      </c>
      <c r="AZ637" s="102" t="s">
        <v>11608</v>
      </c>
      <c r="BA637" s="2"/>
      <c r="BB637" s="3"/>
      <c r="BC637" s="3"/>
      <c r="BD637" s="3"/>
      <c r="BE637" s="3"/>
    </row>
    <row r="638" spans="1:57" x14ac:dyDescent="0.3">
      <c r="A638" s="62" t="s">
        <v>669</v>
      </c>
      <c r="B638" s="63"/>
      <c r="C638" s="63"/>
      <c r="D638" s="64"/>
      <c r="E638" s="66"/>
      <c r="F638" s="98" t="s">
        <v>7485</v>
      </c>
      <c r="G638" s="63"/>
      <c r="H638" s="67"/>
      <c r="I638" s="68"/>
      <c r="J638" s="68"/>
      <c r="K638" s="67" t="s">
        <v>9937</v>
      </c>
      <c r="L638" s="71"/>
      <c r="M638" s="72">
        <v>8702.8330078125</v>
      </c>
      <c r="N638" s="72">
        <v>1891.7027587890625</v>
      </c>
      <c r="O638" s="73"/>
      <c r="P638" s="74"/>
      <c r="Q638" s="74"/>
      <c r="R638" s="84"/>
      <c r="S638" s="48">
        <v>0</v>
      </c>
      <c r="T638" s="48">
        <v>1</v>
      </c>
      <c r="U638" s="49">
        <v>0</v>
      </c>
      <c r="V638" s="49">
        <v>1</v>
      </c>
      <c r="W638" s="49">
        <v>0</v>
      </c>
      <c r="X638" s="49">
        <v>1</v>
      </c>
      <c r="Y638" s="49">
        <v>0</v>
      </c>
      <c r="Z638" s="49">
        <v>0</v>
      </c>
      <c r="AA638" s="69">
        <v>638</v>
      </c>
      <c r="AB638" s="69"/>
      <c r="AC638" s="70"/>
      <c r="AD638" s="76">
        <v>337</v>
      </c>
      <c r="AE638" s="76">
        <v>688</v>
      </c>
      <c r="AF638" s="76">
        <v>39251</v>
      </c>
      <c r="AG638" s="76">
        <v>8135</v>
      </c>
      <c r="AH638" s="76"/>
      <c r="AI638" s="76" t="s">
        <v>5140</v>
      </c>
      <c r="AJ638" s="76" t="s">
        <v>6051</v>
      </c>
      <c r="AK638" s="76"/>
      <c r="AL638" s="76"/>
      <c r="AM638" s="78">
        <v>40237.005543981482</v>
      </c>
      <c r="AN638" s="76" t="s">
        <v>8071</v>
      </c>
      <c r="AO638" s="81" t="s">
        <v>8707</v>
      </c>
      <c r="AP638" s="76" t="s">
        <v>66</v>
      </c>
      <c r="AQ638" s="48"/>
      <c r="AR638" s="48"/>
      <c r="AS638" s="48"/>
      <c r="AT638" s="48"/>
      <c r="AU638" s="48"/>
      <c r="AV638" s="48"/>
      <c r="AW638" s="102" t="s">
        <v>10931</v>
      </c>
      <c r="AX638" s="102" t="s">
        <v>10931</v>
      </c>
      <c r="AY638" s="102" t="s">
        <v>11619</v>
      </c>
      <c r="AZ638" s="102" t="s">
        <v>11619</v>
      </c>
      <c r="BA638" s="2"/>
      <c r="BB638" s="3"/>
      <c r="BC638" s="3"/>
      <c r="BD638" s="3"/>
      <c r="BE638" s="3"/>
    </row>
    <row r="639" spans="1:57" x14ac:dyDescent="0.3">
      <c r="A639" s="62" t="s">
        <v>1313</v>
      </c>
      <c r="B639" s="63"/>
      <c r="C639" s="63"/>
      <c r="D639" s="64"/>
      <c r="E639" s="66"/>
      <c r="F639" s="98" t="s">
        <v>7486</v>
      </c>
      <c r="G639" s="63"/>
      <c r="H639" s="67"/>
      <c r="I639" s="68"/>
      <c r="J639" s="68"/>
      <c r="K639" s="67" t="s">
        <v>9938</v>
      </c>
      <c r="L639" s="71"/>
      <c r="M639" s="72">
        <v>8579.388671875</v>
      </c>
      <c r="N639" s="72">
        <v>1808.5509033203125</v>
      </c>
      <c r="O639" s="73"/>
      <c r="P639" s="74"/>
      <c r="Q639" s="74"/>
      <c r="R639" s="84"/>
      <c r="S639" s="48">
        <v>1</v>
      </c>
      <c r="T639" s="48">
        <v>0</v>
      </c>
      <c r="U639" s="49">
        <v>0</v>
      </c>
      <c r="V639" s="49">
        <v>1</v>
      </c>
      <c r="W639" s="49">
        <v>0</v>
      </c>
      <c r="X639" s="49">
        <v>1</v>
      </c>
      <c r="Y639" s="49">
        <v>0</v>
      </c>
      <c r="Z639" s="49">
        <v>0</v>
      </c>
      <c r="AA639" s="69">
        <v>639</v>
      </c>
      <c r="AB639" s="69"/>
      <c r="AC639" s="70"/>
      <c r="AD639" s="76">
        <v>234</v>
      </c>
      <c r="AE639" s="76">
        <v>308</v>
      </c>
      <c r="AF639" s="76">
        <v>10146</v>
      </c>
      <c r="AG639" s="76">
        <v>17070</v>
      </c>
      <c r="AH639" s="76"/>
      <c r="AI639" s="76" t="s">
        <v>5141</v>
      </c>
      <c r="AJ639" s="76"/>
      <c r="AK639" s="76"/>
      <c r="AL639" s="76"/>
      <c r="AM639" s="78">
        <v>42031.335740740738</v>
      </c>
      <c r="AN639" s="76" t="s">
        <v>8071</v>
      </c>
      <c r="AO639" s="81" t="s">
        <v>8708</v>
      </c>
      <c r="AP639" s="76" t="s">
        <v>65</v>
      </c>
      <c r="AQ639" s="48"/>
      <c r="AR639" s="48"/>
      <c r="AS639" s="48"/>
      <c r="AT639" s="48"/>
      <c r="AU639" s="48"/>
      <c r="AV639" s="48"/>
      <c r="AW639" s="48"/>
      <c r="AX639" s="48"/>
      <c r="AY639" s="48"/>
      <c r="AZ639" s="48"/>
      <c r="BA639" s="2"/>
      <c r="BB639" s="3"/>
      <c r="BC639" s="3"/>
      <c r="BD639" s="3"/>
      <c r="BE639" s="3"/>
    </row>
    <row r="640" spans="1:57" x14ac:dyDescent="0.3">
      <c r="A640" s="62" t="s">
        <v>670</v>
      </c>
      <c r="B640" s="63"/>
      <c r="C640" s="63"/>
      <c r="D640" s="64"/>
      <c r="E640" s="66"/>
      <c r="F640" s="98" t="s">
        <v>7487</v>
      </c>
      <c r="G640" s="63"/>
      <c r="H640" s="67"/>
      <c r="I640" s="68"/>
      <c r="J640" s="68"/>
      <c r="K640" s="67" t="s">
        <v>9939</v>
      </c>
      <c r="L640" s="71"/>
      <c r="M640" s="72">
        <v>1106.4058837890625</v>
      </c>
      <c r="N640" s="72">
        <v>938.1307373046875</v>
      </c>
      <c r="O640" s="73"/>
      <c r="P640" s="74"/>
      <c r="Q640" s="74"/>
      <c r="R640" s="84"/>
      <c r="S640" s="48">
        <v>0</v>
      </c>
      <c r="T640" s="48">
        <v>2</v>
      </c>
      <c r="U640" s="49">
        <v>0</v>
      </c>
      <c r="V640" s="49">
        <v>3.125E-2</v>
      </c>
      <c r="W640" s="49">
        <v>0</v>
      </c>
      <c r="X640" s="49">
        <v>0.58333299999999999</v>
      </c>
      <c r="Y640" s="49">
        <v>0.5</v>
      </c>
      <c r="Z640" s="49">
        <v>0</v>
      </c>
      <c r="AA640" s="69">
        <v>640</v>
      </c>
      <c r="AB640" s="69"/>
      <c r="AC640" s="70"/>
      <c r="AD640" s="76">
        <v>115</v>
      </c>
      <c r="AE640" s="76">
        <v>1109</v>
      </c>
      <c r="AF640" s="76">
        <v>136644</v>
      </c>
      <c r="AG640" s="76">
        <v>71720</v>
      </c>
      <c r="AH640" s="76"/>
      <c r="AI640" s="76" t="s">
        <v>5142</v>
      </c>
      <c r="AJ640" s="76" t="s">
        <v>6052</v>
      </c>
      <c r="AK640" s="81" t="s">
        <v>6624</v>
      </c>
      <c r="AL640" s="76"/>
      <c r="AM640" s="78">
        <v>39899.871122685188</v>
      </c>
      <c r="AN640" s="76" t="s">
        <v>8071</v>
      </c>
      <c r="AO640" s="81" t="s">
        <v>8709</v>
      </c>
      <c r="AP640" s="76" t="s">
        <v>66</v>
      </c>
      <c r="AQ640" s="48"/>
      <c r="AR640" s="48"/>
      <c r="AS640" s="48"/>
      <c r="AT640" s="48"/>
      <c r="AU640" s="48"/>
      <c r="AV640" s="48"/>
      <c r="AW640" s="102" t="s">
        <v>10878</v>
      </c>
      <c r="AX640" s="102" t="s">
        <v>10878</v>
      </c>
      <c r="AY640" s="102" t="s">
        <v>11566</v>
      </c>
      <c r="AZ640" s="102" t="s">
        <v>11566</v>
      </c>
      <c r="BA640" s="2"/>
      <c r="BB640" s="3"/>
      <c r="BC640" s="3"/>
      <c r="BD640" s="3"/>
      <c r="BE640" s="3"/>
    </row>
    <row r="641" spans="1:57" x14ac:dyDescent="0.3">
      <c r="A641" s="62" t="s">
        <v>671</v>
      </c>
      <c r="B641" s="63"/>
      <c r="C641" s="63"/>
      <c r="D641" s="64"/>
      <c r="E641" s="66"/>
      <c r="F641" s="98" t="s">
        <v>7488</v>
      </c>
      <c r="G641" s="63"/>
      <c r="H641" s="67"/>
      <c r="I641" s="68"/>
      <c r="J641" s="68"/>
      <c r="K641" s="67" t="s">
        <v>9940</v>
      </c>
      <c r="L641" s="71"/>
      <c r="M641" s="72">
        <v>9572.4677734375</v>
      </c>
      <c r="N641" s="72">
        <v>6338.35107421875</v>
      </c>
      <c r="O641" s="73"/>
      <c r="P641" s="74"/>
      <c r="Q641" s="74"/>
      <c r="R641" s="84"/>
      <c r="S641" s="48">
        <v>0</v>
      </c>
      <c r="T641" s="48">
        <v>1</v>
      </c>
      <c r="U641" s="49">
        <v>0</v>
      </c>
      <c r="V641" s="49">
        <v>2.1277000000000001E-2</v>
      </c>
      <c r="W641" s="49">
        <v>0</v>
      </c>
      <c r="X641" s="49">
        <v>0.55968399999999996</v>
      </c>
      <c r="Y641" s="49">
        <v>0</v>
      </c>
      <c r="Z641" s="49">
        <v>0</v>
      </c>
      <c r="AA641" s="69">
        <v>641</v>
      </c>
      <c r="AB641" s="69"/>
      <c r="AC641" s="70"/>
      <c r="AD641" s="76">
        <v>427</v>
      </c>
      <c r="AE641" s="76">
        <v>138</v>
      </c>
      <c r="AF641" s="76">
        <v>1653</v>
      </c>
      <c r="AG641" s="76">
        <v>4500</v>
      </c>
      <c r="AH641" s="76"/>
      <c r="AI641" s="76" t="s">
        <v>5143</v>
      </c>
      <c r="AJ641" s="76"/>
      <c r="AK641" s="76"/>
      <c r="AL641" s="76"/>
      <c r="AM641" s="78">
        <v>42284.419745370367</v>
      </c>
      <c r="AN641" s="76" t="s">
        <v>8071</v>
      </c>
      <c r="AO641" s="81" t="s">
        <v>8710</v>
      </c>
      <c r="AP641" s="76" t="s">
        <v>66</v>
      </c>
      <c r="AQ641" s="48"/>
      <c r="AR641" s="48"/>
      <c r="AS641" s="48"/>
      <c r="AT641" s="48"/>
      <c r="AU641" s="48" t="s">
        <v>2392</v>
      </c>
      <c r="AV641" s="48" t="s">
        <v>2392</v>
      </c>
      <c r="AW641" s="102" t="s">
        <v>10606</v>
      </c>
      <c r="AX641" s="102" t="s">
        <v>10606</v>
      </c>
      <c r="AY641" s="102" t="s">
        <v>11295</v>
      </c>
      <c r="AZ641" s="102" t="s">
        <v>11295</v>
      </c>
      <c r="BA641" s="2"/>
      <c r="BB641" s="3"/>
      <c r="BC641" s="3"/>
      <c r="BD641" s="3"/>
      <c r="BE641" s="3"/>
    </row>
    <row r="642" spans="1:57" x14ac:dyDescent="0.3">
      <c r="A642" s="62" t="s">
        <v>672</v>
      </c>
      <c r="B642" s="63"/>
      <c r="C642" s="63"/>
      <c r="D642" s="64"/>
      <c r="E642" s="66"/>
      <c r="F642" s="98" t="s">
        <v>7489</v>
      </c>
      <c r="G642" s="63"/>
      <c r="H642" s="67"/>
      <c r="I642" s="68"/>
      <c r="J642" s="68"/>
      <c r="K642" s="67" t="s">
        <v>9941</v>
      </c>
      <c r="L642" s="71"/>
      <c r="M642" s="72">
        <v>2746.4326171875</v>
      </c>
      <c r="N642" s="72">
        <v>1248.53515625</v>
      </c>
      <c r="O642" s="73"/>
      <c r="P642" s="74"/>
      <c r="Q642" s="74"/>
      <c r="R642" s="84"/>
      <c r="S642" s="48">
        <v>0</v>
      </c>
      <c r="T642" s="48">
        <v>1</v>
      </c>
      <c r="U642" s="49">
        <v>0</v>
      </c>
      <c r="V642" s="49">
        <v>0.2</v>
      </c>
      <c r="W642" s="49">
        <v>0</v>
      </c>
      <c r="X642" s="49">
        <v>0.693693</v>
      </c>
      <c r="Y642" s="49">
        <v>0</v>
      </c>
      <c r="Z642" s="49">
        <v>0</v>
      </c>
      <c r="AA642" s="69">
        <v>642</v>
      </c>
      <c r="AB642" s="69"/>
      <c r="AC642" s="70"/>
      <c r="AD642" s="76">
        <v>19952</v>
      </c>
      <c r="AE642" s="76">
        <v>21332</v>
      </c>
      <c r="AF642" s="76">
        <v>300550</v>
      </c>
      <c r="AG642" s="76">
        <v>327194</v>
      </c>
      <c r="AH642" s="76"/>
      <c r="AI642" s="76" t="s">
        <v>5144</v>
      </c>
      <c r="AJ642" s="76"/>
      <c r="AK642" s="76"/>
      <c r="AL642" s="76"/>
      <c r="AM642" s="78">
        <v>42003.938055555554</v>
      </c>
      <c r="AN642" s="76" t="s">
        <v>8071</v>
      </c>
      <c r="AO642" s="81" t="s">
        <v>8711</v>
      </c>
      <c r="AP642" s="76" t="s">
        <v>66</v>
      </c>
      <c r="AQ642" s="48"/>
      <c r="AR642" s="48"/>
      <c r="AS642" s="48"/>
      <c r="AT642" s="48"/>
      <c r="AU642" s="48"/>
      <c r="AV642" s="48"/>
      <c r="AW642" s="102" t="s">
        <v>10800</v>
      </c>
      <c r="AX642" s="102" t="s">
        <v>10800</v>
      </c>
      <c r="AY642" s="102" t="s">
        <v>11489</v>
      </c>
      <c r="AZ642" s="102" t="s">
        <v>11489</v>
      </c>
      <c r="BA642" s="2"/>
      <c r="BB642" s="3"/>
      <c r="BC642" s="3"/>
      <c r="BD642" s="3"/>
      <c r="BE642" s="3"/>
    </row>
    <row r="643" spans="1:57" x14ac:dyDescent="0.3">
      <c r="A643" s="62" t="s">
        <v>673</v>
      </c>
      <c r="B643" s="63"/>
      <c r="C643" s="63"/>
      <c r="D643" s="64"/>
      <c r="E643" s="66"/>
      <c r="F643" s="98" t="s">
        <v>7490</v>
      </c>
      <c r="G643" s="63"/>
      <c r="H643" s="67"/>
      <c r="I643" s="68"/>
      <c r="J643" s="68"/>
      <c r="K643" s="67" t="s">
        <v>9942</v>
      </c>
      <c r="L643" s="71"/>
      <c r="M643" s="72">
        <v>9073.1669921875</v>
      </c>
      <c r="N643" s="72">
        <v>1808.5509033203125</v>
      </c>
      <c r="O643" s="73"/>
      <c r="P643" s="74"/>
      <c r="Q643" s="74"/>
      <c r="R643" s="84"/>
      <c r="S643" s="48">
        <v>2</v>
      </c>
      <c r="T643" s="48">
        <v>1</v>
      </c>
      <c r="U643" s="49">
        <v>0</v>
      </c>
      <c r="V643" s="49">
        <v>1</v>
      </c>
      <c r="W643" s="49">
        <v>0</v>
      </c>
      <c r="X643" s="49">
        <v>1.2982450000000001</v>
      </c>
      <c r="Y643" s="49">
        <v>0</v>
      </c>
      <c r="Z643" s="49">
        <v>0</v>
      </c>
      <c r="AA643" s="69">
        <v>643</v>
      </c>
      <c r="AB643" s="69"/>
      <c r="AC643" s="70"/>
      <c r="AD643" s="76">
        <v>281</v>
      </c>
      <c r="AE643" s="76">
        <v>5185</v>
      </c>
      <c r="AF643" s="76">
        <v>277</v>
      </c>
      <c r="AG643" s="76">
        <v>2</v>
      </c>
      <c r="AH643" s="76"/>
      <c r="AI643" s="76" t="s">
        <v>5145</v>
      </c>
      <c r="AJ643" s="76" t="s">
        <v>6053</v>
      </c>
      <c r="AK643" s="76"/>
      <c r="AL643" s="76"/>
      <c r="AM643" s="78">
        <v>42063.802777777775</v>
      </c>
      <c r="AN643" s="76" t="s">
        <v>8071</v>
      </c>
      <c r="AO643" s="81" t="s">
        <v>8712</v>
      </c>
      <c r="AP643" s="76" t="s">
        <v>66</v>
      </c>
      <c r="AQ643" s="48" t="s">
        <v>2230</v>
      </c>
      <c r="AR643" s="48" t="s">
        <v>2230</v>
      </c>
      <c r="AS643" s="48" t="s">
        <v>2350</v>
      </c>
      <c r="AT643" s="48" t="s">
        <v>2350</v>
      </c>
      <c r="AU643" s="48"/>
      <c r="AV643" s="48"/>
      <c r="AW643" s="102" t="s">
        <v>10932</v>
      </c>
      <c r="AX643" s="102" t="s">
        <v>10932</v>
      </c>
      <c r="AY643" s="102" t="s">
        <v>11620</v>
      </c>
      <c r="AZ643" s="102" t="s">
        <v>11620</v>
      </c>
      <c r="BA643" s="2"/>
      <c r="BB643" s="3"/>
      <c r="BC643" s="3"/>
      <c r="BD643" s="3"/>
      <c r="BE643" s="3"/>
    </row>
    <row r="644" spans="1:57" x14ac:dyDescent="0.3">
      <c r="A644" s="62" t="s">
        <v>674</v>
      </c>
      <c r="B644" s="63"/>
      <c r="C644" s="63"/>
      <c r="D644" s="64"/>
      <c r="E644" s="66"/>
      <c r="F644" s="98" t="s">
        <v>7491</v>
      </c>
      <c r="G644" s="63"/>
      <c r="H644" s="67"/>
      <c r="I644" s="68"/>
      <c r="J644" s="68"/>
      <c r="K644" s="67" t="s">
        <v>9943</v>
      </c>
      <c r="L644" s="71"/>
      <c r="M644" s="72">
        <v>9165.75</v>
      </c>
      <c r="N644" s="72">
        <v>1891.7027587890625</v>
      </c>
      <c r="O644" s="73"/>
      <c r="P644" s="74"/>
      <c r="Q644" s="74"/>
      <c r="R644" s="84"/>
      <c r="S644" s="48">
        <v>0</v>
      </c>
      <c r="T644" s="48">
        <v>1</v>
      </c>
      <c r="U644" s="49">
        <v>0</v>
      </c>
      <c r="V644" s="49">
        <v>1</v>
      </c>
      <c r="W644" s="49">
        <v>0</v>
      </c>
      <c r="X644" s="49">
        <v>0.70175399999999999</v>
      </c>
      <c r="Y644" s="49">
        <v>0</v>
      </c>
      <c r="Z644" s="49">
        <v>0</v>
      </c>
      <c r="AA644" s="69">
        <v>644</v>
      </c>
      <c r="AB644" s="69"/>
      <c r="AC644" s="70"/>
      <c r="AD644" s="76">
        <v>286</v>
      </c>
      <c r="AE644" s="76">
        <v>265</v>
      </c>
      <c r="AF644" s="76">
        <v>3781</v>
      </c>
      <c r="AG644" s="76">
        <v>2639</v>
      </c>
      <c r="AH644" s="76"/>
      <c r="AI644" s="76" t="s">
        <v>5146</v>
      </c>
      <c r="AJ644" s="76" t="s">
        <v>6054</v>
      </c>
      <c r="AK644" s="81" t="s">
        <v>6625</v>
      </c>
      <c r="AL644" s="76"/>
      <c r="AM644" s="78">
        <v>41201.537256944444</v>
      </c>
      <c r="AN644" s="76" t="s">
        <v>8071</v>
      </c>
      <c r="AO644" s="81" t="s">
        <v>8713</v>
      </c>
      <c r="AP644" s="76" t="s">
        <v>66</v>
      </c>
      <c r="AQ644" s="48"/>
      <c r="AR644" s="48"/>
      <c r="AS644" s="48"/>
      <c r="AT644" s="48"/>
      <c r="AU644" s="48"/>
      <c r="AV644" s="48"/>
      <c r="AW644" s="102" t="s">
        <v>10933</v>
      </c>
      <c r="AX644" s="102" t="s">
        <v>10933</v>
      </c>
      <c r="AY644" s="102" t="s">
        <v>11621</v>
      </c>
      <c r="AZ644" s="102" t="s">
        <v>11621</v>
      </c>
      <c r="BA644" s="2"/>
      <c r="BB644" s="3"/>
      <c r="BC644" s="3"/>
      <c r="BD644" s="3"/>
      <c r="BE644" s="3"/>
    </row>
    <row r="645" spans="1:57" x14ac:dyDescent="0.3">
      <c r="A645" s="62" t="s">
        <v>675</v>
      </c>
      <c r="B645" s="63"/>
      <c r="C645" s="63"/>
      <c r="D645" s="64"/>
      <c r="E645" s="66"/>
      <c r="F645" s="98" t="s">
        <v>7492</v>
      </c>
      <c r="G645" s="63"/>
      <c r="H645" s="67"/>
      <c r="I645" s="68"/>
      <c r="J645" s="68"/>
      <c r="K645" s="67" t="s">
        <v>9944</v>
      </c>
      <c r="L645" s="71"/>
      <c r="M645" s="72">
        <v>1580.1143798828125</v>
      </c>
      <c r="N645" s="72">
        <v>9698.056640625</v>
      </c>
      <c r="O645" s="73"/>
      <c r="P645" s="74"/>
      <c r="Q645" s="74"/>
      <c r="R645" s="84"/>
      <c r="S645" s="48">
        <v>1</v>
      </c>
      <c r="T645" s="48">
        <v>1</v>
      </c>
      <c r="U645" s="49">
        <v>0</v>
      </c>
      <c r="V645" s="49">
        <v>0</v>
      </c>
      <c r="W645" s="49">
        <v>0</v>
      </c>
      <c r="X645" s="49">
        <v>1</v>
      </c>
      <c r="Y645" s="49">
        <v>0</v>
      </c>
      <c r="Z645" s="49" t="s">
        <v>10536</v>
      </c>
      <c r="AA645" s="69">
        <v>645</v>
      </c>
      <c r="AB645" s="69"/>
      <c r="AC645" s="70"/>
      <c r="AD645" s="76">
        <v>4053</v>
      </c>
      <c r="AE645" s="76">
        <v>43612</v>
      </c>
      <c r="AF645" s="76">
        <v>187210</v>
      </c>
      <c r="AG645" s="76">
        <v>10847</v>
      </c>
      <c r="AH645" s="76"/>
      <c r="AI645" s="76" t="s">
        <v>5147</v>
      </c>
      <c r="AJ645" s="76" t="s">
        <v>6055</v>
      </c>
      <c r="AK645" s="81" t="s">
        <v>6626</v>
      </c>
      <c r="AL645" s="76"/>
      <c r="AM645" s="78">
        <v>39088.827534722222</v>
      </c>
      <c r="AN645" s="76" t="s">
        <v>8071</v>
      </c>
      <c r="AO645" s="81" t="s">
        <v>8714</v>
      </c>
      <c r="AP645" s="76" t="s">
        <v>66</v>
      </c>
      <c r="AQ645" s="48" t="s">
        <v>2231</v>
      </c>
      <c r="AR645" s="48" t="s">
        <v>2231</v>
      </c>
      <c r="AS645" s="48" t="s">
        <v>2350</v>
      </c>
      <c r="AT645" s="48" t="s">
        <v>2350</v>
      </c>
      <c r="AU645" s="48"/>
      <c r="AV645" s="48"/>
      <c r="AW645" s="102" t="s">
        <v>10934</v>
      </c>
      <c r="AX645" s="102" t="s">
        <v>10934</v>
      </c>
      <c r="AY645" s="102" t="s">
        <v>11622</v>
      </c>
      <c r="AZ645" s="102" t="s">
        <v>11622</v>
      </c>
      <c r="BA645" s="2"/>
      <c r="BB645" s="3"/>
      <c r="BC645" s="3"/>
      <c r="BD645" s="3"/>
      <c r="BE645" s="3"/>
    </row>
    <row r="646" spans="1:57" x14ac:dyDescent="0.3">
      <c r="A646" s="62" t="s">
        <v>676</v>
      </c>
      <c r="B646" s="63"/>
      <c r="C646" s="63"/>
      <c r="D646" s="64"/>
      <c r="E646" s="66"/>
      <c r="F646" s="98" t="s">
        <v>7493</v>
      </c>
      <c r="G646" s="63"/>
      <c r="H646" s="67"/>
      <c r="I646" s="68"/>
      <c r="J646" s="68"/>
      <c r="K646" s="67" t="s">
        <v>9945</v>
      </c>
      <c r="L646" s="71"/>
      <c r="M646" s="72">
        <v>1728.22216796875</v>
      </c>
      <c r="N646" s="72">
        <v>5544.560546875</v>
      </c>
      <c r="O646" s="73"/>
      <c r="P646" s="74"/>
      <c r="Q646" s="74"/>
      <c r="R646" s="84"/>
      <c r="S646" s="48">
        <v>0</v>
      </c>
      <c r="T646" s="48">
        <v>1</v>
      </c>
      <c r="U646" s="49">
        <v>0</v>
      </c>
      <c r="V646" s="49">
        <v>3.7037E-2</v>
      </c>
      <c r="W646" s="49">
        <v>0</v>
      </c>
      <c r="X646" s="49">
        <v>0.55762100000000003</v>
      </c>
      <c r="Y646" s="49">
        <v>0</v>
      </c>
      <c r="Z646" s="49">
        <v>0</v>
      </c>
      <c r="AA646" s="69">
        <v>646</v>
      </c>
      <c r="AB646" s="69"/>
      <c r="AC646" s="70"/>
      <c r="AD646" s="76">
        <v>230</v>
      </c>
      <c r="AE646" s="76">
        <v>133</v>
      </c>
      <c r="AF646" s="76">
        <v>463</v>
      </c>
      <c r="AG646" s="76">
        <v>931</v>
      </c>
      <c r="AH646" s="76"/>
      <c r="AI646" s="76" t="s">
        <v>5148</v>
      </c>
      <c r="AJ646" s="76" t="s">
        <v>6056</v>
      </c>
      <c r="AK646" s="76"/>
      <c r="AL646" s="76"/>
      <c r="AM646" s="78">
        <v>42339.751215277778</v>
      </c>
      <c r="AN646" s="76" t="s">
        <v>8071</v>
      </c>
      <c r="AO646" s="81" t="s">
        <v>8715</v>
      </c>
      <c r="AP646" s="76" t="s">
        <v>66</v>
      </c>
      <c r="AQ646" s="48"/>
      <c r="AR646" s="48"/>
      <c r="AS646" s="48"/>
      <c r="AT646" s="48"/>
      <c r="AU646" s="48"/>
      <c r="AV646" s="48"/>
      <c r="AW646" s="102" t="s">
        <v>10935</v>
      </c>
      <c r="AX646" s="102" t="s">
        <v>10935</v>
      </c>
      <c r="AY646" s="102" t="s">
        <v>11623</v>
      </c>
      <c r="AZ646" s="102" t="s">
        <v>11623</v>
      </c>
      <c r="BA646" s="2"/>
      <c r="BB646" s="3"/>
      <c r="BC646" s="3"/>
      <c r="BD646" s="3"/>
      <c r="BE646" s="3"/>
    </row>
    <row r="647" spans="1:57" x14ac:dyDescent="0.3">
      <c r="A647" s="62" t="s">
        <v>1100</v>
      </c>
      <c r="B647" s="63"/>
      <c r="C647" s="63"/>
      <c r="D647" s="64"/>
      <c r="E647" s="66"/>
      <c r="F647" s="98" t="s">
        <v>7494</v>
      </c>
      <c r="G647" s="63"/>
      <c r="H647" s="67"/>
      <c r="I647" s="68"/>
      <c r="J647" s="68"/>
      <c r="K647" s="67" t="s">
        <v>9946</v>
      </c>
      <c r="L647" s="71"/>
      <c r="M647" s="72">
        <v>2350.015380859375</v>
      </c>
      <c r="N647" s="72">
        <v>5559.15283203125</v>
      </c>
      <c r="O647" s="73"/>
      <c r="P647" s="74"/>
      <c r="Q647" s="74"/>
      <c r="R647" s="84"/>
      <c r="S647" s="48">
        <v>15</v>
      </c>
      <c r="T647" s="48">
        <v>1</v>
      </c>
      <c r="U647" s="49">
        <v>182</v>
      </c>
      <c r="V647" s="49">
        <v>7.1429000000000006E-2</v>
      </c>
      <c r="W647" s="49">
        <v>0</v>
      </c>
      <c r="X647" s="49">
        <v>7.1933049999999996</v>
      </c>
      <c r="Y647" s="49">
        <v>0</v>
      </c>
      <c r="Z647" s="49">
        <v>0</v>
      </c>
      <c r="AA647" s="69">
        <v>647</v>
      </c>
      <c r="AB647" s="69"/>
      <c r="AC647" s="70"/>
      <c r="AD647" s="76">
        <v>21</v>
      </c>
      <c r="AE647" s="76">
        <v>49469</v>
      </c>
      <c r="AF647" s="76">
        <v>380</v>
      </c>
      <c r="AG647" s="76">
        <v>1993</v>
      </c>
      <c r="AH647" s="76"/>
      <c r="AI647" s="76" t="s">
        <v>5149</v>
      </c>
      <c r="AJ647" s="76"/>
      <c r="AK647" s="76"/>
      <c r="AL647" s="76"/>
      <c r="AM647" s="78">
        <v>43634.747060185182</v>
      </c>
      <c r="AN647" s="76" t="s">
        <v>8071</v>
      </c>
      <c r="AO647" s="81" t="s">
        <v>8716</v>
      </c>
      <c r="AP647" s="76" t="s">
        <v>66</v>
      </c>
      <c r="AQ647" s="48" t="s">
        <v>2328</v>
      </c>
      <c r="AR647" s="48" t="s">
        <v>2328</v>
      </c>
      <c r="AS647" s="48" t="s">
        <v>2350</v>
      </c>
      <c r="AT647" s="48" t="s">
        <v>2350</v>
      </c>
      <c r="AU647" s="48"/>
      <c r="AV647" s="48"/>
      <c r="AW647" s="102" t="s">
        <v>10936</v>
      </c>
      <c r="AX647" s="102" t="s">
        <v>10936</v>
      </c>
      <c r="AY647" s="102" t="s">
        <v>11624</v>
      </c>
      <c r="AZ647" s="102" t="s">
        <v>11624</v>
      </c>
      <c r="BA647" s="2"/>
      <c r="BB647" s="3"/>
      <c r="BC647" s="3"/>
      <c r="BD647" s="3"/>
      <c r="BE647" s="3"/>
    </row>
    <row r="648" spans="1:57" x14ac:dyDescent="0.3">
      <c r="A648" s="62" t="s">
        <v>677</v>
      </c>
      <c r="B648" s="63"/>
      <c r="C648" s="63"/>
      <c r="D648" s="64"/>
      <c r="E648" s="66"/>
      <c r="F648" s="98" t="s">
        <v>7495</v>
      </c>
      <c r="G648" s="63"/>
      <c r="H648" s="67"/>
      <c r="I648" s="68"/>
      <c r="J648" s="68"/>
      <c r="K648" s="67" t="s">
        <v>9947</v>
      </c>
      <c r="L648" s="71"/>
      <c r="M648" s="72">
        <v>7042.30712890625</v>
      </c>
      <c r="N648" s="72">
        <v>5340.88671875</v>
      </c>
      <c r="O648" s="73"/>
      <c r="P648" s="74"/>
      <c r="Q648" s="74"/>
      <c r="R648" s="84"/>
      <c r="S648" s="48">
        <v>0</v>
      </c>
      <c r="T648" s="48">
        <v>1</v>
      </c>
      <c r="U648" s="49">
        <v>0</v>
      </c>
      <c r="V648" s="49">
        <v>4.3478000000000003E-2</v>
      </c>
      <c r="W648" s="49">
        <v>0</v>
      </c>
      <c r="X648" s="49">
        <v>0.57882900000000004</v>
      </c>
      <c r="Y648" s="49">
        <v>0</v>
      </c>
      <c r="Z648" s="49">
        <v>0</v>
      </c>
      <c r="AA648" s="69">
        <v>648</v>
      </c>
      <c r="AB648" s="69"/>
      <c r="AC648" s="70"/>
      <c r="AD648" s="76">
        <v>239</v>
      </c>
      <c r="AE648" s="76">
        <v>414</v>
      </c>
      <c r="AF648" s="76">
        <v>857242</v>
      </c>
      <c r="AG648" s="76">
        <v>25726</v>
      </c>
      <c r="AH648" s="76"/>
      <c r="AI648" s="76" t="s">
        <v>5150</v>
      </c>
      <c r="AJ648" s="76"/>
      <c r="AK648" s="81" t="s">
        <v>6627</v>
      </c>
      <c r="AL648" s="76"/>
      <c r="AM648" s="78">
        <v>39593.077719907407</v>
      </c>
      <c r="AN648" s="76" t="s">
        <v>8071</v>
      </c>
      <c r="AO648" s="81" t="s">
        <v>8717</v>
      </c>
      <c r="AP648" s="76" t="s">
        <v>66</v>
      </c>
      <c r="AQ648" s="48"/>
      <c r="AR648" s="48"/>
      <c r="AS648" s="48"/>
      <c r="AT648" s="48"/>
      <c r="AU648" s="48"/>
      <c r="AV648" s="48"/>
      <c r="AW648" s="102" t="s">
        <v>10626</v>
      </c>
      <c r="AX648" s="102" t="s">
        <v>10626</v>
      </c>
      <c r="AY648" s="102" t="s">
        <v>11315</v>
      </c>
      <c r="AZ648" s="102" t="s">
        <v>11315</v>
      </c>
      <c r="BA648" s="2"/>
      <c r="BB648" s="3"/>
      <c r="BC648" s="3"/>
      <c r="BD648" s="3"/>
      <c r="BE648" s="3"/>
    </row>
    <row r="649" spans="1:57" x14ac:dyDescent="0.3">
      <c r="A649" s="62" t="s">
        <v>678</v>
      </c>
      <c r="B649" s="63"/>
      <c r="C649" s="63"/>
      <c r="D649" s="64"/>
      <c r="E649" s="66"/>
      <c r="F649" s="98" t="s">
        <v>7496</v>
      </c>
      <c r="G649" s="63"/>
      <c r="H649" s="67"/>
      <c r="I649" s="68"/>
      <c r="J649" s="68"/>
      <c r="K649" s="67" t="s">
        <v>9948</v>
      </c>
      <c r="L649" s="71"/>
      <c r="M649" s="72">
        <v>7653.5556640625</v>
      </c>
      <c r="N649" s="72">
        <v>1184.9127197265625</v>
      </c>
      <c r="O649" s="73"/>
      <c r="P649" s="74"/>
      <c r="Q649" s="74"/>
      <c r="R649" s="84"/>
      <c r="S649" s="48">
        <v>0</v>
      </c>
      <c r="T649" s="48">
        <v>1</v>
      </c>
      <c r="U649" s="49">
        <v>0</v>
      </c>
      <c r="V649" s="49">
        <v>1</v>
      </c>
      <c r="W649" s="49">
        <v>0</v>
      </c>
      <c r="X649" s="49">
        <v>1</v>
      </c>
      <c r="Y649" s="49">
        <v>0</v>
      </c>
      <c r="Z649" s="49">
        <v>0</v>
      </c>
      <c r="AA649" s="69">
        <v>649</v>
      </c>
      <c r="AB649" s="69"/>
      <c r="AC649" s="70"/>
      <c r="AD649" s="76">
        <v>25</v>
      </c>
      <c r="AE649" s="76">
        <v>20</v>
      </c>
      <c r="AF649" s="76">
        <v>3300</v>
      </c>
      <c r="AG649" s="76">
        <v>19309</v>
      </c>
      <c r="AH649" s="76"/>
      <c r="AI649" s="76" t="s">
        <v>5151</v>
      </c>
      <c r="AJ649" s="76" t="s">
        <v>6057</v>
      </c>
      <c r="AK649" s="76"/>
      <c r="AL649" s="76"/>
      <c r="AM649" s="78">
        <v>42896.632384259261</v>
      </c>
      <c r="AN649" s="76" t="s">
        <v>8071</v>
      </c>
      <c r="AO649" s="81" t="s">
        <v>8718</v>
      </c>
      <c r="AP649" s="76" t="s">
        <v>66</v>
      </c>
      <c r="AQ649" s="48"/>
      <c r="AR649" s="48"/>
      <c r="AS649" s="48"/>
      <c r="AT649" s="48"/>
      <c r="AU649" s="48"/>
      <c r="AV649" s="48"/>
      <c r="AW649" s="102" t="s">
        <v>10937</v>
      </c>
      <c r="AX649" s="102" t="s">
        <v>10937</v>
      </c>
      <c r="AY649" s="102" t="s">
        <v>11625</v>
      </c>
      <c r="AZ649" s="102" t="s">
        <v>11625</v>
      </c>
      <c r="BA649" s="2"/>
      <c r="BB649" s="3"/>
      <c r="BC649" s="3"/>
      <c r="BD649" s="3"/>
      <c r="BE649" s="3"/>
    </row>
    <row r="650" spans="1:57" x14ac:dyDescent="0.3">
      <c r="A650" s="62" t="s">
        <v>1314</v>
      </c>
      <c r="B650" s="63"/>
      <c r="C650" s="63"/>
      <c r="D650" s="64"/>
      <c r="E650" s="66"/>
      <c r="F650" s="98" t="s">
        <v>7497</v>
      </c>
      <c r="G650" s="63"/>
      <c r="H650" s="67"/>
      <c r="I650" s="68"/>
      <c r="J650" s="68"/>
      <c r="K650" s="67" t="s">
        <v>9949</v>
      </c>
      <c r="L650" s="71"/>
      <c r="M650" s="72">
        <v>7777</v>
      </c>
      <c r="N650" s="72">
        <v>1247.2764892578125</v>
      </c>
      <c r="O650" s="73"/>
      <c r="P650" s="74"/>
      <c r="Q650" s="74"/>
      <c r="R650" s="84"/>
      <c r="S650" s="48">
        <v>1</v>
      </c>
      <c r="T650" s="48">
        <v>0</v>
      </c>
      <c r="U650" s="49">
        <v>0</v>
      </c>
      <c r="V650" s="49">
        <v>1</v>
      </c>
      <c r="W650" s="49">
        <v>0</v>
      </c>
      <c r="X650" s="49">
        <v>1</v>
      </c>
      <c r="Y650" s="49">
        <v>0</v>
      </c>
      <c r="Z650" s="49">
        <v>0</v>
      </c>
      <c r="AA650" s="69">
        <v>650</v>
      </c>
      <c r="AB650" s="69"/>
      <c r="AC650" s="70"/>
      <c r="AD650" s="76">
        <v>6</v>
      </c>
      <c r="AE650" s="76">
        <v>66530</v>
      </c>
      <c r="AF650" s="76">
        <v>17281</v>
      </c>
      <c r="AG650" s="76">
        <v>112</v>
      </c>
      <c r="AH650" s="76"/>
      <c r="AI650" s="76" t="s">
        <v>5152</v>
      </c>
      <c r="AJ650" s="76" t="s">
        <v>6058</v>
      </c>
      <c r="AK650" s="81" t="s">
        <v>6628</v>
      </c>
      <c r="AL650" s="76"/>
      <c r="AM650" s="78">
        <v>40760.433159722219</v>
      </c>
      <c r="AN650" s="76" t="s">
        <v>8071</v>
      </c>
      <c r="AO650" s="81" t="s">
        <v>8719</v>
      </c>
      <c r="AP650" s="76" t="s">
        <v>65</v>
      </c>
      <c r="AQ650" s="48"/>
      <c r="AR650" s="48"/>
      <c r="AS650" s="48"/>
      <c r="AT650" s="48"/>
      <c r="AU650" s="48"/>
      <c r="AV650" s="48"/>
      <c r="AW650" s="48"/>
      <c r="AX650" s="48"/>
      <c r="AY650" s="48"/>
      <c r="AZ650" s="48"/>
      <c r="BA650" s="2"/>
      <c r="BB650" s="3"/>
      <c r="BC650" s="3"/>
      <c r="BD650" s="3"/>
      <c r="BE650" s="3"/>
    </row>
    <row r="651" spans="1:57" x14ac:dyDescent="0.3">
      <c r="A651" s="62" t="s">
        <v>679</v>
      </c>
      <c r="B651" s="63"/>
      <c r="C651" s="63"/>
      <c r="D651" s="64"/>
      <c r="E651" s="66"/>
      <c r="F651" s="98" t="s">
        <v>7498</v>
      </c>
      <c r="G651" s="63"/>
      <c r="H651" s="67"/>
      <c r="I651" s="68"/>
      <c r="J651" s="68"/>
      <c r="K651" s="67" t="s">
        <v>9950</v>
      </c>
      <c r="L651" s="71"/>
      <c r="M651" s="72">
        <v>2715.124755859375</v>
      </c>
      <c r="N651" s="72">
        <v>4864.37841796875</v>
      </c>
      <c r="O651" s="73"/>
      <c r="P651" s="74"/>
      <c r="Q651" s="74"/>
      <c r="R651" s="84"/>
      <c r="S651" s="48">
        <v>0</v>
      </c>
      <c r="T651" s="48">
        <v>1</v>
      </c>
      <c r="U651" s="49">
        <v>0</v>
      </c>
      <c r="V651" s="49">
        <v>0.111111</v>
      </c>
      <c r="W651" s="49">
        <v>0</v>
      </c>
      <c r="X651" s="49">
        <v>0.58536600000000005</v>
      </c>
      <c r="Y651" s="49">
        <v>0</v>
      </c>
      <c r="Z651" s="49">
        <v>0</v>
      </c>
      <c r="AA651" s="69">
        <v>651</v>
      </c>
      <c r="AB651" s="69"/>
      <c r="AC651" s="70"/>
      <c r="AD651" s="76">
        <v>1127</v>
      </c>
      <c r="AE651" s="76">
        <v>440</v>
      </c>
      <c r="AF651" s="76">
        <v>6119</v>
      </c>
      <c r="AG651" s="76">
        <v>3424</v>
      </c>
      <c r="AH651" s="76"/>
      <c r="AI651" s="76" t="s">
        <v>5153</v>
      </c>
      <c r="AJ651" s="76"/>
      <c r="AK651" s="76"/>
      <c r="AL651" s="76"/>
      <c r="AM651" s="78">
        <v>40432.895787037036</v>
      </c>
      <c r="AN651" s="76" t="s">
        <v>8071</v>
      </c>
      <c r="AO651" s="81" t="s">
        <v>8720</v>
      </c>
      <c r="AP651" s="76" t="s">
        <v>66</v>
      </c>
      <c r="AQ651" s="48" t="s">
        <v>2217</v>
      </c>
      <c r="AR651" s="48" t="s">
        <v>2217</v>
      </c>
      <c r="AS651" s="48" t="s">
        <v>2370</v>
      </c>
      <c r="AT651" s="48" t="s">
        <v>2370</v>
      </c>
      <c r="AU651" s="48"/>
      <c r="AV651" s="48"/>
      <c r="AW651" s="102" t="s">
        <v>10890</v>
      </c>
      <c r="AX651" s="102" t="s">
        <v>10890</v>
      </c>
      <c r="AY651" s="102" t="s">
        <v>11578</v>
      </c>
      <c r="AZ651" s="102" t="s">
        <v>11578</v>
      </c>
      <c r="BA651" s="2"/>
      <c r="BB651" s="3"/>
      <c r="BC651" s="3"/>
      <c r="BD651" s="3"/>
      <c r="BE651" s="3"/>
    </row>
    <row r="652" spans="1:57" x14ac:dyDescent="0.3">
      <c r="A652" s="62" t="s">
        <v>680</v>
      </c>
      <c r="B652" s="63"/>
      <c r="C652" s="63"/>
      <c r="D652" s="64"/>
      <c r="E652" s="66"/>
      <c r="F652" s="98" t="s">
        <v>7499</v>
      </c>
      <c r="G652" s="63"/>
      <c r="H652" s="67"/>
      <c r="I652" s="68"/>
      <c r="J652" s="68"/>
      <c r="K652" s="67" t="s">
        <v>9951</v>
      </c>
      <c r="L652" s="71"/>
      <c r="M652" s="72">
        <v>4251.9541015625</v>
      </c>
      <c r="N652" s="72">
        <v>9051.658203125</v>
      </c>
      <c r="O652" s="73"/>
      <c r="P652" s="74"/>
      <c r="Q652" s="74"/>
      <c r="R652" s="84"/>
      <c r="S652" s="48">
        <v>1</v>
      </c>
      <c r="T652" s="48">
        <v>1</v>
      </c>
      <c r="U652" s="49">
        <v>0</v>
      </c>
      <c r="V652" s="49">
        <v>0</v>
      </c>
      <c r="W652" s="49">
        <v>0</v>
      </c>
      <c r="X652" s="49">
        <v>1</v>
      </c>
      <c r="Y652" s="49">
        <v>0</v>
      </c>
      <c r="Z652" s="49" t="s">
        <v>10536</v>
      </c>
      <c r="AA652" s="69">
        <v>652</v>
      </c>
      <c r="AB652" s="69"/>
      <c r="AC652" s="70"/>
      <c r="AD652" s="76">
        <v>203</v>
      </c>
      <c r="AE652" s="76">
        <v>225</v>
      </c>
      <c r="AF652" s="76">
        <v>3793</v>
      </c>
      <c r="AG652" s="76">
        <v>3064</v>
      </c>
      <c r="AH652" s="76"/>
      <c r="AI652" s="76" t="s">
        <v>5154</v>
      </c>
      <c r="AJ652" s="76" t="s">
        <v>6059</v>
      </c>
      <c r="AK652" s="81" t="s">
        <v>6629</v>
      </c>
      <c r="AL652" s="76"/>
      <c r="AM652" s="78">
        <v>41310.958425925928</v>
      </c>
      <c r="AN652" s="76" t="s">
        <v>8071</v>
      </c>
      <c r="AO652" s="81" t="s">
        <v>8721</v>
      </c>
      <c r="AP652" s="76" t="s">
        <v>66</v>
      </c>
      <c r="AQ652" s="48" t="s">
        <v>2232</v>
      </c>
      <c r="AR652" s="48" t="s">
        <v>2232</v>
      </c>
      <c r="AS652" s="48" t="s">
        <v>2350</v>
      </c>
      <c r="AT652" s="48" t="s">
        <v>2350</v>
      </c>
      <c r="AU652" s="48"/>
      <c r="AV652" s="48"/>
      <c r="AW652" s="102" t="s">
        <v>10938</v>
      </c>
      <c r="AX652" s="102" t="s">
        <v>10938</v>
      </c>
      <c r="AY652" s="102" t="s">
        <v>11626</v>
      </c>
      <c r="AZ652" s="102" t="s">
        <v>11626</v>
      </c>
      <c r="BA652" s="2"/>
      <c r="BB652" s="3"/>
      <c r="BC652" s="3"/>
      <c r="BD652" s="3"/>
      <c r="BE652" s="3"/>
    </row>
    <row r="653" spans="1:57" x14ac:dyDescent="0.3">
      <c r="A653" s="62" t="s">
        <v>681</v>
      </c>
      <c r="B653" s="63"/>
      <c r="C653" s="63"/>
      <c r="D653" s="64"/>
      <c r="E653" s="66"/>
      <c r="F653" s="98" t="s">
        <v>7500</v>
      </c>
      <c r="G653" s="63"/>
      <c r="H653" s="67"/>
      <c r="I653" s="68"/>
      <c r="J653" s="68"/>
      <c r="K653" s="67" t="s">
        <v>9952</v>
      </c>
      <c r="L653" s="71"/>
      <c r="M653" s="72">
        <v>3935.792236328125</v>
      </c>
      <c r="N653" s="72">
        <v>5321.712890625</v>
      </c>
      <c r="O653" s="73"/>
      <c r="P653" s="74"/>
      <c r="Q653" s="74"/>
      <c r="R653" s="84"/>
      <c r="S653" s="48">
        <v>0</v>
      </c>
      <c r="T653" s="48">
        <v>1</v>
      </c>
      <c r="U653" s="49">
        <v>0</v>
      </c>
      <c r="V653" s="49">
        <v>0.04</v>
      </c>
      <c r="W653" s="49">
        <v>0</v>
      </c>
      <c r="X653" s="49">
        <v>0.55888199999999999</v>
      </c>
      <c r="Y653" s="49">
        <v>0</v>
      </c>
      <c r="Z653" s="49">
        <v>0</v>
      </c>
      <c r="AA653" s="69">
        <v>653</v>
      </c>
      <c r="AB653" s="69"/>
      <c r="AC653" s="70"/>
      <c r="AD653" s="76">
        <v>120</v>
      </c>
      <c r="AE653" s="76">
        <v>177</v>
      </c>
      <c r="AF653" s="76">
        <v>6008</v>
      </c>
      <c r="AG653" s="76">
        <v>4046</v>
      </c>
      <c r="AH653" s="76"/>
      <c r="AI653" s="76" t="s">
        <v>5155</v>
      </c>
      <c r="AJ653" s="76" t="s">
        <v>6060</v>
      </c>
      <c r="AK653" s="81" t="s">
        <v>6630</v>
      </c>
      <c r="AL653" s="76"/>
      <c r="AM653" s="78">
        <v>41185.827962962961</v>
      </c>
      <c r="AN653" s="76" t="s">
        <v>8071</v>
      </c>
      <c r="AO653" s="81" t="s">
        <v>8722</v>
      </c>
      <c r="AP653" s="76" t="s">
        <v>66</v>
      </c>
      <c r="AQ653" s="48"/>
      <c r="AR653" s="48"/>
      <c r="AS653" s="48"/>
      <c r="AT653" s="48"/>
      <c r="AU653" s="48"/>
      <c r="AV653" s="48"/>
      <c r="AW653" s="102" t="s">
        <v>10920</v>
      </c>
      <c r="AX653" s="102" t="s">
        <v>10920</v>
      </c>
      <c r="AY653" s="102" t="s">
        <v>11608</v>
      </c>
      <c r="AZ653" s="102" t="s">
        <v>11608</v>
      </c>
      <c r="BA653" s="2"/>
      <c r="BB653" s="3"/>
      <c r="BC653" s="3"/>
      <c r="BD653" s="3"/>
      <c r="BE653" s="3"/>
    </row>
    <row r="654" spans="1:57" x14ac:dyDescent="0.3">
      <c r="A654" s="62" t="s">
        <v>682</v>
      </c>
      <c r="B654" s="63"/>
      <c r="C654" s="63"/>
      <c r="D654" s="64"/>
      <c r="E654" s="66"/>
      <c r="F654" s="98" t="s">
        <v>7501</v>
      </c>
      <c r="G654" s="63"/>
      <c r="H654" s="67"/>
      <c r="I654" s="68"/>
      <c r="J654" s="68"/>
      <c r="K654" s="67" t="s">
        <v>9953</v>
      </c>
      <c r="L654" s="71"/>
      <c r="M654" s="72">
        <v>4858.05078125</v>
      </c>
      <c r="N654" s="72">
        <v>9469.1826171875</v>
      </c>
      <c r="O654" s="73"/>
      <c r="P654" s="74"/>
      <c r="Q654" s="74"/>
      <c r="R654" s="84"/>
      <c r="S654" s="48">
        <v>1</v>
      </c>
      <c r="T654" s="48">
        <v>1</v>
      </c>
      <c r="U654" s="49">
        <v>0</v>
      </c>
      <c r="V654" s="49">
        <v>0</v>
      </c>
      <c r="W654" s="49">
        <v>0</v>
      </c>
      <c r="X654" s="49">
        <v>1</v>
      </c>
      <c r="Y654" s="49">
        <v>0</v>
      </c>
      <c r="Z654" s="49" t="s">
        <v>10536</v>
      </c>
      <c r="AA654" s="69">
        <v>654</v>
      </c>
      <c r="AB654" s="69"/>
      <c r="AC654" s="70"/>
      <c r="AD654" s="76">
        <v>954</v>
      </c>
      <c r="AE654" s="76">
        <v>794</v>
      </c>
      <c r="AF654" s="76">
        <v>14368</v>
      </c>
      <c r="AG654" s="76">
        <v>44279</v>
      </c>
      <c r="AH654" s="76"/>
      <c r="AI654" s="76" t="s">
        <v>5156</v>
      </c>
      <c r="AJ654" s="76" t="s">
        <v>6061</v>
      </c>
      <c r="AK654" s="76"/>
      <c r="AL654" s="76"/>
      <c r="AM654" s="78">
        <v>40394.373414351852</v>
      </c>
      <c r="AN654" s="76" t="s">
        <v>8071</v>
      </c>
      <c r="AO654" s="81" t="s">
        <v>8723</v>
      </c>
      <c r="AP654" s="76" t="s">
        <v>66</v>
      </c>
      <c r="AQ654" s="48"/>
      <c r="AR654" s="48"/>
      <c r="AS654" s="48"/>
      <c r="AT654" s="48"/>
      <c r="AU654" s="48"/>
      <c r="AV654" s="48"/>
      <c r="AW654" s="102" t="s">
        <v>10939</v>
      </c>
      <c r="AX654" s="102" t="s">
        <v>10939</v>
      </c>
      <c r="AY654" s="102" t="s">
        <v>11627</v>
      </c>
      <c r="AZ654" s="102" t="s">
        <v>11627</v>
      </c>
      <c r="BA654" s="2"/>
      <c r="BB654" s="3"/>
      <c r="BC654" s="3"/>
      <c r="BD654" s="3"/>
      <c r="BE654" s="3"/>
    </row>
    <row r="655" spans="1:57" x14ac:dyDescent="0.3">
      <c r="A655" s="62" t="s">
        <v>683</v>
      </c>
      <c r="B655" s="63"/>
      <c r="C655" s="63"/>
      <c r="D655" s="64"/>
      <c r="E655" s="66"/>
      <c r="F655" s="98" t="s">
        <v>7502</v>
      </c>
      <c r="G655" s="63"/>
      <c r="H655" s="67"/>
      <c r="I655" s="68"/>
      <c r="J655" s="68"/>
      <c r="K655" s="67" t="s">
        <v>9954</v>
      </c>
      <c r="L655" s="71"/>
      <c r="M655" s="72">
        <v>1949.50244140625</v>
      </c>
      <c r="N655" s="72">
        <v>5373.69384765625</v>
      </c>
      <c r="O655" s="73"/>
      <c r="P655" s="74"/>
      <c r="Q655" s="74"/>
      <c r="R655" s="84"/>
      <c r="S655" s="48">
        <v>0</v>
      </c>
      <c r="T655" s="48">
        <v>1</v>
      </c>
      <c r="U655" s="49">
        <v>0</v>
      </c>
      <c r="V655" s="49">
        <v>3.7037E-2</v>
      </c>
      <c r="W655" s="49">
        <v>0</v>
      </c>
      <c r="X655" s="49">
        <v>0.55762100000000003</v>
      </c>
      <c r="Y655" s="49">
        <v>0</v>
      </c>
      <c r="Z655" s="49">
        <v>0</v>
      </c>
      <c r="AA655" s="69">
        <v>655</v>
      </c>
      <c r="AB655" s="69"/>
      <c r="AC655" s="70"/>
      <c r="AD655" s="76">
        <v>2702</v>
      </c>
      <c r="AE655" s="76">
        <v>1012</v>
      </c>
      <c r="AF655" s="76">
        <v>28180</v>
      </c>
      <c r="AG655" s="76">
        <v>37780</v>
      </c>
      <c r="AH655" s="76"/>
      <c r="AI655" s="76" t="s">
        <v>5157</v>
      </c>
      <c r="AJ655" s="76" t="s">
        <v>6062</v>
      </c>
      <c r="AK655" s="76"/>
      <c r="AL655" s="76"/>
      <c r="AM655" s="78">
        <v>40697.415601851855</v>
      </c>
      <c r="AN655" s="76" t="s">
        <v>8071</v>
      </c>
      <c r="AO655" s="81" t="s">
        <v>8724</v>
      </c>
      <c r="AP655" s="76" t="s">
        <v>66</v>
      </c>
      <c r="AQ655" s="48"/>
      <c r="AR655" s="48"/>
      <c r="AS655" s="48"/>
      <c r="AT655" s="48"/>
      <c r="AU655" s="48"/>
      <c r="AV655" s="48"/>
      <c r="AW655" s="102" t="s">
        <v>10935</v>
      </c>
      <c r="AX655" s="102" t="s">
        <v>10935</v>
      </c>
      <c r="AY655" s="102" t="s">
        <v>11623</v>
      </c>
      <c r="AZ655" s="102" t="s">
        <v>11623</v>
      </c>
      <c r="BA655" s="2"/>
      <c r="BB655" s="3"/>
      <c r="BC655" s="3"/>
      <c r="BD655" s="3"/>
      <c r="BE655" s="3"/>
    </row>
    <row r="656" spans="1:57" x14ac:dyDescent="0.3">
      <c r="A656" s="62" t="s">
        <v>684</v>
      </c>
      <c r="B656" s="63"/>
      <c r="C656" s="63"/>
      <c r="D656" s="64"/>
      <c r="E656" s="66"/>
      <c r="F656" s="98" t="s">
        <v>7503</v>
      </c>
      <c r="G656" s="63"/>
      <c r="H656" s="67"/>
      <c r="I656" s="68"/>
      <c r="J656" s="68"/>
      <c r="K656" s="67" t="s">
        <v>9955</v>
      </c>
      <c r="L656" s="71"/>
      <c r="M656" s="72">
        <v>2450.226318359375</v>
      </c>
      <c r="N656" s="72">
        <v>5431.22412109375</v>
      </c>
      <c r="O656" s="73"/>
      <c r="P656" s="74"/>
      <c r="Q656" s="74"/>
      <c r="R656" s="84"/>
      <c r="S656" s="48">
        <v>0</v>
      </c>
      <c r="T656" s="48">
        <v>1</v>
      </c>
      <c r="U656" s="49">
        <v>0</v>
      </c>
      <c r="V656" s="49">
        <v>3.7037E-2</v>
      </c>
      <c r="W656" s="49">
        <v>0</v>
      </c>
      <c r="X656" s="49">
        <v>0.55762100000000003</v>
      </c>
      <c r="Y656" s="49">
        <v>0</v>
      </c>
      <c r="Z656" s="49">
        <v>0</v>
      </c>
      <c r="AA656" s="69">
        <v>656</v>
      </c>
      <c r="AB656" s="69"/>
      <c r="AC656" s="70"/>
      <c r="AD656" s="76">
        <v>192</v>
      </c>
      <c r="AE656" s="76">
        <v>61</v>
      </c>
      <c r="AF656" s="76">
        <v>547</v>
      </c>
      <c r="AG656" s="76">
        <v>2905</v>
      </c>
      <c r="AH656" s="76"/>
      <c r="AI656" s="76" t="s">
        <v>5158</v>
      </c>
      <c r="AJ656" s="76" t="s">
        <v>6063</v>
      </c>
      <c r="AK656" s="76"/>
      <c r="AL656" s="76"/>
      <c r="AM656" s="78">
        <v>41698.954421296294</v>
      </c>
      <c r="AN656" s="76" t="s">
        <v>8071</v>
      </c>
      <c r="AO656" s="81" t="s">
        <v>8725</v>
      </c>
      <c r="AP656" s="76" t="s">
        <v>66</v>
      </c>
      <c r="AQ656" s="48"/>
      <c r="AR656" s="48"/>
      <c r="AS656" s="48"/>
      <c r="AT656" s="48"/>
      <c r="AU656" s="48"/>
      <c r="AV656" s="48"/>
      <c r="AW656" s="102" t="s">
        <v>10935</v>
      </c>
      <c r="AX656" s="102" t="s">
        <v>10935</v>
      </c>
      <c r="AY656" s="102" t="s">
        <v>11623</v>
      </c>
      <c r="AZ656" s="102" t="s">
        <v>11623</v>
      </c>
      <c r="BA656" s="2"/>
      <c r="BB656" s="3"/>
      <c r="BC656" s="3"/>
      <c r="BD656" s="3"/>
      <c r="BE656" s="3"/>
    </row>
    <row r="657" spans="1:57" x14ac:dyDescent="0.3">
      <c r="A657" s="62" t="s">
        <v>685</v>
      </c>
      <c r="B657" s="63"/>
      <c r="C657" s="63"/>
      <c r="D657" s="64"/>
      <c r="E657" s="66"/>
      <c r="F657" s="98" t="s">
        <v>7504</v>
      </c>
      <c r="G657" s="63"/>
      <c r="H657" s="67"/>
      <c r="I657" s="68"/>
      <c r="J657" s="68"/>
      <c r="K657" s="67" t="s">
        <v>9956</v>
      </c>
      <c r="L657" s="71"/>
      <c r="M657" s="72">
        <v>2395.80224609375</v>
      </c>
      <c r="N657" s="72">
        <v>9592.29296875</v>
      </c>
      <c r="O657" s="73"/>
      <c r="P657" s="74"/>
      <c r="Q657" s="74"/>
      <c r="R657" s="84"/>
      <c r="S657" s="48">
        <v>1</v>
      </c>
      <c r="T657" s="48">
        <v>1</v>
      </c>
      <c r="U657" s="49">
        <v>0</v>
      </c>
      <c r="V657" s="49">
        <v>0</v>
      </c>
      <c r="W657" s="49">
        <v>0</v>
      </c>
      <c r="X657" s="49">
        <v>1</v>
      </c>
      <c r="Y657" s="49">
        <v>0</v>
      </c>
      <c r="Z657" s="49" t="s">
        <v>10536</v>
      </c>
      <c r="AA657" s="69">
        <v>657</v>
      </c>
      <c r="AB657" s="69"/>
      <c r="AC657" s="70"/>
      <c r="AD657" s="76">
        <v>1243</v>
      </c>
      <c r="AE657" s="76">
        <v>15210</v>
      </c>
      <c r="AF657" s="76">
        <v>38118</v>
      </c>
      <c r="AG657" s="76">
        <v>14036</v>
      </c>
      <c r="AH657" s="76"/>
      <c r="AI657" s="76" t="s">
        <v>5159</v>
      </c>
      <c r="AJ657" s="76" t="s">
        <v>6064</v>
      </c>
      <c r="AK657" s="81" t="s">
        <v>6631</v>
      </c>
      <c r="AL657" s="76"/>
      <c r="AM657" s="78">
        <v>39973.36917824074</v>
      </c>
      <c r="AN657" s="76" t="s">
        <v>8071</v>
      </c>
      <c r="AO657" s="81" t="s">
        <v>8726</v>
      </c>
      <c r="AP657" s="76" t="s">
        <v>66</v>
      </c>
      <c r="AQ657" s="48" t="s">
        <v>2233</v>
      </c>
      <c r="AR657" s="48" t="s">
        <v>2233</v>
      </c>
      <c r="AS657" s="48" t="s">
        <v>2350</v>
      </c>
      <c r="AT657" s="48" t="s">
        <v>2350</v>
      </c>
      <c r="AU657" s="48"/>
      <c r="AV657" s="48"/>
      <c r="AW657" s="102" t="s">
        <v>10940</v>
      </c>
      <c r="AX657" s="102" t="s">
        <v>10940</v>
      </c>
      <c r="AY657" s="102" t="s">
        <v>11628</v>
      </c>
      <c r="AZ657" s="102" t="s">
        <v>11628</v>
      </c>
      <c r="BA657" s="2"/>
      <c r="BB657" s="3"/>
      <c r="BC657" s="3"/>
      <c r="BD657" s="3"/>
      <c r="BE657" s="3"/>
    </row>
    <row r="658" spans="1:57" x14ac:dyDescent="0.3">
      <c r="A658" s="62" t="s">
        <v>686</v>
      </c>
      <c r="B658" s="63"/>
      <c r="C658" s="63"/>
      <c r="D658" s="64"/>
      <c r="E658" s="66"/>
      <c r="F658" s="98" t="s">
        <v>7505</v>
      </c>
      <c r="G658" s="63"/>
      <c r="H658" s="67"/>
      <c r="I658" s="68"/>
      <c r="J658" s="68"/>
      <c r="K658" s="67" t="s">
        <v>9957</v>
      </c>
      <c r="L658" s="71"/>
      <c r="M658" s="72">
        <v>7653.5556640625</v>
      </c>
      <c r="N658" s="72">
        <v>249.45530700683594</v>
      </c>
      <c r="O658" s="73"/>
      <c r="P658" s="74"/>
      <c r="Q658" s="74"/>
      <c r="R658" s="84"/>
      <c r="S658" s="48">
        <v>0</v>
      </c>
      <c r="T658" s="48">
        <v>1</v>
      </c>
      <c r="U658" s="49">
        <v>0</v>
      </c>
      <c r="V658" s="49">
        <v>1</v>
      </c>
      <c r="W658" s="49">
        <v>0</v>
      </c>
      <c r="X658" s="49">
        <v>1</v>
      </c>
      <c r="Y658" s="49">
        <v>0</v>
      </c>
      <c r="Z658" s="49">
        <v>0</v>
      </c>
      <c r="AA658" s="69">
        <v>658</v>
      </c>
      <c r="AB658" s="69"/>
      <c r="AC658" s="70"/>
      <c r="AD658" s="76">
        <v>427</v>
      </c>
      <c r="AE658" s="76">
        <v>9</v>
      </c>
      <c r="AF658" s="76">
        <v>56</v>
      </c>
      <c r="AG658" s="76">
        <v>172</v>
      </c>
      <c r="AH658" s="76"/>
      <c r="AI658" s="76" t="s">
        <v>5160</v>
      </c>
      <c r="AJ658" s="76" t="s">
        <v>6065</v>
      </c>
      <c r="AK658" s="76"/>
      <c r="AL658" s="76"/>
      <c r="AM658" s="78">
        <v>43765.896354166667</v>
      </c>
      <c r="AN658" s="76" t="s">
        <v>8071</v>
      </c>
      <c r="AO658" s="81" t="s">
        <v>8727</v>
      </c>
      <c r="AP658" s="76" t="s">
        <v>66</v>
      </c>
      <c r="AQ658" s="48" t="s">
        <v>2234</v>
      </c>
      <c r="AR658" s="48" t="s">
        <v>2234</v>
      </c>
      <c r="AS658" s="48" t="s">
        <v>2350</v>
      </c>
      <c r="AT658" s="48" t="s">
        <v>2350</v>
      </c>
      <c r="AU658" s="48"/>
      <c r="AV658" s="48"/>
      <c r="AW658" s="102" t="s">
        <v>10941</v>
      </c>
      <c r="AX658" s="102" t="s">
        <v>10941</v>
      </c>
      <c r="AY658" s="102" t="s">
        <v>11629</v>
      </c>
      <c r="AZ658" s="102" t="s">
        <v>11629</v>
      </c>
      <c r="BA658" s="2"/>
      <c r="BB658" s="3"/>
      <c r="BC658" s="3"/>
      <c r="BD658" s="3"/>
      <c r="BE658" s="3"/>
    </row>
    <row r="659" spans="1:57" x14ac:dyDescent="0.3">
      <c r="A659" s="62" t="s">
        <v>1315</v>
      </c>
      <c r="B659" s="63"/>
      <c r="C659" s="63"/>
      <c r="D659" s="64"/>
      <c r="E659" s="66"/>
      <c r="F659" s="98" t="s">
        <v>7506</v>
      </c>
      <c r="G659" s="63"/>
      <c r="H659" s="67"/>
      <c r="I659" s="68"/>
      <c r="J659" s="68"/>
      <c r="K659" s="67" t="s">
        <v>9958</v>
      </c>
      <c r="L659" s="71"/>
      <c r="M659" s="72">
        <v>7777</v>
      </c>
      <c r="N659" s="72">
        <v>311.81912231445313</v>
      </c>
      <c r="O659" s="73"/>
      <c r="P659" s="74"/>
      <c r="Q659" s="74"/>
      <c r="R659" s="84"/>
      <c r="S659" s="48">
        <v>1</v>
      </c>
      <c r="T659" s="48">
        <v>0</v>
      </c>
      <c r="U659" s="49">
        <v>0</v>
      </c>
      <c r="V659" s="49">
        <v>1</v>
      </c>
      <c r="W659" s="49">
        <v>0</v>
      </c>
      <c r="X659" s="49">
        <v>1</v>
      </c>
      <c r="Y659" s="49">
        <v>0</v>
      </c>
      <c r="Z659" s="49">
        <v>0</v>
      </c>
      <c r="AA659" s="69">
        <v>659</v>
      </c>
      <c r="AB659" s="69"/>
      <c r="AC659" s="70"/>
      <c r="AD659" s="76">
        <v>58</v>
      </c>
      <c r="AE659" s="76">
        <v>42524</v>
      </c>
      <c r="AF659" s="76">
        <v>3529</v>
      </c>
      <c r="AG659" s="76">
        <v>3323</v>
      </c>
      <c r="AH659" s="76"/>
      <c r="AI659" s="76" t="s">
        <v>5161</v>
      </c>
      <c r="AJ659" s="76" t="s">
        <v>6066</v>
      </c>
      <c r="AK659" s="81" t="s">
        <v>6632</v>
      </c>
      <c r="AL659" s="76"/>
      <c r="AM659" s="78">
        <v>39953.32135416667</v>
      </c>
      <c r="AN659" s="76" t="s">
        <v>8071</v>
      </c>
      <c r="AO659" s="81" t="s">
        <v>8728</v>
      </c>
      <c r="AP659" s="76" t="s">
        <v>65</v>
      </c>
      <c r="AQ659" s="48"/>
      <c r="AR659" s="48"/>
      <c r="AS659" s="48"/>
      <c r="AT659" s="48"/>
      <c r="AU659" s="48"/>
      <c r="AV659" s="48"/>
      <c r="AW659" s="48"/>
      <c r="AX659" s="48"/>
      <c r="AY659" s="48"/>
      <c r="AZ659" s="48"/>
      <c r="BA659" s="2"/>
      <c r="BB659" s="3"/>
      <c r="BC659" s="3"/>
      <c r="BD659" s="3"/>
      <c r="BE659" s="3"/>
    </row>
    <row r="660" spans="1:57" x14ac:dyDescent="0.3">
      <c r="A660" s="62" t="s">
        <v>687</v>
      </c>
      <c r="B660" s="63"/>
      <c r="C660" s="63"/>
      <c r="D660" s="64"/>
      <c r="E660" s="66"/>
      <c r="F660" s="98" t="s">
        <v>7507</v>
      </c>
      <c r="G660" s="63"/>
      <c r="H660" s="67"/>
      <c r="I660" s="68"/>
      <c r="J660" s="68"/>
      <c r="K660" s="67" t="s">
        <v>9959</v>
      </c>
      <c r="L660" s="71"/>
      <c r="M660" s="72">
        <v>973.35418701171875</v>
      </c>
      <c r="N660" s="72">
        <v>2928.823486328125</v>
      </c>
      <c r="O660" s="73"/>
      <c r="P660" s="74"/>
      <c r="Q660" s="74"/>
      <c r="R660" s="84"/>
      <c r="S660" s="48">
        <v>0</v>
      </c>
      <c r="T660" s="48">
        <v>1</v>
      </c>
      <c r="U660" s="49">
        <v>0</v>
      </c>
      <c r="V660" s="49">
        <v>1.5384999999999999E-2</v>
      </c>
      <c r="W660" s="49">
        <v>0</v>
      </c>
      <c r="X660" s="49">
        <v>0.53860799999999998</v>
      </c>
      <c r="Y660" s="49">
        <v>0</v>
      </c>
      <c r="Z660" s="49">
        <v>0</v>
      </c>
      <c r="AA660" s="69">
        <v>660</v>
      </c>
      <c r="AB660" s="69"/>
      <c r="AC660" s="70"/>
      <c r="AD660" s="76">
        <v>615</v>
      </c>
      <c r="AE660" s="76">
        <v>542</v>
      </c>
      <c r="AF660" s="76">
        <v>11833</v>
      </c>
      <c r="AG660" s="76">
        <v>10848</v>
      </c>
      <c r="AH660" s="76"/>
      <c r="AI660" s="76" t="s">
        <v>5162</v>
      </c>
      <c r="AJ660" s="76" t="s">
        <v>6067</v>
      </c>
      <c r="AK660" s="81" t="s">
        <v>6633</v>
      </c>
      <c r="AL660" s="76"/>
      <c r="AM660" s="78">
        <v>42246.642743055556</v>
      </c>
      <c r="AN660" s="76" t="s">
        <v>8071</v>
      </c>
      <c r="AO660" s="81" t="s">
        <v>8729</v>
      </c>
      <c r="AP660" s="76" t="s">
        <v>66</v>
      </c>
      <c r="AQ660" s="48" t="s">
        <v>2118</v>
      </c>
      <c r="AR660" s="48" t="s">
        <v>2118</v>
      </c>
      <c r="AS660" s="48" t="s">
        <v>2351</v>
      </c>
      <c r="AT660" s="48" t="s">
        <v>2351</v>
      </c>
      <c r="AU660" s="48" t="s">
        <v>2390</v>
      </c>
      <c r="AV660" s="48" t="s">
        <v>2390</v>
      </c>
      <c r="AW660" s="102" t="s">
        <v>10847</v>
      </c>
      <c r="AX660" s="102" t="s">
        <v>10847</v>
      </c>
      <c r="AY660" s="102" t="s">
        <v>11292</v>
      </c>
      <c r="AZ660" s="102" t="s">
        <v>11292</v>
      </c>
      <c r="BA660" s="2"/>
      <c r="BB660" s="3"/>
      <c r="BC660" s="3"/>
      <c r="BD660" s="3"/>
      <c r="BE660" s="3"/>
    </row>
    <row r="661" spans="1:57" x14ac:dyDescent="0.3">
      <c r="A661" s="62" t="s">
        <v>688</v>
      </c>
      <c r="B661" s="63"/>
      <c r="C661" s="63"/>
      <c r="D661" s="64"/>
      <c r="E661" s="66"/>
      <c r="F661" s="98" t="s">
        <v>7508</v>
      </c>
      <c r="G661" s="63"/>
      <c r="H661" s="67"/>
      <c r="I661" s="68"/>
      <c r="J661" s="68"/>
      <c r="K661" s="67" t="s">
        <v>9960</v>
      </c>
      <c r="L661" s="71"/>
      <c r="M661" s="72">
        <v>3147.833251953125</v>
      </c>
      <c r="N661" s="72">
        <v>2931.099853515625</v>
      </c>
      <c r="O661" s="73"/>
      <c r="P661" s="74"/>
      <c r="Q661" s="74"/>
      <c r="R661" s="84"/>
      <c r="S661" s="48">
        <v>0</v>
      </c>
      <c r="T661" s="48">
        <v>1</v>
      </c>
      <c r="U661" s="49">
        <v>0</v>
      </c>
      <c r="V661" s="49">
        <v>0.33333299999999999</v>
      </c>
      <c r="W661" s="49">
        <v>0</v>
      </c>
      <c r="X661" s="49">
        <v>0.77027000000000001</v>
      </c>
      <c r="Y661" s="49">
        <v>0</v>
      </c>
      <c r="Z661" s="49">
        <v>0</v>
      </c>
      <c r="AA661" s="69">
        <v>661</v>
      </c>
      <c r="AB661" s="69"/>
      <c r="AC661" s="70"/>
      <c r="AD661" s="76">
        <v>479</v>
      </c>
      <c r="AE661" s="76">
        <v>201</v>
      </c>
      <c r="AF661" s="76">
        <v>1313</v>
      </c>
      <c r="AG661" s="76">
        <v>733</v>
      </c>
      <c r="AH661" s="76"/>
      <c r="AI661" s="76" t="s">
        <v>5163</v>
      </c>
      <c r="AJ661" s="76"/>
      <c r="AK661" s="81" t="s">
        <v>6634</v>
      </c>
      <c r="AL661" s="76"/>
      <c r="AM661" s="78">
        <v>42096.897361111114</v>
      </c>
      <c r="AN661" s="76" t="s">
        <v>8071</v>
      </c>
      <c r="AO661" s="81" t="s">
        <v>8730</v>
      </c>
      <c r="AP661" s="76" t="s">
        <v>66</v>
      </c>
      <c r="AQ661" s="48"/>
      <c r="AR661" s="48"/>
      <c r="AS661" s="48"/>
      <c r="AT661" s="48"/>
      <c r="AU661" s="48"/>
      <c r="AV661" s="48"/>
      <c r="AW661" s="102" t="s">
        <v>10942</v>
      </c>
      <c r="AX661" s="102" t="s">
        <v>10942</v>
      </c>
      <c r="AY661" s="102" t="s">
        <v>11630</v>
      </c>
      <c r="AZ661" s="102" t="s">
        <v>11630</v>
      </c>
      <c r="BA661" s="2"/>
      <c r="BB661" s="3"/>
      <c r="BC661" s="3"/>
      <c r="BD661" s="3"/>
      <c r="BE661" s="3"/>
    </row>
    <row r="662" spans="1:57" x14ac:dyDescent="0.3">
      <c r="A662" s="62" t="s">
        <v>1316</v>
      </c>
      <c r="B662" s="63"/>
      <c r="C662" s="63"/>
      <c r="D662" s="64"/>
      <c r="E662" s="66"/>
      <c r="F662" s="98" t="s">
        <v>7509</v>
      </c>
      <c r="G662" s="63"/>
      <c r="H662" s="67"/>
      <c r="I662" s="68"/>
      <c r="J662" s="68"/>
      <c r="K662" s="67" t="s">
        <v>9961</v>
      </c>
      <c r="L662" s="71"/>
      <c r="M662" s="72">
        <v>3271.540771484375</v>
      </c>
      <c r="N662" s="72">
        <v>3003.783935546875</v>
      </c>
      <c r="O662" s="73"/>
      <c r="P662" s="74"/>
      <c r="Q662" s="74"/>
      <c r="R662" s="84"/>
      <c r="S662" s="48">
        <v>2</v>
      </c>
      <c r="T662" s="48">
        <v>0</v>
      </c>
      <c r="U662" s="49">
        <v>2</v>
      </c>
      <c r="V662" s="49">
        <v>0.5</v>
      </c>
      <c r="W662" s="49">
        <v>0</v>
      </c>
      <c r="X662" s="49">
        <v>1.4594590000000001</v>
      </c>
      <c r="Y662" s="49">
        <v>0</v>
      </c>
      <c r="Z662" s="49">
        <v>0</v>
      </c>
      <c r="AA662" s="69">
        <v>662</v>
      </c>
      <c r="AB662" s="69"/>
      <c r="AC662" s="70"/>
      <c r="AD662" s="76">
        <v>1446</v>
      </c>
      <c r="AE662" s="76">
        <v>28753</v>
      </c>
      <c r="AF662" s="76">
        <v>34865</v>
      </c>
      <c r="AG662" s="76">
        <v>20113</v>
      </c>
      <c r="AH662" s="76"/>
      <c r="AI662" s="76" t="s">
        <v>5164</v>
      </c>
      <c r="AJ662" s="76" t="s">
        <v>5848</v>
      </c>
      <c r="AK662" s="81" t="s">
        <v>6635</v>
      </c>
      <c r="AL662" s="76"/>
      <c r="AM662" s="78">
        <v>39863.773344907408</v>
      </c>
      <c r="AN662" s="76" t="s">
        <v>8071</v>
      </c>
      <c r="AO662" s="81" t="s">
        <v>8731</v>
      </c>
      <c r="AP662" s="76" t="s">
        <v>65</v>
      </c>
      <c r="AQ662" s="48"/>
      <c r="AR662" s="48"/>
      <c r="AS662" s="48"/>
      <c r="AT662" s="48"/>
      <c r="AU662" s="48"/>
      <c r="AV662" s="48"/>
      <c r="AW662" s="48"/>
      <c r="AX662" s="48"/>
      <c r="AY662" s="48"/>
      <c r="AZ662" s="48"/>
      <c r="BA662" s="2"/>
      <c r="BB662" s="3"/>
      <c r="BC662" s="3"/>
      <c r="BD662" s="3"/>
      <c r="BE662" s="3"/>
    </row>
    <row r="663" spans="1:57" x14ac:dyDescent="0.3">
      <c r="A663" s="62" t="s">
        <v>689</v>
      </c>
      <c r="B663" s="63"/>
      <c r="C663" s="63"/>
      <c r="D663" s="64"/>
      <c r="E663" s="66"/>
      <c r="F663" s="98" t="s">
        <v>7510</v>
      </c>
      <c r="G663" s="63"/>
      <c r="H663" s="67"/>
      <c r="I663" s="68"/>
      <c r="J663" s="68"/>
      <c r="K663" s="67" t="s">
        <v>9962</v>
      </c>
      <c r="L663" s="71"/>
      <c r="M663" s="72">
        <v>2690.318603515625</v>
      </c>
      <c r="N663" s="72">
        <v>5761.20751953125</v>
      </c>
      <c r="O663" s="73"/>
      <c r="P663" s="74"/>
      <c r="Q663" s="74"/>
      <c r="R663" s="84"/>
      <c r="S663" s="48">
        <v>0</v>
      </c>
      <c r="T663" s="48">
        <v>1</v>
      </c>
      <c r="U663" s="49">
        <v>0</v>
      </c>
      <c r="V663" s="49">
        <v>3.7037E-2</v>
      </c>
      <c r="W663" s="49">
        <v>0</v>
      </c>
      <c r="X663" s="49">
        <v>0.55762100000000003</v>
      </c>
      <c r="Y663" s="49">
        <v>0</v>
      </c>
      <c r="Z663" s="49">
        <v>0</v>
      </c>
      <c r="AA663" s="69">
        <v>663</v>
      </c>
      <c r="AB663" s="69"/>
      <c r="AC663" s="70"/>
      <c r="AD663" s="76">
        <v>3137</v>
      </c>
      <c r="AE663" s="76">
        <v>295</v>
      </c>
      <c r="AF663" s="76">
        <v>35060</v>
      </c>
      <c r="AG663" s="76">
        <v>73449</v>
      </c>
      <c r="AH663" s="76"/>
      <c r="AI663" s="76" t="s">
        <v>5165</v>
      </c>
      <c r="AJ663" s="76"/>
      <c r="AK663" s="76"/>
      <c r="AL663" s="76"/>
      <c r="AM663" s="78">
        <v>42132.644884259258</v>
      </c>
      <c r="AN663" s="76" t="s">
        <v>8071</v>
      </c>
      <c r="AO663" s="81" t="s">
        <v>8732</v>
      </c>
      <c r="AP663" s="76" t="s">
        <v>66</v>
      </c>
      <c r="AQ663" s="48"/>
      <c r="AR663" s="48"/>
      <c r="AS663" s="48"/>
      <c r="AT663" s="48"/>
      <c r="AU663" s="48"/>
      <c r="AV663" s="48"/>
      <c r="AW663" s="102" t="s">
        <v>10935</v>
      </c>
      <c r="AX663" s="102" t="s">
        <v>10935</v>
      </c>
      <c r="AY663" s="102" t="s">
        <v>11623</v>
      </c>
      <c r="AZ663" s="102" t="s">
        <v>11623</v>
      </c>
      <c r="BA663" s="2"/>
      <c r="BB663" s="3"/>
      <c r="BC663" s="3"/>
      <c r="BD663" s="3"/>
      <c r="BE663" s="3"/>
    </row>
    <row r="664" spans="1:57" x14ac:dyDescent="0.3">
      <c r="A664" s="62" t="s">
        <v>690</v>
      </c>
      <c r="B664" s="63"/>
      <c r="C664" s="63"/>
      <c r="D664" s="64"/>
      <c r="E664" s="66"/>
      <c r="F664" s="98" t="s">
        <v>7511</v>
      </c>
      <c r="G664" s="63"/>
      <c r="H664" s="67"/>
      <c r="I664" s="68"/>
      <c r="J664" s="68"/>
      <c r="K664" s="67" t="s">
        <v>9963</v>
      </c>
      <c r="L664" s="71"/>
      <c r="M664" s="72">
        <v>7466.10498046875</v>
      </c>
      <c r="N664" s="72">
        <v>9143.2451171875</v>
      </c>
      <c r="O664" s="73"/>
      <c r="P664" s="74"/>
      <c r="Q664" s="74"/>
      <c r="R664" s="84"/>
      <c r="S664" s="48">
        <v>1</v>
      </c>
      <c r="T664" s="48">
        <v>1</v>
      </c>
      <c r="U664" s="49">
        <v>0</v>
      </c>
      <c r="V664" s="49">
        <v>0</v>
      </c>
      <c r="W664" s="49">
        <v>0</v>
      </c>
      <c r="X664" s="49">
        <v>1</v>
      </c>
      <c r="Y664" s="49">
        <v>0</v>
      </c>
      <c r="Z664" s="49" t="s">
        <v>10536</v>
      </c>
      <c r="AA664" s="69">
        <v>664</v>
      </c>
      <c r="AB664" s="69"/>
      <c r="AC664" s="70"/>
      <c r="AD664" s="76">
        <v>23</v>
      </c>
      <c r="AE664" s="76">
        <v>43</v>
      </c>
      <c r="AF664" s="76">
        <v>486</v>
      </c>
      <c r="AG664" s="76">
        <v>13</v>
      </c>
      <c r="AH664" s="76"/>
      <c r="AI664" s="76" t="s">
        <v>5166</v>
      </c>
      <c r="AJ664" s="76" t="s">
        <v>6028</v>
      </c>
      <c r="AK664" s="81" t="s">
        <v>6636</v>
      </c>
      <c r="AL664" s="76"/>
      <c r="AM664" s="78">
        <v>42459.350416666668</v>
      </c>
      <c r="AN664" s="76" t="s">
        <v>8071</v>
      </c>
      <c r="AO664" s="81" t="s">
        <v>8733</v>
      </c>
      <c r="AP664" s="76" t="s">
        <v>66</v>
      </c>
      <c r="AQ664" s="48" t="s">
        <v>2235</v>
      </c>
      <c r="AR664" s="48" t="s">
        <v>2235</v>
      </c>
      <c r="AS664" s="48" t="s">
        <v>2373</v>
      </c>
      <c r="AT664" s="48" t="s">
        <v>2373</v>
      </c>
      <c r="AU664" s="48"/>
      <c r="AV664" s="48"/>
      <c r="AW664" s="102" t="s">
        <v>10943</v>
      </c>
      <c r="AX664" s="102" t="s">
        <v>10943</v>
      </c>
      <c r="AY664" s="102" t="s">
        <v>11631</v>
      </c>
      <c r="AZ664" s="102" t="s">
        <v>11631</v>
      </c>
      <c r="BA664" s="2"/>
      <c r="BB664" s="3"/>
      <c r="BC664" s="3"/>
      <c r="BD664" s="3"/>
      <c r="BE664" s="3"/>
    </row>
    <row r="665" spans="1:57" x14ac:dyDescent="0.3">
      <c r="A665" s="62" t="s">
        <v>691</v>
      </c>
      <c r="B665" s="63"/>
      <c r="C665" s="63"/>
      <c r="D665" s="64"/>
      <c r="E665" s="66"/>
      <c r="F665" s="98" t="s">
        <v>7512</v>
      </c>
      <c r="G665" s="63"/>
      <c r="H665" s="67"/>
      <c r="I665" s="68"/>
      <c r="J665" s="68"/>
      <c r="K665" s="67" t="s">
        <v>9964</v>
      </c>
      <c r="L665" s="71"/>
      <c r="M665" s="72">
        <v>8239.9169921875</v>
      </c>
      <c r="N665" s="72">
        <v>1475.94384765625</v>
      </c>
      <c r="O665" s="73"/>
      <c r="P665" s="74"/>
      <c r="Q665" s="74"/>
      <c r="R665" s="84"/>
      <c r="S665" s="48">
        <v>0</v>
      </c>
      <c r="T665" s="48">
        <v>1</v>
      </c>
      <c r="U665" s="49">
        <v>0</v>
      </c>
      <c r="V665" s="49">
        <v>1</v>
      </c>
      <c r="W665" s="49">
        <v>0</v>
      </c>
      <c r="X665" s="49">
        <v>1</v>
      </c>
      <c r="Y665" s="49">
        <v>0</v>
      </c>
      <c r="Z665" s="49">
        <v>0</v>
      </c>
      <c r="AA665" s="69">
        <v>665</v>
      </c>
      <c r="AB665" s="69"/>
      <c r="AC665" s="70"/>
      <c r="AD665" s="76">
        <v>670</v>
      </c>
      <c r="AE665" s="76">
        <v>246</v>
      </c>
      <c r="AF665" s="76">
        <v>5821</v>
      </c>
      <c r="AG665" s="76">
        <v>22975</v>
      </c>
      <c r="AH665" s="76"/>
      <c r="AI665" s="76" t="s">
        <v>5167</v>
      </c>
      <c r="AJ665" s="76" t="s">
        <v>6068</v>
      </c>
      <c r="AK665" s="76"/>
      <c r="AL665" s="76"/>
      <c r="AM665" s="78">
        <v>40725.863310185188</v>
      </c>
      <c r="AN665" s="76" t="s">
        <v>8071</v>
      </c>
      <c r="AO665" s="81" t="s">
        <v>8734</v>
      </c>
      <c r="AP665" s="76" t="s">
        <v>66</v>
      </c>
      <c r="AQ665" s="48"/>
      <c r="AR665" s="48"/>
      <c r="AS665" s="48"/>
      <c r="AT665" s="48"/>
      <c r="AU665" s="48"/>
      <c r="AV665" s="48"/>
      <c r="AW665" s="102" t="s">
        <v>10944</v>
      </c>
      <c r="AX665" s="102" t="s">
        <v>10944</v>
      </c>
      <c r="AY665" s="102" t="s">
        <v>11632</v>
      </c>
      <c r="AZ665" s="102" t="s">
        <v>11632</v>
      </c>
      <c r="BA665" s="2"/>
      <c r="BB665" s="3"/>
      <c r="BC665" s="3"/>
      <c r="BD665" s="3"/>
      <c r="BE665" s="3"/>
    </row>
    <row r="666" spans="1:57" x14ac:dyDescent="0.3">
      <c r="A666" s="62" t="s">
        <v>1317</v>
      </c>
      <c r="B666" s="63"/>
      <c r="C666" s="63"/>
      <c r="D666" s="64"/>
      <c r="E666" s="66"/>
      <c r="F666" s="98" t="s">
        <v>7513</v>
      </c>
      <c r="G666" s="63"/>
      <c r="H666" s="67"/>
      <c r="I666" s="68"/>
      <c r="J666" s="68"/>
      <c r="K666" s="67" t="s">
        <v>9965</v>
      </c>
      <c r="L666" s="71"/>
      <c r="M666" s="72">
        <v>8147.33349609375</v>
      </c>
      <c r="N666" s="72">
        <v>1559.0955810546875</v>
      </c>
      <c r="O666" s="73"/>
      <c r="P666" s="74"/>
      <c r="Q666" s="74"/>
      <c r="R666" s="84"/>
      <c r="S666" s="48">
        <v>1</v>
      </c>
      <c r="T666" s="48">
        <v>0</v>
      </c>
      <c r="U666" s="49">
        <v>0</v>
      </c>
      <c r="V666" s="49">
        <v>1</v>
      </c>
      <c r="W666" s="49">
        <v>0</v>
      </c>
      <c r="X666" s="49">
        <v>1</v>
      </c>
      <c r="Y666" s="49">
        <v>0</v>
      </c>
      <c r="Z666" s="49">
        <v>0</v>
      </c>
      <c r="AA666" s="69">
        <v>666</v>
      </c>
      <c r="AB666" s="69"/>
      <c r="AC666" s="70"/>
      <c r="AD666" s="76">
        <v>372</v>
      </c>
      <c r="AE666" s="76">
        <v>89</v>
      </c>
      <c r="AF666" s="76">
        <v>2823</v>
      </c>
      <c r="AG666" s="76">
        <v>9169</v>
      </c>
      <c r="AH666" s="76"/>
      <c r="AI666" s="76" t="s">
        <v>5168</v>
      </c>
      <c r="AJ666" s="76"/>
      <c r="AK666" s="76"/>
      <c r="AL666" s="76"/>
      <c r="AM666" s="78">
        <v>40680.841354166667</v>
      </c>
      <c r="AN666" s="76" t="s">
        <v>8071</v>
      </c>
      <c r="AO666" s="81" t="s">
        <v>8735</v>
      </c>
      <c r="AP666" s="76" t="s">
        <v>65</v>
      </c>
      <c r="AQ666" s="48"/>
      <c r="AR666" s="48"/>
      <c r="AS666" s="48"/>
      <c r="AT666" s="48"/>
      <c r="AU666" s="48"/>
      <c r="AV666" s="48"/>
      <c r="AW666" s="48"/>
      <c r="AX666" s="48"/>
      <c r="AY666" s="48"/>
      <c r="AZ666" s="48"/>
      <c r="BA666" s="2"/>
      <c r="BB666" s="3"/>
      <c r="BC666" s="3"/>
      <c r="BD666" s="3"/>
      <c r="BE666" s="3"/>
    </row>
    <row r="667" spans="1:57" x14ac:dyDescent="0.3">
      <c r="A667" s="62" t="s">
        <v>692</v>
      </c>
      <c r="B667" s="63"/>
      <c r="C667" s="63"/>
      <c r="D667" s="64"/>
      <c r="E667" s="66"/>
      <c r="F667" s="98" t="s">
        <v>7514</v>
      </c>
      <c r="G667" s="63"/>
      <c r="H667" s="67"/>
      <c r="I667" s="68"/>
      <c r="J667" s="68"/>
      <c r="K667" s="67" t="s">
        <v>9966</v>
      </c>
      <c r="L667" s="71"/>
      <c r="M667" s="72">
        <v>7777</v>
      </c>
      <c r="N667" s="72">
        <v>873.09356689453125</v>
      </c>
      <c r="O667" s="73"/>
      <c r="P667" s="74"/>
      <c r="Q667" s="74"/>
      <c r="R667" s="84"/>
      <c r="S667" s="48">
        <v>2</v>
      </c>
      <c r="T667" s="48">
        <v>1</v>
      </c>
      <c r="U667" s="49">
        <v>0</v>
      </c>
      <c r="V667" s="49">
        <v>1</v>
      </c>
      <c r="W667" s="49">
        <v>0</v>
      </c>
      <c r="X667" s="49">
        <v>1.2982450000000001</v>
      </c>
      <c r="Y667" s="49">
        <v>0</v>
      </c>
      <c r="Z667" s="49">
        <v>0</v>
      </c>
      <c r="AA667" s="69">
        <v>667</v>
      </c>
      <c r="AB667" s="69"/>
      <c r="AC667" s="70"/>
      <c r="AD667" s="76">
        <v>2505</v>
      </c>
      <c r="AE667" s="76">
        <v>2564</v>
      </c>
      <c r="AF667" s="76">
        <v>77002</v>
      </c>
      <c r="AG667" s="76">
        <v>123324</v>
      </c>
      <c r="AH667" s="76"/>
      <c r="AI667" s="76" t="s">
        <v>5169</v>
      </c>
      <c r="AJ667" s="76" t="s">
        <v>6069</v>
      </c>
      <c r="AK667" s="81" t="s">
        <v>6637</v>
      </c>
      <c r="AL667" s="76"/>
      <c r="AM667" s="78">
        <v>40948.39570601852</v>
      </c>
      <c r="AN667" s="76" t="s">
        <v>8071</v>
      </c>
      <c r="AO667" s="81" t="s">
        <v>8736</v>
      </c>
      <c r="AP667" s="76" t="s">
        <v>66</v>
      </c>
      <c r="AQ667" s="48"/>
      <c r="AR667" s="48"/>
      <c r="AS667" s="48"/>
      <c r="AT667" s="48"/>
      <c r="AU667" s="48"/>
      <c r="AV667" s="48"/>
      <c r="AW667" s="102" t="s">
        <v>10945</v>
      </c>
      <c r="AX667" s="102" t="s">
        <v>10945</v>
      </c>
      <c r="AY667" s="102" t="s">
        <v>11633</v>
      </c>
      <c r="AZ667" s="102" t="s">
        <v>11633</v>
      </c>
      <c r="BA667" s="2"/>
      <c r="BB667" s="3"/>
      <c r="BC667" s="3"/>
      <c r="BD667" s="3"/>
      <c r="BE667" s="3"/>
    </row>
    <row r="668" spans="1:57" x14ac:dyDescent="0.3">
      <c r="A668" s="62" t="s">
        <v>693</v>
      </c>
      <c r="B668" s="63"/>
      <c r="C668" s="63"/>
      <c r="D668" s="64"/>
      <c r="E668" s="66"/>
      <c r="F668" s="98" t="s">
        <v>7515</v>
      </c>
      <c r="G668" s="63"/>
      <c r="H668" s="67"/>
      <c r="I668" s="68"/>
      <c r="J668" s="68"/>
      <c r="K668" s="67" t="s">
        <v>9967</v>
      </c>
      <c r="L668" s="71"/>
      <c r="M668" s="72">
        <v>7653.5556640625</v>
      </c>
      <c r="N668" s="72">
        <v>935.4573974609375</v>
      </c>
      <c r="O668" s="73"/>
      <c r="P668" s="74"/>
      <c r="Q668" s="74"/>
      <c r="R668" s="84"/>
      <c r="S668" s="48">
        <v>0</v>
      </c>
      <c r="T668" s="48">
        <v>1</v>
      </c>
      <c r="U668" s="49">
        <v>0</v>
      </c>
      <c r="V668" s="49">
        <v>1</v>
      </c>
      <c r="W668" s="49">
        <v>0</v>
      </c>
      <c r="X668" s="49">
        <v>0.70175399999999999</v>
      </c>
      <c r="Y668" s="49">
        <v>0</v>
      </c>
      <c r="Z668" s="49">
        <v>0</v>
      </c>
      <c r="AA668" s="69">
        <v>668</v>
      </c>
      <c r="AB668" s="69"/>
      <c r="AC668" s="70"/>
      <c r="AD668" s="76">
        <v>838</v>
      </c>
      <c r="AE668" s="76">
        <v>3895</v>
      </c>
      <c r="AF668" s="76">
        <v>16813</v>
      </c>
      <c r="AG668" s="76">
        <v>9683</v>
      </c>
      <c r="AH668" s="76"/>
      <c r="AI668" s="76" t="s">
        <v>5170</v>
      </c>
      <c r="AJ668" s="76" t="s">
        <v>6070</v>
      </c>
      <c r="AK668" s="81" t="s">
        <v>6638</v>
      </c>
      <c r="AL668" s="76"/>
      <c r="AM668" s="78">
        <v>40055.609560185185</v>
      </c>
      <c r="AN668" s="76" t="s">
        <v>8071</v>
      </c>
      <c r="AO668" s="81" t="s">
        <v>8737</v>
      </c>
      <c r="AP668" s="76" t="s">
        <v>66</v>
      </c>
      <c r="AQ668" s="48"/>
      <c r="AR668" s="48"/>
      <c r="AS668" s="48"/>
      <c r="AT668" s="48"/>
      <c r="AU668" s="48"/>
      <c r="AV668" s="48"/>
      <c r="AW668" s="102" t="s">
        <v>10946</v>
      </c>
      <c r="AX668" s="102" t="s">
        <v>10946</v>
      </c>
      <c r="AY668" s="102" t="s">
        <v>11634</v>
      </c>
      <c r="AZ668" s="102" t="s">
        <v>11634</v>
      </c>
      <c r="BA668" s="2"/>
      <c r="BB668" s="3"/>
      <c r="BC668" s="3"/>
      <c r="BD668" s="3"/>
      <c r="BE668" s="3"/>
    </row>
    <row r="669" spans="1:57" x14ac:dyDescent="0.3">
      <c r="A669" s="62" t="s">
        <v>694</v>
      </c>
      <c r="B669" s="63"/>
      <c r="C669" s="63"/>
      <c r="D669" s="64"/>
      <c r="E669" s="66"/>
      <c r="F669" s="98" t="s">
        <v>7516</v>
      </c>
      <c r="G669" s="63"/>
      <c r="H669" s="67"/>
      <c r="I669" s="68"/>
      <c r="J669" s="68"/>
      <c r="K669" s="67" t="s">
        <v>9968</v>
      </c>
      <c r="L669" s="71"/>
      <c r="M669" s="72">
        <v>1628.618408203125</v>
      </c>
      <c r="N669" s="72">
        <v>9082.0068359375</v>
      </c>
      <c r="O669" s="73"/>
      <c r="P669" s="74"/>
      <c r="Q669" s="74"/>
      <c r="R669" s="84"/>
      <c r="S669" s="48">
        <v>1</v>
      </c>
      <c r="T669" s="48">
        <v>1</v>
      </c>
      <c r="U669" s="49">
        <v>0</v>
      </c>
      <c r="V669" s="49">
        <v>0</v>
      </c>
      <c r="W669" s="49">
        <v>0</v>
      </c>
      <c r="X669" s="49">
        <v>1</v>
      </c>
      <c r="Y669" s="49">
        <v>0</v>
      </c>
      <c r="Z669" s="49" t="s">
        <v>10536</v>
      </c>
      <c r="AA669" s="69">
        <v>669</v>
      </c>
      <c r="AB669" s="69"/>
      <c r="AC669" s="70"/>
      <c r="AD669" s="76">
        <v>103</v>
      </c>
      <c r="AE669" s="76">
        <v>160</v>
      </c>
      <c r="AF669" s="76">
        <v>838</v>
      </c>
      <c r="AG669" s="76">
        <v>739</v>
      </c>
      <c r="AH669" s="76"/>
      <c r="AI669" s="76"/>
      <c r="AJ669" s="76" t="s">
        <v>6071</v>
      </c>
      <c r="AK669" s="76"/>
      <c r="AL669" s="76"/>
      <c r="AM669" s="78">
        <v>42207.316712962966</v>
      </c>
      <c r="AN669" s="76" t="s">
        <v>8071</v>
      </c>
      <c r="AO669" s="81" t="s">
        <v>8738</v>
      </c>
      <c r="AP669" s="76" t="s">
        <v>66</v>
      </c>
      <c r="AQ669" s="48"/>
      <c r="AR669" s="48"/>
      <c r="AS669" s="48"/>
      <c r="AT669" s="48"/>
      <c r="AU669" s="48"/>
      <c r="AV669" s="48"/>
      <c r="AW669" s="102" t="s">
        <v>10947</v>
      </c>
      <c r="AX669" s="102" t="s">
        <v>10947</v>
      </c>
      <c r="AY669" s="102" t="s">
        <v>11635</v>
      </c>
      <c r="AZ669" s="102" t="s">
        <v>11635</v>
      </c>
      <c r="BA669" s="2"/>
      <c r="BB669" s="3"/>
      <c r="BC669" s="3"/>
      <c r="BD669" s="3"/>
      <c r="BE669" s="3"/>
    </row>
    <row r="670" spans="1:57" x14ac:dyDescent="0.3">
      <c r="A670" s="62" t="s">
        <v>695</v>
      </c>
      <c r="B670" s="63"/>
      <c r="C670" s="63"/>
      <c r="D670" s="64"/>
      <c r="E670" s="66"/>
      <c r="F670" s="98" t="s">
        <v>7517</v>
      </c>
      <c r="G670" s="63"/>
      <c r="H670" s="67"/>
      <c r="I670" s="68"/>
      <c r="J670" s="68"/>
      <c r="K670" s="67" t="s">
        <v>9969</v>
      </c>
      <c r="L670" s="71"/>
      <c r="M670" s="72">
        <v>3425.583251953125</v>
      </c>
      <c r="N670" s="72">
        <v>6432.04345703125</v>
      </c>
      <c r="O670" s="73"/>
      <c r="P670" s="74"/>
      <c r="Q670" s="74"/>
      <c r="R670" s="84"/>
      <c r="S670" s="48">
        <v>0</v>
      </c>
      <c r="T670" s="48">
        <v>1</v>
      </c>
      <c r="U670" s="49">
        <v>0</v>
      </c>
      <c r="V670" s="49">
        <v>9.7090000000000006E-3</v>
      </c>
      <c r="W670" s="49">
        <v>1.8818999999999999E-2</v>
      </c>
      <c r="X670" s="49">
        <v>0.54937599999999998</v>
      </c>
      <c r="Y670" s="49">
        <v>0</v>
      </c>
      <c r="Z670" s="49">
        <v>0</v>
      </c>
      <c r="AA670" s="69">
        <v>670</v>
      </c>
      <c r="AB670" s="69"/>
      <c r="AC670" s="70"/>
      <c r="AD670" s="76">
        <v>871</v>
      </c>
      <c r="AE670" s="76">
        <v>231</v>
      </c>
      <c r="AF670" s="76">
        <v>5881</v>
      </c>
      <c r="AG670" s="76">
        <v>10442</v>
      </c>
      <c r="AH670" s="76"/>
      <c r="AI670" s="76"/>
      <c r="AJ670" s="76"/>
      <c r="AK670" s="76"/>
      <c r="AL670" s="76"/>
      <c r="AM670" s="78">
        <v>42448.798750000002</v>
      </c>
      <c r="AN670" s="76" t="s">
        <v>8071</v>
      </c>
      <c r="AO670" s="81" t="s">
        <v>8739</v>
      </c>
      <c r="AP670" s="76" t="s">
        <v>66</v>
      </c>
      <c r="AQ670" s="48"/>
      <c r="AR670" s="48"/>
      <c r="AS670" s="48"/>
      <c r="AT670" s="48"/>
      <c r="AU670" s="48"/>
      <c r="AV670" s="48"/>
      <c r="AW670" s="102" t="s">
        <v>10629</v>
      </c>
      <c r="AX670" s="102" t="s">
        <v>10629</v>
      </c>
      <c r="AY670" s="102" t="s">
        <v>11318</v>
      </c>
      <c r="AZ670" s="102" t="s">
        <v>11318</v>
      </c>
      <c r="BA670" s="2"/>
      <c r="BB670" s="3"/>
      <c r="BC670" s="3"/>
      <c r="BD670" s="3"/>
      <c r="BE670" s="3"/>
    </row>
    <row r="671" spans="1:57" x14ac:dyDescent="0.3">
      <c r="A671" s="62" t="s">
        <v>696</v>
      </c>
      <c r="B671" s="63"/>
      <c r="C671" s="63"/>
      <c r="D671" s="64"/>
      <c r="E671" s="66"/>
      <c r="F671" s="98" t="s">
        <v>7518</v>
      </c>
      <c r="G671" s="63"/>
      <c r="H671" s="67"/>
      <c r="I671" s="68"/>
      <c r="J671" s="68"/>
      <c r="K671" s="67" t="s">
        <v>9970</v>
      </c>
      <c r="L671" s="71"/>
      <c r="M671" s="72">
        <v>3214.987548828125</v>
      </c>
      <c r="N671" s="72">
        <v>6592.63232421875</v>
      </c>
      <c r="O671" s="73"/>
      <c r="P671" s="74"/>
      <c r="Q671" s="74"/>
      <c r="R671" s="84"/>
      <c r="S671" s="48">
        <v>0</v>
      </c>
      <c r="T671" s="48">
        <v>1</v>
      </c>
      <c r="U671" s="49">
        <v>0</v>
      </c>
      <c r="V671" s="49">
        <v>9.7090000000000006E-3</v>
      </c>
      <c r="W671" s="49">
        <v>1.8818999999999999E-2</v>
      </c>
      <c r="X671" s="49">
        <v>0.54937599999999998</v>
      </c>
      <c r="Y671" s="49">
        <v>0</v>
      </c>
      <c r="Z671" s="49">
        <v>0</v>
      </c>
      <c r="AA671" s="69">
        <v>671</v>
      </c>
      <c r="AB671" s="69"/>
      <c r="AC671" s="70"/>
      <c r="AD671" s="76">
        <v>677</v>
      </c>
      <c r="AE671" s="76">
        <v>480</v>
      </c>
      <c r="AF671" s="76">
        <v>7708</v>
      </c>
      <c r="AG671" s="76">
        <v>9068</v>
      </c>
      <c r="AH671" s="76"/>
      <c r="AI671" s="76" t="s">
        <v>5171</v>
      </c>
      <c r="AJ671" s="76"/>
      <c r="AK671" s="76"/>
      <c r="AL671" s="76"/>
      <c r="AM671" s="78">
        <v>41681.159953703704</v>
      </c>
      <c r="AN671" s="76" t="s">
        <v>8071</v>
      </c>
      <c r="AO671" s="81" t="s">
        <v>8740</v>
      </c>
      <c r="AP671" s="76" t="s">
        <v>66</v>
      </c>
      <c r="AQ671" s="48"/>
      <c r="AR671" s="48"/>
      <c r="AS671" s="48"/>
      <c r="AT671" s="48"/>
      <c r="AU671" s="48"/>
      <c r="AV671" s="48"/>
      <c r="AW671" s="102" t="s">
        <v>10629</v>
      </c>
      <c r="AX671" s="102" t="s">
        <v>10629</v>
      </c>
      <c r="AY671" s="102" t="s">
        <v>11318</v>
      </c>
      <c r="AZ671" s="102" t="s">
        <v>11318</v>
      </c>
      <c r="BA671" s="2"/>
      <c r="BB671" s="3"/>
      <c r="BC671" s="3"/>
      <c r="BD671" s="3"/>
      <c r="BE671" s="3"/>
    </row>
    <row r="672" spans="1:57" x14ac:dyDescent="0.3">
      <c r="A672" s="62" t="s">
        <v>697</v>
      </c>
      <c r="B672" s="63"/>
      <c r="C672" s="63"/>
      <c r="D672" s="64"/>
      <c r="E672" s="66"/>
      <c r="F672" s="98" t="s">
        <v>7519</v>
      </c>
      <c r="G672" s="63"/>
      <c r="H672" s="67"/>
      <c r="I672" s="68"/>
      <c r="J672" s="68"/>
      <c r="K672" s="67" t="s">
        <v>9971</v>
      </c>
      <c r="L672" s="71"/>
      <c r="M672" s="72">
        <v>1836.62255859375</v>
      </c>
      <c r="N672" s="72">
        <v>5658.1455078125</v>
      </c>
      <c r="O672" s="73"/>
      <c r="P672" s="74"/>
      <c r="Q672" s="74"/>
      <c r="R672" s="84"/>
      <c r="S672" s="48">
        <v>0</v>
      </c>
      <c r="T672" s="48">
        <v>1</v>
      </c>
      <c r="U672" s="49">
        <v>0</v>
      </c>
      <c r="V672" s="49">
        <v>3.7037E-2</v>
      </c>
      <c r="W672" s="49">
        <v>0</v>
      </c>
      <c r="X672" s="49">
        <v>0.55762100000000003</v>
      </c>
      <c r="Y672" s="49">
        <v>0</v>
      </c>
      <c r="Z672" s="49">
        <v>0</v>
      </c>
      <c r="AA672" s="69">
        <v>672</v>
      </c>
      <c r="AB672" s="69"/>
      <c r="AC672" s="70"/>
      <c r="AD672" s="76">
        <v>185</v>
      </c>
      <c r="AE672" s="76">
        <v>87</v>
      </c>
      <c r="AF672" s="76">
        <v>180</v>
      </c>
      <c r="AG672" s="76">
        <v>1100</v>
      </c>
      <c r="AH672" s="76"/>
      <c r="AI672" s="76">
        <v>18</v>
      </c>
      <c r="AJ672" s="76" t="s">
        <v>6072</v>
      </c>
      <c r="AK672" s="76"/>
      <c r="AL672" s="76"/>
      <c r="AM672" s="78">
        <v>43496.937581018516</v>
      </c>
      <c r="AN672" s="76" t="s">
        <v>8071</v>
      </c>
      <c r="AO672" s="81" t="s">
        <v>8741</v>
      </c>
      <c r="AP672" s="76" t="s">
        <v>66</v>
      </c>
      <c r="AQ672" s="48"/>
      <c r="AR672" s="48"/>
      <c r="AS672" s="48"/>
      <c r="AT672" s="48"/>
      <c r="AU672" s="48"/>
      <c r="AV672" s="48"/>
      <c r="AW672" s="102" t="s">
        <v>10935</v>
      </c>
      <c r="AX672" s="102" t="s">
        <v>10935</v>
      </c>
      <c r="AY672" s="102" t="s">
        <v>11623</v>
      </c>
      <c r="AZ672" s="102" t="s">
        <v>11623</v>
      </c>
      <c r="BA672" s="2"/>
      <c r="BB672" s="3"/>
      <c r="BC672" s="3"/>
      <c r="BD672" s="3"/>
      <c r="BE672" s="3"/>
    </row>
    <row r="673" spans="1:57" x14ac:dyDescent="0.3">
      <c r="A673" s="62" t="s">
        <v>698</v>
      </c>
      <c r="B673" s="63"/>
      <c r="C673" s="63"/>
      <c r="D673" s="64"/>
      <c r="E673" s="66"/>
      <c r="F673" s="98" t="s">
        <v>7520</v>
      </c>
      <c r="G673" s="63"/>
      <c r="H673" s="67"/>
      <c r="I673" s="68"/>
      <c r="J673" s="68"/>
      <c r="K673" s="67" t="s">
        <v>9972</v>
      </c>
      <c r="L673" s="71"/>
      <c r="M673" s="72">
        <v>2866.816650390625</v>
      </c>
      <c r="N673" s="72">
        <v>5445.80517578125</v>
      </c>
      <c r="O673" s="73"/>
      <c r="P673" s="74"/>
      <c r="Q673" s="74"/>
      <c r="R673" s="84"/>
      <c r="S673" s="48">
        <v>0</v>
      </c>
      <c r="T673" s="48">
        <v>1</v>
      </c>
      <c r="U673" s="49">
        <v>0</v>
      </c>
      <c r="V673" s="49">
        <v>3.7037E-2</v>
      </c>
      <c r="W673" s="49">
        <v>0</v>
      </c>
      <c r="X673" s="49">
        <v>0.55762100000000003</v>
      </c>
      <c r="Y673" s="49">
        <v>0</v>
      </c>
      <c r="Z673" s="49">
        <v>0</v>
      </c>
      <c r="AA673" s="69">
        <v>673</v>
      </c>
      <c r="AB673" s="69"/>
      <c r="AC673" s="70"/>
      <c r="AD673" s="76">
        <v>4776</v>
      </c>
      <c r="AE673" s="76">
        <v>1001</v>
      </c>
      <c r="AF673" s="76">
        <v>17580</v>
      </c>
      <c r="AG673" s="76">
        <v>1658</v>
      </c>
      <c r="AH673" s="76"/>
      <c r="AI673" s="76" t="s">
        <v>5172</v>
      </c>
      <c r="AJ673" s="76" t="s">
        <v>6073</v>
      </c>
      <c r="AK673" s="76"/>
      <c r="AL673" s="76"/>
      <c r="AM673" s="78">
        <v>42534.672094907408</v>
      </c>
      <c r="AN673" s="76" t="s">
        <v>8071</v>
      </c>
      <c r="AO673" s="81" t="s">
        <v>8742</v>
      </c>
      <c r="AP673" s="76" t="s">
        <v>66</v>
      </c>
      <c r="AQ673" s="48"/>
      <c r="AR673" s="48"/>
      <c r="AS673" s="48"/>
      <c r="AT673" s="48"/>
      <c r="AU673" s="48"/>
      <c r="AV673" s="48"/>
      <c r="AW673" s="102" t="s">
        <v>10935</v>
      </c>
      <c r="AX673" s="102" t="s">
        <v>10935</v>
      </c>
      <c r="AY673" s="102" t="s">
        <v>11623</v>
      </c>
      <c r="AZ673" s="102" t="s">
        <v>11623</v>
      </c>
      <c r="BA673" s="2"/>
      <c r="BB673" s="3"/>
      <c r="BC673" s="3"/>
      <c r="BD673" s="3"/>
      <c r="BE673" s="3"/>
    </row>
    <row r="674" spans="1:57" x14ac:dyDescent="0.3">
      <c r="A674" s="62" t="s">
        <v>699</v>
      </c>
      <c r="B674" s="63"/>
      <c r="C674" s="63"/>
      <c r="D674" s="64"/>
      <c r="E674" s="66"/>
      <c r="F674" s="98" t="s">
        <v>7521</v>
      </c>
      <c r="G674" s="63"/>
      <c r="H674" s="67"/>
      <c r="I674" s="68"/>
      <c r="J674" s="68"/>
      <c r="K674" s="67" t="s">
        <v>9973</v>
      </c>
      <c r="L674" s="71"/>
      <c r="M674" s="72">
        <v>3394.72216796875</v>
      </c>
      <c r="N674" s="72">
        <v>3326.07080078125</v>
      </c>
      <c r="O674" s="73"/>
      <c r="P674" s="74"/>
      <c r="Q674" s="74"/>
      <c r="R674" s="84"/>
      <c r="S674" s="48">
        <v>0</v>
      </c>
      <c r="T674" s="48">
        <v>2</v>
      </c>
      <c r="U674" s="49">
        <v>2</v>
      </c>
      <c r="V674" s="49">
        <v>0.5</v>
      </c>
      <c r="W674" s="49">
        <v>0</v>
      </c>
      <c r="X674" s="49">
        <v>1.4594590000000001</v>
      </c>
      <c r="Y674" s="49">
        <v>0</v>
      </c>
      <c r="Z674" s="49">
        <v>0</v>
      </c>
      <c r="AA674" s="69">
        <v>674</v>
      </c>
      <c r="AB674" s="69"/>
      <c r="AC674" s="70"/>
      <c r="AD674" s="76">
        <v>189</v>
      </c>
      <c r="AE674" s="76">
        <v>53</v>
      </c>
      <c r="AF674" s="76">
        <v>512</v>
      </c>
      <c r="AG674" s="76">
        <v>614</v>
      </c>
      <c r="AH674" s="76"/>
      <c r="AI674" s="76" t="s">
        <v>5173</v>
      </c>
      <c r="AJ674" s="76" t="s">
        <v>5845</v>
      </c>
      <c r="AK674" s="76"/>
      <c r="AL674" s="76"/>
      <c r="AM674" s="78">
        <v>43126.939085648148</v>
      </c>
      <c r="AN674" s="76" t="s">
        <v>8071</v>
      </c>
      <c r="AO674" s="81" t="s">
        <v>8743</v>
      </c>
      <c r="AP674" s="76" t="s">
        <v>66</v>
      </c>
      <c r="AQ674" s="48"/>
      <c r="AR674" s="48"/>
      <c r="AS674" s="48"/>
      <c r="AT674" s="48"/>
      <c r="AU674" s="48"/>
      <c r="AV674" s="48"/>
      <c r="AW674" s="102" t="s">
        <v>10948</v>
      </c>
      <c r="AX674" s="102" t="s">
        <v>10948</v>
      </c>
      <c r="AY674" s="102" t="s">
        <v>11636</v>
      </c>
      <c r="AZ674" s="102" t="s">
        <v>11636</v>
      </c>
      <c r="BA674" s="2"/>
      <c r="BB674" s="3"/>
      <c r="BC674" s="3"/>
      <c r="BD674" s="3"/>
      <c r="BE674" s="3"/>
    </row>
    <row r="675" spans="1:57" x14ac:dyDescent="0.3">
      <c r="A675" s="62" t="s">
        <v>1318</v>
      </c>
      <c r="B675" s="63"/>
      <c r="C675" s="63"/>
      <c r="D675" s="64"/>
      <c r="E675" s="66"/>
      <c r="F675" s="98" t="s">
        <v>7522</v>
      </c>
      <c r="G675" s="63"/>
      <c r="H675" s="67"/>
      <c r="I675" s="68"/>
      <c r="J675" s="68"/>
      <c r="K675" s="67" t="s">
        <v>9974</v>
      </c>
      <c r="L675" s="71"/>
      <c r="M675" s="72">
        <v>3312.426025390625</v>
      </c>
      <c r="N675" s="72">
        <v>3367.646484375</v>
      </c>
      <c r="O675" s="73"/>
      <c r="P675" s="74"/>
      <c r="Q675" s="74"/>
      <c r="R675" s="84"/>
      <c r="S675" s="48">
        <v>1</v>
      </c>
      <c r="T675" s="48">
        <v>0</v>
      </c>
      <c r="U675" s="49">
        <v>0</v>
      </c>
      <c r="V675" s="49">
        <v>0.33333299999999999</v>
      </c>
      <c r="W675" s="49">
        <v>0</v>
      </c>
      <c r="X675" s="49">
        <v>0.77027000000000001</v>
      </c>
      <c r="Y675" s="49">
        <v>0</v>
      </c>
      <c r="Z675" s="49">
        <v>0</v>
      </c>
      <c r="AA675" s="69">
        <v>675</v>
      </c>
      <c r="AB675" s="69"/>
      <c r="AC675" s="70"/>
      <c r="AD675" s="76">
        <v>686</v>
      </c>
      <c r="AE675" s="76">
        <v>42464</v>
      </c>
      <c r="AF675" s="76">
        <v>2315</v>
      </c>
      <c r="AG675" s="76">
        <v>9070</v>
      </c>
      <c r="AH675" s="76"/>
      <c r="AI675" s="76" t="s">
        <v>5174</v>
      </c>
      <c r="AJ675" s="76" t="s">
        <v>5686</v>
      </c>
      <c r="AK675" s="81" t="s">
        <v>6639</v>
      </c>
      <c r="AL675" s="76"/>
      <c r="AM675" s="78">
        <v>43464.718506944446</v>
      </c>
      <c r="AN675" s="76" t="s">
        <v>8071</v>
      </c>
      <c r="AO675" s="81" t="s">
        <v>8744</v>
      </c>
      <c r="AP675" s="76" t="s">
        <v>65</v>
      </c>
      <c r="AQ675" s="48"/>
      <c r="AR675" s="48"/>
      <c r="AS675" s="48"/>
      <c r="AT675" s="48"/>
      <c r="AU675" s="48"/>
      <c r="AV675" s="48"/>
      <c r="AW675" s="48"/>
      <c r="AX675" s="48"/>
      <c r="AY675" s="48"/>
      <c r="AZ675" s="48"/>
      <c r="BA675" s="2"/>
      <c r="BB675" s="3"/>
      <c r="BC675" s="3"/>
      <c r="BD675" s="3"/>
      <c r="BE675" s="3"/>
    </row>
    <row r="676" spans="1:57" x14ac:dyDescent="0.3">
      <c r="A676" s="62" t="s">
        <v>1319</v>
      </c>
      <c r="B676" s="63"/>
      <c r="C676" s="63"/>
      <c r="D676" s="64"/>
      <c r="E676" s="66"/>
      <c r="F676" s="98" t="s">
        <v>7523</v>
      </c>
      <c r="G676" s="63"/>
      <c r="H676" s="67"/>
      <c r="I676" s="68"/>
      <c r="J676" s="68"/>
      <c r="K676" s="67" t="s">
        <v>9975</v>
      </c>
      <c r="L676" s="71"/>
      <c r="M676" s="72">
        <v>3147.833251953125</v>
      </c>
      <c r="N676" s="72">
        <v>3450.79833984375</v>
      </c>
      <c r="O676" s="73"/>
      <c r="P676" s="74"/>
      <c r="Q676" s="74"/>
      <c r="R676" s="84"/>
      <c r="S676" s="48">
        <v>1</v>
      </c>
      <c r="T676" s="48">
        <v>0</v>
      </c>
      <c r="U676" s="49">
        <v>0</v>
      </c>
      <c r="V676" s="49">
        <v>0.33333299999999999</v>
      </c>
      <c r="W676" s="49">
        <v>0</v>
      </c>
      <c r="X676" s="49">
        <v>0.77027000000000001</v>
      </c>
      <c r="Y676" s="49">
        <v>0</v>
      </c>
      <c r="Z676" s="49">
        <v>0</v>
      </c>
      <c r="AA676" s="69">
        <v>676</v>
      </c>
      <c r="AB676" s="69"/>
      <c r="AC676" s="70"/>
      <c r="AD676" s="76">
        <v>446</v>
      </c>
      <c r="AE676" s="76">
        <v>80</v>
      </c>
      <c r="AF676" s="76">
        <v>3332</v>
      </c>
      <c r="AG676" s="76">
        <v>3776</v>
      </c>
      <c r="AH676" s="76"/>
      <c r="AI676" s="76" t="s">
        <v>5175</v>
      </c>
      <c r="AJ676" s="76"/>
      <c r="AK676" s="76"/>
      <c r="AL676" s="76"/>
      <c r="AM676" s="78">
        <v>41761.910590277781</v>
      </c>
      <c r="AN676" s="76" t="s">
        <v>8071</v>
      </c>
      <c r="AO676" s="81" t="s">
        <v>8745</v>
      </c>
      <c r="AP676" s="76" t="s">
        <v>65</v>
      </c>
      <c r="AQ676" s="48"/>
      <c r="AR676" s="48"/>
      <c r="AS676" s="48"/>
      <c r="AT676" s="48"/>
      <c r="AU676" s="48"/>
      <c r="AV676" s="48"/>
      <c r="AW676" s="48"/>
      <c r="AX676" s="48"/>
      <c r="AY676" s="48"/>
      <c r="AZ676" s="48"/>
      <c r="BA676" s="2"/>
      <c r="BB676" s="3"/>
      <c r="BC676" s="3"/>
      <c r="BD676" s="3"/>
      <c r="BE676" s="3"/>
    </row>
    <row r="677" spans="1:57" x14ac:dyDescent="0.3">
      <c r="A677" s="62" t="s">
        <v>700</v>
      </c>
      <c r="B677" s="63"/>
      <c r="C677" s="63"/>
      <c r="D677" s="64"/>
      <c r="E677" s="66"/>
      <c r="F677" s="98" t="s">
        <v>7524</v>
      </c>
      <c r="G677" s="63"/>
      <c r="H677" s="67"/>
      <c r="I677" s="68"/>
      <c r="J677" s="68"/>
      <c r="K677" s="67" t="s">
        <v>9976</v>
      </c>
      <c r="L677" s="71"/>
      <c r="M677" s="72">
        <v>2433.324462890625</v>
      </c>
      <c r="N677" s="72">
        <v>5689.4609375</v>
      </c>
      <c r="O677" s="73"/>
      <c r="P677" s="74"/>
      <c r="Q677" s="74"/>
      <c r="R677" s="84"/>
      <c r="S677" s="48">
        <v>0</v>
      </c>
      <c r="T677" s="48">
        <v>1</v>
      </c>
      <c r="U677" s="49">
        <v>0</v>
      </c>
      <c r="V677" s="49">
        <v>3.7037E-2</v>
      </c>
      <c r="W677" s="49">
        <v>0</v>
      </c>
      <c r="X677" s="49">
        <v>0.55762100000000003</v>
      </c>
      <c r="Y677" s="49">
        <v>0</v>
      </c>
      <c r="Z677" s="49">
        <v>0</v>
      </c>
      <c r="AA677" s="69">
        <v>677</v>
      </c>
      <c r="AB677" s="69"/>
      <c r="AC677" s="70"/>
      <c r="AD677" s="76">
        <v>117</v>
      </c>
      <c r="AE677" s="76">
        <v>96</v>
      </c>
      <c r="AF677" s="76">
        <v>655</v>
      </c>
      <c r="AG677" s="76">
        <v>6993</v>
      </c>
      <c r="AH677" s="76"/>
      <c r="AI677" s="76" t="s">
        <v>5176</v>
      </c>
      <c r="AJ677" s="76"/>
      <c r="AK677" s="76"/>
      <c r="AL677" s="76"/>
      <c r="AM677" s="78">
        <v>41785.928298611114</v>
      </c>
      <c r="AN677" s="76" t="s">
        <v>8071</v>
      </c>
      <c r="AO677" s="81" t="s">
        <v>8746</v>
      </c>
      <c r="AP677" s="76" t="s">
        <v>66</v>
      </c>
      <c r="AQ677" s="48"/>
      <c r="AR677" s="48"/>
      <c r="AS677" s="48"/>
      <c r="AT677" s="48"/>
      <c r="AU677" s="48"/>
      <c r="AV677" s="48"/>
      <c r="AW677" s="102" t="s">
        <v>10935</v>
      </c>
      <c r="AX677" s="102" t="s">
        <v>10935</v>
      </c>
      <c r="AY677" s="102" t="s">
        <v>11623</v>
      </c>
      <c r="AZ677" s="102" t="s">
        <v>11623</v>
      </c>
      <c r="BA677" s="2"/>
      <c r="BB677" s="3"/>
      <c r="BC677" s="3"/>
      <c r="BD677" s="3"/>
      <c r="BE677" s="3"/>
    </row>
    <row r="678" spans="1:57" x14ac:dyDescent="0.3">
      <c r="A678" s="62" t="s">
        <v>701</v>
      </c>
      <c r="B678" s="63"/>
      <c r="C678" s="63"/>
      <c r="D678" s="64"/>
      <c r="E678" s="66"/>
      <c r="F678" s="98" t="s">
        <v>7525</v>
      </c>
      <c r="G678" s="63"/>
      <c r="H678" s="67"/>
      <c r="I678" s="68"/>
      <c r="J678" s="68"/>
      <c r="K678" s="67" t="s">
        <v>9977</v>
      </c>
      <c r="L678" s="71"/>
      <c r="M678" s="72">
        <v>3271.200927734375</v>
      </c>
      <c r="N678" s="72">
        <v>9110.205078125</v>
      </c>
      <c r="O678" s="73"/>
      <c r="P678" s="74"/>
      <c r="Q678" s="74"/>
      <c r="R678" s="84"/>
      <c r="S678" s="48">
        <v>1</v>
      </c>
      <c r="T678" s="48">
        <v>1</v>
      </c>
      <c r="U678" s="49">
        <v>0</v>
      </c>
      <c r="V678" s="49">
        <v>0</v>
      </c>
      <c r="W678" s="49">
        <v>0</v>
      </c>
      <c r="X678" s="49">
        <v>1</v>
      </c>
      <c r="Y678" s="49">
        <v>0</v>
      </c>
      <c r="Z678" s="49" t="s">
        <v>10536</v>
      </c>
      <c r="AA678" s="69">
        <v>678</v>
      </c>
      <c r="AB678" s="69"/>
      <c r="AC678" s="70"/>
      <c r="AD678" s="76">
        <v>24642</v>
      </c>
      <c r="AE678" s="76">
        <v>25649</v>
      </c>
      <c r="AF678" s="76">
        <v>35333</v>
      </c>
      <c r="AG678" s="76">
        <v>8811</v>
      </c>
      <c r="AH678" s="76"/>
      <c r="AI678" s="76" t="s">
        <v>5177</v>
      </c>
      <c r="AJ678" s="76" t="s">
        <v>6074</v>
      </c>
      <c r="AK678" s="81" t="s">
        <v>6640</v>
      </c>
      <c r="AL678" s="76"/>
      <c r="AM678" s="78">
        <v>42640.197060185186</v>
      </c>
      <c r="AN678" s="76" t="s">
        <v>8071</v>
      </c>
      <c r="AO678" s="81" t="s">
        <v>8747</v>
      </c>
      <c r="AP678" s="76" t="s">
        <v>66</v>
      </c>
      <c r="AQ678" s="48" t="s">
        <v>2236</v>
      </c>
      <c r="AR678" s="48" t="s">
        <v>2236</v>
      </c>
      <c r="AS678" s="48" t="s">
        <v>2357</v>
      </c>
      <c r="AT678" s="48" t="s">
        <v>2357</v>
      </c>
      <c r="AU678" s="48" t="s">
        <v>2418</v>
      </c>
      <c r="AV678" s="48" t="s">
        <v>2418</v>
      </c>
      <c r="AW678" s="102" t="s">
        <v>10949</v>
      </c>
      <c r="AX678" s="102" t="s">
        <v>10949</v>
      </c>
      <c r="AY678" s="102" t="s">
        <v>11637</v>
      </c>
      <c r="AZ678" s="102" t="s">
        <v>11637</v>
      </c>
      <c r="BA678" s="2"/>
      <c r="BB678" s="3"/>
      <c r="BC678" s="3"/>
      <c r="BD678" s="3"/>
      <c r="BE678" s="3"/>
    </row>
    <row r="679" spans="1:57" x14ac:dyDescent="0.3">
      <c r="A679" s="62" t="s">
        <v>702</v>
      </c>
      <c r="B679" s="63"/>
      <c r="C679" s="63"/>
      <c r="D679" s="64"/>
      <c r="E679" s="66"/>
      <c r="F679" s="98" t="s">
        <v>7526</v>
      </c>
      <c r="G679" s="63"/>
      <c r="H679" s="67"/>
      <c r="I679" s="68"/>
      <c r="J679" s="68"/>
      <c r="K679" s="67" t="s">
        <v>9978</v>
      </c>
      <c r="L679" s="71"/>
      <c r="M679" s="72">
        <v>7653.5556640625</v>
      </c>
      <c r="N679" s="72">
        <v>561.2744140625</v>
      </c>
      <c r="O679" s="73"/>
      <c r="P679" s="74"/>
      <c r="Q679" s="74"/>
      <c r="R679" s="84"/>
      <c r="S679" s="48">
        <v>0</v>
      </c>
      <c r="T679" s="48">
        <v>1</v>
      </c>
      <c r="U679" s="49">
        <v>0</v>
      </c>
      <c r="V679" s="49">
        <v>1</v>
      </c>
      <c r="W679" s="49">
        <v>0</v>
      </c>
      <c r="X679" s="49">
        <v>1</v>
      </c>
      <c r="Y679" s="49">
        <v>0</v>
      </c>
      <c r="Z679" s="49">
        <v>0</v>
      </c>
      <c r="AA679" s="69">
        <v>679</v>
      </c>
      <c r="AB679" s="69"/>
      <c r="AC679" s="70"/>
      <c r="AD679" s="76">
        <v>1187</v>
      </c>
      <c r="AE679" s="76">
        <v>398</v>
      </c>
      <c r="AF679" s="76">
        <v>11656</v>
      </c>
      <c r="AG679" s="76">
        <v>7707</v>
      </c>
      <c r="AH679" s="76"/>
      <c r="AI679" s="76" t="s">
        <v>5178</v>
      </c>
      <c r="AJ679" s="76" t="s">
        <v>6075</v>
      </c>
      <c r="AK679" s="76"/>
      <c r="AL679" s="76"/>
      <c r="AM679" s="78">
        <v>39789.754930555559</v>
      </c>
      <c r="AN679" s="76" t="s">
        <v>8071</v>
      </c>
      <c r="AO679" s="81" t="s">
        <v>8748</v>
      </c>
      <c r="AP679" s="76" t="s">
        <v>66</v>
      </c>
      <c r="AQ679" s="48"/>
      <c r="AR679" s="48"/>
      <c r="AS679" s="48"/>
      <c r="AT679" s="48"/>
      <c r="AU679" s="48"/>
      <c r="AV679" s="48"/>
      <c r="AW679" s="102" t="s">
        <v>10950</v>
      </c>
      <c r="AX679" s="102" t="s">
        <v>10950</v>
      </c>
      <c r="AY679" s="102" t="s">
        <v>11638</v>
      </c>
      <c r="AZ679" s="102" t="s">
        <v>11638</v>
      </c>
      <c r="BA679" s="2"/>
      <c r="BB679" s="3"/>
      <c r="BC679" s="3"/>
      <c r="BD679" s="3"/>
      <c r="BE679" s="3"/>
    </row>
    <row r="680" spans="1:57" x14ac:dyDescent="0.3">
      <c r="A680" s="62" t="s">
        <v>1320</v>
      </c>
      <c r="B680" s="63"/>
      <c r="C680" s="63"/>
      <c r="D680" s="64"/>
      <c r="E680" s="66"/>
      <c r="F680" s="98" t="s">
        <v>7527</v>
      </c>
      <c r="G680" s="63"/>
      <c r="H680" s="67"/>
      <c r="I680" s="68"/>
      <c r="J680" s="68"/>
      <c r="K680" s="67" t="s">
        <v>9979</v>
      </c>
      <c r="L680" s="71"/>
      <c r="M680" s="72">
        <v>7777</v>
      </c>
      <c r="N680" s="72">
        <v>623.63824462890625</v>
      </c>
      <c r="O680" s="73"/>
      <c r="P680" s="74"/>
      <c r="Q680" s="74"/>
      <c r="R680" s="84"/>
      <c r="S680" s="48">
        <v>1</v>
      </c>
      <c r="T680" s="48">
        <v>0</v>
      </c>
      <c r="U680" s="49">
        <v>0</v>
      </c>
      <c r="V680" s="49">
        <v>1</v>
      </c>
      <c r="W680" s="49">
        <v>0</v>
      </c>
      <c r="X680" s="49">
        <v>1</v>
      </c>
      <c r="Y680" s="49">
        <v>0</v>
      </c>
      <c r="Z680" s="49">
        <v>0</v>
      </c>
      <c r="AA680" s="69">
        <v>680</v>
      </c>
      <c r="AB680" s="69"/>
      <c r="AC680" s="70"/>
      <c r="AD680" s="76">
        <v>4181</v>
      </c>
      <c r="AE680" s="76">
        <v>29750</v>
      </c>
      <c r="AF680" s="76">
        <v>8323</v>
      </c>
      <c r="AG680" s="76">
        <v>19358</v>
      </c>
      <c r="AH680" s="76"/>
      <c r="AI680" s="76" t="s">
        <v>5179</v>
      </c>
      <c r="AJ680" s="76" t="s">
        <v>6076</v>
      </c>
      <c r="AK680" s="81" t="s">
        <v>6641</v>
      </c>
      <c r="AL680" s="76"/>
      <c r="AM680" s="78">
        <v>39981.164456018516</v>
      </c>
      <c r="AN680" s="76" t="s">
        <v>8071</v>
      </c>
      <c r="AO680" s="81" t="s">
        <v>8749</v>
      </c>
      <c r="AP680" s="76" t="s">
        <v>65</v>
      </c>
      <c r="AQ680" s="48"/>
      <c r="AR680" s="48"/>
      <c r="AS680" s="48"/>
      <c r="AT680" s="48"/>
      <c r="AU680" s="48"/>
      <c r="AV680" s="48"/>
      <c r="AW680" s="48"/>
      <c r="AX680" s="48"/>
      <c r="AY680" s="48"/>
      <c r="AZ680" s="48"/>
      <c r="BA680" s="2"/>
      <c r="BB680" s="3"/>
      <c r="BC680" s="3"/>
      <c r="BD680" s="3"/>
      <c r="BE680" s="3"/>
    </row>
    <row r="681" spans="1:57" x14ac:dyDescent="0.3">
      <c r="A681" s="62" t="s">
        <v>703</v>
      </c>
      <c r="B681" s="63"/>
      <c r="C681" s="63"/>
      <c r="D681" s="64"/>
      <c r="E681" s="66"/>
      <c r="F681" s="98" t="s">
        <v>7528</v>
      </c>
      <c r="G681" s="63"/>
      <c r="H681" s="67"/>
      <c r="I681" s="68"/>
      <c r="J681" s="68"/>
      <c r="K681" s="67" t="s">
        <v>9980</v>
      </c>
      <c r="L681" s="71"/>
      <c r="M681" s="72">
        <v>3394.463623046875</v>
      </c>
      <c r="N681" s="72">
        <v>5410.13232421875</v>
      </c>
      <c r="O681" s="73"/>
      <c r="P681" s="74"/>
      <c r="Q681" s="74"/>
      <c r="R681" s="84"/>
      <c r="S681" s="48">
        <v>0</v>
      </c>
      <c r="T681" s="48">
        <v>1</v>
      </c>
      <c r="U681" s="49">
        <v>0</v>
      </c>
      <c r="V681" s="49">
        <v>0.04</v>
      </c>
      <c r="W681" s="49">
        <v>0</v>
      </c>
      <c r="X681" s="49">
        <v>0.55888199999999999</v>
      </c>
      <c r="Y681" s="49">
        <v>0</v>
      </c>
      <c r="Z681" s="49">
        <v>0</v>
      </c>
      <c r="AA681" s="69">
        <v>681</v>
      </c>
      <c r="AB681" s="69"/>
      <c r="AC681" s="70"/>
      <c r="AD681" s="76">
        <v>2558</v>
      </c>
      <c r="AE681" s="76">
        <v>1674</v>
      </c>
      <c r="AF681" s="76">
        <v>209473</v>
      </c>
      <c r="AG681" s="76">
        <v>16653</v>
      </c>
      <c r="AH681" s="76"/>
      <c r="AI681" s="76" t="s">
        <v>5180</v>
      </c>
      <c r="AJ681" s="76" t="s">
        <v>6077</v>
      </c>
      <c r="AK681" s="76"/>
      <c r="AL681" s="76"/>
      <c r="AM681" s="78">
        <v>40016.114918981482</v>
      </c>
      <c r="AN681" s="76" t="s">
        <v>8071</v>
      </c>
      <c r="AO681" s="81" t="s">
        <v>8750</v>
      </c>
      <c r="AP681" s="76" t="s">
        <v>66</v>
      </c>
      <c r="AQ681" s="48"/>
      <c r="AR681" s="48"/>
      <c r="AS681" s="48"/>
      <c r="AT681" s="48"/>
      <c r="AU681" s="48"/>
      <c r="AV681" s="48"/>
      <c r="AW681" s="102" t="s">
        <v>10920</v>
      </c>
      <c r="AX681" s="102" t="s">
        <v>10920</v>
      </c>
      <c r="AY681" s="102" t="s">
        <v>11608</v>
      </c>
      <c r="AZ681" s="102" t="s">
        <v>11608</v>
      </c>
      <c r="BA681" s="2"/>
      <c r="BB681" s="3"/>
      <c r="BC681" s="3"/>
      <c r="BD681" s="3"/>
      <c r="BE681" s="3"/>
    </row>
    <row r="682" spans="1:57" x14ac:dyDescent="0.3">
      <c r="A682" s="62" t="s">
        <v>704</v>
      </c>
      <c r="B682" s="63"/>
      <c r="C682" s="63"/>
      <c r="D682" s="64"/>
      <c r="E682" s="66"/>
      <c r="F682" s="98" t="s">
        <v>7529</v>
      </c>
      <c r="G682" s="63"/>
      <c r="H682" s="67"/>
      <c r="I682" s="68"/>
      <c r="J682" s="68"/>
      <c r="K682" s="67" t="s">
        <v>9981</v>
      </c>
      <c r="L682" s="71"/>
      <c r="M682" s="72">
        <v>981.29327392578125</v>
      </c>
      <c r="N682" s="72">
        <v>1594.492431640625</v>
      </c>
      <c r="O682" s="73"/>
      <c r="P682" s="74"/>
      <c r="Q682" s="74"/>
      <c r="R682" s="84"/>
      <c r="S682" s="48">
        <v>0</v>
      </c>
      <c r="T682" s="48">
        <v>2</v>
      </c>
      <c r="U682" s="49">
        <v>288</v>
      </c>
      <c r="V682" s="49">
        <v>5.3480000000000003E-3</v>
      </c>
      <c r="W682" s="49">
        <v>0</v>
      </c>
      <c r="X682" s="49">
        <v>0.96176799999999996</v>
      </c>
      <c r="Y682" s="49">
        <v>0</v>
      </c>
      <c r="Z682" s="49">
        <v>0</v>
      </c>
      <c r="AA682" s="69">
        <v>682</v>
      </c>
      <c r="AB682" s="69"/>
      <c r="AC682" s="70"/>
      <c r="AD682" s="76">
        <v>648</v>
      </c>
      <c r="AE682" s="76">
        <v>436</v>
      </c>
      <c r="AF682" s="76">
        <v>8091</v>
      </c>
      <c r="AG682" s="76">
        <v>4563</v>
      </c>
      <c r="AH682" s="76"/>
      <c r="AI682" s="76" t="s">
        <v>5181</v>
      </c>
      <c r="AJ682" s="76" t="s">
        <v>5792</v>
      </c>
      <c r="AK682" s="76"/>
      <c r="AL682" s="76"/>
      <c r="AM682" s="78">
        <v>40641.461412037039</v>
      </c>
      <c r="AN682" s="76" t="s">
        <v>8071</v>
      </c>
      <c r="AO682" s="81" t="s">
        <v>8751</v>
      </c>
      <c r="AP682" s="76" t="s">
        <v>66</v>
      </c>
      <c r="AQ682" s="48"/>
      <c r="AR682" s="48"/>
      <c r="AS682" s="48"/>
      <c r="AT682" s="48"/>
      <c r="AU682" s="48"/>
      <c r="AV682" s="48"/>
      <c r="AW682" s="102" t="s">
        <v>10951</v>
      </c>
      <c r="AX682" s="102" t="s">
        <v>10951</v>
      </c>
      <c r="AY682" s="102" t="s">
        <v>11639</v>
      </c>
      <c r="AZ682" s="102" t="s">
        <v>11639</v>
      </c>
      <c r="BA682" s="2"/>
      <c r="BB682" s="3"/>
      <c r="BC682" s="3"/>
      <c r="BD682" s="3"/>
      <c r="BE682" s="3"/>
    </row>
    <row r="683" spans="1:57" x14ac:dyDescent="0.3">
      <c r="A683" s="62" t="s">
        <v>705</v>
      </c>
      <c r="B683" s="63"/>
      <c r="C683" s="63"/>
      <c r="D683" s="64"/>
      <c r="E683" s="66"/>
      <c r="F683" s="98" t="s">
        <v>7530</v>
      </c>
      <c r="G683" s="63"/>
      <c r="H683" s="67"/>
      <c r="I683" s="68"/>
      <c r="J683" s="68"/>
      <c r="K683" s="67" t="s">
        <v>9982</v>
      </c>
      <c r="L683" s="71"/>
      <c r="M683" s="72">
        <v>4971.81787109375</v>
      </c>
      <c r="N683" s="72">
        <v>9514.234375</v>
      </c>
      <c r="O683" s="73"/>
      <c r="P683" s="74"/>
      <c r="Q683" s="74"/>
      <c r="R683" s="84"/>
      <c r="S683" s="48">
        <v>1</v>
      </c>
      <c r="T683" s="48">
        <v>1</v>
      </c>
      <c r="U683" s="49">
        <v>0</v>
      </c>
      <c r="V683" s="49">
        <v>0</v>
      </c>
      <c r="W683" s="49">
        <v>0</v>
      </c>
      <c r="X683" s="49">
        <v>1</v>
      </c>
      <c r="Y683" s="49">
        <v>0</v>
      </c>
      <c r="Z683" s="49" t="s">
        <v>10536</v>
      </c>
      <c r="AA683" s="69">
        <v>683</v>
      </c>
      <c r="AB683" s="69"/>
      <c r="AC683" s="70"/>
      <c r="AD683" s="76">
        <v>1436</v>
      </c>
      <c r="AE683" s="76">
        <v>1225</v>
      </c>
      <c r="AF683" s="76">
        <v>4766</v>
      </c>
      <c r="AG683" s="76">
        <v>73</v>
      </c>
      <c r="AH683" s="76"/>
      <c r="AI683" s="76" t="s">
        <v>5182</v>
      </c>
      <c r="AJ683" s="76" t="s">
        <v>6078</v>
      </c>
      <c r="AK683" s="81" t="s">
        <v>6642</v>
      </c>
      <c r="AL683" s="76"/>
      <c r="AM683" s="78">
        <v>39664.937835648147</v>
      </c>
      <c r="AN683" s="76" t="s">
        <v>8071</v>
      </c>
      <c r="AO683" s="81" t="s">
        <v>8752</v>
      </c>
      <c r="AP683" s="76" t="s">
        <v>66</v>
      </c>
      <c r="AQ683" s="48" t="s">
        <v>2237</v>
      </c>
      <c r="AR683" s="48" t="s">
        <v>2237</v>
      </c>
      <c r="AS683" s="48" t="s">
        <v>2372</v>
      </c>
      <c r="AT683" s="48" t="s">
        <v>2372</v>
      </c>
      <c r="AU683" s="48"/>
      <c r="AV683" s="48"/>
      <c r="AW683" s="102" t="s">
        <v>10928</v>
      </c>
      <c r="AX683" s="102" t="s">
        <v>10928</v>
      </c>
      <c r="AY683" s="102" t="s">
        <v>11616</v>
      </c>
      <c r="AZ683" s="102" t="s">
        <v>11616</v>
      </c>
      <c r="BA683" s="2"/>
      <c r="BB683" s="3"/>
      <c r="BC683" s="3"/>
      <c r="BD683" s="3"/>
      <c r="BE683" s="3"/>
    </row>
    <row r="684" spans="1:57" x14ac:dyDescent="0.3">
      <c r="A684" s="62" t="s">
        <v>706</v>
      </c>
      <c r="B684" s="63"/>
      <c r="C684" s="63"/>
      <c r="D684" s="64"/>
      <c r="E684" s="66"/>
      <c r="F684" s="98" t="s">
        <v>7531</v>
      </c>
      <c r="G684" s="63"/>
      <c r="H684" s="67"/>
      <c r="I684" s="68"/>
      <c r="J684" s="68"/>
      <c r="K684" s="67" t="s">
        <v>9983</v>
      </c>
      <c r="L684" s="71"/>
      <c r="M684" s="72">
        <v>2518.5107421875</v>
      </c>
      <c r="N684" s="72">
        <v>6501.8955078125</v>
      </c>
      <c r="O684" s="73"/>
      <c r="P684" s="74"/>
      <c r="Q684" s="74"/>
      <c r="R684" s="84"/>
      <c r="S684" s="48">
        <v>0</v>
      </c>
      <c r="T684" s="48">
        <v>1</v>
      </c>
      <c r="U684" s="49">
        <v>0</v>
      </c>
      <c r="V684" s="49">
        <v>9.7090000000000006E-3</v>
      </c>
      <c r="W684" s="49">
        <v>1.8818999999999999E-2</v>
      </c>
      <c r="X684" s="49">
        <v>0.54937599999999998</v>
      </c>
      <c r="Y684" s="49">
        <v>0</v>
      </c>
      <c r="Z684" s="49">
        <v>0</v>
      </c>
      <c r="AA684" s="69">
        <v>684</v>
      </c>
      <c r="AB684" s="69"/>
      <c r="AC684" s="70"/>
      <c r="AD684" s="76">
        <v>145</v>
      </c>
      <c r="AE684" s="76">
        <v>69</v>
      </c>
      <c r="AF684" s="76">
        <v>3991</v>
      </c>
      <c r="AG684" s="76">
        <v>2442</v>
      </c>
      <c r="AH684" s="76"/>
      <c r="AI684" s="76" t="s">
        <v>5183</v>
      </c>
      <c r="AJ684" s="76" t="s">
        <v>6079</v>
      </c>
      <c r="AK684" s="76"/>
      <c r="AL684" s="76"/>
      <c r="AM684" s="78">
        <v>40644.720532407409</v>
      </c>
      <c r="AN684" s="76" t="s">
        <v>8071</v>
      </c>
      <c r="AO684" s="81" t="s">
        <v>8753</v>
      </c>
      <c r="AP684" s="76" t="s">
        <v>66</v>
      </c>
      <c r="AQ684" s="48"/>
      <c r="AR684" s="48"/>
      <c r="AS684" s="48"/>
      <c r="AT684" s="48"/>
      <c r="AU684" s="48"/>
      <c r="AV684" s="48"/>
      <c r="AW684" s="102" t="s">
        <v>10629</v>
      </c>
      <c r="AX684" s="102" t="s">
        <v>10629</v>
      </c>
      <c r="AY684" s="102" t="s">
        <v>11318</v>
      </c>
      <c r="AZ684" s="102" t="s">
        <v>11318</v>
      </c>
      <c r="BA684" s="2"/>
      <c r="BB684" s="3"/>
      <c r="BC684" s="3"/>
      <c r="BD684" s="3"/>
      <c r="BE684" s="3"/>
    </row>
    <row r="685" spans="1:57" x14ac:dyDescent="0.3">
      <c r="A685" s="62" t="s">
        <v>707</v>
      </c>
      <c r="B685" s="63"/>
      <c r="C685" s="63"/>
      <c r="D685" s="64"/>
      <c r="E685" s="66"/>
      <c r="F685" s="98" t="s">
        <v>7532</v>
      </c>
      <c r="G685" s="63"/>
      <c r="H685" s="67"/>
      <c r="I685" s="68"/>
      <c r="J685" s="68"/>
      <c r="K685" s="67" t="s">
        <v>9984</v>
      </c>
      <c r="L685" s="71"/>
      <c r="M685" s="72">
        <v>1294.1751708984375</v>
      </c>
      <c r="N685" s="72">
        <v>5061.416015625</v>
      </c>
      <c r="O685" s="73"/>
      <c r="P685" s="74"/>
      <c r="Q685" s="74"/>
      <c r="R685" s="84"/>
      <c r="S685" s="48">
        <v>0</v>
      </c>
      <c r="T685" s="48">
        <v>1</v>
      </c>
      <c r="U685" s="49">
        <v>0</v>
      </c>
      <c r="V685" s="49">
        <v>6.1729999999999997E-3</v>
      </c>
      <c r="W685" s="49">
        <v>0</v>
      </c>
      <c r="X685" s="49">
        <v>0.54322700000000002</v>
      </c>
      <c r="Y685" s="49">
        <v>0</v>
      </c>
      <c r="Z685" s="49">
        <v>0</v>
      </c>
      <c r="AA685" s="69">
        <v>685</v>
      </c>
      <c r="AB685" s="69"/>
      <c r="AC685" s="70"/>
      <c r="AD685" s="76">
        <v>423</v>
      </c>
      <c r="AE685" s="76">
        <v>651</v>
      </c>
      <c r="AF685" s="76">
        <v>6187</v>
      </c>
      <c r="AG685" s="76">
        <v>38363</v>
      </c>
      <c r="AH685" s="76"/>
      <c r="AI685" s="76"/>
      <c r="AJ685" s="76" t="s">
        <v>6080</v>
      </c>
      <c r="AK685" s="81" t="s">
        <v>6643</v>
      </c>
      <c r="AL685" s="76"/>
      <c r="AM685" s="78">
        <v>41868.98364583333</v>
      </c>
      <c r="AN685" s="76" t="s">
        <v>8071</v>
      </c>
      <c r="AO685" s="81" t="s">
        <v>8754</v>
      </c>
      <c r="AP685" s="76" t="s">
        <v>66</v>
      </c>
      <c r="AQ685" s="48"/>
      <c r="AR685" s="48"/>
      <c r="AS685" s="48"/>
      <c r="AT685" s="48"/>
      <c r="AU685" s="48"/>
      <c r="AV685" s="48"/>
      <c r="AW685" s="102" t="s">
        <v>10901</v>
      </c>
      <c r="AX685" s="102" t="s">
        <v>10901</v>
      </c>
      <c r="AY685" s="102" t="s">
        <v>11589</v>
      </c>
      <c r="AZ685" s="102" t="s">
        <v>11589</v>
      </c>
      <c r="BA685" s="2"/>
      <c r="BB685" s="3"/>
      <c r="BC685" s="3"/>
      <c r="BD685" s="3"/>
      <c r="BE685" s="3"/>
    </row>
    <row r="686" spans="1:57" x14ac:dyDescent="0.3">
      <c r="A686" s="62" t="s">
        <v>708</v>
      </c>
      <c r="B686" s="63"/>
      <c r="C686" s="63"/>
      <c r="D686" s="64"/>
      <c r="E686" s="66"/>
      <c r="F686" s="98" t="s">
        <v>7533</v>
      </c>
      <c r="G686" s="63"/>
      <c r="H686" s="67"/>
      <c r="I686" s="68"/>
      <c r="J686" s="68"/>
      <c r="K686" s="67" t="s">
        <v>9985</v>
      </c>
      <c r="L686" s="71"/>
      <c r="M686" s="72">
        <v>7283.22216796875</v>
      </c>
      <c r="N686" s="72">
        <v>1579.883544921875</v>
      </c>
      <c r="O686" s="73"/>
      <c r="P686" s="74"/>
      <c r="Q686" s="74"/>
      <c r="R686" s="84"/>
      <c r="S686" s="48">
        <v>0</v>
      </c>
      <c r="T686" s="48">
        <v>1</v>
      </c>
      <c r="U686" s="49">
        <v>0</v>
      </c>
      <c r="V686" s="49">
        <v>1</v>
      </c>
      <c r="W686" s="49">
        <v>0</v>
      </c>
      <c r="X686" s="49">
        <v>1</v>
      </c>
      <c r="Y686" s="49">
        <v>0</v>
      </c>
      <c r="Z686" s="49">
        <v>0</v>
      </c>
      <c r="AA686" s="69">
        <v>686</v>
      </c>
      <c r="AB686" s="69"/>
      <c r="AC686" s="70"/>
      <c r="AD686" s="76">
        <v>59</v>
      </c>
      <c r="AE686" s="76">
        <v>53</v>
      </c>
      <c r="AF686" s="76">
        <v>459</v>
      </c>
      <c r="AG686" s="76">
        <v>1470</v>
      </c>
      <c r="AH686" s="76"/>
      <c r="AI686" s="76"/>
      <c r="AJ686" s="76"/>
      <c r="AK686" s="76"/>
      <c r="AL686" s="76"/>
      <c r="AM686" s="78">
        <v>42490.616087962961</v>
      </c>
      <c r="AN686" s="76" t="s">
        <v>8071</v>
      </c>
      <c r="AO686" s="81" t="s">
        <v>8755</v>
      </c>
      <c r="AP686" s="76" t="s">
        <v>66</v>
      </c>
      <c r="AQ686" s="48" t="s">
        <v>2238</v>
      </c>
      <c r="AR686" s="48" t="s">
        <v>2238</v>
      </c>
      <c r="AS686" s="48" t="s">
        <v>2350</v>
      </c>
      <c r="AT686" s="48" t="s">
        <v>2350</v>
      </c>
      <c r="AU686" s="48"/>
      <c r="AV686" s="48"/>
      <c r="AW686" s="102" t="s">
        <v>10952</v>
      </c>
      <c r="AX686" s="102" t="s">
        <v>10952</v>
      </c>
      <c r="AY686" s="102" t="s">
        <v>11640</v>
      </c>
      <c r="AZ686" s="102" t="s">
        <v>11640</v>
      </c>
      <c r="BA686" s="2"/>
      <c r="BB686" s="3"/>
      <c r="BC686" s="3"/>
      <c r="BD686" s="3"/>
      <c r="BE686" s="3"/>
    </row>
    <row r="687" spans="1:57" x14ac:dyDescent="0.3">
      <c r="A687" s="62" t="s">
        <v>1321</v>
      </c>
      <c r="B687" s="63"/>
      <c r="C687" s="63"/>
      <c r="D687" s="64"/>
      <c r="E687" s="66"/>
      <c r="F687" s="98" t="s">
        <v>7534</v>
      </c>
      <c r="G687" s="63"/>
      <c r="H687" s="67"/>
      <c r="I687" s="68"/>
      <c r="J687" s="68"/>
      <c r="K687" s="67" t="s">
        <v>9986</v>
      </c>
      <c r="L687" s="71"/>
      <c r="M687" s="72">
        <v>7159.77783203125</v>
      </c>
      <c r="N687" s="72">
        <v>1496.7318115234375</v>
      </c>
      <c r="O687" s="73"/>
      <c r="P687" s="74"/>
      <c r="Q687" s="74"/>
      <c r="R687" s="84"/>
      <c r="S687" s="48">
        <v>1</v>
      </c>
      <c r="T687" s="48">
        <v>0</v>
      </c>
      <c r="U687" s="49">
        <v>0</v>
      </c>
      <c r="V687" s="49">
        <v>1</v>
      </c>
      <c r="W687" s="49">
        <v>0</v>
      </c>
      <c r="X687" s="49">
        <v>1</v>
      </c>
      <c r="Y687" s="49">
        <v>0</v>
      </c>
      <c r="Z687" s="49">
        <v>0</v>
      </c>
      <c r="AA687" s="69">
        <v>687</v>
      </c>
      <c r="AB687" s="69"/>
      <c r="AC687" s="70"/>
      <c r="AD687" s="76">
        <v>242</v>
      </c>
      <c r="AE687" s="76">
        <v>127</v>
      </c>
      <c r="AF687" s="76">
        <v>2098</v>
      </c>
      <c r="AG687" s="76">
        <v>5932</v>
      </c>
      <c r="AH687" s="76"/>
      <c r="AI687" s="76" t="s">
        <v>5184</v>
      </c>
      <c r="AJ687" s="76" t="s">
        <v>6032</v>
      </c>
      <c r="AK687" s="76"/>
      <c r="AL687" s="76"/>
      <c r="AM687" s="78">
        <v>42048.669768518521</v>
      </c>
      <c r="AN687" s="76" t="s">
        <v>8071</v>
      </c>
      <c r="AO687" s="81" t="s">
        <v>8756</v>
      </c>
      <c r="AP687" s="76" t="s">
        <v>65</v>
      </c>
      <c r="AQ687" s="48"/>
      <c r="AR687" s="48"/>
      <c r="AS687" s="48"/>
      <c r="AT687" s="48"/>
      <c r="AU687" s="48"/>
      <c r="AV687" s="48"/>
      <c r="AW687" s="48"/>
      <c r="AX687" s="48"/>
      <c r="AY687" s="48"/>
      <c r="AZ687" s="48"/>
      <c r="BA687" s="2"/>
      <c r="BB687" s="3"/>
      <c r="BC687" s="3"/>
      <c r="BD687" s="3"/>
      <c r="BE687" s="3"/>
    </row>
    <row r="688" spans="1:57" x14ac:dyDescent="0.3">
      <c r="A688" s="62" t="s">
        <v>709</v>
      </c>
      <c r="B688" s="63"/>
      <c r="C688" s="63"/>
      <c r="D688" s="64"/>
      <c r="E688" s="66"/>
      <c r="F688" s="98" t="s">
        <v>7535</v>
      </c>
      <c r="G688" s="63"/>
      <c r="H688" s="67"/>
      <c r="I688" s="68"/>
      <c r="J688" s="68"/>
      <c r="K688" s="67" t="s">
        <v>9987</v>
      </c>
      <c r="L688" s="71"/>
      <c r="M688" s="72">
        <v>907.78338623046875</v>
      </c>
      <c r="N688" s="72">
        <v>5799.8359375</v>
      </c>
      <c r="O688" s="73"/>
      <c r="P688" s="74"/>
      <c r="Q688" s="74"/>
      <c r="R688" s="84"/>
      <c r="S688" s="48">
        <v>0</v>
      </c>
      <c r="T688" s="48">
        <v>1</v>
      </c>
      <c r="U688" s="49">
        <v>0</v>
      </c>
      <c r="V688" s="49">
        <v>6.1729999999999997E-3</v>
      </c>
      <c r="W688" s="49">
        <v>0</v>
      </c>
      <c r="X688" s="49">
        <v>0.54322700000000002</v>
      </c>
      <c r="Y688" s="49">
        <v>0</v>
      </c>
      <c r="Z688" s="49">
        <v>0</v>
      </c>
      <c r="AA688" s="69">
        <v>688</v>
      </c>
      <c r="AB688" s="69"/>
      <c r="AC688" s="70"/>
      <c r="AD688" s="76">
        <v>1957</v>
      </c>
      <c r="AE688" s="76">
        <v>1014</v>
      </c>
      <c r="AF688" s="76">
        <v>13613</v>
      </c>
      <c r="AG688" s="76">
        <v>1751</v>
      </c>
      <c r="AH688" s="76"/>
      <c r="AI688" s="76" t="s">
        <v>5185</v>
      </c>
      <c r="AJ688" s="76" t="s">
        <v>6081</v>
      </c>
      <c r="AK688" s="76"/>
      <c r="AL688" s="76"/>
      <c r="AM688" s="78">
        <v>40026.927870370368</v>
      </c>
      <c r="AN688" s="76" t="s">
        <v>8071</v>
      </c>
      <c r="AO688" s="81" t="s">
        <v>8757</v>
      </c>
      <c r="AP688" s="76" t="s">
        <v>66</v>
      </c>
      <c r="AQ688" s="48"/>
      <c r="AR688" s="48"/>
      <c r="AS688" s="48"/>
      <c r="AT688" s="48"/>
      <c r="AU688" s="48"/>
      <c r="AV688" s="48"/>
      <c r="AW688" s="102" t="s">
        <v>10901</v>
      </c>
      <c r="AX688" s="102" t="s">
        <v>10901</v>
      </c>
      <c r="AY688" s="102" t="s">
        <v>11589</v>
      </c>
      <c r="AZ688" s="102" t="s">
        <v>11589</v>
      </c>
      <c r="BA688" s="2"/>
      <c r="BB688" s="3"/>
      <c r="BC688" s="3"/>
      <c r="BD688" s="3"/>
      <c r="BE688" s="3"/>
    </row>
    <row r="689" spans="1:57" x14ac:dyDescent="0.3">
      <c r="A689" s="62" t="s">
        <v>710</v>
      </c>
      <c r="B689" s="63"/>
      <c r="C689" s="63"/>
      <c r="D689" s="64"/>
      <c r="E689" s="66"/>
      <c r="F689" s="98" t="s">
        <v>7536</v>
      </c>
      <c r="G689" s="63"/>
      <c r="H689" s="67"/>
      <c r="I689" s="68"/>
      <c r="J689" s="68"/>
      <c r="K689" s="67" t="s">
        <v>9988</v>
      </c>
      <c r="L689" s="71"/>
      <c r="M689" s="72">
        <v>6215.869140625</v>
      </c>
      <c r="N689" s="72">
        <v>4864.37841796875</v>
      </c>
      <c r="O689" s="73"/>
      <c r="P689" s="74"/>
      <c r="Q689" s="74"/>
      <c r="R689" s="84"/>
      <c r="S689" s="48">
        <v>0</v>
      </c>
      <c r="T689" s="48">
        <v>1</v>
      </c>
      <c r="U689" s="49">
        <v>0</v>
      </c>
      <c r="V689" s="49">
        <v>0.14285700000000001</v>
      </c>
      <c r="W689" s="49">
        <v>0</v>
      </c>
      <c r="X689" s="49">
        <v>0.59523800000000004</v>
      </c>
      <c r="Y689" s="49">
        <v>0</v>
      </c>
      <c r="Z689" s="49">
        <v>0</v>
      </c>
      <c r="AA689" s="69">
        <v>689</v>
      </c>
      <c r="AB689" s="69"/>
      <c r="AC689" s="70"/>
      <c r="AD689" s="76">
        <v>1583</v>
      </c>
      <c r="AE689" s="76">
        <v>2060</v>
      </c>
      <c r="AF689" s="76">
        <v>15639</v>
      </c>
      <c r="AG689" s="76">
        <v>10359</v>
      </c>
      <c r="AH689" s="76"/>
      <c r="AI689" s="76" t="s">
        <v>5186</v>
      </c>
      <c r="AJ689" s="76" t="s">
        <v>6082</v>
      </c>
      <c r="AK689" s="76"/>
      <c r="AL689" s="76"/>
      <c r="AM689" s="78">
        <v>41030.699837962966</v>
      </c>
      <c r="AN689" s="76" t="s">
        <v>8071</v>
      </c>
      <c r="AO689" s="81" t="s">
        <v>8758</v>
      </c>
      <c r="AP689" s="76" t="s">
        <v>66</v>
      </c>
      <c r="AQ689" s="48" t="s">
        <v>2172</v>
      </c>
      <c r="AR689" s="48" t="s">
        <v>2172</v>
      </c>
      <c r="AS689" s="48" t="s">
        <v>2363</v>
      </c>
      <c r="AT689" s="48" t="s">
        <v>2363</v>
      </c>
      <c r="AU689" s="48"/>
      <c r="AV689" s="48"/>
      <c r="AW689" s="102" t="s">
        <v>10769</v>
      </c>
      <c r="AX689" s="102" t="s">
        <v>10769</v>
      </c>
      <c r="AY689" s="102" t="s">
        <v>11458</v>
      </c>
      <c r="AZ689" s="102" t="s">
        <v>11458</v>
      </c>
      <c r="BA689" s="2"/>
      <c r="BB689" s="3"/>
      <c r="BC689" s="3"/>
      <c r="BD689" s="3"/>
      <c r="BE689" s="3"/>
    </row>
    <row r="690" spans="1:57" x14ac:dyDescent="0.3">
      <c r="A690" s="62" t="s">
        <v>711</v>
      </c>
      <c r="B690" s="63"/>
      <c r="C690" s="63"/>
      <c r="D690" s="64"/>
      <c r="E690" s="66"/>
      <c r="F690" s="98" t="s">
        <v>7537</v>
      </c>
      <c r="G690" s="63"/>
      <c r="H690" s="67"/>
      <c r="I690" s="68"/>
      <c r="J690" s="68"/>
      <c r="K690" s="67" t="s">
        <v>9989</v>
      </c>
      <c r="L690" s="71"/>
      <c r="M690" s="72">
        <v>6767.3955078125</v>
      </c>
      <c r="N690" s="72">
        <v>9314.771484375</v>
      </c>
      <c r="O690" s="73"/>
      <c r="P690" s="74"/>
      <c r="Q690" s="74"/>
      <c r="R690" s="84"/>
      <c r="S690" s="48">
        <v>1</v>
      </c>
      <c r="T690" s="48">
        <v>1</v>
      </c>
      <c r="U690" s="49">
        <v>0</v>
      </c>
      <c r="V690" s="49">
        <v>0</v>
      </c>
      <c r="W690" s="49">
        <v>0</v>
      </c>
      <c r="X690" s="49">
        <v>1</v>
      </c>
      <c r="Y690" s="49">
        <v>0</v>
      </c>
      <c r="Z690" s="49" t="s">
        <v>10536</v>
      </c>
      <c r="AA690" s="69">
        <v>690</v>
      </c>
      <c r="AB690" s="69"/>
      <c r="AC690" s="70"/>
      <c r="AD690" s="76">
        <v>613</v>
      </c>
      <c r="AE690" s="76">
        <v>350</v>
      </c>
      <c r="AF690" s="76">
        <v>1014</v>
      </c>
      <c r="AG690" s="76">
        <v>51</v>
      </c>
      <c r="AH690" s="76"/>
      <c r="AI690" s="76" t="s">
        <v>5187</v>
      </c>
      <c r="AJ690" s="76" t="s">
        <v>5666</v>
      </c>
      <c r="AK690" s="81" t="s">
        <v>6644</v>
      </c>
      <c r="AL690" s="76"/>
      <c r="AM690" s="78">
        <v>41870.570451388892</v>
      </c>
      <c r="AN690" s="76" t="s">
        <v>8071</v>
      </c>
      <c r="AO690" s="81" t="s">
        <v>8759</v>
      </c>
      <c r="AP690" s="76" t="s">
        <v>66</v>
      </c>
      <c r="AQ690" s="48" t="s">
        <v>2239</v>
      </c>
      <c r="AR690" s="48" t="s">
        <v>2239</v>
      </c>
      <c r="AS690" s="48" t="s">
        <v>2350</v>
      </c>
      <c r="AT690" s="48" t="s">
        <v>2350</v>
      </c>
      <c r="AU690" s="48"/>
      <c r="AV690" s="48"/>
      <c r="AW690" s="102" t="s">
        <v>10953</v>
      </c>
      <c r="AX690" s="102" t="s">
        <v>10953</v>
      </c>
      <c r="AY690" s="102" t="s">
        <v>11641</v>
      </c>
      <c r="AZ690" s="102" t="s">
        <v>11641</v>
      </c>
      <c r="BA690" s="2"/>
      <c r="BB690" s="3"/>
      <c r="BC690" s="3"/>
      <c r="BD690" s="3"/>
      <c r="BE690" s="3"/>
    </row>
    <row r="691" spans="1:57" x14ac:dyDescent="0.3">
      <c r="A691" s="62" t="s">
        <v>712</v>
      </c>
      <c r="B691" s="63"/>
      <c r="C691" s="63"/>
      <c r="D691" s="64"/>
      <c r="E691" s="66"/>
      <c r="F691" s="98" t="s">
        <v>7538</v>
      </c>
      <c r="G691" s="63"/>
      <c r="H691" s="67"/>
      <c r="I691" s="68"/>
      <c r="J691" s="68"/>
      <c r="K691" s="67" t="s">
        <v>9990</v>
      </c>
      <c r="L691" s="71"/>
      <c r="M691" s="72">
        <v>7159.77783203125</v>
      </c>
      <c r="N691" s="72">
        <v>1247.2764892578125</v>
      </c>
      <c r="O691" s="73"/>
      <c r="P691" s="74"/>
      <c r="Q691" s="74"/>
      <c r="R691" s="84"/>
      <c r="S691" s="48">
        <v>0</v>
      </c>
      <c r="T691" s="48">
        <v>1</v>
      </c>
      <c r="U691" s="49">
        <v>0</v>
      </c>
      <c r="V691" s="49">
        <v>1</v>
      </c>
      <c r="W691" s="49">
        <v>0</v>
      </c>
      <c r="X691" s="49">
        <v>1</v>
      </c>
      <c r="Y691" s="49">
        <v>0</v>
      </c>
      <c r="Z691" s="49">
        <v>0</v>
      </c>
      <c r="AA691" s="69">
        <v>691</v>
      </c>
      <c r="AB691" s="69"/>
      <c r="AC691" s="70"/>
      <c r="AD691" s="76">
        <v>678</v>
      </c>
      <c r="AE691" s="76">
        <v>56</v>
      </c>
      <c r="AF691" s="76">
        <v>1140</v>
      </c>
      <c r="AG691" s="76">
        <v>5501</v>
      </c>
      <c r="AH691" s="76"/>
      <c r="AI691" s="76"/>
      <c r="AJ691" s="76"/>
      <c r="AK691" s="76"/>
      <c r="AL691" s="76"/>
      <c r="AM691" s="78">
        <v>43464.617083333331</v>
      </c>
      <c r="AN691" s="76" t="s">
        <v>8071</v>
      </c>
      <c r="AO691" s="81" t="s">
        <v>8760</v>
      </c>
      <c r="AP691" s="76" t="s">
        <v>66</v>
      </c>
      <c r="AQ691" s="48" t="s">
        <v>2240</v>
      </c>
      <c r="AR691" s="48" t="s">
        <v>2240</v>
      </c>
      <c r="AS691" s="48" t="s">
        <v>2350</v>
      </c>
      <c r="AT691" s="48" t="s">
        <v>2350</v>
      </c>
      <c r="AU691" s="48"/>
      <c r="AV691" s="48"/>
      <c r="AW691" s="102" t="s">
        <v>10954</v>
      </c>
      <c r="AX691" s="102" t="s">
        <v>10954</v>
      </c>
      <c r="AY691" s="102" t="s">
        <v>11642</v>
      </c>
      <c r="AZ691" s="102" t="s">
        <v>11642</v>
      </c>
      <c r="BA691" s="2"/>
      <c r="BB691" s="3"/>
      <c r="BC691" s="3"/>
      <c r="BD691" s="3"/>
      <c r="BE691" s="3"/>
    </row>
    <row r="692" spans="1:57" x14ac:dyDescent="0.3">
      <c r="A692" s="62" t="s">
        <v>1322</v>
      </c>
      <c r="B692" s="63"/>
      <c r="C692" s="63"/>
      <c r="D692" s="64"/>
      <c r="E692" s="66"/>
      <c r="F692" s="98" t="s">
        <v>7539</v>
      </c>
      <c r="G692" s="63"/>
      <c r="H692" s="67"/>
      <c r="I692" s="68"/>
      <c r="J692" s="68"/>
      <c r="K692" s="67" t="s">
        <v>9991</v>
      </c>
      <c r="L692" s="71"/>
      <c r="M692" s="72">
        <v>7283.22216796875</v>
      </c>
      <c r="N692" s="72">
        <v>1184.9127197265625</v>
      </c>
      <c r="O692" s="73"/>
      <c r="P692" s="74"/>
      <c r="Q692" s="74"/>
      <c r="R692" s="84"/>
      <c r="S692" s="48">
        <v>1</v>
      </c>
      <c r="T692" s="48">
        <v>0</v>
      </c>
      <c r="U692" s="49">
        <v>0</v>
      </c>
      <c r="V692" s="49">
        <v>1</v>
      </c>
      <c r="W692" s="49">
        <v>0</v>
      </c>
      <c r="X692" s="49">
        <v>1</v>
      </c>
      <c r="Y692" s="49">
        <v>0</v>
      </c>
      <c r="Z692" s="49">
        <v>0</v>
      </c>
      <c r="AA692" s="69">
        <v>692</v>
      </c>
      <c r="AB692" s="69"/>
      <c r="AC692" s="70"/>
      <c r="AD692" s="76">
        <v>574</v>
      </c>
      <c r="AE692" s="76">
        <v>541</v>
      </c>
      <c r="AF692" s="76">
        <v>5150</v>
      </c>
      <c r="AG692" s="76">
        <v>17303</v>
      </c>
      <c r="AH692" s="76"/>
      <c r="AI692" s="76" t="s">
        <v>5188</v>
      </c>
      <c r="AJ692" s="76" t="s">
        <v>6083</v>
      </c>
      <c r="AK692" s="76"/>
      <c r="AL692" s="76"/>
      <c r="AM692" s="78">
        <v>43591.797129629631</v>
      </c>
      <c r="AN692" s="76" t="s">
        <v>8071</v>
      </c>
      <c r="AO692" s="81" t="s">
        <v>8761</v>
      </c>
      <c r="AP692" s="76" t="s">
        <v>65</v>
      </c>
      <c r="AQ692" s="48"/>
      <c r="AR692" s="48"/>
      <c r="AS692" s="48"/>
      <c r="AT692" s="48"/>
      <c r="AU692" s="48"/>
      <c r="AV692" s="48"/>
      <c r="AW692" s="48"/>
      <c r="AX692" s="48"/>
      <c r="AY692" s="48"/>
      <c r="AZ692" s="48"/>
      <c r="BA692" s="2"/>
      <c r="BB692" s="3"/>
      <c r="BC692" s="3"/>
      <c r="BD692" s="3"/>
      <c r="BE692" s="3"/>
    </row>
    <row r="693" spans="1:57" x14ac:dyDescent="0.3">
      <c r="A693" s="62" t="s">
        <v>713</v>
      </c>
      <c r="B693" s="63"/>
      <c r="C693" s="63"/>
      <c r="D693" s="64"/>
      <c r="E693" s="66"/>
      <c r="F693" s="98" t="s">
        <v>7540</v>
      </c>
      <c r="G693" s="63"/>
      <c r="H693" s="67"/>
      <c r="I693" s="68"/>
      <c r="J693" s="68"/>
      <c r="K693" s="67" t="s">
        <v>9992</v>
      </c>
      <c r="L693" s="71"/>
      <c r="M693" s="72">
        <v>9536.0830078125</v>
      </c>
      <c r="N693" s="72">
        <v>2141.157958984375</v>
      </c>
      <c r="O693" s="73"/>
      <c r="P693" s="74"/>
      <c r="Q693" s="74"/>
      <c r="R693" s="84"/>
      <c r="S693" s="48">
        <v>2</v>
      </c>
      <c r="T693" s="48">
        <v>1</v>
      </c>
      <c r="U693" s="49">
        <v>0</v>
      </c>
      <c r="V693" s="49">
        <v>1</v>
      </c>
      <c r="W693" s="49">
        <v>0</v>
      </c>
      <c r="X693" s="49">
        <v>1.2982450000000001</v>
      </c>
      <c r="Y693" s="49">
        <v>0</v>
      </c>
      <c r="Z693" s="49">
        <v>0</v>
      </c>
      <c r="AA693" s="69">
        <v>693</v>
      </c>
      <c r="AB693" s="69"/>
      <c r="AC693" s="70"/>
      <c r="AD693" s="76">
        <v>468</v>
      </c>
      <c r="AE693" s="76">
        <v>626</v>
      </c>
      <c r="AF693" s="76">
        <v>8943</v>
      </c>
      <c r="AG693" s="76">
        <v>6928</v>
      </c>
      <c r="AH693" s="76"/>
      <c r="AI693" s="76" t="s">
        <v>5189</v>
      </c>
      <c r="AJ693" s="76"/>
      <c r="AK693" s="76"/>
      <c r="AL693" s="76"/>
      <c r="AM693" s="78">
        <v>40835.787280092591</v>
      </c>
      <c r="AN693" s="76" t="s">
        <v>8071</v>
      </c>
      <c r="AO693" s="81" t="s">
        <v>8762</v>
      </c>
      <c r="AP693" s="76" t="s">
        <v>66</v>
      </c>
      <c r="AQ693" s="48"/>
      <c r="AR693" s="48"/>
      <c r="AS693" s="48"/>
      <c r="AT693" s="48"/>
      <c r="AU693" s="48"/>
      <c r="AV693" s="48"/>
      <c r="AW693" s="102" t="s">
        <v>10955</v>
      </c>
      <c r="AX693" s="102" t="s">
        <v>10955</v>
      </c>
      <c r="AY693" s="102" t="s">
        <v>11643</v>
      </c>
      <c r="AZ693" s="102" t="s">
        <v>11643</v>
      </c>
      <c r="BA693" s="2"/>
      <c r="BB693" s="3"/>
      <c r="BC693" s="3"/>
      <c r="BD693" s="3"/>
      <c r="BE693" s="3"/>
    </row>
    <row r="694" spans="1:57" x14ac:dyDescent="0.3">
      <c r="A694" s="62" t="s">
        <v>714</v>
      </c>
      <c r="B694" s="63"/>
      <c r="C694" s="63"/>
      <c r="D694" s="64"/>
      <c r="E694" s="66"/>
      <c r="F694" s="98" t="s">
        <v>7541</v>
      </c>
      <c r="G694" s="63"/>
      <c r="H694" s="67"/>
      <c r="I694" s="68"/>
      <c r="J694" s="68"/>
      <c r="K694" s="67" t="s">
        <v>9993</v>
      </c>
      <c r="L694" s="71"/>
      <c r="M694" s="72">
        <v>9628.6669921875</v>
      </c>
      <c r="N694" s="72">
        <v>2203.521728515625</v>
      </c>
      <c r="O694" s="73"/>
      <c r="P694" s="74"/>
      <c r="Q694" s="74"/>
      <c r="R694" s="84"/>
      <c r="S694" s="48">
        <v>0</v>
      </c>
      <c r="T694" s="48">
        <v>1</v>
      </c>
      <c r="U694" s="49">
        <v>0</v>
      </c>
      <c r="V694" s="49">
        <v>1</v>
      </c>
      <c r="W694" s="49">
        <v>0</v>
      </c>
      <c r="X694" s="49">
        <v>0.70175399999999999</v>
      </c>
      <c r="Y694" s="49">
        <v>0</v>
      </c>
      <c r="Z694" s="49">
        <v>0</v>
      </c>
      <c r="AA694" s="69">
        <v>694</v>
      </c>
      <c r="AB694" s="69"/>
      <c r="AC694" s="70"/>
      <c r="AD694" s="76">
        <v>1537</v>
      </c>
      <c r="AE694" s="76">
        <v>986</v>
      </c>
      <c r="AF694" s="76">
        <v>7884</v>
      </c>
      <c r="AG694" s="76">
        <v>85</v>
      </c>
      <c r="AH694" s="76"/>
      <c r="AI694" s="76" t="s">
        <v>5190</v>
      </c>
      <c r="AJ694" s="76"/>
      <c r="AK694" s="81" t="s">
        <v>6645</v>
      </c>
      <c r="AL694" s="76"/>
      <c r="AM694" s="78">
        <v>43406.664872685185</v>
      </c>
      <c r="AN694" s="76" t="s">
        <v>8071</v>
      </c>
      <c r="AO694" s="81" t="s">
        <v>8763</v>
      </c>
      <c r="AP694" s="76" t="s">
        <v>66</v>
      </c>
      <c r="AQ694" s="48" t="s">
        <v>2241</v>
      </c>
      <c r="AR694" s="48" t="s">
        <v>2241</v>
      </c>
      <c r="AS694" s="48" t="s">
        <v>2350</v>
      </c>
      <c r="AT694" s="48" t="s">
        <v>2350</v>
      </c>
      <c r="AU694" s="48"/>
      <c r="AV694" s="48"/>
      <c r="AW694" s="102" t="s">
        <v>10956</v>
      </c>
      <c r="AX694" s="102" t="s">
        <v>10956</v>
      </c>
      <c r="AY694" s="102" t="s">
        <v>11644</v>
      </c>
      <c r="AZ694" s="102" t="s">
        <v>11644</v>
      </c>
      <c r="BA694" s="2"/>
      <c r="BB694" s="3"/>
      <c r="BC694" s="3"/>
      <c r="BD694" s="3"/>
      <c r="BE694" s="3"/>
    </row>
    <row r="695" spans="1:57" x14ac:dyDescent="0.3">
      <c r="A695" s="62" t="s">
        <v>715</v>
      </c>
      <c r="B695" s="63"/>
      <c r="C695" s="63"/>
      <c r="D695" s="64"/>
      <c r="E695" s="66"/>
      <c r="F695" s="98" t="s">
        <v>7542</v>
      </c>
      <c r="G695" s="63"/>
      <c r="H695" s="67"/>
      <c r="I695" s="68"/>
      <c r="J695" s="68"/>
      <c r="K695" s="67" t="s">
        <v>9994</v>
      </c>
      <c r="L695" s="71"/>
      <c r="M695" s="72">
        <v>6805.60986328125</v>
      </c>
      <c r="N695" s="72">
        <v>9074.3232421875</v>
      </c>
      <c r="O695" s="73"/>
      <c r="P695" s="74"/>
      <c r="Q695" s="74"/>
      <c r="R695" s="84"/>
      <c r="S695" s="48">
        <v>1</v>
      </c>
      <c r="T695" s="48">
        <v>1</v>
      </c>
      <c r="U695" s="49">
        <v>0</v>
      </c>
      <c r="V695" s="49">
        <v>0</v>
      </c>
      <c r="W695" s="49">
        <v>0</v>
      </c>
      <c r="X695" s="49">
        <v>1</v>
      </c>
      <c r="Y695" s="49">
        <v>0</v>
      </c>
      <c r="Z695" s="49" t="s">
        <v>10536</v>
      </c>
      <c r="AA695" s="69">
        <v>695</v>
      </c>
      <c r="AB695" s="69"/>
      <c r="AC695" s="70"/>
      <c r="AD695" s="76">
        <v>182</v>
      </c>
      <c r="AE695" s="76">
        <v>667</v>
      </c>
      <c r="AF695" s="76">
        <v>15651</v>
      </c>
      <c r="AG695" s="76">
        <v>592</v>
      </c>
      <c r="AH695" s="76"/>
      <c r="AI695" s="76" t="s">
        <v>5191</v>
      </c>
      <c r="AJ695" s="76" t="s">
        <v>5878</v>
      </c>
      <c r="AK695" s="81" t="s">
        <v>6646</v>
      </c>
      <c r="AL695" s="76"/>
      <c r="AM695" s="78">
        <v>39403.816099537034</v>
      </c>
      <c r="AN695" s="76" t="s">
        <v>8071</v>
      </c>
      <c r="AO695" s="81" t="s">
        <v>8764</v>
      </c>
      <c r="AP695" s="76" t="s">
        <v>66</v>
      </c>
      <c r="AQ695" s="48" t="s">
        <v>2242</v>
      </c>
      <c r="AR695" s="48" t="s">
        <v>2242</v>
      </c>
      <c r="AS695" s="48" t="s">
        <v>2365</v>
      </c>
      <c r="AT695" s="48" t="s">
        <v>2365</v>
      </c>
      <c r="AU695" s="48"/>
      <c r="AV695" s="48"/>
      <c r="AW695" s="102" t="s">
        <v>10957</v>
      </c>
      <c r="AX695" s="102" t="s">
        <v>10957</v>
      </c>
      <c r="AY695" s="102" t="s">
        <v>11645</v>
      </c>
      <c r="AZ695" s="102" t="s">
        <v>11645</v>
      </c>
      <c r="BA695" s="2"/>
      <c r="BB695" s="3"/>
      <c r="BC695" s="3"/>
      <c r="BD695" s="3"/>
      <c r="BE695" s="3"/>
    </row>
    <row r="696" spans="1:57" x14ac:dyDescent="0.3">
      <c r="A696" s="62" t="s">
        <v>716</v>
      </c>
      <c r="B696" s="63"/>
      <c r="C696" s="63"/>
      <c r="D696" s="64"/>
      <c r="E696" s="66"/>
      <c r="F696" s="98" t="s">
        <v>7543</v>
      </c>
      <c r="G696" s="63"/>
      <c r="H696" s="67"/>
      <c r="I696" s="68"/>
      <c r="J696" s="68"/>
      <c r="K696" s="67" t="s">
        <v>9995</v>
      </c>
      <c r="L696" s="71"/>
      <c r="M696" s="72">
        <v>803.5855712890625</v>
      </c>
      <c r="N696" s="72">
        <v>4802.0146484375</v>
      </c>
      <c r="O696" s="73"/>
      <c r="P696" s="74"/>
      <c r="Q696" s="74"/>
      <c r="R696" s="84"/>
      <c r="S696" s="48">
        <v>0</v>
      </c>
      <c r="T696" s="48">
        <v>1</v>
      </c>
      <c r="U696" s="49">
        <v>0</v>
      </c>
      <c r="V696" s="49">
        <v>6.1729999999999997E-3</v>
      </c>
      <c r="W696" s="49">
        <v>0</v>
      </c>
      <c r="X696" s="49">
        <v>0.54322700000000002</v>
      </c>
      <c r="Y696" s="49">
        <v>0</v>
      </c>
      <c r="Z696" s="49">
        <v>0</v>
      </c>
      <c r="AA696" s="69">
        <v>696</v>
      </c>
      <c r="AB696" s="69"/>
      <c r="AC696" s="70"/>
      <c r="AD696" s="76">
        <v>858</v>
      </c>
      <c r="AE696" s="76">
        <v>450</v>
      </c>
      <c r="AF696" s="76">
        <v>16744</v>
      </c>
      <c r="AG696" s="76">
        <v>2144</v>
      </c>
      <c r="AH696" s="76"/>
      <c r="AI696" s="76"/>
      <c r="AJ696" s="76" t="s">
        <v>6084</v>
      </c>
      <c r="AK696" s="76"/>
      <c r="AL696" s="76"/>
      <c r="AM696" s="78">
        <v>40953.487766203703</v>
      </c>
      <c r="AN696" s="76" t="s">
        <v>8071</v>
      </c>
      <c r="AO696" s="81" t="s">
        <v>8765</v>
      </c>
      <c r="AP696" s="76" t="s">
        <v>66</v>
      </c>
      <c r="AQ696" s="48"/>
      <c r="AR696" s="48"/>
      <c r="AS696" s="48"/>
      <c r="AT696" s="48"/>
      <c r="AU696" s="48"/>
      <c r="AV696" s="48"/>
      <c r="AW696" s="102" t="s">
        <v>10901</v>
      </c>
      <c r="AX696" s="102" t="s">
        <v>10901</v>
      </c>
      <c r="AY696" s="102" t="s">
        <v>11589</v>
      </c>
      <c r="AZ696" s="102" t="s">
        <v>11589</v>
      </c>
      <c r="BA696" s="2"/>
      <c r="BB696" s="3"/>
      <c r="BC696" s="3"/>
      <c r="BD696" s="3"/>
      <c r="BE696" s="3"/>
    </row>
    <row r="697" spans="1:57" x14ac:dyDescent="0.3">
      <c r="A697" s="62" t="s">
        <v>717</v>
      </c>
      <c r="B697" s="63"/>
      <c r="C697" s="63"/>
      <c r="D697" s="64"/>
      <c r="E697" s="66"/>
      <c r="F697" s="98" t="s">
        <v>7544</v>
      </c>
      <c r="G697" s="63"/>
      <c r="H697" s="67"/>
      <c r="I697" s="68"/>
      <c r="J697" s="68"/>
      <c r="K697" s="67" t="s">
        <v>9996</v>
      </c>
      <c r="L697" s="71"/>
      <c r="M697" s="72">
        <v>370.33334350585938</v>
      </c>
      <c r="N697" s="72">
        <v>5179.91552734375</v>
      </c>
      <c r="O697" s="73"/>
      <c r="P697" s="74"/>
      <c r="Q697" s="74"/>
      <c r="R697" s="84"/>
      <c r="S697" s="48">
        <v>0</v>
      </c>
      <c r="T697" s="48">
        <v>1</v>
      </c>
      <c r="U697" s="49">
        <v>0</v>
      </c>
      <c r="V697" s="49">
        <v>6.1729999999999997E-3</v>
      </c>
      <c r="W697" s="49">
        <v>0</v>
      </c>
      <c r="X697" s="49">
        <v>0.54322700000000002</v>
      </c>
      <c r="Y697" s="49">
        <v>0</v>
      </c>
      <c r="Z697" s="49">
        <v>0</v>
      </c>
      <c r="AA697" s="69">
        <v>697</v>
      </c>
      <c r="AB697" s="69"/>
      <c r="AC697" s="70"/>
      <c r="AD697" s="76">
        <v>359</v>
      </c>
      <c r="AE697" s="76">
        <v>757</v>
      </c>
      <c r="AF697" s="76">
        <v>17709</v>
      </c>
      <c r="AG697" s="76">
        <v>15352</v>
      </c>
      <c r="AH697" s="76"/>
      <c r="AI697" s="76" t="s">
        <v>5192</v>
      </c>
      <c r="AJ697" s="76" t="s">
        <v>6085</v>
      </c>
      <c r="AK697" s="76"/>
      <c r="AL697" s="76"/>
      <c r="AM697" s="78">
        <v>40188.979004629633</v>
      </c>
      <c r="AN697" s="76" t="s">
        <v>8071</v>
      </c>
      <c r="AO697" s="81" t="s">
        <v>8766</v>
      </c>
      <c r="AP697" s="76" t="s">
        <v>66</v>
      </c>
      <c r="AQ697" s="48"/>
      <c r="AR697" s="48"/>
      <c r="AS697" s="48"/>
      <c r="AT697" s="48"/>
      <c r="AU697" s="48"/>
      <c r="AV697" s="48"/>
      <c r="AW697" s="102" t="s">
        <v>10901</v>
      </c>
      <c r="AX697" s="102" t="s">
        <v>10901</v>
      </c>
      <c r="AY697" s="102" t="s">
        <v>11589</v>
      </c>
      <c r="AZ697" s="102" t="s">
        <v>11589</v>
      </c>
      <c r="BA697" s="2"/>
      <c r="BB697" s="3"/>
      <c r="BC697" s="3"/>
      <c r="BD697" s="3"/>
      <c r="BE697" s="3"/>
    </row>
    <row r="698" spans="1:57" x14ac:dyDescent="0.3">
      <c r="A698" s="62" t="s">
        <v>718</v>
      </c>
      <c r="B698" s="63"/>
      <c r="C698" s="63"/>
      <c r="D698" s="64"/>
      <c r="E698" s="66"/>
      <c r="F698" s="98" t="s">
        <v>7545</v>
      </c>
      <c r="G698" s="63"/>
      <c r="H698" s="67"/>
      <c r="I698" s="68"/>
      <c r="J698" s="68"/>
      <c r="K698" s="67" t="s">
        <v>9997</v>
      </c>
      <c r="L698" s="71"/>
      <c r="M698" s="72">
        <v>7150.8603515625</v>
      </c>
      <c r="N698" s="72">
        <v>4864.37841796875</v>
      </c>
      <c r="O698" s="73"/>
      <c r="P698" s="74"/>
      <c r="Q698" s="74"/>
      <c r="R698" s="84"/>
      <c r="S698" s="48">
        <v>0</v>
      </c>
      <c r="T698" s="48">
        <v>1</v>
      </c>
      <c r="U698" s="49">
        <v>0</v>
      </c>
      <c r="V698" s="49">
        <v>0.14285700000000001</v>
      </c>
      <c r="W698" s="49">
        <v>0</v>
      </c>
      <c r="X698" s="49">
        <v>0.65540500000000002</v>
      </c>
      <c r="Y698" s="49">
        <v>0</v>
      </c>
      <c r="Z698" s="49">
        <v>0</v>
      </c>
      <c r="AA698" s="69">
        <v>698</v>
      </c>
      <c r="AB698" s="69"/>
      <c r="AC698" s="70"/>
      <c r="AD698" s="76">
        <v>1181</v>
      </c>
      <c r="AE698" s="76">
        <v>1184</v>
      </c>
      <c r="AF698" s="76">
        <v>2116</v>
      </c>
      <c r="AG698" s="76">
        <v>2648</v>
      </c>
      <c r="AH698" s="76"/>
      <c r="AI698" s="76" t="s">
        <v>5193</v>
      </c>
      <c r="AJ698" s="76"/>
      <c r="AK698" s="76"/>
      <c r="AL698" s="76"/>
      <c r="AM698" s="78">
        <v>43769.559502314813</v>
      </c>
      <c r="AN698" s="76" t="s">
        <v>8071</v>
      </c>
      <c r="AO698" s="81" t="s">
        <v>8767</v>
      </c>
      <c r="AP698" s="76" t="s">
        <v>66</v>
      </c>
      <c r="AQ698" s="48"/>
      <c r="AR698" s="48"/>
      <c r="AS698" s="48"/>
      <c r="AT698" s="48"/>
      <c r="AU698" s="48"/>
      <c r="AV698" s="48"/>
      <c r="AW698" s="102" t="s">
        <v>10958</v>
      </c>
      <c r="AX698" s="102" t="s">
        <v>10958</v>
      </c>
      <c r="AY698" s="102" t="s">
        <v>11646</v>
      </c>
      <c r="AZ698" s="102" t="s">
        <v>11646</v>
      </c>
      <c r="BA698" s="2"/>
      <c r="BB698" s="3"/>
      <c r="BC698" s="3"/>
      <c r="BD698" s="3"/>
      <c r="BE698" s="3"/>
    </row>
    <row r="699" spans="1:57" x14ac:dyDescent="0.3">
      <c r="A699" s="62" t="s">
        <v>1323</v>
      </c>
      <c r="B699" s="63"/>
      <c r="C699" s="63"/>
      <c r="D699" s="64"/>
      <c r="E699" s="66"/>
      <c r="F699" s="98" t="s">
        <v>7546</v>
      </c>
      <c r="G699" s="63"/>
      <c r="H699" s="67"/>
      <c r="I699" s="68"/>
      <c r="J699" s="68"/>
      <c r="K699" s="67" t="s">
        <v>9998</v>
      </c>
      <c r="L699" s="71"/>
      <c r="M699" s="72">
        <v>7051.763671875</v>
      </c>
      <c r="N699" s="72">
        <v>4968.31787109375</v>
      </c>
      <c r="O699" s="73"/>
      <c r="P699" s="74"/>
      <c r="Q699" s="74"/>
      <c r="R699" s="84"/>
      <c r="S699" s="48">
        <v>4</v>
      </c>
      <c r="T699" s="48">
        <v>0</v>
      </c>
      <c r="U699" s="49">
        <v>12</v>
      </c>
      <c r="V699" s="49">
        <v>0.25</v>
      </c>
      <c r="W699" s="49">
        <v>0</v>
      </c>
      <c r="X699" s="49">
        <v>2.378377</v>
      </c>
      <c r="Y699" s="49">
        <v>0</v>
      </c>
      <c r="Z699" s="49">
        <v>0</v>
      </c>
      <c r="AA699" s="69">
        <v>699</v>
      </c>
      <c r="AB699" s="69"/>
      <c r="AC699" s="70"/>
      <c r="AD699" s="76">
        <v>344</v>
      </c>
      <c r="AE699" s="76">
        <v>1135</v>
      </c>
      <c r="AF699" s="76">
        <v>3621</v>
      </c>
      <c r="AG699" s="76">
        <v>6627</v>
      </c>
      <c r="AH699" s="76"/>
      <c r="AI699" s="76" t="s">
        <v>5194</v>
      </c>
      <c r="AJ699" s="76" t="s">
        <v>6086</v>
      </c>
      <c r="AK699" s="81" t="s">
        <v>6647</v>
      </c>
      <c r="AL699" s="76"/>
      <c r="AM699" s="78">
        <v>43720.744953703703</v>
      </c>
      <c r="AN699" s="76" t="s">
        <v>8071</v>
      </c>
      <c r="AO699" s="81" t="s">
        <v>8768</v>
      </c>
      <c r="AP699" s="76" t="s">
        <v>65</v>
      </c>
      <c r="AQ699" s="48"/>
      <c r="AR699" s="48"/>
      <c r="AS699" s="48"/>
      <c r="AT699" s="48"/>
      <c r="AU699" s="48"/>
      <c r="AV699" s="48"/>
      <c r="AW699" s="48"/>
      <c r="AX699" s="48"/>
      <c r="AY699" s="48"/>
      <c r="AZ699" s="48"/>
      <c r="BA699" s="2"/>
      <c r="BB699" s="3"/>
      <c r="BC699" s="3"/>
      <c r="BD699" s="3"/>
      <c r="BE699" s="3"/>
    </row>
    <row r="700" spans="1:57" x14ac:dyDescent="0.3">
      <c r="A700" s="62" t="s">
        <v>719</v>
      </c>
      <c r="B700" s="63"/>
      <c r="C700" s="63"/>
      <c r="D700" s="64"/>
      <c r="E700" s="66"/>
      <c r="F700" s="98" t="s">
        <v>7547</v>
      </c>
      <c r="G700" s="63"/>
      <c r="H700" s="67"/>
      <c r="I700" s="68"/>
      <c r="J700" s="68"/>
      <c r="K700" s="67" t="s">
        <v>9999</v>
      </c>
      <c r="L700" s="71"/>
      <c r="M700" s="72">
        <v>3394.72216796875</v>
      </c>
      <c r="N700" s="72">
        <v>3076.615478515625</v>
      </c>
      <c r="O700" s="73"/>
      <c r="P700" s="74"/>
      <c r="Q700" s="74"/>
      <c r="R700" s="84"/>
      <c r="S700" s="48">
        <v>0</v>
      </c>
      <c r="T700" s="48">
        <v>1</v>
      </c>
      <c r="U700" s="49">
        <v>0</v>
      </c>
      <c r="V700" s="49">
        <v>0.33333299999999999</v>
      </c>
      <c r="W700" s="49">
        <v>0</v>
      </c>
      <c r="X700" s="49">
        <v>0.77027000000000001</v>
      </c>
      <c r="Y700" s="49">
        <v>0</v>
      </c>
      <c r="Z700" s="49">
        <v>0</v>
      </c>
      <c r="AA700" s="69">
        <v>700</v>
      </c>
      <c r="AB700" s="69"/>
      <c r="AC700" s="70"/>
      <c r="AD700" s="76">
        <v>274</v>
      </c>
      <c r="AE700" s="76">
        <v>66</v>
      </c>
      <c r="AF700" s="76">
        <v>1376</v>
      </c>
      <c r="AG700" s="76">
        <v>2229</v>
      </c>
      <c r="AH700" s="76"/>
      <c r="AI700" s="76" t="s">
        <v>5195</v>
      </c>
      <c r="AJ700" s="76" t="s">
        <v>6087</v>
      </c>
      <c r="AK700" s="81" t="s">
        <v>6648</v>
      </c>
      <c r="AL700" s="76"/>
      <c r="AM700" s="78">
        <v>43315.034733796296</v>
      </c>
      <c r="AN700" s="76" t="s">
        <v>8071</v>
      </c>
      <c r="AO700" s="81" t="s">
        <v>8769</v>
      </c>
      <c r="AP700" s="76" t="s">
        <v>66</v>
      </c>
      <c r="AQ700" s="48"/>
      <c r="AR700" s="48"/>
      <c r="AS700" s="48"/>
      <c r="AT700" s="48"/>
      <c r="AU700" s="48"/>
      <c r="AV700" s="48"/>
      <c r="AW700" s="102" t="s">
        <v>10959</v>
      </c>
      <c r="AX700" s="102" t="s">
        <v>10959</v>
      </c>
      <c r="AY700" s="102" t="s">
        <v>11647</v>
      </c>
      <c r="AZ700" s="102" t="s">
        <v>11647</v>
      </c>
      <c r="BA700" s="2"/>
      <c r="BB700" s="3"/>
      <c r="BC700" s="3"/>
      <c r="BD700" s="3"/>
      <c r="BE700" s="3"/>
    </row>
    <row r="701" spans="1:57" x14ac:dyDescent="0.3">
      <c r="A701" s="62" t="s">
        <v>720</v>
      </c>
      <c r="B701" s="63"/>
      <c r="C701" s="63"/>
      <c r="D701" s="64"/>
      <c r="E701" s="66"/>
      <c r="F701" s="98" t="s">
        <v>7548</v>
      </c>
      <c r="G701" s="63"/>
      <c r="H701" s="67"/>
      <c r="I701" s="68"/>
      <c r="J701" s="68"/>
      <c r="K701" s="67" t="s">
        <v>10000</v>
      </c>
      <c r="L701" s="71"/>
      <c r="M701" s="72">
        <v>5715.515625</v>
      </c>
      <c r="N701" s="72">
        <v>5741.53759765625</v>
      </c>
      <c r="O701" s="73"/>
      <c r="P701" s="74"/>
      <c r="Q701" s="74"/>
      <c r="R701" s="84"/>
      <c r="S701" s="48">
        <v>0</v>
      </c>
      <c r="T701" s="48">
        <v>1</v>
      </c>
      <c r="U701" s="49">
        <v>0</v>
      </c>
      <c r="V701" s="49">
        <v>0.04</v>
      </c>
      <c r="W701" s="49">
        <v>0</v>
      </c>
      <c r="X701" s="49">
        <v>0.57588300000000003</v>
      </c>
      <c r="Y701" s="49">
        <v>0</v>
      </c>
      <c r="Z701" s="49">
        <v>0</v>
      </c>
      <c r="AA701" s="69">
        <v>701</v>
      </c>
      <c r="AB701" s="69"/>
      <c r="AC701" s="70"/>
      <c r="AD701" s="76">
        <v>781</v>
      </c>
      <c r="AE701" s="76">
        <v>161</v>
      </c>
      <c r="AF701" s="76">
        <v>9823</v>
      </c>
      <c r="AG701" s="76">
        <v>24977</v>
      </c>
      <c r="AH701" s="76"/>
      <c r="AI701" s="76" t="s">
        <v>5196</v>
      </c>
      <c r="AJ701" s="76" t="s">
        <v>6058</v>
      </c>
      <c r="AK701" s="76"/>
      <c r="AL701" s="76"/>
      <c r="AM701" s="78">
        <v>40993.779780092591</v>
      </c>
      <c r="AN701" s="76" t="s">
        <v>8071</v>
      </c>
      <c r="AO701" s="81" t="s">
        <v>8770</v>
      </c>
      <c r="AP701" s="76" t="s">
        <v>66</v>
      </c>
      <c r="AQ701" s="48" t="s">
        <v>2132</v>
      </c>
      <c r="AR701" s="48" t="s">
        <v>2132</v>
      </c>
      <c r="AS701" s="48" t="s">
        <v>2352</v>
      </c>
      <c r="AT701" s="48" t="s">
        <v>2352</v>
      </c>
      <c r="AU701" s="48"/>
      <c r="AV701" s="48"/>
      <c r="AW701" s="102" t="s">
        <v>10640</v>
      </c>
      <c r="AX701" s="102" t="s">
        <v>10640</v>
      </c>
      <c r="AY701" s="102" t="s">
        <v>11329</v>
      </c>
      <c r="AZ701" s="102" t="s">
        <v>11329</v>
      </c>
      <c r="BA701" s="2"/>
      <c r="BB701" s="3"/>
      <c r="BC701" s="3"/>
      <c r="BD701" s="3"/>
      <c r="BE701" s="3"/>
    </row>
    <row r="702" spans="1:57" x14ac:dyDescent="0.3">
      <c r="A702" s="62" t="s">
        <v>721</v>
      </c>
      <c r="B702" s="63"/>
      <c r="C702" s="63"/>
      <c r="D702" s="64"/>
      <c r="E702" s="66"/>
      <c r="F702" s="98" t="s">
        <v>7549</v>
      </c>
      <c r="G702" s="63"/>
      <c r="H702" s="67"/>
      <c r="I702" s="68"/>
      <c r="J702" s="68"/>
      <c r="K702" s="67" t="s">
        <v>10001</v>
      </c>
      <c r="L702" s="71"/>
      <c r="M702" s="72">
        <v>3959.17138671875</v>
      </c>
      <c r="N702" s="72">
        <v>9074.3291015625</v>
      </c>
      <c r="O702" s="73"/>
      <c r="P702" s="74"/>
      <c r="Q702" s="74"/>
      <c r="R702" s="84"/>
      <c r="S702" s="48">
        <v>1</v>
      </c>
      <c r="T702" s="48">
        <v>1</v>
      </c>
      <c r="U702" s="49">
        <v>0</v>
      </c>
      <c r="V702" s="49">
        <v>0</v>
      </c>
      <c r="W702" s="49">
        <v>0</v>
      </c>
      <c r="X702" s="49">
        <v>1</v>
      </c>
      <c r="Y702" s="49">
        <v>0</v>
      </c>
      <c r="Z702" s="49" t="s">
        <v>10536</v>
      </c>
      <c r="AA702" s="69">
        <v>702</v>
      </c>
      <c r="AB702" s="69"/>
      <c r="AC702" s="70"/>
      <c r="AD702" s="76">
        <v>215</v>
      </c>
      <c r="AE702" s="76">
        <v>426</v>
      </c>
      <c r="AF702" s="76">
        <v>20548</v>
      </c>
      <c r="AG702" s="76">
        <v>15197</v>
      </c>
      <c r="AH702" s="76"/>
      <c r="AI702" s="76" t="s">
        <v>5197</v>
      </c>
      <c r="AJ702" s="76" t="s">
        <v>6088</v>
      </c>
      <c r="AK702" s="81" t="s">
        <v>6649</v>
      </c>
      <c r="AL702" s="76"/>
      <c r="AM702" s="78">
        <v>39973.827743055554</v>
      </c>
      <c r="AN702" s="76" t="s">
        <v>8071</v>
      </c>
      <c r="AO702" s="81" t="s">
        <v>8771</v>
      </c>
      <c r="AP702" s="76" t="s">
        <v>66</v>
      </c>
      <c r="AQ702" s="48"/>
      <c r="AR702" s="48"/>
      <c r="AS702" s="48"/>
      <c r="AT702" s="48"/>
      <c r="AU702" s="48"/>
      <c r="AV702" s="48"/>
      <c r="AW702" s="102" t="s">
        <v>10960</v>
      </c>
      <c r="AX702" s="102" t="s">
        <v>10960</v>
      </c>
      <c r="AY702" s="102" t="s">
        <v>11648</v>
      </c>
      <c r="AZ702" s="102" t="s">
        <v>11648</v>
      </c>
      <c r="BA702" s="2"/>
      <c r="BB702" s="3"/>
      <c r="BC702" s="3"/>
      <c r="BD702" s="3"/>
      <c r="BE702" s="3"/>
    </row>
    <row r="703" spans="1:57" x14ac:dyDescent="0.3">
      <c r="A703" s="62" t="s">
        <v>722</v>
      </c>
      <c r="B703" s="63"/>
      <c r="C703" s="63"/>
      <c r="D703" s="64"/>
      <c r="E703" s="66"/>
      <c r="F703" s="98" t="s">
        <v>7550</v>
      </c>
      <c r="G703" s="63"/>
      <c r="H703" s="67"/>
      <c r="I703" s="68"/>
      <c r="J703" s="68"/>
      <c r="K703" s="67" t="s">
        <v>10002</v>
      </c>
      <c r="L703" s="71"/>
      <c r="M703" s="72">
        <v>605.36993408203125</v>
      </c>
      <c r="N703" s="72">
        <v>5161.86865234375</v>
      </c>
      <c r="O703" s="73"/>
      <c r="P703" s="74"/>
      <c r="Q703" s="74"/>
      <c r="R703" s="84"/>
      <c r="S703" s="48">
        <v>0</v>
      </c>
      <c r="T703" s="48">
        <v>2</v>
      </c>
      <c r="U703" s="49">
        <v>1260</v>
      </c>
      <c r="V703" s="49">
        <v>9.8040000000000002E-3</v>
      </c>
      <c r="W703" s="49">
        <v>0</v>
      </c>
      <c r="X703" s="49">
        <v>0.94013000000000002</v>
      </c>
      <c r="Y703" s="49">
        <v>0</v>
      </c>
      <c r="Z703" s="49">
        <v>0</v>
      </c>
      <c r="AA703" s="69">
        <v>703</v>
      </c>
      <c r="AB703" s="69"/>
      <c r="AC703" s="70"/>
      <c r="AD703" s="76">
        <v>779</v>
      </c>
      <c r="AE703" s="76">
        <v>210</v>
      </c>
      <c r="AF703" s="76">
        <v>13654</v>
      </c>
      <c r="AG703" s="76">
        <v>10154</v>
      </c>
      <c r="AH703" s="76"/>
      <c r="AI703" s="76" t="s">
        <v>5198</v>
      </c>
      <c r="AJ703" s="76" t="s">
        <v>6089</v>
      </c>
      <c r="AK703" s="81" t="s">
        <v>6650</v>
      </c>
      <c r="AL703" s="76"/>
      <c r="AM703" s="78">
        <v>41403.810254629629</v>
      </c>
      <c r="AN703" s="76" t="s">
        <v>8071</v>
      </c>
      <c r="AO703" s="81" t="s">
        <v>8772</v>
      </c>
      <c r="AP703" s="76" t="s">
        <v>66</v>
      </c>
      <c r="AQ703" s="48" t="s">
        <v>2126</v>
      </c>
      <c r="AR703" s="48" t="s">
        <v>2126</v>
      </c>
      <c r="AS703" s="48" t="s">
        <v>2350</v>
      </c>
      <c r="AT703" s="48" t="s">
        <v>2350</v>
      </c>
      <c r="AU703" s="48"/>
      <c r="AV703" s="48"/>
      <c r="AW703" s="102" t="s">
        <v>10961</v>
      </c>
      <c r="AX703" s="102" t="s">
        <v>11272</v>
      </c>
      <c r="AY703" s="102" t="s">
        <v>11649</v>
      </c>
      <c r="AZ703" s="102" t="s">
        <v>11958</v>
      </c>
      <c r="BA703" s="2"/>
      <c r="BB703" s="3"/>
      <c r="BC703" s="3"/>
      <c r="BD703" s="3"/>
      <c r="BE703" s="3"/>
    </row>
    <row r="704" spans="1:57" x14ac:dyDescent="0.3">
      <c r="A704" s="62" t="s">
        <v>723</v>
      </c>
      <c r="B704" s="63"/>
      <c r="C704" s="63"/>
      <c r="D704" s="64"/>
      <c r="E704" s="66"/>
      <c r="F704" s="98" t="s">
        <v>7551</v>
      </c>
      <c r="G704" s="63"/>
      <c r="H704" s="67"/>
      <c r="I704" s="68"/>
      <c r="J704" s="68"/>
      <c r="K704" s="67" t="s">
        <v>10003</v>
      </c>
      <c r="L704" s="71"/>
      <c r="M704" s="72">
        <v>6385.41259765625</v>
      </c>
      <c r="N704" s="72">
        <v>9667.2119140625</v>
      </c>
      <c r="O704" s="73"/>
      <c r="P704" s="74"/>
      <c r="Q704" s="74"/>
      <c r="R704" s="84"/>
      <c r="S704" s="48">
        <v>1</v>
      </c>
      <c r="T704" s="48">
        <v>1</v>
      </c>
      <c r="U704" s="49">
        <v>0</v>
      </c>
      <c r="V704" s="49">
        <v>0</v>
      </c>
      <c r="W704" s="49">
        <v>0</v>
      </c>
      <c r="X704" s="49">
        <v>1</v>
      </c>
      <c r="Y704" s="49">
        <v>0</v>
      </c>
      <c r="Z704" s="49" t="s">
        <v>10536</v>
      </c>
      <c r="AA704" s="69">
        <v>704</v>
      </c>
      <c r="AB704" s="69"/>
      <c r="AC704" s="70"/>
      <c r="AD704" s="76">
        <v>127</v>
      </c>
      <c r="AE704" s="76">
        <v>54</v>
      </c>
      <c r="AF704" s="76">
        <v>1045</v>
      </c>
      <c r="AG704" s="76">
        <v>247</v>
      </c>
      <c r="AH704" s="76"/>
      <c r="AI704" s="76"/>
      <c r="AJ704" s="76" t="s">
        <v>5814</v>
      </c>
      <c r="AK704" s="76"/>
      <c r="AL704" s="76"/>
      <c r="AM704" s="78">
        <v>41811.255011574074</v>
      </c>
      <c r="AN704" s="76" t="s">
        <v>8071</v>
      </c>
      <c r="AO704" s="81" t="s">
        <v>8773</v>
      </c>
      <c r="AP704" s="76" t="s">
        <v>66</v>
      </c>
      <c r="AQ704" s="48"/>
      <c r="AR704" s="48"/>
      <c r="AS704" s="48"/>
      <c r="AT704" s="48"/>
      <c r="AU704" s="48"/>
      <c r="AV704" s="48"/>
      <c r="AW704" s="102" t="s">
        <v>10962</v>
      </c>
      <c r="AX704" s="102" t="s">
        <v>10962</v>
      </c>
      <c r="AY704" s="102" t="s">
        <v>11650</v>
      </c>
      <c r="AZ704" s="102" t="s">
        <v>11650</v>
      </c>
      <c r="BA704" s="2"/>
      <c r="BB704" s="3"/>
      <c r="BC704" s="3"/>
      <c r="BD704" s="3"/>
      <c r="BE704" s="3"/>
    </row>
    <row r="705" spans="1:57" x14ac:dyDescent="0.3">
      <c r="A705" s="62" t="s">
        <v>724</v>
      </c>
      <c r="B705" s="63"/>
      <c r="C705" s="63"/>
      <c r="D705" s="64"/>
      <c r="E705" s="66"/>
      <c r="F705" s="98" t="s">
        <v>7552</v>
      </c>
      <c r="G705" s="63"/>
      <c r="H705" s="67"/>
      <c r="I705" s="68"/>
      <c r="J705" s="68"/>
      <c r="K705" s="67" t="s">
        <v>10004</v>
      </c>
      <c r="L705" s="71"/>
      <c r="M705" s="72">
        <v>7772.99755859375</v>
      </c>
      <c r="N705" s="72">
        <v>6397.447265625</v>
      </c>
      <c r="O705" s="73"/>
      <c r="P705" s="74"/>
      <c r="Q705" s="74"/>
      <c r="R705" s="84"/>
      <c r="S705" s="48">
        <v>0</v>
      </c>
      <c r="T705" s="48">
        <v>1</v>
      </c>
      <c r="U705" s="49">
        <v>0</v>
      </c>
      <c r="V705" s="49">
        <v>6.9439999999999997E-3</v>
      </c>
      <c r="W705" s="49">
        <v>0</v>
      </c>
      <c r="X705" s="49">
        <v>0.54690300000000003</v>
      </c>
      <c r="Y705" s="49">
        <v>0</v>
      </c>
      <c r="Z705" s="49">
        <v>0</v>
      </c>
      <c r="AA705" s="69">
        <v>705</v>
      </c>
      <c r="AB705" s="69"/>
      <c r="AC705" s="70"/>
      <c r="AD705" s="76">
        <v>479</v>
      </c>
      <c r="AE705" s="76">
        <v>112</v>
      </c>
      <c r="AF705" s="76">
        <v>996</v>
      </c>
      <c r="AG705" s="76">
        <v>574</v>
      </c>
      <c r="AH705" s="76"/>
      <c r="AI705" s="76"/>
      <c r="AJ705" s="76"/>
      <c r="AK705" s="76"/>
      <c r="AL705" s="76"/>
      <c r="AM705" s="78">
        <v>40706.924305555556</v>
      </c>
      <c r="AN705" s="76" t="s">
        <v>8071</v>
      </c>
      <c r="AO705" s="81" t="s">
        <v>8774</v>
      </c>
      <c r="AP705" s="76" t="s">
        <v>66</v>
      </c>
      <c r="AQ705" s="48" t="s">
        <v>2126</v>
      </c>
      <c r="AR705" s="48" t="s">
        <v>2126</v>
      </c>
      <c r="AS705" s="48" t="s">
        <v>2350</v>
      </c>
      <c r="AT705" s="48" t="s">
        <v>2350</v>
      </c>
      <c r="AU705" s="48"/>
      <c r="AV705" s="48"/>
      <c r="AW705" s="102" t="s">
        <v>10618</v>
      </c>
      <c r="AX705" s="102" t="s">
        <v>10618</v>
      </c>
      <c r="AY705" s="102" t="s">
        <v>11307</v>
      </c>
      <c r="AZ705" s="102" t="s">
        <v>11307</v>
      </c>
      <c r="BA705" s="2"/>
      <c r="BB705" s="3"/>
      <c r="BC705" s="3"/>
      <c r="BD705" s="3"/>
      <c r="BE705" s="3"/>
    </row>
    <row r="706" spans="1:57" x14ac:dyDescent="0.3">
      <c r="A706" s="62" t="s">
        <v>725</v>
      </c>
      <c r="B706" s="63"/>
      <c r="C706" s="63"/>
      <c r="D706" s="64"/>
      <c r="E706" s="66"/>
      <c r="F706" s="98" t="s">
        <v>7553</v>
      </c>
      <c r="G706" s="63"/>
      <c r="H706" s="67"/>
      <c r="I706" s="68"/>
      <c r="J706" s="68"/>
      <c r="K706" s="67" t="s">
        <v>10005</v>
      </c>
      <c r="L706" s="71"/>
      <c r="M706" s="72">
        <v>7159.77783203125</v>
      </c>
      <c r="N706" s="72">
        <v>1891.7027587890625</v>
      </c>
      <c r="O706" s="73"/>
      <c r="P706" s="74"/>
      <c r="Q706" s="74"/>
      <c r="R706" s="84"/>
      <c r="S706" s="48">
        <v>0</v>
      </c>
      <c r="T706" s="48">
        <v>1</v>
      </c>
      <c r="U706" s="49">
        <v>0</v>
      </c>
      <c r="V706" s="49">
        <v>1</v>
      </c>
      <c r="W706" s="49">
        <v>0</v>
      </c>
      <c r="X706" s="49">
        <v>1</v>
      </c>
      <c r="Y706" s="49">
        <v>0</v>
      </c>
      <c r="Z706" s="49">
        <v>0</v>
      </c>
      <c r="AA706" s="69">
        <v>706</v>
      </c>
      <c r="AB706" s="69"/>
      <c r="AC706" s="70"/>
      <c r="AD706" s="76">
        <v>1470</v>
      </c>
      <c r="AE706" s="76">
        <v>587</v>
      </c>
      <c r="AF706" s="76">
        <v>15783</v>
      </c>
      <c r="AG706" s="76">
        <v>6444</v>
      </c>
      <c r="AH706" s="76"/>
      <c r="AI706" s="76" t="s">
        <v>5199</v>
      </c>
      <c r="AJ706" s="76" t="s">
        <v>5666</v>
      </c>
      <c r="AK706" s="76"/>
      <c r="AL706" s="76"/>
      <c r="AM706" s="78">
        <v>39860.708252314813</v>
      </c>
      <c r="AN706" s="76" t="s">
        <v>8071</v>
      </c>
      <c r="AO706" s="81" t="s">
        <v>8775</v>
      </c>
      <c r="AP706" s="76" t="s">
        <v>66</v>
      </c>
      <c r="AQ706" s="48"/>
      <c r="AR706" s="48"/>
      <c r="AS706" s="48"/>
      <c r="AT706" s="48"/>
      <c r="AU706" s="48"/>
      <c r="AV706" s="48"/>
      <c r="AW706" s="102" t="s">
        <v>10963</v>
      </c>
      <c r="AX706" s="102" t="s">
        <v>10963</v>
      </c>
      <c r="AY706" s="102" t="s">
        <v>11651</v>
      </c>
      <c r="AZ706" s="102" t="s">
        <v>11651</v>
      </c>
      <c r="BA706" s="2"/>
      <c r="BB706" s="3"/>
      <c r="BC706" s="3"/>
      <c r="BD706" s="3"/>
      <c r="BE706" s="3"/>
    </row>
    <row r="707" spans="1:57" x14ac:dyDescent="0.3">
      <c r="A707" s="62" t="s">
        <v>1324</v>
      </c>
      <c r="B707" s="63"/>
      <c r="C707" s="63"/>
      <c r="D707" s="64"/>
      <c r="E707" s="66"/>
      <c r="F707" s="98" t="s">
        <v>7554</v>
      </c>
      <c r="G707" s="63"/>
      <c r="H707" s="67"/>
      <c r="I707" s="68"/>
      <c r="J707" s="68"/>
      <c r="K707" s="67" t="s">
        <v>10006</v>
      </c>
      <c r="L707" s="71"/>
      <c r="M707" s="72">
        <v>7283.22216796875</v>
      </c>
      <c r="N707" s="72">
        <v>1829.3388671875</v>
      </c>
      <c r="O707" s="73"/>
      <c r="P707" s="74"/>
      <c r="Q707" s="74"/>
      <c r="R707" s="84"/>
      <c r="S707" s="48">
        <v>1</v>
      </c>
      <c r="T707" s="48">
        <v>0</v>
      </c>
      <c r="U707" s="49">
        <v>0</v>
      </c>
      <c r="V707" s="49">
        <v>1</v>
      </c>
      <c r="W707" s="49">
        <v>0</v>
      </c>
      <c r="X707" s="49">
        <v>1</v>
      </c>
      <c r="Y707" s="49">
        <v>0</v>
      </c>
      <c r="Z707" s="49">
        <v>0</v>
      </c>
      <c r="AA707" s="69">
        <v>707</v>
      </c>
      <c r="AB707" s="69"/>
      <c r="AC707" s="70"/>
      <c r="AD707" s="76">
        <v>1423</v>
      </c>
      <c r="AE707" s="76">
        <v>2818</v>
      </c>
      <c r="AF707" s="76">
        <v>191975</v>
      </c>
      <c r="AG707" s="76">
        <v>15951</v>
      </c>
      <c r="AH707" s="76"/>
      <c r="AI707" s="76" t="s">
        <v>5200</v>
      </c>
      <c r="AJ707" s="76" t="s">
        <v>6090</v>
      </c>
      <c r="AK707" s="76"/>
      <c r="AL707" s="76"/>
      <c r="AM707" s="78">
        <v>40016.996458333335</v>
      </c>
      <c r="AN707" s="76" t="s">
        <v>8071</v>
      </c>
      <c r="AO707" s="81" t="s">
        <v>8776</v>
      </c>
      <c r="AP707" s="76" t="s">
        <v>65</v>
      </c>
      <c r="AQ707" s="48"/>
      <c r="AR707" s="48"/>
      <c r="AS707" s="48"/>
      <c r="AT707" s="48"/>
      <c r="AU707" s="48"/>
      <c r="AV707" s="48"/>
      <c r="AW707" s="48"/>
      <c r="AX707" s="48"/>
      <c r="AY707" s="48"/>
      <c r="AZ707" s="48"/>
      <c r="BA707" s="2"/>
      <c r="BB707" s="3"/>
      <c r="BC707" s="3"/>
      <c r="BD707" s="3"/>
      <c r="BE707" s="3"/>
    </row>
    <row r="708" spans="1:57" x14ac:dyDescent="0.3">
      <c r="A708" s="62" t="s">
        <v>726</v>
      </c>
      <c r="B708" s="63"/>
      <c r="C708" s="63"/>
      <c r="D708" s="64"/>
      <c r="E708" s="66"/>
      <c r="F708" s="98" t="s">
        <v>7555</v>
      </c>
      <c r="G708" s="63"/>
      <c r="H708" s="67"/>
      <c r="I708" s="68"/>
      <c r="J708" s="68"/>
      <c r="K708" s="67" t="s">
        <v>10007</v>
      </c>
      <c r="L708" s="71"/>
      <c r="M708" s="72">
        <v>883.97564697265625</v>
      </c>
      <c r="N708" s="72">
        <v>5025.64111328125</v>
      </c>
      <c r="O708" s="73"/>
      <c r="P708" s="74"/>
      <c r="Q708" s="74"/>
      <c r="R708" s="84"/>
      <c r="S708" s="48">
        <v>0</v>
      </c>
      <c r="T708" s="48">
        <v>1</v>
      </c>
      <c r="U708" s="49">
        <v>0</v>
      </c>
      <c r="V708" s="49">
        <v>6.1729999999999997E-3</v>
      </c>
      <c r="W708" s="49">
        <v>0</v>
      </c>
      <c r="X708" s="49">
        <v>0.54322700000000002</v>
      </c>
      <c r="Y708" s="49">
        <v>0</v>
      </c>
      <c r="Z708" s="49">
        <v>0</v>
      </c>
      <c r="AA708" s="69">
        <v>708</v>
      </c>
      <c r="AB708" s="69"/>
      <c r="AC708" s="70"/>
      <c r="AD708" s="76">
        <v>259</v>
      </c>
      <c r="AE708" s="76">
        <v>104</v>
      </c>
      <c r="AF708" s="76">
        <v>12131</v>
      </c>
      <c r="AG708" s="76">
        <v>60</v>
      </c>
      <c r="AH708" s="76"/>
      <c r="AI708" s="76" t="s">
        <v>5201</v>
      </c>
      <c r="AJ708" s="76" t="s">
        <v>6091</v>
      </c>
      <c r="AK708" s="76"/>
      <c r="AL708" s="76"/>
      <c r="AM708" s="78">
        <v>40141.682222222225</v>
      </c>
      <c r="AN708" s="76" t="s">
        <v>8071</v>
      </c>
      <c r="AO708" s="81" t="s">
        <v>8777</v>
      </c>
      <c r="AP708" s="76" t="s">
        <v>66</v>
      </c>
      <c r="AQ708" s="48"/>
      <c r="AR708" s="48"/>
      <c r="AS708" s="48"/>
      <c r="AT708" s="48"/>
      <c r="AU708" s="48"/>
      <c r="AV708" s="48"/>
      <c r="AW708" s="102" t="s">
        <v>10901</v>
      </c>
      <c r="AX708" s="102" t="s">
        <v>10901</v>
      </c>
      <c r="AY708" s="102" t="s">
        <v>11589</v>
      </c>
      <c r="AZ708" s="102" t="s">
        <v>11589</v>
      </c>
      <c r="BA708" s="2"/>
      <c r="BB708" s="3"/>
      <c r="BC708" s="3"/>
      <c r="BD708" s="3"/>
      <c r="BE708" s="3"/>
    </row>
    <row r="709" spans="1:57" x14ac:dyDescent="0.3">
      <c r="A709" s="62" t="s">
        <v>727</v>
      </c>
      <c r="B709" s="63"/>
      <c r="C709" s="63"/>
      <c r="D709" s="64"/>
      <c r="E709" s="66"/>
      <c r="F709" s="98" t="s">
        <v>7556</v>
      </c>
      <c r="G709" s="63"/>
      <c r="H709" s="67"/>
      <c r="I709" s="68"/>
      <c r="J709" s="68"/>
      <c r="K709" s="67" t="s">
        <v>10008</v>
      </c>
      <c r="L709" s="71"/>
      <c r="M709" s="72">
        <v>477.37643432617188</v>
      </c>
      <c r="N709" s="72">
        <v>824.74420166015625</v>
      </c>
      <c r="O709" s="73"/>
      <c r="P709" s="74"/>
      <c r="Q709" s="74"/>
      <c r="R709" s="84"/>
      <c r="S709" s="48">
        <v>0</v>
      </c>
      <c r="T709" s="48">
        <v>2</v>
      </c>
      <c r="U709" s="49">
        <v>0</v>
      </c>
      <c r="V709" s="49">
        <v>3.125E-2</v>
      </c>
      <c r="W709" s="49">
        <v>0</v>
      </c>
      <c r="X709" s="49">
        <v>0.58333299999999999</v>
      </c>
      <c r="Y709" s="49">
        <v>0.5</v>
      </c>
      <c r="Z709" s="49">
        <v>0</v>
      </c>
      <c r="AA709" s="69">
        <v>709</v>
      </c>
      <c r="AB709" s="69"/>
      <c r="AC709" s="70"/>
      <c r="AD709" s="76">
        <v>1907</v>
      </c>
      <c r="AE709" s="76">
        <v>779</v>
      </c>
      <c r="AF709" s="76">
        <v>4252</v>
      </c>
      <c r="AG709" s="76">
        <v>18991</v>
      </c>
      <c r="AH709" s="76"/>
      <c r="AI709" s="76"/>
      <c r="AJ709" s="76" t="s">
        <v>6092</v>
      </c>
      <c r="AK709" s="76"/>
      <c r="AL709" s="76"/>
      <c r="AM709" s="78">
        <v>39534.56790509259</v>
      </c>
      <c r="AN709" s="76" t="s">
        <v>8071</v>
      </c>
      <c r="AO709" s="81" t="s">
        <v>8778</v>
      </c>
      <c r="AP709" s="76" t="s">
        <v>66</v>
      </c>
      <c r="AQ709" s="48"/>
      <c r="AR709" s="48"/>
      <c r="AS709" s="48"/>
      <c r="AT709" s="48"/>
      <c r="AU709" s="48"/>
      <c r="AV709" s="48"/>
      <c r="AW709" s="102" t="s">
        <v>10878</v>
      </c>
      <c r="AX709" s="102" t="s">
        <v>10878</v>
      </c>
      <c r="AY709" s="102" t="s">
        <v>11566</v>
      </c>
      <c r="AZ709" s="102" t="s">
        <v>11566</v>
      </c>
      <c r="BA709" s="2"/>
      <c r="BB709" s="3"/>
      <c r="BC709" s="3"/>
      <c r="BD709" s="3"/>
      <c r="BE709" s="3"/>
    </row>
    <row r="710" spans="1:57" x14ac:dyDescent="0.3">
      <c r="A710" s="62" t="s">
        <v>728</v>
      </c>
      <c r="B710" s="63"/>
      <c r="C710" s="63"/>
      <c r="D710" s="64"/>
      <c r="E710" s="66"/>
      <c r="F710" s="98" t="s">
        <v>7557</v>
      </c>
      <c r="G710" s="63"/>
      <c r="H710" s="67"/>
      <c r="I710" s="68"/>
      <c r="J710" s="68"/>
      <c r="K710" s="67" t="s">
        <v>10009</v>
      </c>
      <c r="L710" s="71"/>
      <c r="M710" s="72">
        <v>7159.77783203125</v>
      </c>
      <c r="N710" s="72">
        <v>873.09356689453125</v>
      </c>
      <c r="O710" s="73"/>
      <c r="P710" s="74"/>
      <c r="Q710" s="74"/>
      <c r="R710" s="84"/>
      <c r="S710" s="48">
        <v>0</v>
      </c>
      <c r="T710" s="48">
        <v>1</v>
      </c>
      <c r="U710" s="49">
        <v>0</v>
      </c>
      <c r="V710" s="49">
        <v>1</v>
      </c>
      <c r="W710" s="49">
        <v>0</v>
      </c>
      <c r="X710" s="49">
        <v>1</v>
      </c>
      <c r="Y710" s="49">
        <v>0</v>
      </c>
      <c r="Z710" s="49">
        <v>0</v>
      </c>
      <c r="AA710" s="69">
        <v>710</v>
      </c>
      <c r="AB710" s="69"/>
      <c r="AC710" s="70"/>
      <c r="AD710" s="76">
        <v>373</v>
      </c>
      <c r="AE710" s="76">
        <v>33</v>
      </c>
      <c r="AF710" s="76">
        <v>2337</v>
      </c>
      <c r="AG710" s="76">
        <v>753</v>
      </c>
      <c r="AH710" s="76"/>
      <c r="AI710" s="76" t="s">
        <v>5202</v>
      </c>
      <c r="AJ710" s="76"/>
      <c r="AK710" s="76"/>
      <c r="AL710" s="76"/>
      <c r="AM710" s="78">
        <v>40946.90289351852</v>
      </c>
      <c r="AN710" s="76" t="s">
        <v>8071</v>
      </c>
      <c r="AO710" s="81" t="s">
        <v>8779</v>
      </c>
      <c r="AP710" s="76" t="s">
        <v>66</v>
      </c>
      <c r="AQ710" s="48"/>
      <c r="AR710" s="48"/>
      <c r="AS710" s="48"/>
      <c r="AT710" s="48"/>
      <c r="AU710" s="48"/>
      <c r="AV710" s="48"/>
      <c r="AW710" s="102" t="s">
        <v>10964</v>
      </c>
      <c r="AX710" s="102" t="s">
        <v>10964</v>
      </c>
      <c r="AY710" s="102" t="s">
        <v>11652</v>
      </c>
      <c r="AZ710" s="102" t="s">
        <v>11652</v>
      </c>
      <c r="BA710" s="2"/>
      <c r="BB710" s="3"/>
      <c r="BC710" s="3"/>
      <c r="BD710" s="3"/>
      <c r="BE710" s="3"/>
    </row>
    <row r="711" spans="1:57" x14ac:dyDescent="0.3">
      <c r="A711" s="62" t="s">
        <v>1325</v>
      </c>
      <c r="B711" s="63"/>
      <c r="C711" s="63"/>
      <c r="D711" s="64"/>
      <c r="E711" s="66"/>
      <c r="F711" s="98" t="s">
        <v>7558</v>
      </c>
      <c r="G711" s="63"/>
      <c r="H711" s="67"/>
      <c r="I711" s="68"/>
      <c r="J711" s="68"/>
      <c r="K711" s="67" t="s">
        <v>10010</v>
      </c>
      <c r="L711" s="71"/>
      <c r="M711" s="72">
        <v>7283.22216796875</v>
      </c>
      <c r="N711" s="72">
        <v>935.4573974609375</v>
      </c>
      <c r="O711" s="73"/>
      <c r="P711" s="74"/>
      <c r="Q711" s="74"/>
      <c r="R711" s="84"/>
      <c r="S711" s="48">
        <v>1</v>
      </c>
      <c r="T711" s="48">
        <v>0</v>
      </c>
      <c r="U711" s="49">
        <v>0</v>
      </c>
      <c r="V711" s="49">
        <v>1</v>
      </c>
      <c r="W711" s="49">
        <v>0</v>
      </c>
      <c r="X711" s="49">
        <v>1</v>
      </c>
      <c r="Y711" s="49">
        <v>0</v>
      </c>
      <c r="Z711" s="49">
        <v>0</v>
      </c>
      <c r="AA711" s="69">
        <v>711</v>
      </c>
      <c r="AB711" s="69"/>
      <c r="AC711" s="70"/>
      <c r="AD711" s="76">
        <v>928</v>
      </c>
      <c r="AE711" s="76">
        <v>41673</v>
      </c>
      <c r="AF711" s="76">
        <v>111542</v>
      </c>
      <c r="AG711" s="76">
        <v>7359</v>
      </c>
      <c r="AH711" s="76"/>
      <c r="AI711" s="76" t="s">
        <v>5203</v>
      </c>
      <c r="AJ711" s="76" t="s">
        <v>5672</v>
      </c>
      <c r="AK711" s="81" t="s">
        <v>6651</v>
      </c>
      <c r="AL711" s="76"/>
      <c r="AM711" s="78">
        <v>40291.357499999998</v>
      </c>
      <c r="AN711" s="76" t="s">
        <v>8071</v>
      </c>
      <c r="AO711" s="81" t="s">
        <v>8780</v>
      </c>
      <c r="AP711" s="76" t="s">
        <v>65</v>
      </c>
      <c r="AQ711" s="48"/>
      <c r="AR711" s="48"/>
      <c r="AS711" s="48"/>
      <c r="AT711" s="48"/>
      <c r="AU711" s="48"/>
      <c r="AV711" s="48"/>
      <c r="AW711" s="48"/>
      <c r="AX711" s="48"/>
      <c r="AY711" s="48"/>
      <c r="AZ711" s="48"/>
      <c r="BA711" s="2"/>
      <c r="BB711" s="3"/>
      <c r="BC711" s="3"/>
      <c r="BD711" s="3"/>
      <c r="BE711" s="3"/>
    </row>
    <row r="712" spans="1:57" x14ac:dyDescent="0.3">
      <c r="A712" s="62" t="s">
        <v>729</v>
      </c>
      <c r="B712" s="63"/>
      <c r="C712" s="63"/>
      <c r="D712" s="64"/>
      <c r="E712" s="66"/>
      <c r="F712" s="98" t="s">
        <v>7559</v>
      </c>
      <c r="G712" s="63"/>
      <c r="H712" s="67"/>
      <c r="I712" s="68"/>
      <c r="J712" s="68"/>
      <c r="K712" s="67" t="s">
        <v>10011</v>
      </c>
      <c r="L712" s="71"/>
      <c r="M712" s="72">
        <v>2515.572509765625</v>
      </c>
      <c r="N712" s="72">
        <v>249.45530700683594</v>
      </c>
      <c r="O712" s="73"/>
      <c r="P712" s="74"/>
      <c r="Q712" s="74"/>
      <c r="R712" s="84"/>
      <c r="S712" s="48">
        <v>0</v>
      </c>
      <c r="T712" s="48">
        <v>1</v>
      </c>
      <c r="U712" s="49">
        <v>0</v>
      </c>
      <c r="V712" s="49">
        <v>0.2</v>
      </c>
      <c r="W712" s="49">
        <v>0</v>
      </c>
      <c r="X712" s="49">
        <v>0.693693</v>
      </c>
      <c r="Y712" s="49">
        <v>0</v>
      </c>
      <c r="Z712" s="49">
        <v>0</v>
      </c>
      <c r="AA712" s="69">
        <v>712</v>
      </c>
      <c r="AB712" s="69"/>
      <c r="AC712" s="70"/>
      <c r="AD712" s="76">
        <v>196</v>
      </c>
      <c r="AE712" s="76">
        <v>119</v>
      </c>
      <c r="AF712" s="76">
        <v>1414</v>
      </c>
      <c r="AG712" s="76">
        <v>1243</v>
      </c>
      <c r="AH712" s="76"/>
      <c r="AI712" s="76" t="s">
        <v>5204</v>
      </c>
      <c r="AJ712" s="76" t="s">
        <v>6093</v>
      </c>
      <c r="AK712" s="76"/>
      <c r="AL712" s="76"/>
      <c r="AM712" s="78">
        <v>42806.644780092596</v>
      </c>
      <c r="AN712" s="76" t="s">
        <v>8071</v>
      </c>
      <c r="AO712" s="81" t="s">
        <v>8781</v>
      </c>
      <c r="AP712" s="76" t="s">
        <v>66</v>
      </c>
      <c r="AQ712" s="48"/>
      <c r="AR712" s="48"/>
      <c r="AS712" s="48"/>
      <c r="AT712" s="48"/>
      <c r="AU712" s="48"/>
      <c r="AV712" s="48"/>
      <c r="AW712" s="102" t="s">
        <v>10630</v>
      </c>
      <c r="AX712" s="102" t="s">
        <v>10630</v>
      </c>
      <c r="AY712" s="102" t="s">
        <v>11319</v>
      </c>
      <c r="AZ712" s="102" t="s">
        <v>11319</v>
      </c>
      <c r="BA712" s="2"/>
      <c r="BB712" s="3"/>
      <c r="BC712" s="3"/>
      <c r="BD712" s="3"/>
      <c r="BE712" s="3"/>
    </row>
    <row r="713" spans="1:57" x14ac:dyDescent="0.3">
      <c r="A713" s="62" t="s">
        <v>730</v>
      </c>
      <c r="B713" s="63"/>
      <c r="C713" s="63"/>
      <c r="D713" s="64"/>
      <c r="E713" s="66"/>
      <c r="F713" s="98" t="s">
        <v>6923</v>
      </c>
      <c r="G713" s="63"/>
      <c r="H713" s="67"/>
      <c r="I713" s="68"/>
      <c r="J713" s="68"/>
      <c r="K713" s="67" t="s">
        <v>10012</v>
      </c>
      <c r="L713" s="71"/>
      <c r="M713" s="72">
        <v>1165.2657470703125</v>
      </c>
      <c r="N713" s="72">
        <v>4930.7509765625</v>
      </c>
      <c r="O713" s="73"/>
      <c r="P713" s="74"/>
      <c r="Q713" s="74"/>
      <c r="R713" s="84"/>
      <c r="S713" s="48">
        <v>0</v>
      </c>
      <c r="T713" s="48">
        <v>1</v>
      </c>
      <c r="U713" s="49">
        <v>0</v>
      </c>
      <c r="V713" s="49">
        <v>6.1729999999999997E-3</v>
      </c>
      <c r="W713" s="49">
        <v>0</v>
      </c>
      <c r="X713" s="49">
        <v>0.54322700000000002</v>
      </c>
      <c r="Y713" s="49">
        <v>0</v>
      </c>
      <c r="Z713" s="49">
        <v>0</v>
      </c>
      <c r="AA713" s="69">
        <v>713</v>
      </c>
      <c r="AB713" s="69"/>
      <c r="AC713" s="70"/>
      <c r="AD713" s="76">
        <v>109</v>
      </c>
      <c r="AE713" s="76">
        <v>3</v>
      </c>
      <c r="AF713" s="76">
        <v>69</v>
      </c>
      <c r="AG713" s="76">
        <v>936</v>
      </c>
      <c r="AH713" s="76"/>
      <c r="AI713" s="76" t="s">
        <v>5205</v>
      </c>
      <c r="AJ713" s="76" t="s">
        <v>6094</v>
      </c>
      <c r="AK713" s="76"/>
      <c r="AL713" s="76"/>
      <c r="AM713" s="78">
        <v>42439.521134259259</v>
      </c>
      <c r="AN713" s="76" t="s">
        <v>8071</v>
      </c>
      <c r="AO713" s="81" t="s">
        <v>8782</v>
      </c>
      <c r="AP713" s="76" t="s">
        <v>66</v>
      </c>
      <c r="AQ713" s="48"/>
      <c r="AR713" s="48"/>
      <c r="AS713" s="48"/>
      <c r="AT713" s="48"/>
      <c r="AU713" s="48"/>
      <c r="AV713" s="48"/>
      <c r="AW713" s="102" t="s">
        <v>10901</v>
      </c>
      <c r="AX713" s="102" t="s">
        <v>10901</v>
      </c>
      <c r="AY713" s="102" t="s">
        <v>11589</v>
      </c>
      <c r="AZ713" s="102" t="s">
        <v>11589</v>
      </c>
      <c r="BA713" s="2"/>
      <c r="BB713" s="3"/>
      <c r="BC713" s="3"/>
      <c r="BD713" s="3"/>
      <c r="BE713" s="3"/>
    </row>
    <row r="714" spans="1:57" x14ac:dyDescent="0.3">
      <c r="A714" s="62" t="s">
        <v>731</v>
      </c>
      <c r="B714" s="63"/>
      <c r="C714" s="63"/>
      <c r="D714" s="64"/>
      <c r="E714" s="66"/>
      <c r="F714" s="98" t="s">
        <v>7560</v>
      </c>
      <c r="G714" s="63"/>
      <c r="H714" s="67"/>
      <c r="I714" s="68"/>
      <c r="J714" s="68"/>
      <c r="K714" s="67" t="s">
        <v>10013</v>
      </c>
      <c r="L714" s="71"/>
      <c r="M714" s="72">
        <v>725.552978515625</v>
      </c>
      <c r="N714" s="72">
        <v>9399.2021484375</v>
      </c>
      <c r="O714" s="73"/>
      <c r="P714" s="74"/>
      <c r="Q714" s="74"/>
      <c r="R714" s="84"/>
      <c r="S714" s="48">
        <v>1</v>
      </c>
      <c r="T714" s="48">
        <v>1</v>
      </c>
      <c r="U714" s="49">
        <v>0</v>
      </c>
      <c r="V714" s="49">
        <v>0</v>
      </c>
      <c r="W714" s="49">
        <v>0</v>
      </c>
      <c r="X714" s="49">
        <v>1</v>
      </c>
      <c r="Y714" s="49">
        <v>0</v>
      </c>
      <c r="Z714" s="49" t="s">
        <v>10536</v>
      </c>
      <c r="AA714" s="69">
        <v>714</v>
      </c>
      <c r="AB714" s="69"/>
      <c r="AC714" s="70"/>
      <c r="AD714" s="76">
        <v>171</v>
      </c>
      <c r="AE714" s="76">
        <v>1437</v>
      </c>
      <c r="AF714" s="76">
        <v>5324</v>
      </c>
      <c r="AG714" s="76">
        <v>4024</v>
      </c>
      <c r="AH714" s="76"/>
      <c r="AI714" s="76" t="s">
        <v>5206</v>
      </c>
      <c r="AJ714" s="76" t="s">
        <v>6095</v>
      </c>
      <c r="AK714" s="76"/>
      <c r="AL714" s="76"/>
      <c r="AM714" s="78">
        <v>40090.932835648149</v>
      </c>
      <c r="AN714" s="76" t="s">
        <v>8071</v>
      </c>
      <c r="AO714" s="81" t="s">
        <v>8783</v>
      </c>
      <c r="AP714" s="76" t="s">
        <v>66</v>
      </c>
      <c r="AQ714" s="48" t="s">
        <v>2243</v>
      </c>
      <c r="AR714" s="48" t="s">
        <v>2243</v>
      </c>
      <c r="AS714" s="48" t="s">
        <v>2350</v>
      </c>
      <c r="AT714" s="48" t="s">
        <v>2350</v>
      </c>
      <c r="AU714" s="48"/>
      <c r="AV714" s="48"/>
      <c r="AW714" s="102" t="s">
        <v>10965</v>
      </c>
      <c r="AX714" s="102" t="s">
        <v>10965</v>
      </c>
      <c r="AY714" s="102" t="s">
        <v>11653</v>
      </c>
      <c r="AZ714" s="102" t="s">
        <v>11653</v>
      </c>
      <c r="BA714" s="2"/>
      <c r="BB714" s="3"/>
      <c r="BC714" s="3"/>
      <c r="BD714" s="3"/>
      <c r="BE714" s="3"/>
    </row>
    <row r="715" spans="1:57" x14ac:dyDescent="0.3">
      <c r="A715" s="62" t="s">
        <v>732</v>
      </c>
      <c r="B715" s="63"/>
      <c r="C715" s="63"/>
      <c r="D715" s="64"/>
      <c r="E715" s="66"/>
      <c r="F715" s="98" t="s">
        <v>7561</v>
      </c>
      <c r="G715" s="63"/>
      <c r="H715" s="67"/>
      <c r="I715" s="68"/>
      <c r="J715" s="68"/>
      <c r="K715" s="67" t="s">
        <v>10014</v>
      </c>
      <c r="L715" s="71"/>
      <c r="M715" s="72">
        <v>370.33334350585938</v>
      </c>
      <c r="N715" s="72">
        <v>675.85296630859375</v>
      </c>
      <c r="O715" s="73"/>
      <c r="P715" s="74"/>
      <c r="Q715" s="74"/>
      <c r="R715" s="84"/>
      <c r="S715" s="48">
        <v>0</v>
      </c>
      <c r="T715" s="48">
        <v>2</v>
      </c>
      <c r="U715" s="49">
        <v>0</v>
      </c>
      <c r="V715" s="49">
        <v>3.125E-2</v>
      </c>
      <c r="W715" s="49">
        <v>0</v>
      </c>
      <c r="X715" s="49">
        <v>0.58333299999999999</v>
      </c>
      <c r="Y715" s="49">
        <v>0.5</v>
      </c>
      <c r="Z715" s="49">
        <v>0</v>
      </c>
      <c r="AA715" s="69">
        <v>715</v>
      </c>
      <c r="AB715" s="69"/>
      <c r="AC715" s="70"/>
      <c r="AD715" s="76">
        <v>237</v>
      </c>
      <c r="AE715" s="76">
        <v>24</v>
      </c>
      <c r="AF715" s="76">
        <v>3410</v>
      </c>
      <c r="AG715" s="76">
        <v>6428</v>
      </c>
      <c r="AH715" s="76"/>
      <c r="AI715" s="76" t="s">
        <v>5207</v>
      </c>
      <c r="AJ715" s="76"/>
      <c r="AK715" s="81" t="s">
        <v>6652</v>
      </c>
      <c r="AL715" s="76"/>
      <c r="AM715" s="78">
        <v>43342.763067129628</v>
      </c>
      <c r="AN715" s="76" t="s">
        <v>8071</v>
      </c>
      <c r="AO715" s="81" t="s">
        <v>8784</v>
      </c>
      <c r="AP715" s="76" t="s">
        <v>66</v>
      </c>
      <c r="AQ715" s="48"/>
      <c r="AR715" s="48"/>
      <c r="AS715" s="48"/>
      <c r="AT715" s="48"/>
      <c r="AU715" s="48"/>
      <c r="AV715" s="48"/>
      <c r="AW715" s="102" t="s">
        <v>10878</v>
      </c>
      <c r="AX715" s="102" t="s">
        <v>10878</v>
      </c>
      <c r="AY715" s="102" t="s">
        <v>11566</v>
      </c>
      <c r="AZ715" s="102" t="s">
        <v>11566</v>
      </c>
      <c r="BA715" s="2"/>
      <c r="BB715" s="3"/>
      <c r="BC715" s="3"/>
      <c r="BD715" s="3"/>
      <c r="BE715" s="3"/>
    </row>
    <row r="716" spans="1:57" x14ac:dyDescent="0.3">
      <c r="A716" s="62" t="s">
        <v>733</v>
      </c>
      <c r="B716" s="63"/>
      <c r="C716" s="63"/>
      <c r="D716" s="64"/>
      <c r="E716" s="66"/>
      <c r="F716" s="98" t="s">
        <v>7562</v>
      </c>
      <c r="G716" s="63"/>
      <c r="H716" s="67"/>
      <c r="I716" s="68"/>
      <c r="J716" s="68"/>
      <c r="K716" s="67" t="s">
        <v>10015</v>
      </c>
      <c r="L716" s="71"/>
      <c r="M716" s="72">
        <v>1539.7457275390625</v>
      </c>
      <c r="N716" s="72">
        <v>6094.7099609375</v>
      </c>
      <c r="O716" s="73"/>
      <c r="P716" s="74"/>
      <c r="Q716" s="74"/>
      <c r="R716" s="84"/>
      <c r="S716" s="48">
        <v>0</v>
      </c>
      <c r="T716" s="48">
        <v>1</v>
      </c>
      <c r="U716" s="49">
        <v>0</v>
      </c>
      <c r="V716" s="49">
        <v>9.7090000000000006E-3</v>
      </c>
      <c r="W716" s="49">
        <v>1.8818999999999999E-2</v>
      </c>
      <c r="X716" s="49">
        <v>0.54937599999999998</v>
      </c>
      <c r="Y716" s="49">
        <v>0</v>
      </c>
      <c r="Z716" s="49">
        <v>0</v>
      </c>
      <c r="AA716" s="69">
        <v>716</v>
      </c>
      <c r="AB716" s="69"/>
      <c r="AC716" s="70"/>
      <c r="AD716" s="76">
        <v>592</v>
      </c>
      <c r="AE716" s="76">
        <v>239</v>
      </c>
      <c r="AF716" s="76">
        <v>5339</v>
      </c>
      <c r="AG716" s="76">
        <v>26188</v>
      </c>
      <c r="AH716" s="76"/>
      <c r="AI716" s="76" t="s">
        <v>5208</v>
      </c>
      <c r="AJ716" s="76" t="s">
        <v>6096</v>
      </c>
      <c r="AK716" s="81" t="s">
        <v>6653</v>
      </c>
      <c r="AL716" s="76"/>
      <c r="AM716" s="78">
        <v>42114.666180555556</v>
      </c>
      <c r="AN716" s="76" t="s">
        <v>8071</v>
      </c>
      <c r="AO716" s="81" t="s">
        <v>8785</v>
      </c>
      <c r="AP716" s="76" t="s">
        <v>66</v>
      </c>
      <c r="AQ716" s="48"/>
      <c r="AR716" s="48"/>
      <c r="AS716" s="48"/>
      <c r="AT716" s="48"/>
      <c r="AU716" s="48"/>
      <c r="AV716" s="48"/>
      <c r="AW716" s="102" t="s">
        <v>10629</v>
      </c>
      <c r="AX716" s="102" t="s">
        <v>10629</v>
      </c>
      <c r="AY716" s="102" t="s">
        <v>11318</v>
      </c>
      <c r="AZ716" s="102" t="s">
        <v>11318</v>
      </c>
      <c r="BA716" s="2"/>
      <c r="BB716" s="3"/>
      <c r="BC716" s="3"/>
      <c r="BD716" s="3"/>
      <c r="BE716" s="3"/>
    </row>
    <row r="717" spans="1:57" x14ac:dyDescent="0.3">
      <c r="A717" s="62" t="s">
        <v>734</v>
      </c>
      <c r="B717" s="63"/>
      <c r="C717" s="63"/>
      <c r="D717" s="64"/>
      <c r="E717" s="66"/>
      <c r="F717" s="98" t="s">
        <v>7563</v>
      </c>
      <c r="G717" s="63"/>
      <c r="H717" s="67"/>
      <c r="I717" s="68"/>
      <c r="J717" s="68"/>
      <c r="K717" s="67" t="s">
        <v>10016</v>
      </c>
      <c r="L717" s="71"/>
      <c r="M717" s="72">
        <v>7653.5556640625</v>
      </c>
      <c r="N717" s="72">
        <v>1891.7027587890625</v>
      </c>
      <c r="O717" s="73"/>
      <c r="P717" s="74"/>
      <c r="Q717" s="74"/>
      <c r="R717" s="84"/>
      <c r="S717" s="48">
        <v>0</v>
      </c>
      <c r="T717" s="48">
        <v>1</v>
      </c>
      <c r="U717" s="49">
        <v>0</v>
      </c>
      <c r="V717" s="49">
        <v>1</v>
      </c>
      <c r="W717" s="49">
        <v>0</v>
      </c>
      <c r="X717" s="49">
        <v>1</v>
      </c>
      <c r="Y717" s="49">
        <v>0</v>
      </c>
      <c r="Z717" s="49">
        <v>0</v>
      </c>
      <c r="AA717" s="69">
        <v>717</v>
      </c>
      <c r="AB717" s="69"/>
      <c r="AC717" s="70"/>
      <c r="AD717" s="76">
        <v>210</v>
      </c>
      <c r="AE717" s="76">
        <v>1333</v>
      </c>
      <c r="AF717" s="76">
        <v>25790</v>
      </c>
      <c r="AG717" s="76">
        <v>58487</v>
      </c>
      <c r="AH717" s="76"/>
      <c r="AI717" s="76" t="s">
        <v>5209</v>
      </c>
      <c r="AJ717" s="76"/>
      <c r="AK717" s="76"/>
      <c r="AL717" s="76"/>
      <c r="AM717" s="78">
        <v>43539.536134259259</v>
      </c>
      <c r="AN717" s="76" t="s">
        <v>8071</v>
      </c>
      <c r="AO717" s="81" t="s">
        <v>8786</v>
      </c>
      <c r="AP717" s="76" t="s">
        <v>66</v>
      </c>
      <c r="AQ717" s="48"/>
      <c r="AR717" s="48"/>
      <c r="AS717" s="48"/>
      <c r="AT717" s="48"/>
      <c r="AU717" s="48" t="s">
        <v>2419</v>
      </c>
      <c r="AV717" s="48" t="s">
        <v>2419</v>
      </c>
      <c r="AW717" s="102" t="s">
        <v>10966</v>
      </c>
      <c r="AX717" s="102" t="s">
        <v>10966</v>
      </c>
      <c r="AY717" s="102" t="s">
        <v>11654</v>
      </c>
      <c r="AZ717" s="102" t="s">
        <v>11654</v>
      </c>
      <c r="BA717" s="2"/>
      <c r="BB717" s="3"/>
      <c r="BC717" s="3"/>
      <c r="BD717" s="3"/>
      <c r="BE717" s="3"/>
    </row>
    <row r="718" spans="1:57" x14ac:dyDescent="0.3">
      <c r="A718" s="62" t="s">
        <v>1326</v>
      </c>
      <c r="B718" s="63"/>
      <c r="C718" s="63"/>
      <c r="D718" s="64"/>
      <c r="E718" s="66"/>
      <c r="F718" s="98" t="s">
        <v>7564</v>
      </c>
      <c r="G718" s="63"/>
      <c r="H718" s="67"/>
      <c r="I718" s="68"/>
      <c r="J718" s="68"/>
      <c r="K718" s="67" t="s">
        <v>10017</v>
      </c>
      <c r="L718" s="71"/>
      <c r="M718" s="72">
        <v>7746.138671875</v>
      </c>
      <c r="N718" s="72">
        <v>1808.5509033203125</v>
      </c>
      <c r="O718" s="73"/>
      <c r="P718" s="74"/>
      <c r="Q718" s="74"/>
      <c r="R718" s="84"/>
      <c r="S718" s="48">
        <v>1</v>
      </c>
      <c r="T718" s="48">
        <v>0</v>
      </c>
      <c r="U718" s="49">
        <v>0</v>
      </c>
      <c r="V718" s="49">
        <v>1</v>
      </c>
      <c r="W718" s="49">
        <v>0</v>
      </c>
      <c r="X718" s="49">
        <v>1</v>
      </c>
      <c r="Y718" s="49">
        <v>0</v>
      </c>
      <c r="Z718" s="49">
        <v>0</v>
      </c>
      <c r="AA718" s="69">
        <v>718</v>
      </c>
      <c r="AB718" s="69"/>
      <c r="AC718" s="70"/>
      <c r="AD718" s="76">
        <v>526</v>
      </c>
      <c r="AE718" s="76">
        <v>171</v>
      </c>
      <c r="AF718" s="76">
        <v>3718</v>
      </c>
      <c r="AG718" s="76">
        <v>1218</v>
      </c>
      <c r="AH718" s="76"/>
      <c r="AI718" s="76" t="s">
        <v>5210</v>
      </c>
      <c r="AJ718" s="76" t="s">
        <v>5705</v>
      </c>
      <c r="AK718" s="81" t="s">
        <v>6654</v>
      </c>
      <c r="AL718" s="76"/>
      <c r="AM718" s="78">
        <v>40660.982731481483</v>
      </c>
      <c r="AN718" s="76" t="s">
        <v>8071</v>
      </c>
      <c r="AO718" s="81" t="s">
        <v>8787</v>
      </c>
      <c r="AP718" s="76" t="s">
        <v>65</v>
      </c>
      <c r="AQ718" s="48"/>
      <c r="AR718" s="48"/>
      <c r="AS718" s="48"/>
      <c r="AT718" s="48"/>
      <c r="AU718" s="48"/>
      <c r="AV718" s="48"/>
      <c r="AW718" s="48"/>
      <c r="AX718" s="48"/>
      <c r="AY718" s="48"/>
      <c r="AZ718" s="48"/>
      <c r="BA718" s="2"/>
      <c r="BB718" s="3"/>
      <c r="BC718" s="3"/>
      <c r="BD718" s="3"/>
      <c r="BE718" s="3"/>
    </row>
    <row r="719" spans="1:57" x14ac:dyDescent="0.3">
      <c r="A719" s="62" t="s">
        <v>735</v>
      </c>
      <c r="B719" s="63"/>
      <c r="C719" s="63"/>
      <c r="D719" s="64"/>
      <c r="E719" s="66"/>
      <c r="F719" s="98" t="s">
        <v>7565</v>
      </c>
      <c r="G719" s="63"/>
      <c r="H719" s="67"/>
      <c r="I719" s="68"/>
      <c r="J719" s="68"/>
      <c r="K719" s="67" t="s">
        <v>10018</v>
      </c>
      <c r="L719" s="71"/>
      <c r="M719" s="72">
        <v>4896.54931640625</v>
      </c>
      <c r="N719" s="72">
        <v>9092.86328125</v>
      </c>
      <c r="O719" s="73"/>
      <c r="P719" s="74"/>
      <c r="Q719" s="74"/>
      <c r="R719" s="84"/>
      <c r="S719" s="48">
        <v>1</v>
      </c>
      <c r="T719" s="48">
        <v>1</v>
      </c>
      <c r="U719" s="49">
        <v>0</v>
      </c>
      <c r="V719" s="49">
        <v>0</v>
      </c>
      <c r="W719" s="49">
        <v>0</v>
      </c>
      <c r="X719" s="49">
        <v>1</v>
      </c>
      <c r="Y719" s="49">
        <v>0</v>
      </c>
      <c r="Z719" s="49" t="s">
        <v>10536</v>
      </c>
      <c r="AA719" s="69">
        <v>719</v>
      </c>
      <c r="AB719" s="69"/>
      <c r="AC719" s="70"/>
      <c r="AD719" s="76">
        <v>70</v>
      </c>
      <c r="AE719" s="76">
        <v>56</v>
      </c>
      <c r="AF719" s="76">
        <v>5861</v>
      </c>
      <c r="AG719" s="76">
        <v>4887</v>
      </c>
      <c r="AH719" s="76"/>
      <c r="AI719" s="76" t="s">
        <v>5211</v>
      </c>
      <c r="AJ719" s="76"/>
      <c r="AK719" s="76"/>
      <c r="AL719" s="76"/>
      <c r="AM719" s="78">
        <v>42276.621817129628</v>
      </c>
      <c r="AN719" s="76" t="s">
        <v>8071</v>
      </c>
      <c r="AO719" s="81" t="s">
        <v>8788</v>
      </c>
      <c r="AP719" s="76" t="s">
        <v>66</v>
      </c>
      <c r="AQ719" s="48"/>
      <c r="AR719" s="48"/>
      <c r="AS719" s="48"/>
      <c r="AT719" s="48"/>
      <c r="AU719" s="48"/>
      <c r="AV719" s="48"/>
      <c r="AW719" s="102" t="s">
        <v>10967</v>
      </c>
      <c r="AX719" s="102" t="s">
        <v>10967</v>
      </c>
      <c r="AY719" s="102" t="s">
        <v>11655</v>
      </c>
      <c r="AZ719" s="102" t="s">
        <v>11655</v>
      </c>
      <c r="BA719" s="2"/>
      <c r="BB719" s="3"/>
      <c r="BC719" s="3"/>
      <c r="BD719" s="3"/>
      <c r="BE719" s="3"/>
    </row>
    <row r="720" spans="1:57" x14ac:dyDescent="0.3">
      <c r="A720" s="62" t="s">
        <v>736</v>
      </c>
      <c r="B720" s="63"/>
      <c r="C720" s="63"/>
      <c r="D720" s="64"/>
      <c r="E720" s="66"/>
      <c r="F720" s="98" t="s">
        <v>7566</v>
      </c>
      <c r="G720" s="63"/>
      <c r="H720" s="67"/>
      <c r="I720" s="68"/>
      <c r="J720" s="68"/>
      <c r="K720" s="67" t="s">
        <v>10019</v>
      </c>
      <c r="L720" s="71"/>
      <c r="M720" s="72">
        <v>8116.47216796875</v>
      </c>
      <c r="N720" s="72">
        <v>1808.5509033203125</v>
      </c>
      <c r="O720" s="73"/>
      <c r="P720" s="74"/>
      <c r="Q720" s="74"/>
      <c r="R720" s="84"/>
      <c r="S720" s="48">
        <v>0</v>
      </c>
      <c r="T720" s="48">
        <v>1</v>
      </c>
      <c r="U720" s="49">
        <v>0</v>
      </c>
      <c r="V720" s="49">
        <v>1</v>
      </c>
      <c r="W720" s="49">
        <v>0</v>
      </c>
      <c r="X720" s="49">
        <v>1</v>
      </c>
      <c r="Y720" s="49">
        <v>0</v>
      </c>
      <c r="Z720" s="49">
        <v>0</v>
      </c>
      <c r="AA720" s="69">
        <v>720</v>
      </c>
      <c r="AB720" s="69"/>
      <c r="AC720" s="70"/>
      <c r="AD720" s="76">
        <v>2389</v>
      </c>
      <c r="AE720" s="76">
        <v>7201</v>
      </c>
      <c r="AF720" s="76">
        <v>12943</v>
      </c>
      <c r="AG720" s="76">
        <v>19423</v>
      </c>
      <c r="AH720" s="76"/>
      <c r="AI720" s="76" t="s">
        <v>5212</v>
      </c>
      <c r="AJ720" s="76" t="s">
        <v>6097</v>
      </c>
      <c r="AK720" s="76"/>
      <c r="AL720" s="76"/>
      <c r="AM720" s="78">
        <v>42186.953912037039</v>
      </c>
      <c r="AN720" s="76" t="s">
        <v>8071</v>
      </c>
      <c r="AO720" s="81" t="s">
        <v>8789</v>
      </c>
      <c r="AP720" s="76" t="s">
        <v>66</v>
      </c>
      <c r="AQ720" s="48"/>
      <c r="AR720" s="48"/>
      <c r="AS720" s="48"/>
      <c r="AT720" s="48"/>
      <c r="AU720" s="48" t="s">
        <v>2420</v>
      </c>
      <c r="AV720" s="48" t="s">
        <v>2420</v>
      </c>
      <c r="AW720" s="102" t="s">
        <v>10968</v>
      </c>
      <c r="AX720" s="102" t="s">
        <v>10968</v>
      </c>
      <c r="AY720" s="102" t="s">
        <v>11656</v>
      </c>
      <c r="AZ720" s="102" t="s">
        <v>11656</v>
      </c>
      <c r="BA720" s="2"/>
      <c r="BB720" s="3"/>
      <c r="BC720" s="3"/>
      <c r="BD720" s="3"/>
      <c r="BE720" s="3"/>
    </row>
    <row r="721" spans="1:57" x14ac:dyDescent="0.3">
      <c r="A721" s="62" t="s">
        <v>1327</v>
      </c>
      <c r="B721" s="63"/>
      <c r="C721" s="63"/>
      <c r="D721" s="64"/>
      <c r="E721" s="66"/>
      <c r="F721" s="98" t="s">
        <v>7567</v>
      </c>
      <c r="G721" s="63"/>
      <c r="H721" s="67"/>
      <c r="I721" s="68"/>
      <c r="J721" s="68"/>
      <c r="K721" s="67" t="s">
        <v>10020</v>
      </c>
      <c r="L721" s="71"/>
      <c r="M721" s="72">
        <v>8209.0556640625</v>
      </c>
      <c r="N721" s="72">
        <v>1891.7027587890625</v>
      </c>
      <c r="O721" s="73"/>
      <c r="P721" s="74"/>
      <c r="Q721" s="74"/>
      <c r="R721" s="84"/>
      <c r="S721" s="48">
        <v>1</v>
      </c>
      <c r="T721" s="48">
        <v>0</v>
      </c>
      <c r="U721" s="49">
        <v>0</v>
      </c>
      <c r="V721" s="49">
        <v>1</v>
      </c>
      <c r="W721" s="49">
        <v>0</v>
      </c>
      <c r="X721" s="49">
        <v>1</v>
      </c>
      <c r="Y721" s="49">
        <v>0</v>
      </c>
      <c r="Z721" s="49">
        <v>0</v>
      </c>
      <c r="AA721" s="69">
        <v>721</v>
      </c>
      <c r="AB721" s="69"/>
      <c r="AC721" s="70"/>
      <c r="AD721" s="76">
        <v>305</v>
      </c>
      <c r="AE721" s="76">
        <v>734</v>
      </c>
      <c r="AF721" s="76">
        <v>846</v>
      </c>
      <c r="AG721" s="76">
        <v>804</v>
      </c>
      <c r="AH721" s="76"/>
      <c r="AI721" s="76" t="s">
        <v>5213</v>
      </c>
      <c r="AJ721" s="76" t="s">
        <v>5910</v>
      </c>
      <c r="AK721" s="81" t="s">
        <v>6655</v>
      </c>
      <c r="AL721" s="76"/>
      <c r="AM721" s="78">
        <v>41733.694976851853</v>
      </c>
      <c r="AN721" s="76" t="s">
        <v>8071</v>
      </c>
      <c r="AO721" s="81" t="s">
        <v>8790</v>
      </c>
      <c r="AP721" s="76" t="s">
        <v>65</v>
      </c>
      <c r="AQ721" s="48"/>
      <c r="AR721" s="48"/>
      <c r="AS721" s="48"/>
      <c r="AT721" s="48"/>
      <c r="AU721" s="48"/>
      <c r="AV721" s="48"/>
      <c r="AW721" s="48"/>
      <c r="AX721" s="48"/>
      <c r="AY721" s="48"/>
      <c r="AZ721" s="48"/>
      <c r="BA721" s="2"/>
      <c r="BB721" s="3"/>
      <c r="BC721" s="3"/>
      <c r="BD721" s="3"/>
      <c r="BE721" s="3"/>
    </row>
    <row r="722" spans="1:57" x14ac:dyDescent="0.3">
      <c r="A722" s="62" t="s">
        <v>737</v>
      </c>
      <c r="B722" s="63"/>
      <c r="C722" s="63"/>
      <c r="D722" s="64"/>
      <c r="E722" s="66"/>
      <c r="F722" s="98" t="s">
        <v>7568</v>
      </c>
      <c r="G722" s="63"/>
      <c r="H722" s="67"/>
      <c r="I722" s="68"/>
      <c r="J722" s="68"/>
      <c r="K722" s="67" t="s">
        <v>10021</v>
      </c>
      <c r="L722" s="71"/>
      <c r="M722" s="72">
        <v>2008.8597412109375</v>
      </c>
      <c r="N722" s="72">
        <v>5743.17529296875</v>
      </c>
      <c r="O722" s="73"/>
      <c r="P722" s="74"/>
      <c r="Q722" s="74"/>
      <c r="R722" s="84"/>
      <c r="S722" s="48">
        <v>0</v>
      </c>
      <c r="T722" s="48">
        <v>1</v>
      </c>
      <c r="U722" s="49">
        <v>0</v>
      </c>
      <c r="V722" s="49">
        <v>3.7037E-2</v>
      </c>
      <c r="W722" s="49">
        <v>0</v>
      </c>
      <c r="X722" s="49">
        <v>0.55762100000000003</v>
      </c>
      <c r="Y722" s="49">
        <v>0</v>
      </c>
      <c r="Z722" s="49">
        <v>0</v>
      </c>
      <c r="AA722" s="69">
        <v>722</v>
      </c>
      <c r="AB722" s="69"/>
      <c r="AC722" s="70"/>
      <c r="AD722" s="76">
        <v>593</v>
      </c>
      <c r="AE722" s="76">
        <v>115</v>
      </c>
      <c r="AF722" s="76">
        <v>1933</v>
      </c>
      <c r="AG722" s="76">
        <v>9554</v>
      </c>
      <c r="AH722" s="76"/>
      <c r="AI722" s="76" t="s">
        <v>5214</v>
      </c>
      <c r="AJ722" s="76" t="s">
        <v>6098</v>
      </c>
      <c r="AK722" s="76"/>
      <c r="AL722" s="76"/>
      <c r="AM722" s="78">
        <v>42134.891053240739</v>
      </c>
      <c r="AN722" s="76" t="s">
        <v>8071</v>
      </c>
      <c r="AO722" s="81" t="s">
        <v>8791</v>
      </c>
      <c r="AP722" s="76" t="s">
        <v>66</v>
      </c>
      <c r="AQ722" s="48"/>
      <c r="AR722" s="48"/>
      <c r="AS722" s="48"/>
      <c r="AT722" s="48"/>
      <c r="AU722" s="48"/>
      <c r="AV722" s="48"/>
      <c r="AW722" s="102" t="s">
        <v>10935</v>
      </c>
      <c r="AX722" s="102" t="s">
        <v>10935</v>
      </c>
      <c r="AY722" s="102" t="s">
        <v>11623</v>
      </c>
      <c r="AZ722" s="102" t="s">
        <v>11623</v>
      </c>
      <c r="BA722" s="2"/>
      <c r="BB722" s="3"/>
      <c r="BC722" s="3"/>
      <c r="BD722" s="3"/>
      <c r="BE722" s="3"/>
    </row>
    <row r="723" spans="1:57" x14ac:dyDescent="0.3">
      <c r="A723" s="62" t="s">
        <v>738</v>
      </c>
      <c r="B723" s="63"/>
      <c r="C723" s="63"/>
      <c r="D723" s="64"/>
      <c r="E723" s="66"/>
      <c r="F723" s="98" t="s">
        <v>7569</v>
      </c>
      <c r="G723" s="63"/>
      <c r="H723" s="67"/>
      <c r="I723" s="68"/>
      <c r="J723" s="68"/>
      <c r="K723" s="67" t="s">
        <v>10022</v>
      </c>
      <c r="L723" s="71"/>
      <c r="M723" s="72">
        <v>5116.61865234375</v>
      </c>
      <c r="N723" s="72">
        <v>6984.3564453125</v>
      </c>
      <c r="O723" s="73"/>
      <c r="P723" s="74"/>
      <c r="Q723" s="74"/>
      <c r="R723" s="84"/>
      <c r="S723" s="48">
        <v>0</v>
      </c>
      <c r="T723" s="48">
        <v>1</v>
      </c>
      <c r="U723" s="49">
        <v>0</v>
      </c>
      <c r="V723" s="49">
        <v>1.2658000000000001E-2</v>
      </c>
      <c r="W723" s="49">
        <v>5.5000000000000002E-5</v>
      </c>
      <c r="X723" s="49">
        <v>0.54666599999999999</v>
      </c>
      <c r="Y723" s="49">
        <v>0</v>
      </c>
      <c r="Z723" s="49">
        <v>0</v>
      </c>
      <c r="AA723" s="69">
        <v>723</v>
      </c>
      <c r="AB723" s="69"/>
      <c r="AC723" s="70"/>
      <c r="AD723" s="76">
        <v>134</v>
      </c>
      <c r="AE723" s="76">
        <v>127</v>
      </c>
      <c r="AF723" s="76">
        <v>4010</v>
      </c>
      <c r="AG723" s="76">
        <v>12330</v>
      </c>
      <c r="AH723" s="76"/>
      <c r="AI723" s="76" t="s">
        <v>5215</v>
      </c>
      <c r="AJ723" s="76"/>
      <c r="AK723" s="76"/>
      <c r="AL723" s="76"/>
      <c r="AM723" s="78">
        <v>41650.047627314816</v>
      </c>
      <c r="AN723" s="76" t="s">
        <v>8071</v>
      </c>
      <c r="AO723" s="81" t="s">
        <v>8792</v>
      </c>
      <c r="AP723" s="76" t="s">
        <v>66</v>
      </c>
      <c r="AQ723" s="48"/>
      <c r="AR723" s="48"/>
      <c r="AS723" s="48"/>
      <c r="AT723" s="48"/>
      <c r="AU723" s="48"/>
      <c r="AV723" s="48"/>
      <c r="AW723" s="102" t="s">
        <v>10866</v>
      </c>
      <c r="AX723" s="102" t="s">
        <v>10866</v>
      </c>
      <c r="AY723" s="102" t="s">
        <v>11554</v>
      </c>
      <c r="AZ723" s="102" t="s">
        <v>11554</v>
      </c>
      <c r="BA723" s="2"/>
      <c r="BB723" s="3"/>
      <c r="BC723" s="3"/>
      <c r="BD723" s="3"/>
      <c r="BE723" s="3"/>
    </row>
    <row r="724" spans="1:57" x14ac:dyDescent="0.3">
      <c r="A724" s="62" t="s">
        <v>739</v>
      </c>
      <c r="B724" s="63"/>
      <c r="C724" s="63"/>
      <c r="D724" s="64"/>
      <c r="E724" s="66"/>
      <c r="F724" s="98" t="s">
        <v>7570</v>
      </c>
      <c r="G724" s="63"/>
      <c r="H724" s="67"/>
      <c r="I724" s="68"/>
      <c r="J724" s="68"/>
      <c r="K724" s="67" t="s">
        <v>10023</v>
      </c>
      <c r="L724" s="71"/>
      <c r="M724" s="72">
        <v>1728.22216796875</v>
      </c>
      <c r="N724" s="72">
        <v>2798.474609375</v>
      </c>
      <c r="O724" s="73"/>
      <c r="P724" s="74"/>
      <c r="Q724" s="74"/>
      <c r="R724" s="84"/>
      <c r="S724" s="48">
        <v>0</v>
      </c>
      <c r="T724" s="48">
        <v>1</v>
      </c>
      <c r="U724" s="49">
        <v>0</v>
      </c>
      <c r="V724" s="49">
        <v>0.111111</v>
      </c>
      <c r="W724" s="49">
        <v>0</v>
      </c>
      <c r="X724" s="49">
        <v>0.58536600000000005</v>
      </c>
      <c r="Y724" s="49">
        <v>0</v>
      </c>
      <c r="Z724" s="49">
        <v>0</v>
      </c>
      <c r="AA724" s="69">
        <v>724</v>
      </c>
      <c r="AB724" s="69"/>
      <c r="AC724" s="70"/>
      <c r="AD724" s="76">
        <v>1220</v>
      </c>
      <c r="AE724" s="76">
        <v>444</v>
      </c>
      <c r="AF724" s="76">
        <v>1018173</v>
      </c>
      <c r="AG724" s="76">
        <v>1038</v>
      </c>
      <c r="AH724" s="76"/>
      <c r="AI724" s="76" t="s">
        <v>5216</v>
      </c>
      <c r="AJ724" s="76" t="s">
        <v>6099</v>
      </c>
      <c r="AK724" s="76"/>
      <c r="AL724" s="76"/>
      <c r="AM724" s="78">
        <v>41103.936921296299</v>
      </c>
      <c r="AN724" s="76" t="s">
        <v>8071</v>
      </c>
      <c r="AO724" s="81" t="s">
        <v>8793</v>
      </c>
      <c r="AP724" s="76" t="s">
        <v>66</v>
      </c>
      <c r="AQ724" s="48"/>
      <c r="AR724" s="48"/>
      <c r="AS724" s="48"/>
      <c r="AT724" s="48"/>
      <c r="AU724" s="48"/>
      <c r="AV724" s="48"/>
      <c r="AW724" s="102" t="s">
        <v>10845</v>
      </c>
      <c r="AX724" s="102" t="s">
        <v>10845</v>
      </c>
      <c r="AY724" s="102" t="s">
        <v>11534</v>
      </c>
      <c r="AZ724" s="102" t="s">
        <v>11534</v>
      </c>
      <c r="BA724" s="2"/>
      <c r="BB724" s="3"/>
      <c r="BC724" s="3"/>
      <c r="BD724" s="3"/>
      <c r="BE724" s="3"/>
    </row>
    <row r="725" spans="1:57" x14ac:dyDescent="0.3">
      <c r="A725" s="62" t="s">
        <v>740</v>
      </c>
      <c r="B725" s="63"/>
      <c r="C725" s="63"/>
      <c r="D725" s="64"/>
      <c r="E725" s="66"/>
      <c r="F725" s="98" t="s">
        <v>7571</v>
      </c>
      <c r="G725" s="63"/>
      <c r="H725" s="67"/>
      <c r="I725" s="68"/>
      <c r="J725" s="68"/>
      <c r="K725" s="67" t="s">
        <v>10024</v>
      </c>
      <c r="L725" s="71"/>
      <c r="M725" s="72">
        <v>7005.1796875</v>
      </c>
      <c r="N725" s="72">
        <v>9248.880859375</v>
      </c>
      <c r="O725" s="73"/>
      <c r="P725" s="74"/>
      <c r="Q725" s="74"/>
      <c r="R725" s="84"/>
      <c r="S725" s="48">
        <v>1</v>
      </c>
      <c r="T725" s="48">
        <v>1</v>
      </c>
      <c r="U725" s="49">
        <v>0</v>
      </c>
      <c r="V725" s="49">
        <v>0</v>
      </c>
      <c r="W725" s="49">
        <v>0</v>
      </c>
      <c r="X725" s="49">
        <v>1</v>
      </c>
      <c r="Y725" s="49">
        <v>0</v>
      </c>
      <c r="Z725" s="49" t="s">
        <v>10536</v>
      </c>
      <c r="AA725" s="69">
        <v>725</v>
      </c>
      <c r="AB725" s="69"/>
      <c r="AC725" s="70"/>
      <c r="AD725" s="76">
        <v>174</v>
      </c>
      <c r="AE725" s="76">
        <v>92488</v>
      </c>
      <c r="AF725" s="76">
        <v>87044</v>
      </c>
      <c r="AG725" s="76">
        <v>2277</v>
      </c>
      <c r="AH725" s="76"/>
      <c r="AI725" s="76" t="s">
        <v>5217</v>
      </c>
      <c r="AJ725" s="76" t="s">
        <v>6100</v>
      </c>
      <c r="AK725" s="81" t="s">
        <v>6656</v>
      </c>
      <c r="AL725" s="76"/>
      <c r="AM725" s="78">
        <v>39993.947083333333</v>
      </c>
      <c r="AN725" s="76" t="s">
        <v>8071</v>
      </c>
      <c r="AO725" s="81" t="s">
        <v>8794</v>
      </c>
      <c r="AP725" s="76" t="s">
        <v>66</v>
      </c>
      <c r="AQ725" s="48" t="s">
        <v>2155</v>
      </c>
      <c r="AR725" s="48" t="s">
        <v>2155</v>
      </c>
      <c r="AS725" s="48" t="s">
        <v>2360</v>
      </c>
      <c r="AT725" s="48" t="s">
        <v>2360</v>
      </c>
      <c r="AU725" s="48" t="s">
        <v>2421</v>
      </c>
      <c r="AV725" s="48" t="s">
        <v>2421</v>
      </c>
      <c r="AW725" s="102" t="s">
        <v>10969</v>
      </c>
      <c r="AX725" s="102" t="s">
        <v>10969</v>
      </c>
      <c r="AY725" s="102" t="s">
        <v>11657</v>
      </c>
      <c r="AZ725" s="102" t="s">
        <v>11657</v>
      </c>
      <c r="BA725" s="2"/>
      <c r="BB725" s="3"/>
      <c r="BC725" s="3"/>
      <c r="BD725" s="3"/>
      <c r="BE725" s="3"/>
    </row>
    <row r="726" spans="1:57" x14ac:dyDescent="0.3">
      <c r="A726" s="62" t="s">
        <v>741</v>
      </c>
      <c r="B726" s="63"/>
      <c r="C726" s="63"/>
      <c r="D726" s="64"/>
      <c r="E726" s="66"/>
      <c r="F726" s="98" t="s">
        <v>7572</v>
      </c>
      <c r="G726" s="63"/>
      <c r="H726" s="67"/>
      <c r="I726" s="68"/>
      <c r="J726" s="68"/>
      <c r="K726" s="67" t="s">
        <v>10025</v>
      </c>
      <c r="L726" s="71"/>
      <c r="M726" s="72">
        <v>6513.845703125</v>
      </c>
      <c r="N726" s="72">
        <v>9381.0068359375</v>
      </c>
      <c r="O726" s="73"/>
      <c r="P726" s="74"/>
      <c r="Q726" s="74"/>
      <c r="R726" s="84"/>
      <c r="S726" s="48">
        <v>1</v>
      </c>
      <c r="T726" s="48">
        <v>1</v>
      </c>
      <c r="U726" s="49">
        <v>0</v>
      </c>
      <c r="V726" s="49">
        <v>0</v>
      </c>
      <c r="W726" s="49">
        <v>0</v>
      </c>
      <c r="X726" s="49">
        <v>1</v>
      </c>
      <c r="Y726" s="49">
        <v>0</v>
      </c>
      <c r="Z726" s="49" t="s">
        <v>10536</v>
      </c>
      <c r="AA726" s="69">
        <v>726</v>
      </c>
      <c r="AB726" s="69"/>
      <c r="AC726" s="70"/>
      <c r="AD726" s="76">
        <v>285</v>
      </c>
      <c r="AE726" s="76">
        <v>456</v>
      </c>
      <c r="AF726" s="76">
        <v>1810</v>
      </c>
      <c r="AG726" s="76">
        <v>20</v>
      </c>
      <c r="AH726" s="76"/>
      <c r="AI726" s="76" t="s">
        <v>5218</v>
      </c>
      <c r="AJ726" s="76" t="s">
        <v>5785</v>
      </c>
      <c r="AK726" s="81" t="s">
        <v>6657</v>
      </c>
      <c r="AL726" s="76"/>
      <c r="AM726" s="78">
        <v>41251.867222222223</v>
      </c>
      <c r="AN726" s="76" t="s">
        <v>8071</v>
      </c>
      <c r="AO726" s="81" t="s">
        <v>8795</v>
      </c>
      <c r="AP726" s="76" t="s">
        <v>66</v>
      </c>
      <c r="AQ726" s="48"/>
      <c r="AR726" s="48"/>
      <c r="AS726" s="48"/>
      <c r="AT726" s="48"/>
      <c r="AU726" s="48" t="s">
        <v>2422</v>
      </c>
      <c r="AV726" s="48" t="s">
        <v>2422</v>
      </c>
      <c r="AW726" s="102" t="s">
        <v>10970</v>
      </c>
      <c r="AX726" s="102" t="s">
        <v>10970</v>
      </c>
      <c r="AY726" s="102" t="s">
        <v>11658</v>
      </c>
      <c r="AZ726" s="102" t="s">
        <v>11658</v>
      </c>
      <c r="BA726" s="2"/>
      <c r="BB726" s="3"/>
      <c r="BC726" s="3"/>
      <c r="BD726" s="3"/>
      <c r="BE726" s="3"/>
    </row>
    <row r="727" spans="1:57" x14ac:dyDescent="0.3">
      <c r="A727" s="62" t="s">
        <v>742</v>
      </c>
      <c r="B727" s="63"/>
      <c r="C727" s="63"/>
      <c r="D727" s="64"/>
      <c r="E727" s="66"/>
      <c r="F727" s="98" t="s">
        <v>7573</v>
      </c>
      <c r="G727" s="63"/>
      <c r="H727" s="67"/>
      <c r="I727" s="68"/>
      <c r="J727" s="68"/>
      <c r="K727" s="67" t="s">
        <v>10026</v>
      </c>
      <c r="L727" s="71"/>
      <c r="M727" s="72">
        <v>1067.7939453125</v>
      </c>
      <c r="N727" s="72">
        <v>6331.36572265625</v>
      </c>
      <c r="O727" s="73"/>
      <c r="P727" s="74"/>
      <c r="Q727" s="74"/>
      <c r="R727" s="84"/>
      <c r="S727" s="48">
        <v>0</v>
      </c>
      <c r="T727" s="48">
        <v>1</v>
      </c>
      <c r="U727" s="49">
        <v>0</v>
      </c>
      <c r="V727" s="49">
        <v>9.7090000000000006E-3</v>
      </c>
      <c r="W727" s="49">
        <v>1.8818999999999999E-2</v>
      </c>
      <c r="X727" s="49">
        <v>0.54937599999999998</v>
      </c>
      <c r="Y727" s="49">
        <v>0</v>
      </c>
      <c r="Z727" s="49">
        <v>0</v>
      </c>
      <c r="AA727" s="69">
        <v>727</v>
      </c>
      <c r="AB727" s="69"/>
      <c r="AC727" s="70"/>
      <c r="AD727" s="76">
        <v>4938</v>
      </c>
      <c r="AE727" s="76">
        <v>2065</v>
      </c>
      <c r="AF727" s="76">
        <v>30291</v>
      </c>
      <c r="AG727" s="76">
        <v>13963</v>
      </c>
      <c r="AH727" s="76"/>
      <c r="AI727" s="76" t="s">
        <v>5219</v>
      </c>
      <c r="AJ727" s="76" t="s">
        <v>5729</v>
      </c>
      <c r="AK727" s="76"/>
      <c r="AL727" s="76"/>
      <c r="AM727" s="78">
        <v>42449.828912037039</v>
      </c>
      <c r="AN727" s="76" t="s">
        <v>8071</v>
      </c>
      <c r="AO727" s="81" t="s">
        <v>8796</v>
      </c>
      <c r="AP727" s="76" t="s">
        <v>66</v>
      </c>
      <c r="AQ727" s="48"/>
      <c r="AR727" s="48"/>
      <c r="AS727" s="48"/>
      <c r="AT727" s="48"/>
      <c r="AU727" s="48"/>
      <c r="AV727" s="48"/>
      <c r="AW727" s="102" t="s">
        <v>10629</v>
      </c>
      <c r="AX727" s="102" t="s">
        <v>10629</v>
      </c>
      <c r="AY727" s="102" t="s">
        <v>11318</v>
      </c>
      <c r="AZ727" s="102" t="s">
        <v>11318</v>
      </c>
      <c r="BA727" s="2"/>
      <c r="BB727" s="3"/>
      <c r="BC727" s="3"/>
      <c r="BD727" s="3"/>
      <c r="BE727" s="3"/>
    </row>
    <row r="728" spans="1:57" x14ac:dyDescent="0.3">
      <c r="A728" s="62" t="s">
        <v>743</v>
      </c>
      <c r="B728" s="63"/>
      <c r="C728" s="63"/>
      <c r="D728" s="64"/>
      <c r="E728" s="66"/>
      <c r="F728" s="98" t="s">
        <v>7574</v>
      </c>
      <c r="G728" s="63"/>
      <c r="H728" s="67"/>
      <c r="I728" s="68"/>
      <c r="J728" s="68"/>
      <c r="K728" s="67" t="s">
        <v>10027</v>
      </c>
      <c r="L728" s="71"/>
      <c r="M728" s="72">
        <v>6166.72998046875</v>
      </c>
      <c r="N728" s="72">
        <v>9091.826171875</v>
      </c>
      <c r="O728" s="73"/>
      <c r="P728" s="74"/>
      <c r="Q728" s="74"/>
      <c r="R728" s="84"/>
      <c r="S728" s="48">
        <v>1</v>
      </c>
      <c r="T728" s="48">
        <v>1</v>
      </c>
      <c r="U728" s="49">
        <v>0</v>
      </c>
      <c r="V728" s="49">
        <v>0</v>
      </c>
      <c r="W728" s="49">
        <v>0</v>
      </c>
      <c r="X728" s="49">
        <v>1</v>
      </c>
      <c r="Y728" s="49">
        <v>0</v>
      </c>
      <c r="Z728" s="49" t="s">
        <v>10536</v>
      </c>
      <c r="AA728" s="69">
        <v>728</v>
      </c>
      <c r="AB728" s="69"/>
      <c r="AC728" s="70"/>
      <c r="AD728" s="76">
        <v>533</v>
      </c>
      <c r="AE728" s="76">
        <v>565</v>
      </c>
      <c r="AF728" s="76">
        <v>16652</v>
      </c>
      <c r="AG728" s="76">
        <v>4133</v>
      </c>
      <c r="AH728" s="76"/>
      <c r="AI728" s="76" t="s">
        <v>5220</v>
      </c>
      <c r="AJ728" s="76" t="s">
        <v>6101</v>
      </c>
      <c r="AK728" s="81" t="s">
        <v>6658</v>
      </c>
      <c r="AL728" s="76"/>
      <c r="AM728" s="78">
        <v>43044.025254629632</v>
      </c>
      <c r="AN728" s="76" t="s">
        <v>8071</v>
      </c>
      <c r="AO728" s="81" t="s">
        <v>8797</v>
      </c>
      <c r="AP728" s="76" t="s">
        <v>66</v>
      </c>
      <c r="AQ728" s="48" t="s">
        <v>10580</v>
      </c>
      <c r="AR728" s="48" t="s">
        <v>10580</v>
      </c>
      <c r="AS728" s="48" t="s">
        <v>2352</v>
      </c>
      <c r="AT728" s="48" t="s">
        <v>2352</v>
      </c>
      <c r="AU728" s="48"/>
      <c r="AV728" s="48"/>
      <c r="AW728" s="102" t="s">
        <v>10971</v>
      </c>
      <c r="AX728" s="102" t="s">
        <v>10971</v>
      </c>
      <c r="AY728" s="102" t="s">
        <v>11659</v>
      </c>
      <c r="AZ728" s="102" t="s">
        <v>11659</v>
      </c>
      <c r="BA728" s="2"/>
      <c r="BB728" s="3"/>
      <c r="BC728" s="3"/>
      <c r="BD728" s="3"/>
      <c r="BE728" s="3"/>
    </row>
    <row r="729" spans="1:57" x14ac:dyDescent="0.3">
      <c r="A729" s="62" t="s">
        <v>744</v>
      </c>
      <c r="B729" s="63"/>
      <c r="C729" s="63"/>
      <c r="D729" s="64"/>
      <c r="E729" s="66"/>
      <c r="F729" s="98" t="s">
        <v>7575</v>
      </c>
      <c r="G729" s="63"/>
      <c r="H729" s="67"/>
      <c r="I729" s="68"/>
      <c r="J729" s="68"/>
      <c r="K729" s="67" t="s">
        <v>10028</v>
      </c>
      <c r="L729" s="71"/>
      <c r="M729" s="72">
        <v>1253.023681640625</v>
      </c>
      <c r="N729" s="72">
        <v>9435.5556640625</v>
      </c>
      <c r="O729" s="73"/>
      <c r="P729" s="74"/>
      <c r="Q729" s="74"/>
      <c r="R729" s="84"/>
      <c r="S729" s="48">
        <v>1</v>
      </c>
      <c r="T729" s="48">
        <v>1</v>
      </c>
      <c r="U729" s="49">
        <v>0</v>
      </c>
      <c r="V729" s="49">
        <v>0</v>
      </c>
      <c r="W729" s="49">
        <v>0</v>
      </c>
      <c r="X729" s="49">
        <v>1</v>
      </c>
      <c r="Y729" s="49">
        <v>0</v>
      </c>
      <c r="Z729" s="49" t="s">
        <v>10536</v>
      </c>
      <c r="AA729" s="69">
        <v>729</v>
      </c>
      <c r="AB729" s="69"/>
      <c r="AC729" s="70"/>
      <c r="AD729" s="76">
        <v>62</v>
      </c>
      <c r="AE729" s="76">
        <v>31</v>
      </c>
      <c r="AF729" s="76">
        <v>156</v>
      </c>
      <c r="AG729" s="76">
        <v>3</v>
      </c>
      <c r="AH729" s="76"/>
      <c r="AI729" s="76" t="s">
        <v>5221</v>
      </c>
      <c r="AJ729" s="76" t="s">
        <v>6102</v>
      </c>
      <c r="AK729" s="81" t="s">
        <v>6659</v>
      </c>
      <c r="AL729" s="76"/>
      <c r="AM729" s="78">
        <v>40435.974965277775</v>
      </c>
      <c r="AN729" s="76" t="s">
        <v>8071</v>
      </c>
      <c r="AO729" s="81" t="s">
        <v>8798</v>
      </c>
      <c r="AP729" s="76" t="s">
        <v>66</v>
      </c>
      <c r="AQ729" s="48"/>
      <c r="AR729" s="48"/>
      <c r="AS729" s="48"/>
      <c r="AT729" s="48"/>
      <c r="AU729" s="48"/>
      <c r="AV729" s="48"/>
      <c r="AW729" s="102" t="s">
        <v>10972</v>
      </c>
      <c r="AX729" s="102" t="s">
        <v>10972</v>
      </c>
      <c r="AY729" s="102" t="s">
        <v>11660</v>
      </c>
      <c r="AZ729" s="102" t="s">
        <v>11660</v>
      </c>
      <c r="BA729" s="2"/>
      <c r="BB729" s="3"/>
      <c r="BC729" s="3"/>
      <c r="BD729" s="3"/>
      <c r="BE729" s="3"/>
    </row>
    <row r="730" spans="1:57" x14ac:dyDescent="0.3">
      <c r="A730" s="62" t="s">
        <v>745</v>
      </c>
      <c r="B730" s="63"/>
      <c r="C730" s="63"/>
      <c r="D730" s="64"/>
      <c r="E730" s="66"/>
      <c r="F730" s="98" t="s">
        <v>7576</v>
      </c>
      <c r="G730" s="63"/>
      <c r="H730" s="67"/>
      <c r="I730" s="68"/>
      <c r="J730" s="68"/>
      <c r="K730" s="67" t="s">
        <v>10029</v>
      </c>
      <c r="L730" s="71"/>
      <c r="M730" s="72">
        <v>1546.669189453125</v>
      </c>
      <c r="N730" s="72">
        <v>9518.1630859375</v>
      </c>
      <c r="O730" s="73"/>
      <c r="P730" s="74"/>
      <c r="Q730" s="74"/>
      <c r="R730" s="84"/>
      <c r="S730" s="48">
        <v>1</v>
      </c>
      <c r="T730" s="48">
        <v>1</v>
      </c>
      <c r="U730" s="49">
        <v>0</v>
      </c>
      <c r="V730" s="49">
        <v>0</v>
      </c>
      <c r="W730" s="49">
        <v>0</v>
      </c>
      <c r="X730" s="49">
        <v>1</v>
      </c>
      <c r="Y730" s="49">
        <v>0</v>
      </c>
      <c r="Z730" s="49" t="s">
        <v>10536</v>
      </c>
      <c r="AA730" s="69">
        <v>730</v>
      </c>
      <c r="AB730" s="69"/>
      <c r="AC730" s="70"/>
      <c r="AD730" s="76">
        <v>859</v>
      </c>
      <c r="AE730" s="76">
        <v>72</v>
      </c>
      <c r="AF730" s="76">
        <v>5342</v>
      </c>
      <c r="AG730" s="76">
        <v>1322</v>
      </c>
      <c r="AH730" s="76"/>
      <c r="AI730" s="76" t="s">
        <v>5222</v>
      </c>
      <c r="AJ730" s="76"/>
      <c r="AK730" s="76"/>
      <c r="AL730" s="76"/>
      <c r="AM730" s="78">
        <v>42346.009814814817</v>
      </c>
      <c r="AN730" s="76" t="s">
        <v>8071</v>
      </c>
      <c r="AO730" s="81" t="s">
        <v>8799</v>
      </c>
      <c r="AP730" s="76" t="s">
        <v>66</v>
      </c>
      <c r="AQ730" s="48" t="s">
        <v>2246</v>
      </c>
      <c r="AR730" s="48" t="s">
        <v>2246</v>
      </c>
      <c r="AS730" s="48" t="s">
        <v>2374</v>
      </c>
      <c r="AT730" s="48" t="s">
        <v>2374</v>
      </c>
      <c r="AU730" s="48"/>
      <c r="AV730" s="48"/>
      <c r="AW730" s="102" t="s">
        <v>10973</v>
      </c>
      <c r="AX730" s="102" t="s">
        <v>10973</v>
      </c>
      <c r="AY730" s="102" t="s">
        <v>11661</v>
      </c>
      <c r="AZ730" s="102" t="s">
        <v>11661</v>
      </c>
      <c r="BA730" s="2"/>
      <c r="BB730" s="3"/>
      <c r="BC730" s="3"/>
      <c r="BD730" s="3"/>
      <c r="BE730" s="3"/>
    </row>
    <row r="731" spans="1:57" x14ac:dyDescent="0.3">
      <c r="A731" s="62" t="s">
        <v>746</v>
      </c>
      <c r="B731" s="63"/>
      <c r="C731" s="63"/>
      <c r="D731" s="64"/>
      <c r="E731" s="66"/>
      <c r="F731" s="98" t="s">
        <v>7577</v>
      </c>
      <c r="G731" s="63"/>
      <c r="H731" s="67"/>
      <c r="I731" s="68"/>
      <c r="J731" s="68"/>
      <c r="K731" s="67" t="s">
        <v>10030</v>
      </c>
      <c r="L731" s="71"/>
      <c r="M731" s="72">
        <v>7283.22216796875</v>
      </c>
      <c r="N731" s="72">
        <v>623.63824462890625</v>
      </c>
      <c r="O731" s="73"/>
      <c r="P731" s="74"/>
      <c r="Q731" s="74"/>
      <c r="R731" s="84"/>
      <c r="S731" s="48">
        <v>0</v>
      </c>
      <c r="T731" s="48">
        <v>1</v>
      </c>
      <c r="U731" s="49">
        <v>0</v>
      </c>
      <c r="V731" s="49">
        <v>1</v>
      </c>
      <c r="W731" s="49">
        <v>0</v>
      </c>
      <c r="X731" s="49">
        <v>1</v>
      </c>
      <c r="Y731" s="49">
        <v>0</v>
      </c>
      <c r="Z731" s="49">
        <v>0</v>
      </c>
      <c r="AA731" s="69">
        <v>731</v>
      </c>
      <c r="AB731" s="69"/>
      <c r="AC731" s="70"/>
      <c r="AD731" s="76">
        <v>418</v>
      </c>
      <c r="AE731" s="76">
        <v>158</v>
      </c>
      <c r="AF731" s="76">
        <v>2253</v>
      </c>
      <c r="AG731" s="76">
        <v>669</v>
      </c>
      <c r="AH731" s="76"/>
      <c r="AI731" s="76" t="s">
        <v>5223</v>
      </c>
      <c r="AJ731" s="76" t="s">
        <v>6103</v>
      </c>
      <c r="AK731" s="76"/>
      <c r="AL731" s="76"/>
      <c r="AM731" s="78">
        <v>42567.648159722223</v>
      </c>
      <c r="AN731" s="76" t="s">
        <v>8071</v>
      </c>
      <c r="AO731" s="81" t="s">
        <v>8800</v>
      </c>
      <c r="AP731" s="76" t="s">
        <v>66</v>
      </c>
      <c r="AQ731" s="48"/>
      <c r="AR731" s="48"/>
      <c r="AS731" s="48"/>
      <c r="AT731" s="48"/>
      <c r="AU731" s="48"/>
      <c r="AV731" s="48"/>
      <c r="AW731" s="102" t="s">
        <v>10974</v>
      </c>
      <c r="AX731" s="102" t="s">
        <v>10974</v>
      </c>
      <c r="AY731" s="102" t="s">
        <v>11662</v>
      </c>
      <c r="AZ731" s="102" t="s">
        <v>11662</v>
      </c>
      <c r="BA731" s="2"/>
      <c r="BB731" s="3"/>
      <c r="BC731" s="3"/>
      <c r="BD731" s="3"/>
      <c r="BE731" s="3"/>
    </row>
    <row r="732" spans="1:57" x14ac:dyDescent="0.3">
      <c r="A732" s="62" t="s">
        <v>1328</v>
      </c>
      <c r="B732" s="63"/>
      <c r="C732" s="63"/>
      <c r="D732" s="64"/>
      <c r="E732" s="66"/>
      <c r="F732" s="98" t="s">
        <v>7578</v>
      </c>
      <c r="G732" s="63"/>
      <c r="H732" s="67"/>
      <c r="I732" s="68"/>
      <c r="J732" s="68"/>
      <c r="K732" s="67" t="s">
        <v>10031</v>
      </c>
      <c r="L732" s="71"/>
      <c r="M732" s="72">
        <v>7159.77783203125</v>
      </c>
      <c r="N732" s="72">
        <v>561.2744140625</v>
      </c>
      <c r="O732" s="73"/>
      <c r="P732" s="74"/>
      <c r="Q732" s="74"/>
      <c r="R732" s="84"/>
      <c r="S732" s="48">
        <v>1</v>
      </c>
      <c r="T732" s="48">
        <v>0</v>
      </c>
      <c r="U732" s="49">
        <v>0</v>
      </c>
      <c r="V732" s="49">
        <v>1</v>
      </c>
      <c r="W732" s="49">
        <v>0</v>
      </c>
      <c r="X732" s="49">
        <v>1</v>
      </c>
      <c r="Y732" s="49">
        <v>0</v>
      </c>
      <c r="Z732" s="49">
        <v>0</v>
      </c>
      <c r="AA732" s="69">
        <v>732</v>
      </c>
      <c r="AB732" s="69"/>
      <c r="AC732" s="70"/>
      <c r="AD732" s="76">
        <v>31</v>
      </c>
      <c r="AE732" s="76">
        <v>214999</v>
      </c>
      <c r="AF732" s="76">
        <v>924</v>
      </c>
      <c r="AG732" s="76">
        <v>64</v>
      </c>
      <c r="AH732" s="76"/>
      <c r="AI732" s="76" t="s">
        <v>5224</v>
      </c>
      <c r="AJ732" s="76" t="s">
        <v>5666</v>
      </c>
      <c r="AK732" s="81" t="s">
        <v>6660</v>
      </c>
      <c r="AL732" s="76"/>
      <c r="AM732" s="78">
        <v>40750.487268518518</v>
      </c>
      <c r="AN732" s="76" t="s">
        <v>8071</v>
      </c>
      <c r="AO732" s="81" t="s">
        <v>8801</v>
      </c>
      <c r="AP732" s="76" t="s">
        <v>65</v>
      </c>
      <c r="AQ732" s="48"/>
      <c r="AR732" s="48"/>
      <c r="AS732" s="48"/>
      <c r="AT732" s="48"/>
      <c r="AU732" s="48"/>
      <c r="AV732" s="48"/>
      <c r="AW732" s="48"/>
      <c r="AX732" s="48"/>
      <c r="AY732" s="48"/>
      <c r="AZ732" s="48"/>
      <c r="BA732" s="2"/>
      <c r="BB732" s="3"/>
      <c r="BC732" s="3"/>
      <c r="BD732" s="3"/>
      <c r="BE732" s="3"/>
    </row>
    <row r="733" spans="1:57" x14ac:dyDescent="0.3">
      <c r="A733" s="62" t="s">
        <v>747</v>
      </c>
      <c r="B733" s="63"/>
      <c r="C733" s="63"/>
      <c r="D733" s="64"/>
      <c r="E733" s="66"/>
      <c r="F733" s="98" t="s">
        <v>7579</v>
      </c>
      <c r="G733" s="63"/>
      <c r="H733" s="67"/>
      <c r="I733" s="68"/>
      <c r="J733" s="68"/>
      <c r="K733" s="67" t="s">
        <v>10032</v>
      </c>
      <c r="L733" s="71"/>
      <c r="M733" s="72">
        <v>3765.0556640625</v>
      </c>
      <c r="N733" s="72">
        <v>977.03326416015625</v>
      </c>
      <c r="O733" s="73"/>
      <c r="P733" s="74"/>
      <c r="Q733" s="74"/>
      <c r="R733" s="84"/>
      <c r="S733" s="48">
        <v>0</v>
      </c>
      <c r="T733" s="48">
        <v>1</v>
      </c>
      <c r="U733" s="49">
        <v>0</v>
      </c>
      <c r="V733" s="49">
        <v>0.33333299999999999</v>
      </c>
      <c r="W733" s="49">
        <v>0</v>
      </c>
      <c r="X733" s="49">
        <v>0.77027000000000001</v>
      </c>
      <c r="Y733" s="49">
        <v>0</v>
      </c>
      <c r="Z733" s="49">
        <v>0</v>
      </c>
      <c r="AA733" s="69">
        <v>733</v>
      </c>
      <c r="AB733" s="69"/>
      <c r="AC733" s="70"/>
      <c r="AD733" s="76">
        <v>332</v>
      </c>
      <c r="AE733" s="76">
        <v>336</v>
      </c>
      <c r="AF733" s="76">
        <v>88</v>
      </c>
      <c r="AG733" s="76">
        <v>422</v>
      </c>
      <c r="AH733" s="76"/>
      <c r="AI733" s="76" t="s">
        <v>5225</v>
      </c>
      <c r="AJ733" s="76" t="s">
        <v>6104</v>
      </c>
      <c r="AK733" s="81" t="s">
        <v>6661</v>
      </c>
      <c r="AL733" s="76"/>
      <c r="AM733" s="78">
        <v>41562.801493055558</v>
      </c>
      <c r="AN733" s="76" t="s">
        <v>8071</v>
      </c>
      <c r="AO733" s="81" t="s">
        <v>8802</v>
      </c>
      <c r="AP733" s="76" t="s">
        <v>66</v>
      </c>
      <c r="AQ733" s="48"/>
      <c r="AR733" s="48"/>
      <c r="AS733" s="48"/>
      <c r="AT733" s="48"/>
      <c r="AU733" s="48"/>
      <c r="AV733" s="48"/>
      <c r="AW733" s="102" t="s">
        <v>10975</v>
      </c>
      <c r="AX733" s="102" t="s">
        <v>10975</v>
      </c>
      <c r="AY733" s="102" t="s">
        <v>11663</v>
      </c>
      <c r="AZ733" s="102" t="s">
        <v>11663</v>
      </c>
      <c r="BA733" s="2"/>
      <c r="BB733" s="3"/>
      <c r="BC733" s="3"/>
      <c r="BD733" s="3"/>
      <c r="BE733" s="3"/>
    </row>
    <row r="734" spans="1:57" x14ac:dyDescent="0.3">
      <c r="A734" s="62" t="s">
        <v>1329</v>
      </c>
      <c r="B734" s="63"/>
      <c r="C734" s="63"/>
      <c r="D734" s="64"/>
      <c r="E734" s="66"/>
      <c r="F734" s="98" t="s">
        <v>7580</v>
      </c>
      <c r="G734" s="63"/>
      <c r="H734" s="67"/>
      <c r="I734" s="68"/>
      <c r="J734" s="68"/>
      <c r="K734" s="67" t="s">
        <v>10033</v>
      </c>
      <c r="L734" s="71"/>
      <c r="M734" s="72">
        <v>3842.386962890625</v>
      </c>
      <c r="N734" s="72">
        <v>1069.9541015625</v>
      </c>
      <c r="O734" s="73"/>
      <c r="P734" s="74"/>
      <c r="Q734" s="74"/>
      <c r="R734" s="84"/>
      <c r="S734" s="48">
        <v>2</v>
      </c>
      <c r="T734" s="48">
        <v>0</v>
      </c>
      <c r="U734" s="49">
        <v>2</v>
      </c>
      <c r="V734" s="49">
        <v>0.5</v>
      </c>
      <c r="W734" s="49">
        <v>0</v>
      </c>
      <c r="X734" s="49">
        <v>1.4594590000000001</v>
      </c>
      <c r="Y734" s="49">
        <v>0</v>
      </c>
      <c r="Z734" s="49">
        <v>0</v>
      </c>
      <c r="AA734" s="69">
        <v>734</v>
      </c>
      <c r="AB734" s="69"/>
      <c r="AC734" s="70"/>
      <c r="AD734" s="76">
        <v>167</v>
      </c>
      <c r="AE734" s="76">
        <v>281499</v>
      </c>
      <c r="AF734" s="76">
        <v>39388</v>
      </c>
      <c r="AG734" s="76">
        <v>500</v>
      </c>
      <c r="AH734" s="76"/>
      <c r="AI734" s="76" t="s">
        <v>5226</v>
      </c>
      <c r="AJ734" s="76" t="s">
        <v>6105</v>
      </c>
      <c r="AK734" s="81" t="s">
        <v>6662</v>
      </c>
      <c r="AL734" s="76"/>
      <c r="AM734" s="78">
        <v>40031.510381944441</v>
      </c>
      <c r="AN734" s="76" t="s">
        <v>8071</v>
      </c>
      <c r="AO734" s="81" t="s">
        <v>8803</v>
      </c>
      <c r="AP734" s="76" t="s">
        <v>65</v>
      </c>
      <c r="AQ734" s="48"/>
      <c r="AR734" s="48"/>
      <c r="AS734" s="48"/>
      <c r="AT734" s="48"/>
      <c r="AU734" s="48"/>
      <c r="AV734" s="48"/>
      <c r="AW734" s="48"/>
      <c r="AX734" s="48"/>
      <c r="AY734" s="48"/>
      <c r="AZ734" s="48"/>
      <c r="BA734" s="2"/>
      <c r="BB734" s="3"/>
      <c r="BC734" s="3"/>
      <c r="BD734" s="3"/>
      <c r="BE734" s="3"/>
    </row>
    <row r="735" spans="1:57" x14ac:dyDescent="0.3">
      <c r="A735" s="62" t="s">
        <v>748</v>
      </c>
      <c r="B735" s="63"/>
      <c r="C735" s="63"/>
      <c r="D735" s="64"/>
      <c r="E735" s="66"/>
      <c r="F735" s="98" t="s">
        <v>7581</v>
      </c>
      <c r="G735" s="63"/>
      <c r="H735" s="67"/>
      <c r="I735" s="68"/>
      <c r="J735" s="68"/>
      <c r="K735" s="67" t="s">
        <v>10034</v>
      </c>
      <c r="L735" s="71"/>
      <c r="M735" s="72">
        <v>375.13760375976563</v>
      </c>
      <c r="N735" s="72">
        <v>5371.1435546875</v>
      </c>
      <c r="O735" s="73"/>
      <c r="P735" s="74"/>
      <c r="Q735" s="74"/>
      <c r="R735" s="84"/>
      <c r="S735" s="48">
        <v>0</v>
      </c>
      <c r="T735" s="48">
        <v>1</v>
      </c>
      <c r="U735" s="49">
        <v>0</v>
      </c>
      <c r="V735" s="49">
        <v>6.1729999999999997E-3</v>
      </c>
      <c r="W735" s="49">
        <v>0</v>
      </c>
      <c r="X735" s="49">
        <v>0.54322700000000002</v>
      </c>
      <c r="Y735" s="49">
        <v>0</v>
      </c>
      <c r="Z735" s="49">
        <v>0</v>
      </c>
      <c r="AA735" s="69">
        <v>735</v>
      </c>
      <c r="AB735" s="69"/>
      <c r="AC735" s="70"/>
      <c r="AD735" s="76">
        <v>847</v>
      </c>
      <c r="AE735" s="76">
        <v>320</v>
      </c>
      <c r="AF735" s="76">
        <v>8077</v>
      </c>
      <c r="AG735" s="76">
        <v>1225</v>
      </c>
      <c r="AH735" s="76"/>
      <c r="AI735" s="76" t="s">
        <v>5227</v>
      </c>
      <c r="AJ735" s="76" t="s">
        <v>5686</v>
      </c>
      <c r="AK735" s="76"/>
      <c r="AL735" s="76"/>
      <c r="AM735" s="78">
        <v>39858.870636574073</v>
      </c>
      <c r="AN735" s="76" t="s">
        <v>8071</v>
      </c>
      <c r="AO735" s="81" t="s">
        <v>8804</v>
      </c>
      <c r="AP735" s="76" t="s">
        <v>66</v>
      </c>
      <c r="AQ735" s="48"/>
      <c r="AR735" s="48"/>
      <c r="AS735" s="48"/>
      <c r="AT735" s="48"/>
      <c r="AU735" s="48"/>
      <c r="AV735" s="48"/>
      <c r="AW735" s="102" t="s">
        <v>10901</v>
      </c>
      <c r="AX735" s="102" t="s">
        <v>10901</v>
      </c>
      <c r="AY735" s="102" t="s">
        <v>11589</v>
      </c>
      <c r="AZ735" s="102" t="s">
        <v>11589</v>
      </c>
      <c r="BA735" s="2"/>
      <c r="BB735" s="3"/>
      <c r="BC735" s="3"/>
      <c r="BD735" s="3"/>
      <c r="BE735" s="3"/>
    </row>
    <row r="736" spans="1:57" x14ac:dyDescent="0.3">
      <c r="A736" s="62" t="s">
        <v>749</v>
      </c>
      <c r="B736" s="63"/>
      <c r="C736" s="63"/>
      <c r="D736" s="64"/>
      <c r="E736" s="66"/>
      <c r="F736" s="98" t="s">
        <v>7582</v>
      </c>
      <c r="G736" s="63"/>
      <c r="H736" s="67"/>
      <c r="I736" s="68"/>
      <c r="J736" s="68"/>
      <c r="K736" s="67" t="s">
        <v>10035</v>
      </c>
      <c r="L736" s="71"/>
      <c r="M736" s="72">
        <v>3394.72216796875</v>
      </c>
      <c r="N736" s="72">
        <v>4219.9521484375</v>
      </c>
      <c r="O736" s="73"/>
      <c r="P736" s="74"/>
      <c r="Q736" s="74"/>
      <c r="R736" s="84"/>
      <c r="S736" s="48">
        <v>0</v>
      </c>
      <c r="T736" s="48">
        <v>2</v>
      </c>
      <c r="U736" s="49">
        <v>2</v>
      </c>
      <c r="V736" s="49">
        <v>0.5</v>
      </c>
      <c r="W736" s="49">
        <v>0</v>
      </c>
      <c r="X736" s="49">
        <v>1.4594590000000001</v>
      </c>
      <c r="Y736" s="49">
        <v>0</v>
      </c>
      <c r="Z736" s="49">
        <v>0</v>
      </c>
      <c r="AA736" s="69">
        <v>736</v>
      </c>
      <c r="AB736" s="69"/>
      <c r="AC736" s="70"/>
      <c r="AD736" s="76">
        <v>363</v>
      </c>
      <c r="AE736" s="76">
        <v>341</v>
      </c>
      <c r="AF736" s="76">
        <v>694</v>
      </c>
      <c r="AG736" s="76">
        <v>458</v>
      </c>
      <c r="AH736" s="76"/>
      <c r="AI736" s="76" t="s">
        <v>5228</v>
      </c>
      <c r="AJ736" s="76" t="s">
        <v>6106</v>
      </c>
      <c r="AK736" s="81" t="s">
        <v>6663</v>
      </c>
      <c r="AL736" s="76"/>
      <c r="AM736" s="78">
        <v>43789.929062499999</v>
      </c>
      <c r="AN736" s="76" t="s">
        <v>8071</v>
      </c>
      <c r="AO736" s="81" t="s">
        <v>8805</v>
      </c>
      <c r="AP736" s="76" t="s">
        <v>66</v>
      </c>
      <c r="AQ736" s="48"/>
      <c r="AR736" s="48"/>
      <c r="AS736" s="48"/>
      <c r="AT736" s="48"/>
      <c r="AU736" s="48"/>
      <c r="AV736" s="48"/>
      <c r="AW736" s="102" t="s">
        <v>10976</v>
      </c>
      <c r="AX736" s="102" t="s">
        <v>10976</v>
      </c>
      <c r="AY736" s="102" t="s">
        <v>11664</v>
      </c>
      <c r="AZ736" s="102" t="s">
        <v>11664</v>
      </c>
      <c r="BA736" s="2"/>
      <c r="BB736" s="3"/>
      <c r="BC736" s="3"/>
      <c r="BD736" s="3"/>
      <c r="BE736" s="3"/>
    </row>
    <row r="737" spans="1:57" x14ac:dyDescent="0.3">
      <c r="A737" s="62" t="s">
        <v>1330</v>
      </c>
      <c r="B737" s="63"/>
      <c r="C737" s="63"/>
      <c r="D737" s="64"/>
      <c r="E737" s="66"/>
      <c r="F737" s="98" t="s">
        <v>7583</v>
      </c>
      <c r="G737" s="63"/>
      <c r="H737" s="67"/>
      <c r="I737" s="68"/>
      <c r="J737" s="68"/>
      <c r="K737" s="67" t="s">
        <v>10036</v>
      </c>
      <c r="L737" s="71"/>
      <c r="M737" s="72">
        <v>3147.833251953125</v>
      </c>
      <c r="N737" s="72">
        <v>4074.4365234375</v>
      </c>
      <c r="O737" s="73"/>
      <c r="P737" s="74"/>
      <c r="Q737" s="74"/>
      <c r="R737" s="84"/>
      <c r="S737" s="48">
        <v>1</v>
      </c>
      <c r="T737" s="48">
        <v>0</v>
      </c>
      <c r="U737" s="49">
        <v>0</v>
      </c>
      <c r="V737" s="49">
        <v>0.33333299999999999</v>
      </c>
      <c r="W737" s="49">
        <v>0</v>
      </c>
      <c r="X737" s="49">
        <v>0.77027000000000001</v>
      </c>
      <c r="Y737" s="49">
        <v>0</v>
      </c>
      <c r="Z737" s="49">
        <v>0</v>
      </c>
      <c r="AA737" s="69">
        <v>737</v>
      </c>
      <c r="AB737" s="69"/>
      <c r="AC737" s="70"/>
      <c r="AD737" s="76">
        <v>896</v>
      </c>
      <c r="AE737" s="76">
        <v>2639</v>
      </c>
      <c r="AF737" s="76">
        <v>211407</v>
      </c>
      <c r="AG737" s="76">
        <v>2297</v>
      </c>
      <c r="AH737" s="76"/>
      <c r="AI737" s="76"/>
      <c r="AJ737" s="76" t="s">
        <v>6107</v>
      </c>
      <c r="AK737" s="81" t="s">
        <v>6664</v>
      </c>
      <c r="AL737" s="76"/>
      <c r="AM737" s="78">
        <v>41175.323252314818</v>
      </c>
      <c r="AN737" s="76" t="s">
        <v>8071</v>
      </c>
      <c r="AO737" s="81" t="s">
        <v>8806</v>
      </c>
      <c r="AP737" s="76" t="s">
        <v>65</v>
      </c>
      <c r="AQ737" s="48"/>
      <c r="AR737" s="48"/>
      <c r="AS737" s="48"/>
      <c r="AT737" s="48"/>
      <c r="AU737" s="48"/>
      <c r="AV737" s="48"/>
      <c r="AW737" s="48"/>
      <c r="AX737" s="48"/>
      <c r="AY737" s="48"/>
      <c r="AZ737" s="48"/>
      <c r="BA737" s="2"/>
      <c r="BB737" s="3"/>
      <c r="BC737" s="3"/>
      <c r="BD737" s="3"/>
      <c r="BE737" s="3"/>
    </row>
    <row r="738" spans="1:57" x14ac:dyDescent="0.3">
      <c r="A738" s="62" t="s">
        <v>1331</v>
      </c>
      <c r="B738" s="63"/>
      <c r="C738" s="63"/>
      <c r="D738" s="64"/>
      <c r="E738" s="66"/>
      <c r="F738" s="98" t="s">
        <v>7584</v>
      </c>
      <c r="G738" s="63"/>
      <c r="H738" s="67"/>
      <c r="I738" s="68"/>
      <c r="J738" s="68"/>
      <c r="K738" s="67" t="s">
        <v>10037</v>
      </c>
      <c r="L738" s="71"/>
      <c r="M738" s="72">
        <v>3312.426025390625</v>
      </c>
      <c r="N738" s="72">
        <v>4171.44677734375</v>
      </c>
      <c r="O738" s="73"/>
      <c r="P738" s="74"/>
      <c r="Q738" s="74"/>
      <c r="R738" s="84"/>
      <c r="S738" s="48">
        <v>1</v>
      </c>
      <c r="T738" s="48">
        <v>0</v>
      </c>
      <c r="U738" s="49">
        <v>0</v>
      </c>
      <c r="V738" s="49">
        <v>0.33333299999999999</v>
      </c>
      <c r="W738" s="49">
        <v>0</v>
      </c>
      <c r="X738" s="49">
        <v>0.77027000000000001</v>
      </c>
      <c r="Y738" s="49">
        <v>0</v>
      </c>
      <c r="Z738" s="49">
        <v>0</v>
      </c>
      <c r="AA738" s="69">
        <v>738</v>
      </c>
      <c r="AB738" s="69"/>
      <c r="AC738" s="70"/>
      <c r="AD738" s="76">
        <v>143</v>
      </c>
      <c r="AE738" s="76">
        <v>128</v>
      </c>
      <c r="AF738" s="76">
        <v>2103</v>
      </c>
      <c r="AG738" s="76">
        <v>35</v>
      </c>
      <c r="AH738" s="76"/>
      <c r="AI738" s="76" t="s">
        <v>5229</v>
      </c>
      <c r="AJ738" s="76"/>
      <c r="AK738" s="76"/>
      <c r="AL738" s="76"/>
      <c r="AM738" s="78">
        <v>43781.900150462963</v>
      </c>
      <c r="AN738" s="76" t="s">
        <v>8071</v>
      </c>
      <c r="AO738" s="81" t="s">
        <v>8807</v>
      </c>
      <c r="AP738" s="76" t="s">
        <v>65</v>
      </c>
      <c r="AQ738" s="48"/>
      <c r="AR738" s="48"/>
      <c r="AS738" s="48"/>
      <c r="AT738" s="48"/>
      <c r="AU738" s="48"/>
      <c r="AV738" s="48"/>
      <c r="AW738" s="48"/>
      <c r="AX738" s="48"/>
      <c r="AY738" s="48"/>
      <c r="AZ738" s="48"/>
      <c r="BA738" s="2"/>
      <c r="BB738" s="3"/>
      <c r="BC738" s="3"/>
      <c r="BD738" s="3"/>
      <c r="BE738" s="3"/>
    </row>
    <row r="739" spans="1:57" x14ac:dyDescent="0.3">
      <c r="A739" s="62" t="s">
        <v>750</v>
      </c>
      <c r="B739" s="63"/>
      <c r="C739" s="63"/>
      <c r="D739" s="64"/>
      <c r="E739" s="66"/>
      <c r="F739" s="98" t="s">
        <v>7585</v>
      </c>
      <c r="G739" s="63"/>
      <c r="H739" s="67"/>
      <c r="I739" s="68"/>
      <c r="J739" s="68"/>
      <c r="K739" s="67" t="s">
        <v>10038</v>
      </c>
      <c r="L739" s="71"/>
      <c r="M739" s="72">
        <v>4599.4619140625</v>
      </c>
      <c r="N739" s="72">
        <v>9661.974609375</v>
      </c>
      <c r="O739" s="73"/>
      <c r="P739" s="74"/>
      <c r="Q739" s="74"/>
      <c r="R739" s="84"/>
      <c r="S739" s="48">
        <v>1</v>
      </c>
      <c r="T739" s="48">
        <v>1</v>
      </c>
      <c r="U739" s="49">
        <v>0</v>
      </c>
      <c r="V739" s="49">
        <v>0</v>
      </c>
      <c r="W739" s="49">
        <v>0</v>
      </c>
      <c r="X739" s="49">
        <v>1</v>
      </c>
      <c r="Y739" s="49">
        <v>0</v>
      </c>
      <c r="Z739" s="49" t="s">
        <v>10536</v>
      </c>
      <c r="AA739" s="69">
        <v>739</v>
      </c>
      <c r="AB739" s="69"/>
      <c r="AC739" s="70"/>
      <c r="AD739" s="76">
        <v>413</v>
      </c>
      <c r="AE739" s="76">
        <v>515</v>
      </c>
      <c r="AF739" s="76">
        <v>14503</v>
      </c>
      <c r="AG739" s="76">
        <v>16896</v>
      </c>
      <c r="AH739" s="76"/>
      <c r="AI739" s="76"/>
      <c r="AJ739" s="76" t="s">
        <v>6108</v>
      </c>
      <c r="AK739" s="76"/>
      <c r="AL739" s="76"/>
      <c r="AM739" s="78">
        <v>40894.519224537034</v>
      </c>
      <c r="AN739" s="76" t="s">
        <v>8071</v>
      </c>
      <c r="AO739" s="81" t="s">
        <v>8808</v>
      </c>
      <c r="AP739" s="76" t="s">
        <v>66</v>
      </c>
      <c r="AQ739" s="48" t="s">
        <v>2247</v>
      </c>
      <c r="AR739" s="48" t="s">
        <v>2247</v>
      </c>
      <c r="AS739" s="48" t="s">
        <v>2350</v>
      </c>
      <c r="AT739" s="48" t="s">
        <v>2350</v>
      </c>
      <c r="AU739" s="48"/>
      <c r="AV739" s="48"/>
      <c r="AW739" s="102" t="s">
        <v>10977</v>
      </c>
      <c r="AX739" s="102" t="s">
        <v>10977</v>
      </c>
      <c r="AY739" s="102" t="s">
        <v>11665</v>
      </c>
      <c r="AZ739" s="102" t="s">
        <v>11665</v>
      </c>
      <c r="BA739" s="2"/>
      <c r="BB739" s="3"/>
      <c r="BC739" s="3"/>
      <c r="BD739" s="3"/>
      <c r="BE739" s="3"/>
    </row>
    <row r="740" spans="1:57" x14ac:dyDescent="0.3">
      <c r="A740" s="62" t="s">
        <v>751</v>
      </c>
      <c r="B740" s="63"/>
      <c r="C740" s="63"/>
      <c r="D740" s="64"/>
      <c r="E740" s="66"/>
      <c r="F740" s="98" t="s">
        <v>7586</v>
      </c>
      <c r="G740" s="63"/>
      <c r="H740" s="67"/>
      <c r="I740" s="68"/>
      <c r="J740" s="68"/>
      <c r="K740" s="67" t="s">
        <v>10039</v>
      </c>
      <c r="L740" s="71"/>
      <c r="M740" s="72">
        <v>5522.91064453125</v>
      </c>
      <c r="N740" s="72">
        <v>9194.4814453125</v>
      </c>
      <c r="O740" s="73"/>
      <c r="P740" s="74"/>
      <c r="Q740" s="74"/>
      <c r="R740" s="84"/>
      <c r="S740" s="48">
        <v>1</v>
      </c>
      <c r="T740" s="48">
        <v>1</v>
      </c>
      <c r="U740" s="49">
        <v>0</v>
      </c>
      <c r="V740" s="49">
        <v>0</v>
      </c>
      <c r="W740" s="49">
        <v>0</v>
      </c>
      <c r="X740" s="49">
        <v>1</v>
      </c>
      <c r="Y740" s="49">
        <v>0</v>
      </c>
      <c r="Z740" s="49" t="s">
        <v>10536</v>
      </c>
      <c r="AA740" s="69">
        <v>740</v>
      </c>
      <c r="AB740" s="69"/>
      <c r="AC740" s="70"/>
      <c r="AD740" s="76">
        <v>55</v>
      </c>
      <c r="AE740" s="76">
        <v>157</v>
      </c>
      <c r="AF740" s="76">
        <v>22930</v>
      </c>
      <c r="AG740" s="76">
        <v>13878</v>
      </c>
      <c r="AH740" s="76"/>
      <c r="AI740" s="76" t="s">
        <v>5230</v>
      </c>
      <c r="AJ740" s="76" t="s">
        <v>6109</v>
      </c>
      <c r="AK740" s="76"/>
      <c r="AL740" s="76"/>
      <c r="AM740" s="78">
        <v>40811.96429398148</v>
      </c>
      <c r="AN740" s="76" t="s">
        <v>8071</v>
      </c>
      <c r="AO740" s="81" t="s">
        <v>8809</v>
      </c>
      <c r="AP740" s="76" t="s">
        <v>66</v>
      </c>
      <c r="AQ740" s="48"/>
      <c r="AR740" s="48"/>
      <c r="AS740" s="48"/>
      <c r="AT740" s="48"/>
      <c r="AU740" s="48"/>
      <c r="AV740" s="48"/>
      <c r="AW740" s="102" t="s">
        <v>10978</v>
      </c>
      <c r="AX740" s="102" t="s">
        <v>10978</v>
      </c>
      <c r="AY740" s="102" t="s">
        <v>11666</v>
      </c>
      <c r="AZ740" s="102" t="s">
        <v>11666</v>
      </c>
      <c r="BA740" s="2"/>
      <c r="BB740" s="3"/>
      <c r="BC740" s="3"/>
      <c r="BD740" s="3"/>
      <c r="BE740" s="3"/>
    </row>
    <row r="741" spans="1:57" x14ac:dyDescent="0.3">
      <c r="A741" s="62" t="s">
        <v>752</v>
      </c>
      <c r="B741" s="63"/>
      <c r="C741" s="63"/>
      <c r="D741" s="64"/>
      <c r="E741" s="66"/>
      <c r="F741" s="98" t="s">
        <v>7587</v>
      </c>
      <c r="G741" s="63"/>
      <c r="H741" s="67"/>
      <c r="I741" s="68"/>
      <c r="J741" s="68"/>
      <c r="K741" s="67" t="s">
        <v>10040</v>
      </c>
      <c r="L741" s="71"/>
      <c r="M741" s="72">
        <v>8579.388671875</v>
      </c>
      <c r="N741" s="72">
        <v>5450.85693359375</v>
      </c>
      <c r="O741" s="73"/>
      <c r="P741" s="74"/>
      <c r="Q741" s="74"/>
      <c r="R741" s="84"/>
      <c r="S741" s="48">
        <v>0</v>
      </c>
      <c r="T741" s="48">
        <v>1</v>
      </c>
      <c r="U741" s="49">
        <v>0</v>
      </c>
      <c r="V741" s="49">
        <v>2.5641000000000001E-2</v>
      </c>
      <c r="W741" s="49">
        <v>0</v>
      </c>
      <c r="X741" s="49">
        <v>0.53108100000000003</v>
      </c>
      <c r="Y741" s="49">
        <v>0</v>
      </c>
      <c r="Z741" s="49">
        <v>0</v>
      </c>
      <c r="AA741" s="69">
        <v>741</v>
      </c>
      <c r="AB741" s="69"/>
      <c r="AC741" s="70"/>
      <c r="AD741" s="76">
        <v>853</v>
      </c>
      <c r="AE741" s="76">
        <v>321</v>
      </c>
      <c r="AF741" s="76">
        <v>2539</v>
      </c>
      <c r="AG741" s="76">
        <v>6445</v>
      </c>
      <c r="AH741" s="76"/>
      <c r="AI741" s="76" t="s">
        <v>5231</v>
      </c>
      <c r="AJ741" s="76" t="s">
        <v>6110</v>
      </c>
      <c r="AK741" s="76"/>
      <c r="AL741" s="76"/>
      <c r="AM741" s="78">
        <v>39905.526342592595</v>
      </c>
      <c r="AN741" s="76" t="s">
        <v>8071</v>
      </c>
      <c r="AO741" s="81" t="s">
        <v>8810</v>
      </c>
      <c r="AP741" s="76" t="s">
        <v>66</v>
      </c>
      <c r="AQ741" s="48"/>
      <c r="AR741" s="48"/>
      <c r="AS741" s="48"/>
      <c r="AT741" s="48"/>
      <c r="AU741" s="48" t="s">
        <v>2400</v>
      </c>
      <c r="AV741" s="48" t="s">
        <v>2400</v>
      </c>
      <c r="AW741" s="102" t="s">
        <v>10979</v>
      </c>
      <c r="AX741" s="102" t="s">
        <v>10979</v>
      </c>
      <c r="AY741" s="102" t="s">
        <v>11667</v>
      </c>
      <c r="AZ741" s="102" t="s">
        <v>11667</v>
      </c>
      <c r="BA741" s="2"/>
      <c r="BB741" s="3"/>
      <c r="BC741" s="3"/>
      <c r="BD741" s="3"/>
      <c r="BE741" s="3"/>
    </row>
    <row r="742" spans="1:57" x14ac:dyDescent="0.3">
      <c r="A742" s="62" t="s">
        <v>753</v>
      </c>
      <c r="B742" s="63"/>
      <c r="C742" s="63"/>
      <c r="D742" s="64"/>
      <c r="E742" s="66"/>
      <c r="F742" s="98" t="s">
        <v>7588</v>
      </c>
      <c r="G742" s="63"/>
      <c r="H742" s="67"/>
      <c r="I742" s="68"/>
      <c r="J742" s="68"/>
      <c r="K742" s="67" t="s">
        <v>10041</v>
      </c>
      <c r="L742" s="71"/>
      <c r="M742" s="72">
        <v>8253.8740234375</v>
      </c>
      <c r="N742" s="72">
        <v>9185.5390625</v>
      </c>
      <c r="O742" s="73"/>
      <c r="P742" s="74"/>
      <c r="Q742" s="74"/>
      <c r="R742" s="84"/>
      <c r="S742" s="48">
        <v>1</v>
      </c>
      <c r="T742" s="48">
        <v>1</v>
      </c>
      <c r="U742" s="49">
        <v>0</v>
      </c>
      <c r="V742" s="49">
        <v>0</v>
      </c>
      <c r="W742" s="49">
        <v>0</v>
      </c>
      <c r="X742" s="49">
        <v>1</v>
      </c>
      <c r="Y742" s="49">
        <v>0</v>
      </c>
      <c r="Z742" s="49" t="s">
        <v>10536</v>
      </c>
      <c r="AA742" s="69">
        <v>742</v>
      </c>
      <c r="AB742" s="69"/>
      <c r="AC742" s="70"/>
      <c r="AD742" s="76">
        <v>116</v>
      </c>
      <c r="AE742" s="76">
        <v>10</v>
      </c>
      <c r="AF742" s="76">
        <v>118</v>
      </c>
      <c r="AG742" s="76">
        <v>15</v>
      </c>
      <c r="AH742" s="76"/>
      <c r="AI742" s="76" t="s">
        <v>5232</v>
      </c>
      <c r="AJ742" s="76"/>
      <c r="AK742" s="76"/>
      <c r="AL742" s="76"/>
      <c r="AM742" s="78">
        <v>42723.543981481482</v>
      </c>
      <c r="AN742" s="76" t="s">
        <v>8071</v>
      </c>
      <c r="AO742" s="81" t="s">
        <v>8811</v>
      </c>
      <c r="AP742" s="76" t="s">
        <v>66</v>
      </c>
      <c r="AQ742" s="48"/>
      <c r="AR742" s="48"/>
      <c r="AS742" s="48"/>
      <c r="AT742" s="48"/>
      <c r="AU742" s="48" t="s">
        <v>2400</v>
      </c>
      <c r="AV742" s="48" t="s">
        <v>2400</v>
      </c>
      <c r="AW742" s="102" t="s">
        <v>10980</v>
      </c>
      <c r="AX742" s="102" t="s">
        <v>10980</v>
      </c>
      <c r="AY742" s="102" t="s">
        <v>11668</v>
      </c>
      <c r="AZ742" s="102" t="s">
        <v>11668</v>
      </c>
      <c r="BA742" s="2"/>
      <c r="BB742" s="3"/>
      <c r="BC742" s="3"/>
      <c r="BD742" s="3"/>
      <c r="BE742" s="3"/>
    </row>
    <row r="743" spans="1:57" x14ac:dyDescent="0.3">
      <c r="A743" s="62" t="s">
        <v>754</v>
      </c>
      <c r="B743" s="63"/>
      <c r="C743" s="63"/>
      <c r="D743" s="64"/>
      <c r="E743" s="66"/>
      <c r="F743" s="98" t="s">
        <v>7589</v>
      </c>
      <c r="G743" s="63"/>
      <c r="H743" s="67"/>
      <c r="I743" s="68"/>
      <c r="J743" s="68"/>
      <c r="K743" s="67" t="s">
        <v>10042</v>
      </c>
      <c r="L743" s="71"/>
      <c r="M743" s="72">
        <v>5774.99072265625</v>
      </c>
      <c r="N743" s="72">
        <v>9480.5625</v>
      </c>
      <c r="O743" s="73"/>
      <c r="P743" s="74"/>
      <c r="Q743" s="74"/>
      <c r="R743" s="84"/>
      <c r="S743" s="48">
        <v>1</v>
      </c>
      <c r="T743" s="48">
        <v>1</v>
      </c>
      <c r="U743" s="49">
        <v>0</v>
      </c>
      <c r="V743" s="49">
        <v>0</v>
      </c>
      <c r="W743" s="49">
        <v>0</v>
      </c>
      <c r="X743" s="49">
        <v>1</v>
      </c>
      <c r="Y743" s="49">
        <v>0</v>
      </c>
      <c r="Z743" s="49" t="s">
        <v>10536</v>
      </c>
      <c r="AA743" s="69">
        <v>743</v>
      </c>
      <c r="AB743" s="69"/>
      <c r="AC743" s="70"/>
      <c r="AD743" s="76">
        <v>790</v>
      </c>
      <c r="AE743" s="76">
        <v>557</v>
      </c>
      <c r="AF743" s="76">
        <v>16312</v>
      </c>
      <c r="AG743" s="76">
        <v>19358</v>
      </c>
      <c r="AH743" s="76"/>
      <c r="AI743" s="76" t="s">
        <v>5233</v>
      </c>
      <c r="AJ743" s="76" t="s">
        <v>5754</v>
      </c>
      <c r="AK743" s="76"/>
      <c r="AL743" s="76"/>
      <c r="AM743" s="78">
        <v>40786.694745370369</v>
      </c>
      <c r="AN743" s="76" t="s">
        <v>8071</v>
      </c>
      <c r="AO743" s="81" t="s">
        <v>8812</v>
      </c>
      <c r="AP743" s="76" t="s">
        <v>66</v>
      </c>
      <c r="AQ743" s="48"/>
      <c r="AR743" s="48"/>
      <c r="AS743" s="48"/>
      <c r="AT743" s="48"/>
      <c r="AU743" s="48"/>
      <c r="AV743" s="48"/>
      <c r="AW743" s="102" t="s">
        <v>10981</v>
      </c>
      <c r="AX743" s="102" t="s">
        <v>10981</v>
      </c>
      <c r="AY743" s="102" t="s">
        <v>11669</v>
      </c>
      <c r="AZ743" s="102" t="s">
        <v>11669</v>
      </c>
      <c r="BA743" s="2"/>
      <c r="BB743" s="3"/>
      <c r="BC743" s="3"/>
      <c r="BD743" s="3"/>
      <c r="BE743" s="3"/>
    </row>
    <row r="744" spans="1:57" x14ac:dyDescent="0.3">
      <c r="A744" s="62" t="s">
        <v>755</v>
      </c>
      <c r="B744" s="63"/>
      <c r="C744" s="63"/>
      <c r="D744" s="64"/>
      <c r="E744" s="66"/>
      <c r="F744" s="98" t="s">
        <v>7590</v>
      </c>
      <c r="G744" s="63"/>
      <c r="H744" s="67"/>
      <c r="I744" s="68"/>
      <c r="J744" s="68"/>
      <c r="K744" s="67" t="s">
        <v>10043</v>
      </c>
      <c r="L744" s="71"/>
      <c r="M744" s="72">
        <v>4767.8486328125</v>
      </c>
      <c r="N744" s="72">
        <v>9525.5673828125</v>
      </c>
      <c r="O744" s="73"/>
      <c r="P744" s="74"/>
      <c r="Q744" s="74"/>
      <c r="R744" s="84"/>
      <c r="S744" s="48">
        <v>1</v>
      </c>
      <c r="T744" s="48">
        <v>1</v>
      </c>
      <c r="U744" s="49">
        <v>0</v>
      </c>
      <c r="V744" s="49">
        <v>0</v>
      </c>
      <c r="W744" s="49">
        <v>0</v>
      </c>
      <c r="X744" s="49">
        <v>1</v>
      </c>
      <c r="Y744" s="49">
        <v>0</v>
      </c>
      <c r="Z744" s="49" t="s">
        <v>10536</v>
      </c>
      <c r="AA744" s="69">
        <v>744</v>
      </c>
      <c r="AB744" s="69"/>
      <c r="AC744" s="70"/>
      <c r="AD744" s="76">
        <v>55</v>
      </c>
      <c r="AE744" s="76">
        <v>53</v>
      </c>
      <c r="AF744" s="76">
        <v>1343</v>
      </c>
      <c r="AG744" s="76">
        <v>4509</v>
      </c>
      <c r="AH744" s="76"/>
      <c r="AI744" s="76" t="s">
        <v>5234</v>
      </c>
      <c r="AJ744" s="76"/>
      <c r="AK744" s="81" t="s">
        <v>6665</v>
      </c>
      <c r="AL744" s="76"/>
      <c r="AM744" s="78">
        <v>43271.888749999998</v>
      </c>
      <c r="AN744" s="76" t="s">
        <v>8071</v>
      </c>
      <c r="AO744" s="81" t="s">
        <v>8813</v>
      </c>
      <c r="AP744" s="76" t="s">
        <v>66</v>
      </c>
      <c r="AQ744" s="48"/>
      <c r="AR744" s="48"/>
      <c r="AS744" s="48"/>
      <c r="AT744" s="48"/>
      <c r="AU744" s="48"/>
      <c r="AV744" s="48"/>
      <c r="AW744" s="102" t="s">
        <v>10982</v>
      </c>
      <c r="AX744" s="102" t="s">
        <v>10982</v>
      </c>
      <c r="AY744" s="102" t="s">
        <v>11670</v>
      </c>
      <c r="AZ744" s="102" t="s">
        <v>11670</v>
      </c>
      <c r="BA744" s="2"/>
      <c r="BB744" s="3"/>
      <c r="BC744" s="3"/>
      <c r="BD744" s="3"/>
      <c r="BE744" s="3"/>
    </row>
    <row r="745" spans="1:57" x14ac:dyDescent="0.3">
      <c r="A745" s="62" t="s">
        <v>756</v>
      </c>
      <c r="B745" s="63"/>
      <c r="C745" s="63"/>
      <c r="D745" s="64"/>
      <c r="E745" s="66"/>
      <c r="F745" s="98" t="s">
        <v>7591</v>
      </c>
      <c r="G745" s="63"/>
      <c r="H745" s="67"/>
      <c r="I745" s="68"/>
      <c r="J745" s="68"/>
      <c r="K745" s="67" t="s">
        <v>10044</v>
      </c>
      <c r="L745" s="71"/>
      <c r="M745" s="72">
        <v>7283.22216796875</v>
      </c>
      <c r="N745" s="72">
        <v>311.81912231445313</v>
      </c>
      <c r="O745" s="73"/>
      <c r="P745" s="74"/>
      <c r="Q745" s="74"/>
      <c r="R745" s="84"/>
      <c r="S745" s="48">
        <v>2</v>
      </c>
      <c r="T745" s="48">
        <v>1</v>
      </c>
      <c r="U745" s="49">
        <v>0</v>
      </c>
      <c r="V745" s="49">
        <v>1</v>
      </c>
      <c r="W745" s="49">
        <v>0</v>
      </c>
      <c r="X745" s="49">
        <v>1.2982450000000001</v>
      </c>
      <c r="Y745" s="49">
        <v>0</v>
      </c>
      <c r="Z745" s="49">
        <v>0</v>
      </c>
      <c r="AA745" s="69">
        <v>745</v>
      </c>
      <c r="AB745" s="69"/>
      <c r="AC745" s="70"/>
      <c r="AD745" s="76">
        <v>328</v>
      </c>
      <c r="AE745" s="76">
        <v>9094</v>
      </c>
      <c r="AF745" s="76">
        <v>14712</v>
      </c>
      <c r="AG745" s="76">
        <v>6279</v>
      </c>
      <c r="AH745" s="76"/>
      <c r="AI745" s="76" t="s">
        <v>5235</v>
      </c>
      <c r="AJ745" s="76"/>
      <c r="AK745" s="76"/>
      <c r="AL745" s="76"/>
      <c r="AM745" s="78">
        <v>43255.038993055554</v>
      </c>
      <c r="AN745" s="76" t="s">
        <v>8071</v>
      </c>
      <c r="AO745" s="81" t="s">
        <v>8814</v>
      </c>
      <c r="AP745" s="76" t="s">
        <v>66</v>
      </c>
      <c r="AQ745" s="48"/>
      <c r="AR745" s="48"/>
      <c r="AS745" s="48"/>
      <c r="AT745" s="48"/>
      <c r="AU745" s="48"/>
      <c r="AV745" s="48"/>
      <c r="AW745" s="102" t="s">
        <v>10983</v>
      </c>
      <c r="AX745" s="102" t="s">
        <v>10983</v>
      </c>
      <c r="AY745" s="102" t="s">
        <v>11671</v>
      </c>
      <c r="AZ745" s="102" t="s">
        <v>11671</v>
      </c>
      <c r="BA745" s="2"/>
      <c r="BB745" s="3"/>
      <c r="BC745" s="3"/>
      <c r="BD745" s="3"/>
      <c r="BE745" s="3"/>
    </row>
    <row r="746" spans="1:57" x14ac:dyDescent="0.3">
      <c r="A746" s="62" t="s">
        <v>757</v>
      </c>
      <c r="B746" s="63"/>
      <c r="C746" s="63"/>
      <c r="D746" s="64"/>
      <c r="E746" s="66"/>
      <c r="F746" s="98" t="s">
        <v>7592</v>
      </c>
      <c r="G746" s="63"/>
      <c r="H746" s="67"/>
      <c r="I746" s="68"/>
      <c r="J746" s="68"/>
      <c r="K746" s="67" t="s">
        <v>10045</v>
      </c>
      <c r="L746" s="71"/>
      <c r="M746" s="72">
        <v>7159.77783203125</v>
      </c>
      <c r="N746" s="72">
        <v>249.45530700683594</v>
      </c>
      <c r="O746" s="73"/>
      <c r="P746" s="74"/>
      <c r="Q746" s="74"/>
      <c r="R746" s="84"/>
      <c r="S746" s="48">
        <v>0</v>
      </c>
      <c r="T746" s="48">
        <v>1</v>
      </c>
      <c r="U746" s="49">
        <v>0</v>
      </c>
      <c r="V746" s="49">
        <v>1</v>
      </c>
      <c r="W746" s="49">
        <v>0</v>
      </c>
      <c r="X746" s="49">
        <v>0.70175399999999999</v>
      </c>
      <c r="Y746" s="49">
        <v>0</v>
      </c>
      <c r="Z746" s="49">
        <v>0</v>
      </c>
      <c r="AA746" s="69">
        <v>746</v>
      </c>
      <c r="AB746" s="69"/>
      <c r="AC746" s="70"/>
      <c r="AD746" s="76">
        <v>249</v>
      </c>
      <c r="AE746" s="76">
        <v>640</v>
      </c>
      <c r="AF746" s="76">
        <v>5329</v>
      </c>
      <c r="AG746" s="76">
        <v>6514</v>
      </c>
      <c r="AH746" s="76"/>
      <c r="AI746" s="76" t="s">
        <v>5236</v>
      </c>
      <c r="AJ746" s="76" t="s">
        <v>5844</v>
      </c>
      <c r="AK746" s="81" t="s">
        <v>6666</v>
      </c>
      <c r="AL746" s="76"/>
      <c r="AM746" s="78">
        <v>43569.742164351854</v>
      </c>
      <c r="AN746" s="76" t="s">
        <v>8071</v>
      </c>
      <c r="AO746" s="81" t="s">
        <v>8815</v>
      </c>
      <c r="AP746" s="76" t="s">
        <v>66</v>
      </c>
      <c r="AQ746" s="48"/>
      <c r="AR746" s="48"/>
      <c r="AS746" s="48"/>
      <c r="AT746" s="48"/>
      <c r="AU746" s="48"/>
      <c r="AV746" s="48"/>
      <c r="AW746" s="102" t="s">
        <v>10984</v>
      </c>
      <c r="AX746" s="102" t="s">
        <v>10984</v>
      </c>
      <c r="AY746" s="102" t="s">
        <v>11672</v>
      </c>
      <c r="AZ746" s="102" t="s">
        <v>11672</v>
      </c>
      <c r="BA746" s="2"/>
      <c r="BB746" s="3"/>
      <c r="BC746" s="3"/>
      <c r="BD746" s="3"/>
      <c r="BE746" s="3"/>
    </row>
    <row r="747" spans="1:57" x14ac:dyDescent="0.3">
      <c r="A747" s="62" t="s">
        <v>758</v>
      </c>
      <c r="B747" s="63"/>
      <c r="C747" s="63"/>
      <c r="D747" s="64"/>
      <c r="E747" s="66"/>
      <c r="F747" s="98" t="s">
        <v>7593</v>
      </c>
      <c r="G747" s="63"/>
      <c r="H747" s="67"/>
      <c r="I747" s="68"/>
      <c r="J747" s="68"/>
      <c r="K747" s="67" t="s">
        <v>10046</v>
      </c>
      <c r="L747" s="71"/>
      <c r="M747" s="72">
        <v>8764.5556640625</v>
      </c>
      <c r="N747" s="72">
        <v>540.48651123046875</v>
      </c>
      <c r="O747" s="73"/>
      <c r="P747" s="74"/>
      <c r="Q747" s="74"/>
      <c r="R747" s="84"/>
      <c r="S747" s="48">
        <v>0</v>
      </c>
      <c r="T747" s="48">
        <v>1</v>
      </c>
      <c r="U747" s="49">
        <v>0</v>
      </c>
      <c r="V747" s="49">
        <v>1</v>
      </c>
      <c r="W747" s="49">
        <v>0</v>
      </c>
      <c r="X747" s="49">
        <v>1</v>
      </c>
      <c r="Y747" s="49">
        <v>0</v>
      </c>
      <c r="Z747" s="49">
        <v>0</v>
      </c>
      <c r="AA747" s="69">
        <v>747</v>
      </c>
      <c r="AB747" s="69"/>
      <c r="AC747" s="70"/>
      <c r="AD747" s="76">
        <v>28</v>
      </c>
      <c r="AE747" s="76">
        <v>11</v>
      </c>
      <c r="AF747" s="76">
        <v>194</v>
      </c>
      <c r="AG747" s="76">
        <v>150</v>
      </c>
      <c r="AH747" s="76"/>
      <c r="AI747" s="76" t="s">
        <v>5237</v>
      </c>
      <c r="AJ747" s="76"/>
      <c r="AK747" s="76"/>
      <c r="AL747" s="76"/>
      <c r="AM747" s="78">
        <v>43783.645138888889</v>
      </c>
      <c r="AN747" s="76" t="s">
        <v>8071</v>
      </c>
      <c r="AO747" s="81" t="s">
        <v>8816</v>
      </c>
      <c r="AP747" s="76" t="s">
        <v>66</v>
      </c>
      <c r="AQ747" s="48"/>
      <c r="AR747" s="48"/>
      <c r="AS747" s="48"/>
      <c r="AT747" s="48"/>
      <c r="AU747" s="48"/>
      <c r="AV747" s="48"/>
      <c r="AW747" s="102" t="s">
        <v>10985</v>
      </c>
      <c r="AX747" s="102" t="s">
        <v>10985</v>
      </c>
      <c r="AY747" s="102" t="s">
        <v>11673</v>
      </c>
      <c r="AZ747" s="102" t="s">
        <v>11673</v>
      </c>
      <c r="BA747" s="2"/>
      <c r="BB747" s="3"/>
      <c r="BC747" s="3"/>
      <c r="BD747" s="3"/>
      <c r="BE747" s="3"/>
    </row>
    <row r="748" spans="1:57" x14ac:dyDescent="0.3">
      <c r="A748" s="62" t="s">
        <v>1332</v>
      </c>
      <c r="B748" s="63"/>
      <c r="C748" s="63"/>
      <c r="D748" s="64"/>
      <c r="E748" s="66"/>
      <c r="F748" s="98" t="s">
        <v>7594</v>
      </c>
      <c r="G748" s="63"/>
      <c r="H748" s="67"/>
      <c r="I748" s="68"/>
      <c r="J748" s="68"/>
      <c r="K748" s="67" t="s">
        <v>10047</v>
      </c>
      <c r="L748" s="71"/>
      <c r="M748" s="72">
        <v>8641.111328125</v>
      </c>
      <c r="N748" s="72">
        <v>602.850341796875</v>
      </c>
      <c r="O748" s="73"/>
      <c r="P748" s="74"/>
      <c r="Q748" s="74"/>
      <c r="R748" s="84"/>
      <c r="S748" s="48">
        <v>1</v>
      </c>
      <c r="T748" s="48">
        <v>0</v>
      </c>
      <c r="U748" s="49">
        <v>0</v>
      </c>
      <c r="V748" s="49">
        <v>1</v>
      </c>
      <c r="W748" s="49">
        <v>0</v>
      </c>
      <c r="X748" s="49">
        <v>1</v>
      </c>
      <c r="Y748" s="49">
        <v>0</v>
      </c>
      <c r="Z748" s="49">
        <v>0</v>
      </c>
      <c r="AA748" s="69">
        <v>748</v>
      </c>
      <c r="AB748" s="69"/>
      <c r="AC748" s="70"/>
      <c r="AD748" s="76">
        <v>29</v>
      </c>
      <c r="AE748" s="76">
        <v>4034</v>
      </c>
      <c r="AF748" s="76">
        <v>611</v>
      </c>
      <c r="AG748" s="76">
        <v>2025</v>
      </c>
      <c r="AH748" s="76"/>
      <c r="AI748" s="76" t="s">
        <v>5238</v>
      </c>
      <c r="AJ748" s="76"/>
      <c r="AK748" s="81" t="s">
        <v>6667</v>
      </c>
      <c r="AL748" s="76"/>
      <c r="AM748" s="78">
        <v>42305.720682870371</v>
      </c>
      <c r="AN748" s="76" t="s">
        <v>8071</v>
      </c>
      <c r="AO748" s="81" t="s">
        <v>8817</v>
      </c>
      <c r="AP748" s="76" t="s">
        <v>65</v>
      </c>
      <c r="AQ748" s="48"/>
      <c r="AR748" s="48"/>
      <c r="AS748" s="48"/>
      <c r="AT748" s="48"/>
      <c r="AU748" s="48"/>
      <c r="AV748" s="48"/>
      <c r="AW748" s="48"/>
      <c r="AX748" s="48"/>
      <c r="AY748" s="48"/>
      <c r="AZ748" s="48"/>
      <c r="BA748" s="2"/>
      <c r="BB748" s="3"/>
      <c r="BC748" s="3"/>
      <c r="BD748" s="3"/>
      <c r="BE748" s="3"/>
    </row>
    <row r="749" spans="1:57" x14ac:dyDescent="0.3">
      <c r="A749" s="62" t="s">
        <v>759</v>
      </c>
      <c r="B749" s="63"/>
      <c r="C749" s="63"/>
      <c r="D749" s="64"/>
      <c r="E749" s="66"/>
      <c r="F749" s="98" t="s">
        <v>7595</v>
      </c>
      <c r="G749" s="63"/>
      <c r="H749" s="67"/>
      <c r="I749" s="68"/>
      <c r="J749" s="68"/>
      <c r="K749" s="67" t="s">
        <v>10048</v>
      </c>
      <c r="L749" s="71"/>
      <c r="M749" s="72">
        <v>3277.839599609375</v>
      </c>
      <c r="N749" s="72">
        <v>3824.981201171875</v>
      </c>
      <c r="O749" s="73"/>
      <c r="P749" s="74"/>
      <c r="Q749" s="74"/>
      <c r="R749" s="84"/>
      <c r="S749" s="48">
        <v>1</v>
      </c>
      <c r="T749" s="48">
        <v>2</v>
      </c>
      <c r="U749" s="49">
        <v>0</v>
      </c>
      <c r="V749" s="49">
        <v>0.5</v>
      </c>
      <c r="W749" s="49">
        <v>0</v>
      </c>
      <c r="X749" s="49">
        <v>1</v>
      </c>
      <c r="Y749" s="49">
        <v>0.5</v>
      </c>
      <c r="Z749" s="49">
        <v>0.5</v>
      </c>
      <c r="AA749" s="69">
        <v>749</v>
      </c>
      <c r="AB749" s="69"/>
      <c r="AC749" s="70"/>
      <c r="AD749" s="76">
        <v>920</v>
      </c>
      <c r="AE749" s="76">
        <v>484</v>
      </c>
      <c r="AF749" s="76">
        <v>3146</v>
      </c>
      <c r="AG749" s="76">
        <v>5572</v>
      </c>
      <c r="AH749" s="76"/>
      <c r="AI749" s="81" t="s">
        <v>5239</v>
      </c>
      <c r="AJ749" s="76" t="s">
        <v>6111</v>
      </c>
      <c r="AK749" s="76"/>
      <c r="AL749" s="76"/>
      <c r="AM749" s="78">
        <v>42887.086597222224</v>
      </c>
      <c r="AN749" s="76" t="s">
        <v>8071</v>
      </c>
      <c r="AO749" s="81" t="s">
        <v>8818</v>
      </c>
      <c r="AP749" s="76" t="s">
        <v>66</v>
      </c>
      <c r="AQ749" s="48" t="s">
        <v>2248</v>
      </c>
      <c r="AR749" s="48" t="s">
        <v>2248</v>
      </c>
      <c r="AS749" s="48" t="s">
        <v>2350</v>
      </c>
      <c r="AT749" s="48" t="s">
        <v>2350</v>
      </c>
      <c r="AU749" s="48"/>
      <c r="AV749" s="48"/>
      <c r="AW749" s="102" t="s">
        <v>10986</v>
      </c>
      <c r="AX749" s="102" t="s">
        <v>10986</v>
      </c>
      <c r="AY749" s="102" t="s">
        <v>11674</v>
      </c>
      <c r="AZ749" s="102" t="s">
        <v>11674</v>
      </c>
      <c r="BA749" s="2"/>
      <c r="BB749" s="3"/>
      <c r="BC749" s="3"/>
      <c r="BD749" s="3"/>
      <c r="BE749" s="3"/>
    </row>
    <row r="750" spans="1:57" x14ac:dyDescent="0.3">
      <c r="A750" s="62" t="s">
        <v>1333</v>
      </c>
      <c r="B750" s="63"/>
      <c r="C750" s="63"/>
      <c r="D750" s="64"/>
      <c r="E750" s="66"/>
      <c r="F750" s="98" t="s">
        <v>7596</v>
      </c>
      <c r="G750" s="63"/>
      <c r="H750" s="67"/>
      <c r="I750" s="68"/>
      <c r="J750" s="68"/>
      <c r="K750" s="67" t="s">
        <v>10049</v>
      </c>
      <c r="L750" s="71"/>
      <c r="M750" s="72">
        <v>3147.833251953125</v>
      </c>
      <c r="N750" s="72">
        <v>3704.5966796875</v>
      </c>
      <c r="O750" s="73"/>
      <c r="P750" s="74"/>
      <c r="Q750" s="74"/>
      <c r="R750" s="84"/>
      <c r="S750" s="48">
        <v>2</v>
      </c>
      <c r="T750" s="48">
        <v>0</v>
      </c>
      <c r="U750" s="49">
        <v>0</v>
      </c>
      <c r="V750" s="49">
        <v>0.5</v>
      </c>
      <c r="W750" s="49">
        <v>0</v>
      </c>
      <c r="X750" s="49">
        <v>1</v>
      </c>
      <c r="Y750" s="49">
        <v>1</v>
      </c>
      <c r="Z750" s="49">
        <v>0</v>
      </c>
      <c r="AA750" s="69">
        <v>750</v>
      </c>
      <c r="AB750" s="69"/>
      <c r="AC750" s="70"/>
      <c r="AD750" s="76">
        <v>820</v>
      </c>
      <c r="AE750" s="76">
        <v>1043</v>
      </c>
      <c r="AF750" s="76">
        <v>4579</v>
      </c>
      <c r="AG750" s="76">
        <v>681</v>
      </c>
      <c r="AH750" s="76"/>
      <c r="AI750" s="76" t="s">
        <v>5240</v>
      </c>
      <c r="AJ750" s="76" t="s">
        <v>6112</v>
      </c>
      <c r="AK750" s="81" t="s">
        <v>6668</v>
      </c>
      <c r="AL750" s="76"/>
      <c r="AM750" s="78">
        <v>39979.688877314817</v>
      </c>
      <c r="AN750" s="76" t="s">
        <v>8071</v>
      </c>
      <c r="AO750" s="81" t="s">
        <v>8819</v>
      </c>
      <c r="AP750" s="76" t="s">
        <v>65</v>
      </c>
      <c r="AQ750" s="48"/>
      <c r="AR750" s="48"/>
      <c r="AS750" s="48"/>
      <c r="AT750" s="48"/>
      <c r="AU750" s="48"/>
      <c r="AV750" s="48"/>
      <c r="AW750" s="48"/>
      <c r="AX750" s="48"/>
      <c r="AY750" s="48"/>
      <c r="AZ750" s="48"/>
      <c r="BA750" s="2"/>
      <c r="BB750" s="3"/>
      <c r="BC750" s="3"/>
      <c r="BD750" s="3"/>
      <c r="BE750" s="3"/>
    </row>
    <row r="751" spans="1:57" x14ac:dyDescent="0.3">
      <c r="A751" s="62" t="s">
        <v>760</v>
      </c>
      <c r="B751" s="63"/>
      <c r="C751" s="63"/>
      <c r="D751" s="64"/>
      <c r="E751" s="66"/>
      <c r="F751" s="98" t="s">
        <v>7597</v>
      </c>
      <c r="G751" s="63"/>
      <c r="H751" s="67"/>
      <c r="I751" s="68"/>
      <c r="J751" s="68"/>
      <c r="K751" s="67" t="s">
        <v>10050</v>
      </c>
      <c r="L751" s="71"/>
      <c r="M751" s="72">
        <v>3394.72216796875</v>
      </c>
      <c r="N751" s="72">
        <v>3700.253662109375</v>
      </c>
      <c r="O751" s="73"/>
      <c r="P751" s="74"/>
      <c r="Q751" s="74"/>
      <c r="R751" s="84"/>
      <c r="S751" s="48">
        <v>1</v>
      </c>
      <c r="T751" s="48">
        <v>2</v>
      </c>
      <c r="U751" s="49">
        <v>0</v>
      </c>
      <c r="V751" s="49">
        <v>0.5</v>
      </c>
      <c r="W751" s="49">
        <v>0</v>
      </c>
      <c r="X751" s="49">
        <v>1</v>
      </c>
      <c r="Y751" s="49">
        <v>0.5</v>
      </c>
      <c r="Z751" s="49">
        <v>0.5</v>
      </c>
      <c r="AA751" s="69">
        <v>751</v>
      </c>
      <c r="AB751" s="69"/>
      <c r="AC751" s="70"/>
      <c r="AD751" s="76">
        <v>451</v>
      </c>
      <c r="AE751" s="76">
        <v>632</v>
      </c>
      <c r="AF751" s="76">
        <v>691</v>
      </c>
      <c r="AG751" s="76">
        <v>639</v>
      </c>
      <c r="AH751" s="76"/>
      <c r="AI751" s="76" t="s">
        <v>5241</v>
      </c>
      <c r="AJ751" s="76" t="s">
        <v>6111</v>
      </c>
      <c r="AK751" s="81" t="s">
        <v>6669</v>
      </c>
      <c r="AL751" s="76"/>
      <c r="AM751" s="78">
        <v>42781.535370370373</v>
      </c>
      <c r="AN751" s="76" t="s">
        <v>8071</v>
      </c>
      <c r="AO751" s="81" t="s">
        <v>8820</v>
      </c>
      <c r="AP751" s="76" t="s">
        <v>66</v>
      </c>
      <c r="AQ751" s="48"/>
      <c r="AR751" s="48"/>
      <c r="AS751" s="48"/>
      <c r="AT751" s="48"/>
      <c r="AU751" s="48"/>
      <c r="AV751" s="48"/>
      <c r="AW751" s="102" t="s">
        <v>10987</v>
      </c>
      <c r="AX751" s="102" t="s">
        <v>10987</v>
      </c>
      <c r="AY751" s="102" t="s">
        <v>11675</v>
      </c>
      <c r="AZ751" s="102" t="s">
        <v>11675</v>
      </c>
      <c r="BA751" s="2"/>
      <c r="BB751" s="3"/>
      <c r="BC751" s="3"/>
      <c r="BD751" s="3"/>
      <c r="BE751" s="3"/>
    </row>
    <row r="752" spans="1:57" x14ac:dyDescent="0.3">
      <c r="A752" s="62" t="s">
        <v>761</v>
      </c>
      <c r="B752" s="63"/>
      <c r="C752" s="63"/>
      <c r="D752" s="64"/>
      <c r="E752" s="66"/>
      <c r="F752" s="98" t="s">
        <v>7598</v>
      </c>
      <c r="G752" s="63"/>
      <c r="H752" s="67"/>
      <c r="I752" s="68"/>
      <c r="J752" s="68"/>
      <c r="K752" s="67" t="s">
        <v>10051</v>
      </c>
      <c r="L752" s="71"/>
      <c r="M752" s="72">
        <v>1096.993408203125</v>
      </c>
      <c r="N752" s="72">
        <v>5744.3564453125</v>
      </c>
      <c r="O752" s="73"/>
      <c r="P752" s="74"/>
      <c r="Q752" s="74"/>
      <c r="R752" s="84"/>
      <c r="S752" s="48">
        <v>0</v>
      </c>
      <c r="T752" s="48">
        <v>1</v>
      </c>
      <c r="U752" s="49">
        <v>0</v>
      </c>
      <c r="V752" s="49">
        <v>6.1729999999999997E-3</v>
      </c>
      <c r="W752" s="49">
        <v>0</v>
      </c>
      <c r="X752" s="49">
        <v>0.54322700000000002</v>
      </c>
      <c r="Y752" s="49">
        <v>0</v>
      </c>
      <c r="Z752" s="49">
        <v>0</v>
      </c>
      <c r="AA752" s="69">
        <v>752</v>
      </c>
      <c r="AB752" s="69"/>
      <c r="AC752" s="70"/>
      <c r="AD752" s="76">
        <v>98</v>
      </c>
      <c r="AE752" s="76">
        <v>163</v>
      </c>
      <c r="AF752" s="76">
        <v>10488</v>
      </c>
      <c r="AG752" s="76">
        <v>81016</v>
      </c>
      <c r="AH752" s="76"/>
      <c r="AI752" s="76" t="s">
        <v>5242</v>
      </c>
      <c r="AJ752" s="76" t="s">
        <v>6113</v>
      </c>
      <c r="AK752" s="76"/>
      <c r="AL752" s="76"/>
      <c r="AM752" s="78">
        <v>41940.799328703702</v>
      </c>
      <c r="AN752" s="76" t="s">
        <v>8071</v>
      </c>
      <c r="AO752" s="81" t="s">
        <v>8821</v>
      </c>
      <c r="AP752" s="76" t="s">
        <v>66</v>
      </c>
      <c r="AQ752" s="48"/>
      <c r="AR752" s="48"/>
      <c r="AS752" s="48"/>
      <c r="AT752" s="48"/>
      <c r="AU752" s="48"/>
      <c r="AV752" s="48"/>
      <c r="AW752" s="102" t="s">
        <v>10901</v>
      </c>
      <c r="AX752" s="102" t="s">
        <v>10901</v>
      </c>
      <c r="AY752" s="102" t="s">
        <v>11589</v>
      </c>
      <c r="AZ752" s="102" t="s">
        <v>11589</v>
      </c>
      <c r="BA752" s="2"/>
      <c r="BB752" s="3"/>
      <c r="BC752" s="3"/>
      <c r="BD752" s="3"/>
      <c r="BE752" s="3"/>
    </row>
    <row r="753" spans="1:57" x14ac:dyDescent="0.3">
      <c r="A753" s="62" t="s">
        <v>762</v>
      </c>
      <c r="B753" s="63"/>
      <c r="C753" s="63"/>
      <c r="D753" s="64"/>
      <c r="E753" s="66"/>
      <c r="F753" s="98" t="s">
        <v>7599</v>
      </c>
      <c r="G753" s="63"/>
      <c r="H753" s="67"/>
      <c r="I753" s="68"/>
      <c r="J753" s="68"/>
      <c r="K753" s="67" t="s">
        <v>10052</v>
      </c>
      <c r="L753" s="71"/>
      <c r="M753" s="72">
        <v>4668.13134765625</v>
      </c>
      <c r="N753" s="72">
        <v>9096.1396484375</v>
      </c>
      <c r="O753" s="73"/>
      <c r="P753" s="74"/>
      <c r="Q753" s="74"/>
      <c r="R753" s="84"/>
      <c r="S753" s="48">
        <v>1</v>
      </c>
      <c r="T753" s="48">
        <v>1</v>
      </c>
      <c r="U753" s="49">
        <v>0</v>
      </c>
      <c r="V753" s="49">
        <v>0</v>
      </c>
      <c r="W753" s="49">
        <v>0</v>
      </c>
      <c r="X753" s="49">
        <v>1</v>
      </c>
      <c r="Y753" s="49">
        <v>0</v>
      </c>
      <c r="Z753" s="49" t="s">
        <v>10536</v>
      </c>
      <c r="AA753" s="69">
        <v>753</v>
      </c>
      <c r="AB753" s="69"/>
      <c r="AC753" s="70"/>
      <c r="AD753" s="76">
        <v>140</v>
      </c>
      <c r="AE753" s="76">
        <v>6348</v>
      </c>
      <c r="AF753" s="76">
        <v>41260</v>
      </c>
      <c r="AG753" s="76">
        <v>16854</v>
      </c>
      <c r="AH753" s="76"/>
      <c r="AI753" s="76" t="s">
        <v>5243</v>
      </c>
      <c r="AJ753" s="76" t="s">
        <v>6114</v>
      </c>
      <c r="AK753" s="81" t="s">
        <v>6670</v>
      </c>
      <c r="AL753" s="76"/>
      <c r="AM753" s="78">
        <v>41807.462754629632</v>
      </c>
      <c r="AN753" s="76" t="s">
        <v>8071</v>
      </c>
      <c r="AO753" s="81" t="s">
        <v>8822</v>
      </c>
      <c r="AP753" s="76" t="s">
        <v>66</v>
      </c>
      <c r="AQ753" s="48"/>
      <c r="AR753" s="48"/>
      <c r="AS753" s="48"/>
      <c r="AT753" s="48"/>
      <c r="AU753" s="48"/>
      <c r="AV753" s="48"/>
      <c r="AW753" s="102" t="s">
        <v>10988</v>
      </c>
      <c r="AX753" s="102" t="s">
        <v>10988</v>
      </c>
      <c r="AY753" s="102" t="s">
        <v>11676</v>
      </c>
      <c r="AZ753" s="102" t="s">
        <v>11676</v>
      </c>
      <c r="BA753" s="2"/>
      <c r="BB753" s="3"/>
      <c r="BC753" s="3"/>
      <c r="BD753" s="3"/>
      <c r="BE753" s="3"/>
    </row>
    <row r="754" spans="1:57" x14ac:dyDescent="0.3">
      <c r="A754" s="62" t="s">
        <v>763</v>
      </c>
      <c r="B754" s="63"/>
      <c r="C754" s="63"/>
      <c r="D754" s="64"/>
      <c r="E754" s="66"/>
      <c r="F754" s="98" t="s">
        <v>7600</v>
      </c>
      <c r="G754" s="63"/>
      <c r="H754" s="67"/>
      <c r="I754" s="68"/>
      <c r="J754" s="68"/>
      <c r="K754" s="67" t="s">
        <v>10053</v>
      </c>
      <c r="L754" s="71"/>
      <c r="M754" s="72">
        <v>623.44891357421875</v>
      </c>
      <c r="N754" s="72">
        <v>4870.95556640625</v>
      </c>
      <c r="O754" s="73"/>
      <c r="P754" s="74"/>
      <c r="Q754" s="74"/>
      <c r="R754" s="84"/>
      <c r="S754" s="48">
        <v>0</v>
      </c>
      <c r="T754" s="48">
        <v>1</v>
      </c>
      <c r="U754" s="49">
        <v>0</v>
      </c>
      <c r="V754" s="49">
        <v>6.1729999999999997E-3</v>
      </c>
      <c r="W754" s="49">
        <v>0</v>
      </c>
      <c r="X754" s="49">
        <v>0.54322700000000002</v>
      </c>
      <c r="Y754" s="49">
        <v>0</v>
      </c>
      <c r="Z754" s="49">
        <v>0</v>
      </c>
      <c r="AA754" s="69">
        <v>754</v>
      </c>
      <c r="AB754" s="69"/>
      <c r="AC754" s="70"/>
      <c r="AD754" s="76">
        <v>589</v>
      </c>
      <c r="AE754" s="76">
        <v>124</v>
      </c>
      <c r="AF754" s="76">
        <v>187</v>
      </c>
      <c r="AG754" s="76">
        <v>1782</v>
      </c>
      <c r="AH754" s="76"/>
      <c r="AI754" s="76" t="s">
        <v>5244</v>
      </c>
      <c r="AJ754" s="76"/>
      <c r="AK754" s="76"/>
      <c r="AL754" s="76"/>
      <c r="AM754" s="78">
        <v>43550.807650462964</v>
      </c>
      <c r="AN754" s="76" t="s">
        <v>8071</v>
      </c>
      <c r="AO754" s="81" t="s">
        <v>8823</v>
      </c>
      <c r="AP754" s="76" t="s">
        <v>66</v>
      </c>
      <c r="AQ754" s="48"/>
      <c r="AR754" s="48"/>
      <c r="AS754" s="48"/>
      <c r="AT754" s="48"/>
      <c r="AU754" s="48"/>
      <c r="AV754" s="48"/>
      <c r="AW754" s="102" t="s">
        <v>10901</v>
      </c>
      <c r="AX754" s="102" t="s">
        <v>10901</v>
      </c>
      <c r="AY754" s="102" t="s">
        <v>11589</v>
      </c>
      <c r="AZ754" s="102" t="s">
        <v>11589</v>
      </c>
      <c r="BA754" s="2"/>
      <c r="BB754" s="3"/>
      <c r="BC754" s="3"/>
      <c r="BD754" s="3"/>
      <c r="BE754" s="3"/>
    </row>
    <row r="755" spans="1:57" x14ac:dyDescent="0.3">
      <c r="A755" s="62" t="s">
        <v>764</v>
      </c>
      <c r="B755" s="63"/>
      <c r="C755" s="63"/>
      <c r="D755" s="64"/>
      <c r="E755" s="66"/>
      <c r="F755" s="98" t="s">
        <v>7601</v>
      </c>
      <c r="G755" s="63"/>
      <c r="H755" s="67"/>
      <c r="I755" s="68"/>
      <c r="J755" s="68"/>
      <c r="K755" s="67" t="s">
        <v>10054</v>
      </c>
      <c r="L755" s="71"/>
      <c r="M755" s="72">
        <v>5605.5166015625</v>
      </c>
      <c r="N755" s="72">
        <v>6345.86181640625</v>
      </c>
      <c r="O755" s="73"/>
      <c r="P755" s="74"/>
      <c r="Q755" s="74"/>
      <c r="R755" s="84"/>
      <c r="S755" s="48">
        <v>0</v>
      </c>
      <c r="T755" s="48">
        <v>1</v>
      </c>
      <c r="U755" s="49">
        <v>0</v>
      </c>
      <c r="V755" s="49">
        <v>1.2658000000000001E-2</v>
      </c>
      <c r="W755" s="49">
        <v>5.5000000000000002E-5</v>
      </c>
      <c r="X755" s="49">
        <v>0.54666599999999999</v>
      </c>
      <c r="Y755" s="49">
        <v>0</v>
      </c>
      <c r="Z755" s="49">
        <v>0</v>
      </c>
      <c r="AA755" s="69">
        <v>755</v>
      </c>
      <c r="AB755" s="69"/>
      <c r="AC755" s="70"/>
      <c r="AD755" s="76">
        <v>291</v>
      </c>
      <c r="AE755" s="76">
        <v>257</v>
      </c>
      <c r="AF755" s="76">
        <v>9600</v>
      </c>
      <c r="AG755" s="76">
        <v>27724</v>
      </c>
      <c r="AH755" s="76"/>
      <c r="AI755" s="76" t="s">
        <v>5245</v>
      </c>
      <c r="AJ755" s="76"/>
      <c r="AK755" s="76"/>
      <c r="AL755" s="76"/>
      <c r="AM755" s="78">
        <v>41735.959791666668</v>
      </c>
      <c r="AN755" s="76" t="s">
        <v>8071</v>
      </c>
      <c r="AO755" s="81" t="s">
        <v>8824</v>
      </c>
      <c r="AP755" s="76" t="s">
        <v>66</v>
      </c>
      <c r="AQ755" s="48"/>
      <c r="AR755" s="48"/>
      <c r="AS755" s="48"/>
      <c r="AT755" s="48"/>
      <c r="AU755" s="48"/>
      <c r="AV755" s="48"/>
      <c r="AW755" s="102" t="s">
        <v>10866</v>
      </c>
      <c r="AX755" s="102" t="s">
        <v>10866</v>
      </c>
      <c r="AY755" s="102" t="s">
        <v>11554</v>
      </c>
      <c r="AZ755" s="102" t="s">
        <v>11554</v>
      </c>
      <c r="BA755" s="2"/>
      <c r="BB755" s="3"/>
      <c r="BC755" s="3"/>
      <c r="BD755" s="3"/>
      <c r="BE755" s="3"/>
    </row>
    <row r="756" spans="1:57" x14ac:dyDescent="0.3">
      <c r="A756" s="62" t="s">
        <v>765</v>
      </c>
      <c r="B756" s="63"/>
      <c r="C756" s="63"/>
      <c r="D756" s="64"/>
      <c r="E756" s="66"/>
      <c r="F756" s="98" t="s">
        <v>7602</v>
      </c>
      <c r="G756" s="63"/>
      <c r="H756" s="67"/>
      <c r="I756" s="68"/>
      <c r="J756" s="68"/>
      <c r="K756" s="67" t="s">
        <v>10055</v>
      </c>
      <c r="L756" s="71"/>
      <c r="M756" s="72">
        <v>8764.5556640625</v>
      </c>
      <c r="N756" s="72">
        <v>249.45530700683594</v>
      </c>
      <c r="O756" s="73"/>
      <c r="P756" s="74"/>
      <c r="Q756" s="74"/>
      <c r="R756" s="84"/>
      <c r="S756" s="48">
        <v>0</v>
      </c>
      <c r="T756" s="48">
        <v>1</v>
      </c>
      <c r="U756" s="49">
        <v>0</v>
      </c>
      <c r="V756" s="49">
        <v>1</v>
      </c>
      <c r="W756" s="49">
        <v>0</v>
      </c>
      <c r="X756" s="49">
        <v>1</v>
      </c>
      <c r="Y756" s="49">
        <v>0</v>
      </c>
      <c r="Z756" s="49">
        <v>0</v>
      </c>
      <c r="AA756" s="69">
        <v>756</v>
      </c>
      <c r="AB756" s="69"/>
      <c r="AC756" s="70"/>
      <c r="AD756" s="76">
        <v>919</v>
      </c>
      <c r="AE756" s="76">
        <v>470</v>
      </c>
      <c r="AF756" s="76">
        <v>400</v>
      </c>
      <c r="AG756" s="76">
        <v>1156</v>
      </c>
      <c r="AH756" s="76"/>
      <c r="AI756" s="76" t="s">
        <v>5246</v>
      </c>
      <c r="AJ756" s="76" t="s">
        <v>6115</v>
      </c>
      <c r="AK756" s="76"/>
      <c r="AL756" s="76"/>
      <c r="AM756" s="78">
        <v>40102.473807870374</v>
      </c>
      <c r="AN756" s="76" t="s">
        <v>8071</v>
      </c>
      <c r="AO756" s="81" t="s">
        <v>8825</v>
      </c>
      <c r="AP756" s="76" t="s">
        <v>66</v>
      </c>
      <c r="AQ756" s="48" t="s">
        <v>2249</v>
      </c>
      <c r="AR756" s="48" t="s">
        <v>2249</v>
      </c>
      <c r="AS756" s="48" t="s">
        <v>2350</v>
      </c>
      <c r="AT756" s="48" t="s">
        <v>2350</v>
      </c>
      <c r="AU756" s="48"/>
      <c r="AV756" s="48"/>
      <c r="AW756" s="102" t="s">
        <v>10989</v>
      </c>
      <c r="AX756" s="102" t="s">
        <v>10989</v>
      </c>
      <c r="AY756" s="102" t="s">
        <v>11677</v>
      </c>
      <c r="AZ756" s="102" t="s">
        <v>11677</v>
      </c>
      <c r="BA756" s="2"/>
      <c r="BB756" s="3"/>
      <c r="BC756" s="3"/>
      <c r="BD756" s="3"/>
      <c r="BE756" s="3"/>
    </row>
    <row r="757" spans="1:57" x14ac:dyDescent="0.3">
      <c r="A757" s="62" t="s">
        <v>1334</v>
      </c>
      <c r="B757" s="63"/>
      <c r="C757" s="63"/>
      <c r="D757" s="64"/>
      <c r="E757" s="66"/>
      <c r="F757" s="98" t="s">
        <v>7603</v>
      </c>
      <c r="G757" s="63"/>
      <c r="H757" s="67"/>
      <c r="I757" s="68"/>
      <c r="J757" s="68"/>
      <c r="K757" s="67" t="s">
        <v>10056</v>
      </c>
      <c r="L757" s="71"/>
      <c r="M757" s="72">
        <v>8641.111328125</v>
      </c>
      <c r="N757" s="72">
        <v>291.03118896484375</v>
      </c>
      <c r="O757" s="73"/>
      <c r="P757" s="74"/>
      <c r="Q757" s="74"/>
      <c r="R757" s="84"/>
      <c r="S757" s="48">
        <v>1</v>
      </c>
      <c r="T757" s="48">
        <v>0</v>
      </c>
      <c r="U757" s="49">
        <v>0</v>
      </c>
      <c r="V757" s="49">
        <v>1</v>
      </c>
      <c r="W757" s="49">
        <v>0</v>
      </c>
      <c r="X757" s="49">
        <v>1</v>
      </c>
      <c r="Y757" s="49">
        <v>0</v>
      </c>
      <c r="Z757" s="49">
        <v>0</v>
      </c>
      <c r="AA757" s="69">
        <v>757</v>
      </c>
      <c r="AB757" s="69"/>
      <c r="AC757" s="70"/>
      <c r="AD757" s="76">
        <v>853</v>
      </c>
      <c r="AE757" s="76">
        <v>233</v>
      </c>
      <c r="AF757" s="76">
        <v>24</v>
      </c>
      <c r="AG757" s="76">
        <v>655</v>
      </c>
      <c r="AH757" s="76"/>
      <c r="AI757" s="76"/>
      <c r="AJ757" s="76"/>
      <c r="AK757" s="76"/>
      <c r="AL757" s="76"/>
      <c r="AM757" s="78">
        <v>40261.508449074077</v>
      </c>
      <c r="AN757" s="76" t="s">
        <v>8071</v>
      </c>
      <c r="AO757" s="81" t="s">
        <v>8826</v>
      </c>
      <c r="AP757" s="76" t="s">
        <v>65</v>
      </c>
      <c r="AQ757" s="48"/>
      <c r="AR757" s="48"/>
      <c r="AS757" s="48"/>
      <c r="AT757" s="48"/>
      <c r="AU757" s="48"/>
      <c r="AV757" s="48"/>
      <c r="AW757" s="48"/>
      <c r="AX757" s="48"/>
      <c r="AY757" s="48"/>
      <c r="AZ757" s="48"/>
      <c r="BA757" s="2"/>
      <c r="BB757" s="3"/>
      <c r="BC757" s="3"/>
      <c r="BD757" s="3"/>
      <c r="BE757" s="3"/>
    </row>
    <row r="758" spans="1:57" x14ac:dyDescent="0.3">
      <c r="A758" s="62" t="s">
        <v>766</v>
      </c>
      <c r="B758" s="63"/>
      <c r="C758" s="63"/>
      <c r="D758" s="64"/>
      <c r="E758" s="66"/>
      <c r="F758" s="98" t="s">
        <v>7604</v>
      </c>
      <c r="G758" s="63"/>
      <c r="H758" s="67"/>
      <c r="I758" s="68"/>
      <c r="J758" s="68"/>
      <c r="K758" s="67" t="s">
        <v>10057</v>
      </c>
      <c r="L758" s="71"/>
      <c r="M758" s="72">
        <v>6597.29248046875</v>
      </c>
      <c r="N758" s="72">
        <v>5781.79736328125</v>
      </c>
      <c r="O758" s="73"/>
      <c r="P758" s="74"/>
      <c r="Q758" s="74"/>
      <c r="R758" s="84"/>
      <c r="S758" s="48">
        <v>0</v>
      </c>
      <c r="T758" s="48">
        <v>1</v>
      </c>
      <c r="U758" s="49">
        <v>0</v>
      </c>
      <c r="V758" s="49">
        <v>4.3478000000000003E-2</v>
      </c>
      <c r="W758" s="49">
        <v>0</v>
      </c>
      <c r="X758" s="49">
        <v>0.57882900000000004</v>
      </c>
      <c r="Y758" s="49">
        <v>0</v>
      </c>
      <c r="Z758" s="49">
        <v>0</v>
      </c>
      <c r="AA758" s="69">
        <v>758</v>
      </c>
      <c r="AB758" s="69"/>
      <c r="AC758" s="70"/>
      <c r="AD758" s="76">
        <v>566</v>
      </c>
      <c r="AE758" s="76">
        <v>9906</v>
      </c>
      <c r="AF758" s="76">
        <v>3888</v>
      </c>
      <c r="AG758" s="76">
        <v>25253</v>
      </c>
      <c r="AH758" s="76"/>
      <c r="AI758" s="76" t="s">
        <v>5247</v>
      </c>
      <c r="AJ758" s="76" t="s">
        <v>6116</v>
      </c>
      <c r="AK758" s="81" t="s">
        <v>6671</v>
      </c>
      <c r="AL758" s="76"/>
      <c r="AM758" s="78">
        <v>41745.808506944442</v>
      </c>
      <c r="AN758" s="76" t="s">
        <v>8071</v>
      </c>
      <c r="AO758" s="81" t="s">
        <v>8827</v>
      </c>
      <c r="AP758" s="76" t="s">
        <v>66</v>
      </c>
      <c r="AQ758" s="48"/>
      <c r="AR758" s="48"/>
      <c r="AS758" s="48"/>
      <c r="AT758" s="48"/>
      <c r="AU758" s="48"/>
      <c r="AV758" s="48"/>
      <c r="AW758" s="102" t="s">
        <v>10626</v>
      </c>
      <c r="AX758" s="102" t="s">
        <v>10626</v>
      </c>
      <c r="AY758" s="102" t="s">
        <v>11315</v>
      </c>
      <c r="AZ758" s="102" t="s">
        <v>11315</v>
      </c>
      <c r="BA758" s="2"/>
      <c r="BB758" s="3"/>
      <c r="BC758" s="3"/>
      <c r="BD758" s="3"/>
      <c r="BE758" s="3"/>
    </row>
    <row r="759" spans="1:57" x14ac:dyDescent="0.3">
      <c r="A759" s="62" t="s">
        <v>767</v>
      </c>
      <c r="B759" s="63"/>
      <c r="C759" s="63"/>
      <c r="D759" s="64"/>
      <c r="E759" s="66"/>
      <c r="F759" s="98" t="s">
        <v>7605</v>
      </c>
      <c r="G759" s="63"/>
      <c r="H759" s="67"/>
      <c r="I759" s="68"/>
      <c r="J759" s="68"/>
      <c r="K759" s="67" t="s">
        <v>10058</v>
      </c>
      <c r="L759" s="71"/>
      <c r="M759" s="72">
        <v>9628.6669921875</v>
      </c>
      <c r="N759" s="72">
        <v>1226.488525390625</v>
      </c>
      <c r="O759" s="73"/>
      <c r="P759" s="74"/>
      <c r="Q759" s="74"/>
      <c r="R759" s="84"/>
      <c r="S759" s="48">
        <v>2</v>
      </c>
      <c r="T759" s="48">
        <v>1</v>
      </c>
      <c r="U759" s="49">
        <v>0</v>
      </c>
      <c r="V759" s="49">
        <v>1</v>
      </c>
      <c r="W759" s="49">
        <v>0</v>
      </c>
      <c r="X759" s="49">
        <v>1.2982450000000001</v>
      </c>
      <c r="Y759" s="49">
        <v>0</v>
      </c>
      <c r="Z759" s="49">
        <v>0</v>
      </c>
      <c r="AA759" s="69">
        <v>759</v>
      </c>
      <c r="AB759" s="69"/>
      <c r="AC759" s="70"/>
      <c r="AD759" s="76">
        <v>3644</v>
      </c>
      <c r="AE759" s="76">
        <v>1497</v>
      </c>
      <c r="AF759" s="76">
        <v>77583</v>
      </c>
      <c r="AG759" s="76">
        <v>151677</v>
      </c>
      <c r="AH759" s="76"/>
      <c r="AI759" s="76" t="s">
        <v>5248</v>
      </c>
      <c r="AJ759" s="76"/>
      <c r="AK759" s="81" t="s">
        <v>6672</v>
      </c>
      <c r="AL759" s="76"/>
      <c r="AM759" s="78">
        <v>40810.357858796298</v>
      </c>
      <c r="AN759" s="76" t="s">
        <v>8071</v>
      </c>
      <c r="AO759" s="81" t="s">
        <v>8828</v>
      </c>
      <c r="AP759" s="76" t="s">
        <v>66</v>
      </c>
      <c r="AQ759" s="48" t="s">
        <v>2250</v>
      </c>
      <c r="AR759" s="48" t="s">
        <v>2250</v>
      </c>
      <c r="AS759" s="48" t="s">
        <v>2350</v>
      </c>
      <c r="AT759" s="48" t="s">
        <v>2350</v>
      </c>
      <c r="AU759" s="48"/>
      <c r="AV759" s="48"/>
      <c r="AW759" s="102" t="s">
        <v>10990</v>
      </c>
      <c r="AX759" s="102" t="s">
        <v>10990</v>
      </c>
      <c r="AY759" s="102" t="s">
        <v>11678</v>
      </c>
      <c r="AZ759" s="102" t="s">
        <v>11678</v>
      </c>
      <c r="BA759" s="2"/>
      <c r="BB759" s="3"/>
      <c r="BC759" s="3"/>
      <c r="BD759" s="3"/>
      <c r="BE759" s="3"/>
    </row>
    <row r="760" spans="1:57" x14ac:dyDescent="0.3">
      <c r="A760" s="62" t="s">
        <v>768</v>
      </c>
      <c r="B760" s="63"/>
      <c r="C760" s="63"/>
      <c r="D760" s="64"/>
      <c r="E760" s="66"/>
      <c r="F760" s="98" t="s">
        <v>7606</v>
      </c>
      <c r="G760" s="63"/>
      <c r="H760" s="67"/>
      <c r="I760" s="68"/>
      <c r="J760" s="68"/>
      <c r="K760" s="67" t="s">
        <v>10059</v>
      </c>
      <c r="L760" s="71"/>
      <c r="M760" s="72">
        <v>9536.0830078125</v>
      </c>
      <c r="N760" s="72">
        <v>1143.3367919921875</v>
      </c>
      <c r="O760" s="73"/>
      <c r="P760" s="74"/>
      <c r="Q760" s="74"/>
      <c r="R760" s="84"/>
      <c r="S760" s="48">
        <v>0</v>
      </c>
      <c r="T760" s="48">
        <v>1</v>
      </c>
      <c r="U760" s="49">
        <v>0</v>
      </c>
      <c r="V760" s="49">
        <v>1</v>
      </c>
      <c r="W760" s="49">
        <v>0</v>
      </c>
      <c r="X760" s="49">
        <v>0.70175399999999999</v>
      </c>
      <c r="Y760" s="49">
        <v>0</v>
      </c>
      <c r="Z760" s="49">
        <v>0</v>
      </c>
      <c r="AA760" s="69">
        <v>760</v>
      </c>
      <c r="AB760" s="69"/>
      <c r="AC760" s="70"/>
      <c r="AD760" s="76">
        <v>826</v>
      </c>
      <c r="AE760" s="76">
        <v>8255</v>
      </c>
      <c r="AF760" s="76">
        <v>100748</v>
      </c>
      <c r="AG760" s="76">
        <v>68634</v>
      </c>
      <c r="AH760" s="76"/>
      <c r="AI760" s="76" t="s">
        <v>5249</v>
      </c>
      <c r="AJ760" s="76" t="s">
        <v>6117</v>
      </c>
      <c r="AK760" s="81" t="s">
        <v>6673</v>
      </c>
      <c r="AL760" s="76"/>
      <c r="AM760" s="78">
        <v>40787.489270833335</v>
      </c>
      <c r="AN760" s="76" t="s">
        <v>8071</v>
      </c>
      <c r="AO760" s="81" t="s">
        <v>8829</v>
      </c>
      <c r="AP760" s="76" t="s">
        <v>66</v>
      </c>
      <c r="AQ760" s="48"/>
      <c r="AR760" s="48"/>
      <c r="AS760" s="48"/>
      <c r="AT760" s="48"/>
      <c r="AU760" s="48"/>
      <c r="AV760" s="48"/>
      <c r="AW760" s="102" t="s">
        <v>10991</v>
      </c>
      <c r="AX760" s="102" t="s">
        <v>10991</v>
      </c>
      <c r="AY760" s="102" t="s">
        <v>11679</v>
      </c>
      <c r="AZ760" s="102" t="s">
        <v>11679</v>
      </c>
      <c r="BA760" s="2"/>
      <c r="BB760" s="3"/>
      <c r="BC760" s="3"/>
      <c r="BD760" s="3"/>
      <c r="BE760" s="3"/>
    </row>
    <row r="761" spans="1:57" x14ac:dyDescent="0.3">
      <c r="A761" s="62" t="s">
        <v>769</v>
      </c>
      <c r="B761" s="63"/>
      <c r="C761" s="63"/>
      <c r="D761" s="64"/>
      <c r="E761" s="66"/>
      <c r="F761" s="98" t="s">
        <v>7607</v>
      </c>
      <c r="G761" s="63"/>
      <c r="H761" s="67"/>
      <c r="I761" s="68"/>
      <c r="J761" s="68"/>
      <c r="K761" s="67" t="s">
        <v>10060</v>
      </c>
      <c r="L761" s="71"/>
      <c r="M761" s="72">
        <v>5883.322265625</v>
      </c>
      <c r="N761" s="72">
        <v>9623.8818359375</v>
      </c>
      <c r="O761" s="73"/>
      <c r="P761" s="74"/>
      <c r="Q761" s="74"/>
      <c r="R761" s="84"/>
      <c r="S761" s="48">
        <v>1</v>
      </c>
      <c r="T761" s="48">
        <v>1</v>
      </c>
      <c r="U761" s="49">
        <v>0</v>
      </c>
      <c r="V761" s="49">
        <v>0</v>
      </c>
      <c r="W761" s="49">
        <v>0</v>
      </c>
      <c r="X761" s="49">
        <v>1</v>
      </c>
      <c r="Y761" s="49">
        <v>0</v>
      </c>
      <c r="Z761" s="49" t="s">
        <v>10536</v>
      </c>
      <c r="AA761" s="69">
        <v>761</v>
      </c>
      <c r="AB761" s="69"/>
      <c r="AC761" s="70"/>
      <c r="AD761" s="76">
        <v>845</v>
      </c>
      <c r="AE761" s="76">
        <v>96</v>
      </c>
      <c r="AF761" s="76">
        <v>6569</v>
      </c>
      <c r="AG761" s="76">
        <v>818</v>
      </c>
      <c r="AH761" s="76"/>
      <c r="AI761" s="76" t="s">
        <v>5250</v>
      </c>
      <c r="AJ761" s="76" t="s">
        <v>6118</v>
      </c>
      <c r="AK761" s="76"/>
      <c r="AL761" s="76"/>
      <c r="AM761" s="78">
        <v>41087.823831018519</v>
      </c>
      <c r="AN761" s="76" t="s">
        <v>8071</v>
      </c>
      <c r="AO761" s="81" t="s">
        <v>8830</v>
      </c>
      <c r="AP761" s="76" t="s">
        <v>66</v>
      </c>
      <c r="AQ761" s="48"/>
      <c r="AR761" s="48"/>
      <c r="AS761" s="48"/>
      <c r="AT761" s="48"/>
      <c r="AU761" s="48"/>
      <c r="AV761" s="48"/>
      <c r="AW761" s="102" t="s">
        <v>10992</v>
      </c>
      <c r="AX761" s="102" t="s">
        <v>10992</v>
      </c>
      <c r="AY761" s="102" t="s">
        <v>11680</v>
      </c>
      <c r="AZ761" s="102" t="s">
        <v>11680</v>
      </c>
      <c r="BA761" s="2"/>
      <c r="BB761" s="3"/>
      <c r="BC761" s="3"/>
      <c r="BD761" s="3"/>
      <c r="BE761" s="3"/>
    </row>
    <row r="762" spans="1:57" x14ac:dyDescent="0.3">
      <c r="A762" s="62" t="s">
        <v>770</v>
      </c>
      <c r="B762" s="63"/>
      <c r="C762" s="63"/>
      <c r="D762" s="64"/>
      <c r="E762" s="66"/>
      <c r="F762" s="98" t="s">
        <v>7608</v>
      </c>
      <c r="G762" s="63"/>
      <c r="H762" s="67"/>
      <c r="I762" s="68"/>
      <c r="J762" s="68"/>
      <c r="K762" s="67" t="s">
        <v>10061</v>
      </c>
      <c r="L762" s="71"/>
      <c r="M762" s="72">
        <v>2611.6767578125</v>
      </c>
      <c r="N762" s="72">
        <v>6258.65673828125</v>
      </c>
      <c r="O762" s="73"/>
      <c r="P762" s="74"/>
      <c r="Q762" s="74"/>
      <c r="R762" s="84"/>
      <c r="S762" s="48">
        <v>0</v>
      </c>
      <c r="T762" s="48">
        <v>1</v>
      </c>
      <c r="U762" s="49">
        <v>0</v>
      </c>
      <c r="V762" s="49">
        <v>9.7090000000000006E-3</v>
      </c>
      <c r="W762" s="49">
        <v>1.8818999999999999E-2</v>
      </c>
      <c r="X762" s="49">
        <v>0.54937599999999998</v>
      </c>
      <c r="Y762" s="49">
        <v>0</v>
      </c>
      <c r="Z762" s="49">
        <v>0</v>
      </c>
      <c r="AA762" s="69">
        <v>762</v>
      </c>
      <c r="AB762" s="69"/>
      <c r="AC762" s="70"/>
      <c r="AD762" s="76">
        <v>925</v>
      </c>
      <c r="AE762" s="76">
        <v>4528</v>
      </c>
      <c r="AF762" s="76">
        <v>63902</v>
      </c>
      <c r="AG762" s="76">
        <v>124659</v>
      </c>
      <c r="AH762" s="76"/>
      <c r="AI762" s="76" t="s">
        <v>5251</v>
      </c>
      <c r="AJ762" s="76" t="s">
        <v>6119</v>
      </c>
      <c r="AK762" s="81" t="s">
        <v>6674</v>
      </c>
      <c r="AL762" s="76"/>
      <c r="AM762" s="78">
        <v>42506.090243055558</v>
      </c>
      <c r="AN762" s="76" t="s">
        <v>8071</v>
      </c>
      <c r="AO762" s="81" t="s">
        <v>8831</v>
      </c>
      <c r="AP762" s="76" t="s">
        <v>66</v>
      </c>
      <c r="AQ762" s="48"/>
      <c r="AR762" s="48"/>
      <c r="AS762" s="48"/>
      <c r="AT762" s="48"/>
      <c r="AU762" s="48"/>
      <c r="AV762" s="48"/>
      <c r="AW762" s="102" t="s">
        <v>10629</v>
      </c>
      <c r="AX762" s="102" t="s">
        <v>10629</v>
      </c>
      <c r="AY762" s="102" t="s">
        <v>11318</v>
      </c>
      <c r="AZ762" s="102" t="s">
        <v>11318</v>
      </c>
      <c r="BA762" s="2"/>
      <c r="BB762" s="3"/>
      <c r="BC762" s="3"/>
      <c r="BD762" s="3"/>
      <c r="BE762" s="3"/>
    </row>
    <row r="763" spans="1:57" x14ac:dyDescent="0.3">
      <c r="A763" s="62" t="s">
        <v>771</v>
      </c>
      <c r="B763" s="63"/>
      <c r="C763" s="63"/>
      <c r="D763" s="64"/>
      <c r="E763" s="66"/>
      <c r="F763" s="98" t="s">
        <v>7609</v>
      </c>
      <c r="G763" s="63"/>
      <c r="H763" s="67"/>
      <c r="I763" s="68"/>
      <c r="J763" s="68"/>
      <c r="K763" s="67" t="s">
        <v>10062</v>
      </c>
      <c r="L763" s="71"/>
      <c r="M763" s="72">
        <v>3974.336669921875</v>
      </c>
      <c r="N763" s="72">
        <v>6288.94482421875</v>
      </c>
      <c r="O763" s="73"/>
      <c r="P763" s="74"/>
      <c r="Q763" s="74"/>
      <c r="R763" s="84"/>
      <c r="S763" s="48">
        <v>0</v>
      </c>
      <c r="T763" s="48">
        <v>1</v>
      </c>
      <c r="U763" s="49">
        <v>0</v>
      </c>
      <c r="V763" s="49">
        <v>1.2658000000000001E-2</v>
      </c>
      <c r="W763" s="49">
        <v>5.5000000000000002E-5</v>
      </c>
      <c r="X763" s="49">
        <v>0.54666599999999999</v>
      </c>
      <c r="Y763" s="49">
        <v>0</v>
      </c>
      <c r="Z763" s="49">
        <v>0</v>
      </c>
      <c r="AA763" s="69">
        <v>763</v>
      </c>
      <c r="AB763" s="69"/>
      <c r="AC763" s="70"/>
      <c r="AD763" s="76">
        <v>74</v>
      </c>
      <c r="AE763" s="76">
        <v>29</v>
      </c>
      <c r="AF763" s="76">
        <v>2559</v>
      </c>
      <c r="AG763" s="76">
        <v>5699</v>
      </c>
      <c r="AH763" s="76"/>
      <c r="AI763" s="76" t="s">
        <v>5252</v>
      </c>
      <c r="AJ763" s="76" t="s">
        <v>6120</v>
      </c>
      <c r="AK763" s="81" t="s">
        <v>6675</v>
      </c>
      <c r="AL763" s="76"/>
      <c r="AM763" s="78">
        <v>41072.671064814815</v>
      </c>
      <c r="AN763" s="76" t="s">
        <v>8071</v>
      </c>
      <c r="AO763" s="81" t="s">
        <v>8832</v>
      </c>
      <c r="AP763" s="76" t="s">
        <v>66</v>
      </c>
      <c r="AQ763" s="48"/>
      <c r="AR763" s="48"/>
      <c r="AS763" s="48"/>
      <c r="AT763" s="48"/>
      <c r="AU763" s="48"/>
      <c r="AV763" s="48"/>
      <c r="AW763" s="102" t="s">
        <v>10866</v>
      </c>
      <c r="AX763" s="102" t="s">
        <v>10866</v>
      </c>
      <c r="AY763" s="102" t="s">
        <v>11554</v>
      </c>
      <c r="AZ763" s="102" t="s">
        <v>11554</v>
      </c>
      <c r="BA763" s="2"/>
      <c r="BB763" s="3"/>
      <c r="BC763" s="3"/>
      <c r="BD763" s="3"/>
      <c r="BE763" s="3"/>
    </row>
    <row r="764" spans="1:57" x14ac:dyDescent="0.3">
      <c r="A764" s="62" t="s">
        <v>772</v>
      </c>
      <c r="B764" s="63"/>
      <c r="C764" s="63"/>
      <c r="D764" s="64"/>
      <c r="E764" s="66"/>
      <c r="F764" s="98" t="s">
        <v>7610</v>
      </c>
      <c r="G764" s="63"/>
      <c r="H764" s="67"/>
      <c r="I764" s="68"/>
      <c r="J764" s="68"/>
      <c r="K764" s="67" t="s">
        <v>10063</v>
      </c>
      <c r="L764" s="71"/>
      <c r="M764" s="72">
        <v>8641.111328125</v>
      </c>
      <c r="N764" s="72">
        <v>852.30560302734375</v>
      </c>
      <c r="O764" s="73"/>
      <c r="P764" s="74"/>
      <c r="Q764" s="74"/>
      <c r="R764" s="84"/>
      <c r="S764" s="48">
        <v>0</v>
      </c>
      <c r="T764" s="48">
        <v>1</v>
      </c>
      <c r="U764" s="49">
        <v>0</v>
      </c>
      <c r="V764" s="49">
        <v>1</v>
      </c>
      <c r="W764" s="49">
        <v>0</v>
      </c>
      <c r="X764" s="49">
        <v>1</v>
      </c>
      <c r="Y764" s="49">
        <v>0</v>
      </c>
      <c r="Z764" s="49">
        <v>0</v>
      </c>
      <c r="AA764" s="69">
        <v>764</v>
      </c>
      <c r="AB764" s="69"/>
      <c r="AC764" s="70"/>
      <c r="AD764" s="76">
        <v>6</v>
      </c>
      <c r="AE764" s="76">
        <v>3</v>
      </c>
      <c r="AF764" s="76">
        <v>37</v>
      </c>
      <c r="AG764" s="76">
        <v>9</v>
      </c>
      <c r="AH764" s="76"/>
      <c r="AI764" s="76" t="s">
        <v>5253</v>
      </c>
      <c r="AJ764" s="76" t="s">
        <v>6121</v>
      </c>
      <c r="AK764" s="76"/>
      <c r="AL764" s="76"/>
      <c r="AM764" s="78">
        <v>41859.869768518518</v>
      </c>
      <c r="AN764" s="76" t="s">
        <v>8071</v>
      </c>
      <c r="AO764" s="81" t="s">
        <v>8833</v>
      </c>
      <c r="AP764" s="76" t="s">
        <v>66</v>
      </c>
      <c r="AQ764" s="48"/>
      <c r="AR764" s="48"/>
      <c r="AS764" s="48"/>
      <c r="AT764" s="48"/>
      <c r="AU764" s="48"/>
      <c r="AV764" s="48"/>
      <c r="AW764" s="102" t="s">
        <v>10993</v>
      </c>
      <c r="AX764" s="102" t="s">
        <v>10993</v>
      </c>
      <c r="AY764" s="102" t="s">
        <v>11681</v>
      </c>
      <c r="AZ764" s="102" t="s">
        <v>11681</v>
      </c>
      <c r="BA764" s="2"/>
      <c r="BB764" s="3"/>
      <c r="BC764" s="3"/>
      <c r="BD764" s="3"/>
      <c r="BE764" s="3"/>
    </row>
    <row r="765" spans="1:57" x14ac:dyDescent="0.3">
      <c r="A765" s="62" t="s">
        <v>1335</v>
      </c>
      <c r="B765" s="63"/>
      <c r="C765" s="63"/>
      <c r="D765" s="64"/>
      <c r="E765" s="66"/>
      <c r="F765" s="98" t="s">
        <v>7611</v>
      </c>
      <c r="G765" s="63"/>
      <c r="H765" s="67"/>
      <c r="I765" s="68"/>
      <c r="J765" s="68"/>
      <c r="K765" s="67" t="s">
        <v>10064</v>
      </c>
      <c r="L765" s="71"/>
      <c r="M765" s="72">
        <v>8764.5556640625</v>
      </c>
      <c r="N765" s="72">
        <v>893.8814697265625</v>
      </c>
      <c r="O765" s="73"/>
      <c r="P765" s="74"/>
      <c r="Q765" s="74"/>
      <c r="R765" s="84"/>
      <c r="S765" s="48">
        <v>1</v>
      </c>
      <c r="T765" s="48">
        <v>0</v>
      </c>
      <c r="U765" s="49">
        <v>0</v>
      </c>
      <c r="V765" s="49">
        <v>1</v>
      </c>
      <c r="W765" s="49">
        <v>0</v>
      </c>
      <c r="X765" s="49">
        <v>1</v>
      </c>
      <c r="Y765" s="49">
        <v>0</v>
      </c>
      <c r="Z765" s="49">
        <v>0</v>
      </c>
      <c r="AA765" s="69">
        <v>765</v>
      </c>
      <c r="AB765" s="69"/>
      <c r="AC765" s="70"/>
      <c r="AD765" s="76">
        <v>1688</v>
      </c>
      <c r="AE765" s="76">
        <v>10856</v>
      </c>
      <c r="AF765" s="76">
        <v>2926</v>
      </c>
      <c r="AG765" s="76">
        <v>651</v>
      </c>
      <c r="AH765" s="76"/>
      <c r="AI765" s="76" t="s">
        <v>5254</v>
      </c>
      <c r="AJ765" s="76"/>
      <c r="AK765" s="81" t="s">
        <v>6676</v>
      </c>
      <c r="AL765" s="76"/>
      <c r="AM765" s="78">
        <v>40628.927858796298</v>
      </c>
      <c r="AN765" s="76" t="s">
        <v>8071</v>
      </c>
      <c r="AO765" s="81" t="s">
        <v>8834</v>
      </c>
      <c r="AP765" s="76" t="s">
        <v>65</v>
      </c>
      <c r="AQ765" s="48"/>
      <c r="AR765" s="48"/>
      <c r="AS765" s="48"/>
      <c r="AT765" s="48"/>
      <c r="AU765" s="48"/>
      <c r="AV765" s="48"/>
      <c r="AW765" s="48"/>
      <c r="AX765" s="48"/>
      <c r="AY765" s="48"/>
      <c r="AZ765" s="48"/>
      <c r="BA765" s="2"/>
      <c r="BB765" s="3"/>
      <c r="BC765" s="3"/>
      <c r="BD765" s="3"/>
      <c r="BE765" s="3"/>
    </row>
    <row r="766" spans="1:57" x14ac:dyDescent="0.3">
      <c r="A766" s="62" t="s">
        <v>773</v>
      </c>
      <c r="B766" s="63"/>
      <c r="C766" s="63"/>
      <c r="D766" s="64"/>
      <c r="E766" s="66"/>
      <c r="F766" s="98" t="s">
        <v>7612</v>
      </c>
      <c r="G766" s="63"/>
      <c r="H766" s="67"/>
      <c r="I766" s="68"/>
      <c r="J766" s="68"/>
      <c r="K766" s="67" t="s">
        <v>10065</v>
      </c>
      <c r="L766" s="71"/>
      <c r="M766" s="72">
        <v>2079.483154296875</v>
      </c>
      <c r="N766" s="72">
        <v>3192.11767578125</v>
      </c>
      <c r="O766" s="73"/>
      <c r="P766" s="74"/>
      <c r="Q766" s="74"/>
      <c r="R766" s="84"/>
      <c r="S766" s="48">
        <v>0</v>
      </c>
      <c r="T766" s="48">
        <v>3</v>
      </c>
      <c r="U766" s="49">
        <v>1.5</v>
      </c>
      <c r="V766" s="49">
        <v>0.111111</v>
      </c>
      <c r="W766" s="49">
        <v>0</v>
      </c>
      <c r="X766" s="49">
        <v>0.88513500000000001</v>
      </c>
      <c r="Y766" s="49">
        <v>0</v>
      </c>
      <c r="Z766" s="49">
        <v>0</v>
      </c>
      <c r="AA766" s="69">
        <v>766</v>
      </c>
      <c r="AB766" s="69"/>
      <c r="AC766" s="70"/>
      <c r="AD766" s="76">
        <v>169</v>
      </c>
      <c r="AE766" s="76">
        <v>169</v>
      </c>
      <c r="AF766" s="76">
        <v>19662</v>
      </c>
      <c r="AG766" s="76">
        <v>10139</v>
      </c>
      <c r="AH766" s="76"/>
      <c r="AI766" s="76" t="s">
        <v>5255</v>
      </c>
      <c r="AJ766" s="76"/>
      <c r="AK766" s="76"/>
      <c r="AL766" s="76"/>
      <c r="AM766" s="78">
        <v>42461.15587962963</v>
      </c>
      <c r="AN766" s="76" t="s">
        <v>8071</v>
      </c>
      <c r="AO766" s="81" t="s">
        <v>8835</v>
      </c>
      <c r="AP766" s="76" t="s">
        <v>66</v>
      </c>
      <c r="AQ766" s="48"/>
      <c r="AR766" s="48"/>
      <c r="AS766" s="48"/>
      <c r="AT766" s="48"/>
      <c r="AU766" s="48" t="s">
        <v>2423</v>
      </c>
      <c r="AV766" s="48" t="s">
        <v>2423</v>
      </c>
      <c r="AW766" s="102" t="s">
        <v>10994</v>
      </c>
      <c r="AX766" s="102" t="s">
        <v>10994</v>
      </c>
      <c r="AY766" s="102" t="s">
        <v>11682</v>
      </c>
      <c r="AZ766" s="102" t="s">
        <v>11682</v>
      </c>
      <c r="BA766" s="2"/>
      <c r="BB766" s="3"/>
      <c r="BC766" s="3"/>
      <c r="BD766" s="3"/>
      <c r="BE766" s="3"/>
    </row>
    <row r="767" spans="1:57" x14ac:dyDescent="0.3">
      <c r="A767" s="62" t="s">
        <v>1336</v>
      </c>
      <c r="B767" s="63"/>
      <c r="C767" s="63"/>
      <c r="D767" s="64"/>
      <c r="E767" s="66"/>
      <c r="F767" s="98" t="s">
        <v>7613</v>
      </c>
      <c r="G767" s="63"/>
      <c r="H767" s="67"/>
      <c r="I767" s="68"/>
      <c r="J767" s="68"/>
      <c r="K767" s="67" t="s">
        <v>10066</v>
      </c>
      <c r="L767" s="71"/>
      <c r="M767" s="72">
        <v>1887.4544677734375</v>
      </c>
      <c r="N767" s="72">
        <v>3180.55517578125</v>
      </c>
      <c r="O767" s="73"/>
      <c r="P767" s="74"/>
      <c r="Q767" s="74"/>
      <c r="R767" s="84"/>
      <c r="S767" s="48">
        <v>4</v>
      </c>
      <c r="T767" s="48">
        <v>0</v>
      </c>
      <c r="U767" s="49">
        <v>4</v>
      </c>
      <c r="V767" s="49">
        <v>0.125</v>
      </c>
      <c r="W767" s="49">
        <v>0</v>
      </c>
      <c r="X767" s="49">
        <v>1.1531530000000001</v>
      </c>
      <c r="Y767" s="49">
        <v>0</v>
      </c>
      <c r="Z767" s="49">
        <v>0</v>
      </c>
      <c r="AA767" s="69">
        <v>767</v>
      </c>
      <c r="AB767" s="69"/>
      <c r="AC767" s="70"/>
      <c r="AD767" s="76">
        <v>391</v>
      </c>
      <c r="AE767" s="76">
        <v>1804670</v>
      </c>
      <c r="AF767" s="76">
        <v>46348</v>
      </c>
      <c r="AG767" s="76">
        <v>8777</v>
      </c>
      <c r="AH767" s="76"/>
      <c r="AI767" s="76" t="s">
        <v>5256</v>
      </c>
      <c r="AJ767" s="76" t="s">
        <v>5947</v>
      </c>
      <c r="AK767" s="81" t="s">
        <v>6677</v>
      </c>
      <c r="AL767" s="76"/>
      <c r="AM767" s="78">
        <v>39981.573877314811</v>
      </c>
      <c r="AN767" s="76" t="s">
        <v>8071</v>
      </c>
      <c r="AO767" s="81" t="s">
        <v>8836</v>
      </c>
      <c r="AP767" s="76" t="s">
        <v>65</v>
      </c>
      <c r="AQ767" s="48"/>
      <c r="AR767" s="48"/>
      <c r="AS767" s="48"/>
      <c r="AT767" s="48"/>
      <c r="AU767" s="48"/>
      <c r="AV767" s="48"/>
      <c r="AW767" s="48"/>
      <c r="AX767" s="48"/>
      <c r="AY767" s="48"/>
      <c r="AZ767" s="48"/>
      <c r="BA767" s="2"/>
      <c r="BB767" s="3"/>
      <c r="BC767" s="3"/>
      <c r="BD767" s="3"/>
      <c r="BE767" s="3"/>
    </row>
    <row r="768" spans="1:57" x14ac:dyDescent="0.3">
      <c r="A768" s="62" t="s">
        <v>1337</v>
      </c>
      <c r="B768" s="63"/>
      <c r="C768" s="63"/>
      <c r="D768" s="64"/>
      <c r="E768" s="66"/>
      <c r="F768" s="98" t="s">
        <v>7614</v>
      </c>
      <c r="G768" s="63"/>
      <c r="H768" s="67"/>
      <c r="I768" s="68"/>
      <c r="J768" s="68"/>
      <c r="K768" s="67" t="s">
        <v>10067</v>
      </c>
      <c r="L768" s="71"/>
      <c r="M768" s="72">
        <v>1940.9974365234375</v>
      </c>
      <c r="N768" s="72">
        <v>3393.928955078125</v>
      </c>
      <c r="O768" s="73"/>
      <c r="P768" s="74"/>
      <c r="Q768" s="74"/>
      <c r="R768" s="84"/>
      <c r="S768" s="48">
        <v>4</v>
      </c>
      <c r="T768" s="48">
        <v>0</v>
      </c>
      <c r="U768" s="49">
        <v>4</v>
      </c>
      <c r="V768" s="49">
        <v>0.125</v>
      </c>
      <c r="W768" s="49">
        <v>0</v>
      </c>
      <c r="X768" s="49">
        <v>1.1531530000000001</v>
      </c>
      <c r="Y768" s="49">
        <v>0</v>
      </c>
      <c r="Z768" s="49">
        <v>0</v>
      </c>
      <c r="AA768" s="69">
        <v>768</v>
      </c>
      <c r="AB768" s="69"/>
      <c r="AC768" s="70"/>
      <c r="AD768" s="76">
        <v>248</v>
      </c>
      <c r="AE768" s="76">
        <v>3902849</v>
      </c>
      <c r="AF768" s="76">
        <v>63034</v>
      </c>
      <c r="AG768" s="76">
        <v>1403</v>
      </c>
      <c r="AH768" s="76"/>
      <c r="AI768" s="76" t="s">
        <v>5257</v>
      </c>
      <c r="AJ768" s="76" t="s">
        <v>6122</v>
      </c>
      <c r="AK768" s="81" t="s">
        <v>6678</v>
      </c>
      <c r="AL768" s="76"/>
      <c r="AM768" s="78">
        <v>39337.122731481482</v>
      </c>
      <c r="AN768" s="76" t="s">
        <v>8071</v>
      </c>
      <c r="AO768" s="81" t="s">
        <v>8837</v>
      </c>
      <c r="AP768" s="76" t="s">
        <v>65</v>
      </c>
      <c r="AQ768" s="48"/>
      <c r="AR768" s="48"/>
      <c r="AS768" s="48"/>
      <c r="AT768" s="48"/>
      <c r="AU768" s="48"/>
      <c r="AV768" s="48"/>
      <c r="AW768" s="48"/>
      <c r="AX768" s="48"/>
      <c r="AY768" s="48"/>
      <c r="AZ768" s="48"/>
      <c r="BA768" s="2"/>
      <c r="BB768" s="3"/>
      <c r="BC768" s="3"/>
      <c r="BD768" s="3"/>
      <c r="BE768" s="3"/>
    </row>
    <row r="769" spans="1:57" x14ac:dyDescent="0.3">
      <c r="A769" s="62" t="s">
        <v>1338</v>
      </c>
      <c r="B769" s="63"/>
      <c r="C769" s="63"/>
      <c r="D769" s="64"/>
      <c r="E769" s="66"/>
      <c r="F769" s="98" t="s">
        <v>7615</v>
      </c>
      <c r="G769" s="63"/>
      <c r="H769" s="67"/>
      <c r="I769" s="68"/>
      <c r="J769" s="68"/>
      <c r="K769" s="67" t="s">
        <v>10068</v>
      </c>
      <c r="L769" s="71"/>
      <c r="M769" s="72">
        <v>1958.58740234375</v>
      </c>
      <c r="N769" s="72">
        <v>3617.101806640625</v>
      </c>
      <c r="O769" s="73"/>
      <c r="P769" s="74"/>
      <c r="Q769" s="74"/>
      <c r="R769" s="84"/>
      <c r="S769" s="48">
        <v>4</v>
      </c>
      <c r="T769" s="48">
        <v>0</v>
      </c>
      <c r="U769" s="49">
        <v>4</v>
      </c>
      <c r="V769" s="49">
        <v>0.125</v>
      </c>
      <c r="W769" s="49">
        <v>0</v>
      </c>
      <c r="X769" s="49">
        <v>1.1531530000000001</v>
      </c>
      <c r="Y769" s="49">
        <v>0</v>
      </c>
      <c r="Z769" s="49">
        <v>0</v>
      </c>
      <c r="AA769" s="69">
        <v>769</v>
      </c>
      <c r="AB769" s="69"/>
      <c r="AC769" s="70"/>
      <c r="AD769" s="76">
        <v>2585</v>
      </c>
      <c r="AE769" s="76">
        <v>24805570</v>
      </c>
      <c r="AF769" s="76">
        <v>199304</v>
      </c>
      <c r="AG769" s="76">
        <v>1522</v>
      </c>
      <c r="AH769" s="76"/>
      <c r="AI769" s="76" t="s">
        <v>5258</v>
      </c>
      <c r="AJ769" s="76"/>
      <c r="AK769" s="81" t="s">
        <v>6679</v>
      </c>
      <c r="AL769" s="76"/>
      <c r="AM769" s="78">
        <v>39837.061180555553</v>
      </c>
      <c r="AN769" s="76" t="s">
        <v>8071</v>
      </c>
      <c r="AO769" s="81" t="s">
        <v>8838</v>
      </c>
      <c r="AP769" s="76" t="s">
        <v>65</v>
      </c>
      <c r="AQ769" s="48"/>
      <c r="AR769" s="48"/>
      <c r="AS769" s="48"/>
      <c r="AT769" s="48"/>
      <c r="AU769" s="48"/>
      <c r="AV769" s="48"/>
      <c r="AW769" s="48"/>
      <c r="AX769" s="48"/>
      <c r="AY769" s="48"/>
      <c r="AZ769" s="48"/>
      <c r="BA769" s="2"/>
      <c r="BB769" s="3"/>
      <c r="BC769" s="3"/>
      <c r="BD769" s="3"/>
      <c r="BE769" s="3"/>
    </row>
    <row r="770" spans="1:57" x14ac:dyDescent="0.3">
      <c r="A770" s="62" t="s">
        <v>774</v>
      </c>
      <c r="B770" s="63"/>
      <c r="C770" s="63"/>
      <c r="D770" s="64"/>
      <c r="E770" s="66"/>
      <c r="F770" s="98" t="s">
        <v>7616</v>
      </c>
      <c r="G770" s="63"/>
      <c r="H770" s="67"/>
      <c r="I770" s="68"/>
      <c r="J770" s="68"/>
      <c r="K770" s="67" t="s">
        <v>10069</v>
      </c>
      <c r="L770" s="71"/>
      <c r="M770" s="72">
        <v>5999.2626953125</v>
      </c>
      <c r="N770" s="72">
        <v>9485.916015625</v>
      </c>
      <c r="O770" s="73"/>
      <c r="P770" s="74"/>
      <c r="Q770" s="74"/>
      <c r="R770" s="84"/>
      <c r="S770" s="48">
        <v>1</v>
      </c>
      <c r="T770" s="48">
        <v>1</v>
      </c>
      <c r="U770" s="49">
        <v>0</v>
      </c>
      <c r="V770" s="49">
        <v>0</v>
      </c>
      <c r="W770" s="49">
        <v>0</v>
      </c>
      <c r="X770" s="49">
        <v>1</v>
      </c>
      <c r="Y770" s="49">
        <v>0</v>
      </c>
      <c r="Z770" s="49" t="s">
        <v>10536</v>
      </c>
      <c r="AA770" s="69">
        <v>770</v>
      </c>
      <c r="AB770" s="69"/>
      <c r="AC770" s="70"/>
      <c r="AD770" s="76">
        <v>485</v>
      </c>
      <c r="AE770" s="76">
        <v>1308</v>
      </c>
      <c r="AF770" s="76">
        <v>108591</v>
      </c>
      <c r="AG770" s="76">
        <v>1685</v>
      </c>
      <c r="AH770" s="76"/>
      <c r="AI770" s="76" t="s">
        <v>5259</v>
      </c>
      <c r="AJ770" s="76" t="s">
        <v>6123</v>
      </c>
      <c r="AK770" s="81" t="s">
        <v>6680</v>
      </c>
      <c r="AL770" s="76"/>
      <c r="AM770" s="78">
        <v>39923.254490740743</v>
      </c>
      <c r="AN770" s="76" t="s">
        <v>8071</v>
      </c>
      <c r="AO770" s="81" t="s">
        <v>8839</v>
      </c>
      <c r="AP770" s="76" t="s">
        <v>66</v>
      </c>
      <c r="AQ770" s="48" t="s">
        <v>2251</v>
      </c>
      <c r="AR770" s="48" t="s">
        <v>2251</v>
      </c>
      <c r="AS770" s="48" t="s">
        <v>2375</v>
      </c>
      <c r="AT770" s="48" t="s">
        <v>2375</v>
      </c>
      <c r="AU770" s="48"/>
      <c r="AV770" s="48"/>
      <c r="AW770" s="102" t="s">
        <v>10995</v>
      </c>
      <c r="AX770" s="102" t="s">
        <v>10995</v>
      </c>
      <c r="AY770" s="102" t="s">
        <v>11683</v>
      </c>
      <c r="AZ770" s="102" t="s">
        <v>11683</v>
      </c>
      <c r="BA770" s="2"/>
      <c r="BB770" s="3"/>
      <c r="BC770" s="3"/>
      <c r="BD770" s="3"/>
      <c r="BE770" s="3"/>
    </row>
    <row r="771" spans="1:57" x14ac:dyDescent="0.3">
      <c r="A771" s="62" t="s">
        <v>775</v>
      </c>
      <c r="B771" s="63"/>
      <c r="C771" s="63"/>
      <c r="D771" s="64"/>
      <c r="E771" s="66"/>
      <c r="F771" s="98" t="s">
        <v>7617</v>
      </c>
      <c r="G771" s="63"/>
      <c r="H771" s="67"/>
      <c r="I771" s="68"/>
      <c r="J771" s="68"/>
      <c r="K771" s="67" t="s">
        <v>10070</v>
      </c>
      <c r="L771" s="71"/>
      <c r="M771" s="72">
        <v>4348.57568359375</v>
      </c>
      <c r="N771" s="72">
        <v>9031.0458984375</v>
      </c>
      <c r="O771" s="73"/>
      <c r="P771" s="74"/>
      <c r="Q771" s="74"/>
      <c r="R771" s="84"/>
      <c r="S771" s="48">
        <v>1</v>
      </c>
      <c r="T771" s="48">
        <v>1</v>
      </c>
      <c r="U771" s="49">
        <v>0</v>
      </c>
      <c r="V771" s="49">
        <v>0</v>
      </c>
      <c r="W771" s="49">
        <v>0</v>
      </c>
      <c r="X771" s="49">
        <v>1</v>
      </c>
      <c r="Y771" s="49">
        <v>0</v>
      </c>
      <c r="Z771" s="49" t="s">
        <v>10536</v>
      </c>
      <c r="AA771" s="69">
        <v>771</v>
      </c>
      <c r="AB771" s="69"/>
      <c r="AC771" s="70"/>
      <c r="AD771" s="76">
        <v>912</v>
      </c>
      <c r="AE771" s="76">
        <v>5152</v>
      </c>
      <c r="AF771" s="76">
        <v>15599</v>
      </c>
      <c r="AG771" s="76">
        <v>1755</v>
      </c>
      <c r="AH771" s="76"/>
      <c r="AI771" s="76" t="s">
        <v>5260</v>
      </c>
      <c r="AJ771" s="76" t="s">
        <v>6124</v>
      </c>
      <c r="AK771" s="81" t="s">
        <v>6681</v>
      </c>
      <c r="AL771" s="76"/>
      <c r="AM771" s="78">
        <v>42571.433587962965</v>
      </c>
      <c r="AN771" s="76" t="s">
        <v>8071</v>
      </c>
      <c r="AO771" s="81" t="s">
        <v>8840</v>
      </c>
      <c r="AP771" s="76" t="s">
        <v>66</v>
      </c>
      <c r="AQ771" s="48" t="s">
        <v>2252</v>
      </c>
      <c r="AR771" s="48" t="s">
        <v>2252</v>
      </c>
      <c r="AS771" s="48" t="s">
        <v>2350</v>
      </c>
      <c r="AT771" s="48" t="s">
        <v>2350</v>
      </c>
      <c r="AU771" s="48"/>
      <c r="AV771" s="48"/>
      <c r="AW771" s="102" t="s">
        <v>10996</v>
      </c>
      <c r="AX771" s="102" t="s">
        <v>10996</v>
      </c>
      <c r="AY771" s="102" t="s">
        <v>11684</v>
      </c>
      <c r="AZ771" s="102" t="s">
        <v>11684</v>
      </c>
      <c r="BA771" s="2"/>
      <c r="BB771" s="3"/>
      <c r="BC771" s="3"/>
      <c r="BD771" s="3"/>
      <c r="BE771" s="3"/>
    </row>
    <row r="772" spans="1:57" x14ac:dyDescent="0.3">
      <c r="A772" s="62" t="s">
        <v>776</v>
      </c>
      <c r="B772" s="63"/>
      <c r="C772" s="63"/>
      <c r="D772" s="64"/>
      <c r="E772" s="66"/>
      <c r="F772" s="98" t="s">
        <v>7618</v>
      </c>
      <c r="G772" s="63"/>
      <c r="H772" s="67"/>
      <c r="I772" s="68"/>
      <c r="J772" s="68"/>
      <c r="K772" s="67" t="s">
        <v>10071</v>
      </c>
      <c r="L772" s="71"/>
      <c r="M772" s="72">
        <v>4492.5068359375</v>
      </c>
      <c r="N772" s="72">
        <v>9111.66015625</v>
      </c>
      <c r="O772" s="73"/>
      <c r="P772" s="74"/>
      <c r="Q772" s="74"/>
      <c r="R772" s="84"/>
      <c r="S772" s="48">
        <v>1</v>
      </c>
      <c r="T772" s="48">
        <v>1</v>
      </c>
      <c r="U772" s="49">
        <v>0</v>
      </c>
      <c r="V772" s="49">
        <v>0</v>
      </c>
      <c r="W772" s="49">
        <v>0</v>
      </c>
      <c r="X772" s="49">
        <v>1</v>
      </c>
      <c r="Y772" s="49">
        <v>0</v>
      </c>
      <c r="Z772" s="49" t="s">
        <v>10536</v>
      </c>
      <c r="AA772" s="69">
        <v>772</v>
      </c>
      <c r="AB772" s="69"/>
      <c r="AC772" s="70"/>
      <c r="AD772" s="76">
        <v>461</v>
      </c>
      <c r="AE772" s="76">
        <v>243</v>
      </c>
      <c r="AF772" s="76">
        <v>4808</v>
      </c>
      <c r="AG772" s="76">
        <v>2374</v>
      </c>
      <c r="AH772" s="76"/>
      <c r="AI772" s="76" t="s">
        <v>5261</v>
      </c>
      <c r="AJ772" s="76" t="s">
        <v>5686</v>
      </c>
      <c r="AK772" s="76"/>
      <c r="AL772" s="76"/>
      <c r="AM772" s="78">
        <v>41542.83252314815</v>
      </c>
      <c r="AN772" s="76" t="s">
        <v>8071</v>
      </c>
      <c r="AO772" s="81" t="s">
        <v>8841</v>
      </c>
      <c r="AP772" s="76" t="s">
        <v>66</v>
      </c>
      <c r="AQ772" s="48"/>
      <c r="AR772" s="48"/>
      <c r="AS772" s="48"/>
      <c r="AT772" s="48"/>
      <c r="AU772" s="48"/>
      <c r="AV772" s="48"/>
      <c r="AW772" s="102" t="s">
        <v>10997</v>
      </c>
      <c r="AX772" s="102" t="s">
        <v>10997</v>
      </c>
      <c r="AY772" s="102" t="s">
        <v>11685</v>
      </c>
      <c r="AZ772" s="102" t="s">
        <v>11685</v>
      </c>
      <c r="BA772" s="2"/>
      <c r="BB772" s="3"/>
      <c r="BC772" s="3"/>
      <c r="BD772" s="3"/>
      <c r="BE772" s="3"/>
    </row>
    <row r="773" spans="1:57" x14ac:dyDescent="0.3">
      <c r="A773" s="62" t="s">
        <v>777</v>
      </c>
      <c r="B773" s="63"/>
      <c r="C773" s="63"/>
      <c r="D773" s="64"/>
      <c r="E773" s="66"/>
      <c r="F773" s="98" t="s">
        <v>7619</v>
      </c>
      <c r="G773" s="63"/>
      <c r="H773" s="67"/>
      <c r="I773" s="68"/>
      <c r="J773" s="68"/>
      <c r="K773" s="67" t="s">
        <v>10072</v>
      </c>
      <c r="L773" s="71"/>
      <c r="M773" s="72">
        <v>2583.796630859375</v>
      </c>
      <c r="N773" s="72">
        <v>6631.93310546875</v>
      </c>
      <c r="O773" s="73"/>
      <c r="P773" s="74"/>
      <c r="Q773" s="74"/>
      <c r="R773" s="84"/>
      <c r="S773" s="48">
        <v>0</v>
      </c>
      <c r="T773" s="48">
        <v>1</v>
      </c>
      <c r="U773" s="49">
        <v>0</v>
      </c>
      <c r="V773" s="49">
        <v>9.7090000000000006E-3</v>
      </c>
      <c r="W773" s="49">
        <v>1.8818999999999999E-2</v>
      </c>
      <c r="X773" s="49">
        <v>0.54937599999999998</v>
      </c>
      <c r="Y773" s="49">
        <v>0</v>
      </c>
      <c r="Z773" s="49">
        <v>0</v>
      </c>
      <c r="AA773" s="69">
        <v>773</v>
      </c>
      <c r="AB773" s="69"/>
      <c r="AC773" s="70"/>
      <c r="AD773" s="76">
        <v>3051</v>
      </c>
      <c r="AE773" s="76">
        <v>2372</v>
      </c>
      <c r="AF773" s="76">
        <v>16052</v>
      </c>
      <c r="AG773" s="76">
        <v>16722</v>
      </c>
      <c r="AH773" s="76"/>
      <c r="AI773" s="76" t="s">
        <v>5262</v>
      </c>
      <c r="AJ773" s="76" t="s">
        <v>6125</v>
      </c>
      <c r="AK773" s="76"/>
      <c r="AL773" s="76"/>
      <c r="AM773" s="78">
        <v>41872.996898148151</v>
      </c>
      <c r="AN773" s="76" t="s">
        <v>8071</v>
      </c>
      <c r="AO773" s="81" t="s">
        <v>8842</v>
      </c>
      <c r="AP773" s="76" t="s">
        <v>66</v>
      </c>
      <c r="AQ773" s="48"/>
      <c r="AR773" s="48"/>
      <c r="AS773" s="48"/>
      <c r="AT773" s="48"/>
      <c r="AU773" s="48"/>
      <c r="AV773" s="48"/>
      <c r="AW773" s="102" t="s">
        <v>10629</v>
      </c>
      <c r="AX773" s="102" t="s">
        <v>10629</v>
      </c>
      <c r="AY773" s="102" t="s">
        <v>11318</v>
      </c>
      <c r="AZ773" s="102" t="s">
        <v>11318</v>
      </c>
      <c r="BA773" s="2"/>
      <c r="BB773" s="3"/>
      <c r="BC773" s="3"/>
      <c r="BD773" s="3"/>
      <c r="BE773" s="3"/>
    </row>
    <row r="774" spans="1:57" x14ac:dyDescent="0.3">
      <c r="A774" s="62" t="s">
        <v>778</v>
      </c>
      <c r="B774" s="63"/>
      <c r="C774" s="63"/>
      <c r="D774" s="64"/>
      <c r="E774" s="66"/>
      <c r="F774" s="98" t="s">
        <v>7620</v>
      </c>
      <c r="G774" s="63"/>
      <c r="H774" s="67"/>
      <c r="I774" s="68"/>
      <c r="J774" s="68"/>
      <c r="K774" s="67" t="s">
        <v>10073</v>
      </c>
      <c r="L774" s="71"/>
      <c r="M774" s="72">
        <v>6295.66650390625</v>
      </c>
      <c r="N774" s="72">
        <v>5592.24755859375</v>
      </c>
      <c r="O774" s="73"/>
      <c r="P774" s="74"/>
      <c r="Q774" s="74"/>
      <c r="R774" s="84"/>
      <c r="S774" s="48">
        <v>0</v>
      </c>
      <c r="T774" s="48">
        <v>1</v>
      </c>
      <c r="U774" s="49">
        <v>0</v>
      </c>
      <c r="V774" s="49">
        <v>4.3478000000000003E-2</v>
      </c>
      <c r="W774" s="49">
        <v>0</v>
      </c>
      <c r="X774" s="49">
        <v>0.57882900000000004</v>
      </c>
      <c r="Y774" s="49">
        <v>0</v>
      </c>
      <c r="Z774" s="49">
        <v>0</v>
      </c>
      <c r="AA774" s="69">
        <v>774</v>
      </c>
      <c r="AB774" s="69"/>
      <c r="AC774" s="70"/>
      <c r="AD774" s="76">
        <v>2048</v>
      </c>
      <c r="AE774" s="76">
        <v>376</v>
      </c>
      <c r="AF774" s="76">
        <v>15284</v>
      </c>
      <c r="AG774" s="76">
        <v>82952</v>
      </c>
      <c r="AH774" s="76"/>
      <c r="AI774" s="76" t="s">
        <v>5263</v>
      </c>
      <c r="AJ774" s="76"/>
      <c r="AK774" s="76"/>
      <c r="AL774" s="76"/>
      <c r="AM774" s="78">
        <v>41313.227476851855</v>
      </c>
      <c r="AN774" s="76" t="s">
        <v>8071</v>
      </c>
      <c r="AO774" s="81" t="s">
        <v>8843</v>
      </c>
      <c r="AP774" s="76" t="s">
        <v>66</v>
      </c>
      <c r="AQ774" s="48"/>
      <c r="AR774" s="48"/>
      <c r="AS774" s="48"/>
      <c r="AT774" s="48"/>
      <c r="AU774" s="48"/>
      <c r="AV774" s="48"/>
      <c r="AW774" s="102" t="s">
        <v>10626</v>
      </c>
      <c r="AX774" s="102" t="s">
        <v>10626</v>
      </c>
      <c r="AY774" s="102" t="s">
        <v>11315</v>
      </c>
      <c r="AZ774" s="102" t="s">
        <v>11315</v>
      </c>
      <c r="BA774" s="2"/>
      <c r="BB774" s="3"/>
      <c r="BC774" s="3"/>
      <c r="BD774" s="3"/>
      <c r="BE774" s="3"/>
    </row>
    <row r="775" spans="1:57" x14ac:dyDescent="0.3">
      <c r="A775" s="62" t="s">
        <v>779</v>
      </c>
      <c r="B775" s="63"/>
      <c r="C775" s="63"/>
      <c r="D775" s="64"/>
      <c r="E775" s="66"/>
      <c r="F775" s="98" t="s">
        <v>7621</v>
      </c>
      <c r="G775" s="63"/>
      <c r="H775" s="67"/>
      <c r="I775" s="68"/>
      <c r="J775" s="68"/>
      <c r="K775" s="67" t="s">
        <v>10074</v>
      </c>
      <c r="L775" s="71"/>
      <c r="M775" s="72">
        <v>1817.5391845703125</v>
      </c>
      <c r="N775" s="72">
        <v>4657.35302734375</v>
      </c>
      <c r="O775" s="73"/>
      <c r="P775" s="74"/>
      <c r="Q775" s="74"/>
      <c r="R775" s="84"/>
      <c r="S775" s="48">
        <v>0</v>
      </c>
      <c r="T775" s="48">
        <v>2</v>
      </c>
      <c r="U775" s="49">
        <v>12</v>
      </c>
      <c r="V775" s="49">
        <v>6.25E-2</v>
      </c>
      <c r="W775" s="49">
        <v>0</v>
      </c>
      <c r="X775" s="49">
        <v>1.1662189999999999</v>
      </c>
      <c r="Y775" s="49">
        <v>0</v>
      </c>
      <c r="Z775" s="49">
        <v>0</v>
      </c>
      <c r="AA775" s="69">
        <v>775</v>
      </c>
      <c r="AB775" s="69"/>
      <c r="AC775" s="70"/>
      <c r="AD775" s="76">
        <v>12</v>
      </c>
      <c r="AE775" s="76">
        <v>0</v>
      </c>
      <c r="AF775" s="76">
        <v>726</v>
      </c>
      <c r="AG775" s="76">
        <v>760</v>
      </c>
      <c r="AH775" s="76"/>
      <c r="AI775" s="76" t="s">
        <v>5264</v>
      </c>
      <c r="AJ775" s="76"/>
      <c r="AK775" s="76"/>
      <c r="AL775" s="76"/>
      <c r="AM775" s="78">
        <v>43800.835266203707</v>
      </c>
      <c r="AN775" s="76" t="s">
        <v>8071</v>
      </c>
      <c r="AO775" s="81" t="s">
        <v>8844</v>
      </c>
      <c r="AP775" s="76" t="s">
        <v>66</v>
      </c>
      <c r="AQ775" s="48"/>
      <c r="AR775" s="48"/>
      <c r="AS775" s="48"/>
      <c r="AT775" s="48"/>
      <c r="AU775" s="48" t="s">
        <v>2424</v>
      </c>
      <c r="AV775" s="48" t="s">
        <v>2424</v>
      </c>
      <c r="AW775" s="102" t="s">
        <v>10998</v>
      </c>
      <c r="AX775" s="102" t="s">
        <v>10998</v>
      </c>
      <c r="AY775" s="102" t="s">
        <v>11686</v>
      </c>
      <c r="AZ775" s="102" t="s">
        <v>11686</v>
      </c>
      <c r="BA775" s="2"/>
      <c r="BB775" s="3"/>
      <c r="BC775" s="3"/>
      <c r="BD775" s="3"/>
      <c r="BE775" s="3"/>
    </row>
    <row r="776" spans="1:57" x14ac:dyDescent="0.3">
      <c r="A776" s="62" t="s">
        <v>1339</v>
      </c>
      <c r="B776" s="63"/>
      <c r="C776" s="63"/>
      <c r="D776" s="64"/>
      <c r="E776" s="66"/>
      <c r="F776" s="98" t="s">
        <v>7622</v>
      </c>
      <c r="G776" s="63"/>
      <c r="H776" s="67"/>
      <c r="I776" s="68"/>
      <c r="J776" s="68"/>
      <c r="K776" s="67" t="s">
        <v>10075</v>
      </c>
      <c r="L776" s="71"/>
      <c r="M776" s="72">
        <v>1728.22216796875</v>
      </c>
      <c r="N776" s="72">
        <v>4552.55908203125</v>
      </c>
      <c r="O776" s="73"/>
      <c r="P776" s="74"/>
      <c r="Q776" s="74"/>
      <c r="R776" s="84"/>
      <c r="S776" s="48">
        <v>1</v>
      </c>
      <c r="T776" s="48">
        <v>0</v>
      </c>
      <c r="U776" s="49">
        <v>0</v>
      </c>
      <c r="V776" s="49">
        <v>4.5455000000000002E-2</v>
      </c>
      <c r="W776" s="49">
        <v>0</v>
      </c>
      <c r="X776" s="49">
        <v>0.64564299999999997</v>
      </c>
      <c r="Y776" s="49">
        <v>0</v>
      </c>
      <c r="Z776" s="49">
        <v>0</v>
      </c>
      <c r="AA776" s="69">
        <v>776</v>
      </c>
      <c r="AB776" s="69"/>
      <c r="AC776" s="70"/>
      <c r="AD776" s="76">
        <v>149</v>
      </c>
      <c r="AE776" s="76">
        <v>22902814</v>
      </c>
      <c r="AF776" s="76">
        <v>12079</v>
      </c>
      <c r="AG776" s="76">
        <v>172</v>
      </c>
      <c r="AH776" s="76"/>
      <c r="AI776" s="76" t="s">
        <v>5265</v>
      </c>
      <c r="AJ776" s="76"/>
      <c r="AK776" s="81" t="s">
        <v>6682</v>
      </c>
      <c r="AL776" s="76"/>
      <c r="AM776" s="78">
        <v>40738.272870370369</v>
      </c>
      <c r="AN776" s="76" t="s">
        <v>8071</v>
      </c>
      <c r="AO776" s="81" t="s">
        <v>8845</v>
      </c>
      <c r="AP776" s="76" t="s">
        <v>65</v>
      </c>
      <c r="AQ776" s="48"/>
      <c r="AR776" s="48"/>
      <c r="AS776" s="48"/>
      <c r="AT776" s="48"/>
      <c r="AU776" s="48"/>
      <c r="AV776" s="48"/>
      <c r="AW776" s="48"/>
      <c r="AX776" s="48"/>
      <c r="AY776" s="48"/>
      <c r="AZ776" s="48"/>
      <c r="BA776" s="2"/>
      <c r="BB776" s="3"/>
      <c r="BC776" s="3"/>
      <c r="BD776" s="3"/>
      <c r="BE776" s="3"/>
    </row>
    <row r="777" spans="1:57" x14ac:dyDescent="0.3">
      <c r="A777" s="62" t="s">
        <v>1340</v>
      </c>
      <c r="B777" s="63"/>
      <c r="C777" s="63"/>
      <c r="D777" s="64"/>
      <c r="E777" s="66"/>
      <c r="F777" s="98" t="s">
        <v>7623</v>
      </c>
      <c r="G777" s="63"/>
      <c r="H777" s="67"/>
      <c r="I777" s="68"/>
      <c r="J777" s="68"/>
      <c r="K777" s="67" t="s">
        <v>10076</v>
      </c>
      <c r="L777" s="71"/>
      <c r="M777" s="72">
        <v>1909.724609375</v>
      </c>
      <c r="N777" s="72">
        <v>4765.51171875</v>
      </c>
      <c r="O777" s="73"/>
      <c r="P777" s="74"/>
      <c r="Q777" s="74"/>
      <c r="R777" s="84"/>
      <c r="S777" s="48">
        <v>2</v>
      </c>
      <c r="T777" s="48">
        <v>0</v>
      </c>
      <c r="U777" s="49">
        <v>20</v>
      </c>
      <c r="V777" s="49">
        <v>8.3333000000000004E-2</v>
      </c>
      <c r="W777" s="49">
        <v>0</v>
      </c>
      <c r="X777" s="49">
        <v>1.099818</v>
      </c>
      <c r="Y777" s="49">
        <v>0</v>
      </c>
      <c r="Z777" s="49">
        <v>0</v>
      </c>
      <c r="AA777" s="69">
        <v>777</v>
      </c>
      <c r="AB777" s="69"/>
      <c r="AC777" s="70"/>
      <c r="AD777" s="76">
        <v>735</v>
      </c>
      <c r="AE777" s="76">
        <v>1550198</v>
      </c>
      <c r="AF777" s="76">
        <v>53553</v>
      </c>
      <c r="AG777" s="76">
        <v>21775</v>
      </c>
      <c r="AH777" s="76"/>
      <c r="AI777" s="76" t="s">
        <v>5266</v>
      </c>
      <c r="AJ777" s="76"/>
      <c r="AK777" s="81" t="s">
        <v>6683</v>
      </c>
      <c r="AL777" s="76"/>
      <c r="AM777" s="78">
        <v>39758.926655092589</v>
      </c>
      <c r="AN777" s="76" t="s">
        <v>8071</v>
      </c>
      <c r="AO777" s="81" t="s">
        <v>8846</v>
      </c>
      <c r="AP777" s="76" t="s">
        <v>65</v>
      </c>
      <c r="AQ777" s="48"/>
      <c r="AR777" s="48"/>
      <c r="AS777" s="48"/>
      <c r="AT777" s="48"/>
      <c r="AU777" s="48"/>
      <c r="AV777" s="48"/>
      <c r="AW777" s="48"/>
      <c r="AX777" s="48"/>
      <c r="AY777" s="48"/>
      <c r="AZ777" s="48"/>
      <c r="BA777" s="2"/>
      <c r="BB777" s="3"/>
      <c r="BC777" s="3"/>
      <c r="BD777" s="3"/>
      <c r="BE777" s="3"/>
    </row>
    <row r="778" spans="1:57" x14ac:dyDescent="0.3">
      <c r="A778" s="62" t="s">
        <v>780</v>
      </c>
      <c r="B778" s="63"/>
      <c r="C778" s="63"/>
      <c r="D778" s="64"/>
      <c r="E778" s="66"/>
      <c r="F778" s="98" t="s">
        <v>7624</v>
      </c>
      <c r="G778" s="63"/>
      <c r="H778" s="67"/>
      <c r="I778" s="68"/>
      <c r="J778" s="68"/>
      <c r="K778" s="67" t="s">
        <v>10077</v>
      </c>
      <c r="L778" s="71"/>
      <c r="M778" s="72">
        <v>8745.5927734375</v>
      </c>
      <c r="N778" s="72">
        <v>9104.3779296875</v>
      </c>
      <c r="O778" s="73"/>
      <c r="P778" s="74"/>
      <c r="Q778" s="74"/>
      <c r="R778" s="84"/>
      <c r="S778" s="48">
        <v>1</v>
      </c>
      <c r="T778" s="48">
        <v>1</v>
      </c>
      <c r="U778" s="49">
        <v>0</v>
      </c>
      <c r="V778" s="49">
        <v>0</v>
      </c>
      <c r="W778" s="49">
        <v>0</v>
      </c>
      <c r="X778" s="49">
        <v>1</v>
      </c>
      <c r="Y778" s="49">
        <v>0</v>
      </c>
      <c r="Z778" s="49" t="s">
        <v>10536</v>
      </c>
      <c r="AA778" s="69">
        <v>778</v>
      </c>
      <c r="AB778" s="69"/>
      <c r="AC778" s="70"/>
      <c r="AD778" s="76">
        <v>6202</v>
      </c>
      <c r="AE778" s="76">
        <v>12284</v>
      </c>
      <c r="AF778" s="76">
        <v>15658</v>
      </c>
      <c r="AG778" s="76">
        <v>1652</v>
      </c>
      <c r="AH778" s="76"/>
      <c r="AI778" s="76" t="s">
        <v>5267</v>
      </c>
      <c r="AJ778" s="76"/>
      <c r="AK778" s="76"/>
      <c r="AL778" s="76"/>
      <c r="AM778" s="78">
        <v>40652.834965277776</v>
      </c>
      <c r="AN778" s="76" t="s">
        <v>8071</v>
      </c>
      <c r="AO778" s="81" t="s">
        <v>8847</v>
      </c>
      <c r="AP778" s="76" t="s">
        <v>66</v>
      </c>
      <c r="AQ778" s="48"/>
      <c r="AR778" s="48"/>
      <c r="AS778" s="48"/>
      <c r="AT778" s="48"/>
      <c r="AU778" s="48"/>
      <c r="AV778" s="48"/>
      <c r="AW778" s="102" t="s">
        <v>10999</v>
      </c>
      <c r="AX778" s="102" t="s">
        <v>10999</v>
      </c>
      <c r="AY778" s="102" t="s">
        <v>11687</v>
      </c>
      <c r="AZ778" s="102" t="s">
        <v>11687</v>
      </c>
      <c r="BA778" s="2"/>
      <c r="BB778" s="3"/>
      <c r="BC778" s="3"/>
      <c r="BD778" s="3"/>
      <c r="BE778" s="3"/>
    </row>
    <row r="779" spans="1:57" x14ac:dyDescent="0.3">
      <c r="A779" s="62" t="s">
        <v>781</v>
      </c>
      <c r="B779" s="63"/>
      <c r="C779" s="63"/>
      <c r="D779" s="64"/>
      <c r="E779" s="66"/>
      <c r="F779" s="98" t="s">
        <v>7625</v>
      </c>
      <c r="G779" s="63"/>
      <c r="H779" s="67"/>
      <c r="I779" s="68"/>
      <c r="J779" s="68"/>
      <c r="K779" s="67" t="s">
        <v>10078</v>
      </c>
      <c r="L779" s="71"/>
      <c r="M779" s="72">
        <v>8643.013671875</v>
      </c>
      <c r="N779" s="72">
        <v>6565.2978515625</v>
      </c>
      <c r="O779" s="73"/>
      <c r="P779" s="74"/>
      <c r="Q779" s="74"/>
      <c r="R779" s="84"/>
      <c r="S779" s="48">
        <v>0</v>
      </c>
      <c r="T779" s="48">
        <v>1</v>
      </c>
      <c r="U779" s="49">
        <v>0</v>
      </c>
      <c r="V779" s="49">
        <v>2.1277000000000001E-2</v>
      </c>
      <c r="W779" s="49">
        <v>0</v>
      </c>
      <c r="X779" s="49">
        <v>0.55968399999999996</v>
      </c>
      <c r="Y779" s="49">
        <v>0</v>
      </c>
      <c r="Z779" s="49">
        <v>0</v>
      </c>
      <c r="AA779" s="69">
        <v>779</v>
      </c>
      <c r="AB779" s="69"/>
      <c r="AC779" s="70"/>
      <c r="AD779" s="76">
        <v>4824</v>
      </c>
      <c r="AE779" s="76">
        <v>441</v>
      </c>
      <c r="AF779" s="76">
        <v>42723</v>
      </c>
      <c r="AG779" s="76">
        <v>36143</v>
      </c>
      <c r="AH779" s="76"/>
      <c r="AI779" s="76"/>
      <c r="AJ779" s="76" t="s">
        <v>6126</v>
      </c>
      <c r="AK779" s="76"/>
      <c r="AL779" s="76"/>
      <c r="AM779" s="78">
        <v>42197.797881944447</v>
      </c>
      <c r="AN779" s="76" t="s">
        <v>8071</v>
      </c>
      <c r="AO779" s="81" t="s">
        <v>8848</v>
      </c>
      <c r="AP779" s="76" t="s">
        <v>66</v>
      </c>
      <c r="AQ779" s="48"/>
      <c r="AR779" s="48"/>
      <c r="AS779" s="48"/>
      <c r="AT779" s="48"/>
      <c r="AU779" s="48" t="s">
        <v>2392</v>
      </c>
      <c r="AV779" s="48" t="s">
        <v>2392</v>
      </c>
      <c r="AW779" s="102" t="s">
        <v>10606</v>
      </c>
      <c r="AX779" s="102" t="s">
        <v>10606</v>
      </c>
      <c r="AY779" s="102" t="s">
        <v>11295</v>
      </c>
      <c r="AZ779" s="102" t="s">
        <v>11295</v>
      </c>
      <c r="BA779" s="2"/>
      <c r="BB779" s="3"/>
      <c r="BC779" s="3"/>
      <c r="BD779" s="3"/>
      <c r="BE779" s="3"/>
    </row>
    <row r="780" spans="1:57" x14ac:dyDescent="0.3">
      <c r="A780" s="62" t="s">
        <v>782</v>
      </c>
      <c r="B780" s="63"/>
      <c r="C780" s="63"/>
      <c r="D780" s="64"/>
      <c r="E780" s="66"/>
      <c r="F780" s="98" t="s">
        <v>7626</v>
      </c>
      <c r="G780" s="63"/>
      <c r="H780" s="67"/>
      <c r="I780" s="68"/>
      <c r="J780" s="68"/>
      <c r="K780" s="67" t="s">
        <v>10079</v>
      </c>
      <c r="L780" s="71"/>
      <c r="M780" s="72">
        <v>5349.97314453125</v>
      </c>
      <c r="N780" s="72">
        <v>5321.712890625</v>
      </c>
      <c r="O780" s="73"/>
      <c r="P780" s="74"/>
      <c r="Q780" s="74"/>
      <c r="R780" s="84"/>
      <c r="S780" s="48">
        <v>0</v>
      </c>
      <c r="T780" s="48">
        <v>1</v>
      </c>
      <c r="U780" s="49">
        <v>0</v>
      </c>
      <c r="V780" s="49">
        <v>0.04</v>
      </c>
      <c r="W780" s="49">
        <v>0</v>
      </c>
      <c r="X780" s="49">
        <v>0.57588300000000003</v>
      </c>
      <c r="Y780" s="49">
        <v>0</v>
      </c>
      <c r="Z780" s="49">
        <v>0</v>
      </c>
      <c r="AA780" s="69">
        <v>780</v>
      </c>
      <c r="AB780" s="69"/>
      <c r="AC780" s="70"/>
      <c r="AD780" s="76">
        <v>865</v>
      </c>
      <c r="AE780" s="76">
        <v>783</v>
      </c>
      <c r="AF780" s="76">
        <v>37863</v>
      </c>
      <c r="AG780" s="76">
        <v>91616</v>
      </c>
      <c r="AH780" s="76"/>
      <c r="AI780" s="76" t="s">
        <v>5268</v>
      </c>
      <c r="AJ780" s="76" t="s">
        <v>6127</v>
      </c>
      <c r="AK780" s="81" t="s">
        <v>6684</v>
      </c>
      <c r="AL780" s="76"/>
      <c r="AM780" s="78">
        <v>41417.694791666669</v>
      </c>
      <c r="AN780" s="76" t="s">
        <v>8071</v>
      </c>
      <c r="AO780" s="81" t="s">
        <v>8849</v>
      </c>
      <c r="AP780" s="76" t="s">
        <v>66</v>
      </c>
      <c r="AQ780" s="48" t="s">
        <v>2132</v>
      </c>
      <c r="AR780" s="48" t="s">
        <v>2132</v>
      </c>
      <c r="AS780" s="48" t="s">
        <v>2352</v>
      </c>
      <c r="AT780" s="48" t="s">
        <v>2352</v>
      </c>
      <c r="AU780" s="48"/>
      <c r="AV780" s="48"/>
      <c r="AW780" s="102" t="s">
        <v>10640</v>
      </c>
      <c r="AX780" s="102" t="s">
        <v>10640</v>
      </c>
      <c r="AY780" s="102" t="s">
        <v>11329</v>
      </c>
      <c r="AZ780" s="102" t="s">
        <v>11329</v>
      </c>
      <c r="BA780" s="2"/>
      <c r="BB780" s="3"/>
      <c r="BC780" s="3"/>
      <c r="BD780" s="3"/>
      <c r="BE780" s="3"/>
    </row>
    <row r="781" spans="1:57" x14ac:dyDescent="0.3">
      <c r="A781" s="62" t="s">
        <v>783</v>
      </c>
      <c r="B781" s="63"/>
      <c r="C781" s="63"/>
      <c r="D781" s="64"/>
      <c r="E781" s="66"/>
      <c r="F781" s="98" t="s">
        <v>7627</v>
      </c>
      <c r="G781" s="63"/>
      <c r="H781" s="67"/>
      <c r="I781" s="68"/>
      <c r="J781" s="68"/>
      <c r="K781" s="67" t="s">
        <v>10080</v>
      </c>
      <c r="L781" s="71"/>
      <c r="M781" s="72">
        <v>2007.73974609375</v>
      </c>
      <c r="N781" s="72">
        <v>4880.51123046875</v>
      </c>
      <c r="O781" s="73"/>
      <c r="P781" s="74"/>
      <c r="Q781" s="74"/>
      <c r="R781" s="84"/>
      <c r="S781" s="48">
        <v>0</v>
      </c>
      <c r="T781" s="48">
        <v>5</v>
      </c>
      <c r="U781" s="49">
        <v>36</v>
      </c>
      <c r="V781" s="49">
        <v>0.1</v>
      </c>
      <c r="W781" s="49">
        <v>0</v>
      </c>
      <c r="X781" s="49">
        <v>2.6716169999999999</v>
      </c>
      <c r="Y781" s="49">
        <v>0</v>
      </c>
      <c r="Z781" s="49">
        <v>0</v>
      </c>
      <c r="AA781" s="69">
        <v>781</v>
      </c>
      <c r="AB781" s="69"/>
      <c r="AC781" s="70"/>
      <c r="AD781" s="76">
        <v>5336</v>
      </c>
      <c r="AE781" s="76">
        <v>17098</v>
      </c>
      <c r="AF781" s="76">
        <v>53886</v>
      </c>
      <c r="AG781" s="76">
        <v>494</v>
      </c>
      <c r="AH781" s="76"/>
      <c r="AI781" s="76" t="s">
        <v>5269</v>
      </c>
      <c r="AJ781" s="76" t="s">
        <v>5900</v>
      </c>
      <c r="AK781" s="81" t="s">
        <v>6685</v>
      </c>
      <c r="AL781" s="76"/>
      <c r="AM781" s="78">
        <v>39838.991562499999</v>
      </c>
      <c r="AN781" s="76" t="s">
        <v>8071</v>
      </c>
      <c r="AO781" s="81" t="s">
        <v>8850</v>
      </c>
      <c r="AP781" s="76" t="s">
        <v>66</v>
      </c>
      <c r="AQ781" s="48" t="s">
        <v>2253</v>
      </c>
      <c r="AR781" s="48" t="s">
        <v>2253</v>
      </c>
      <c r="AS781" s="48" t="s">
        <v>2364</v>
      </c>
      <c r="AT781" s="48" t="s">
        <v>2364</v>
      </c>
      <c r="AU781" s="48"/>
      <c r="AV781" s="48"/>
      <c r="AW781" s="102" t="s">
        <v>11000</v>
      </c>
      <c r="AX781" s="102" t="s">
        <v>11000</v>
      </c>
      <c r="AY781" s="102" t="s">
        <v>11688</v>
      </c>
      <c r="AZ781" s="102" t="s">
        <v>11688</v>
      </c>
      <c r="BA781" s="2"/>
      <c r="BB781" s="3"/>
      <c r="BC781" s="3"/>
      <c r="BD781" s="3"/>
      <c r="BE781" s="3"/>
    </row>
    <row r="782" spans="1:57" x14ac:dyDescent="0.3">
      <c r="A782" s="62" t="s">
        <v>1341</v>
      </c>
      <c r="B782" s="63"/>
      <c r="C782" s="63"/>
      <c r="D782" s="64"/>
      <c r="E782" s="66"/>
      <c r="F782" s="98" t="s">
        <v>7628</v>
      </c>
      <c r="G782" s="63"/>
      <c r="H782" s="67"/>
      <c r="I782" s="68"/>
      <c r="J782" s="68"/>
      <c r="K782" s="67" t="s">
        <v>10081</v>
      </c>
      <c r="L782" s="71"/>
      <c r="M782" s="72">
        <v>2084.508544921875</v>
      </c>
      <c r="N782" s="72">
        <v>4701.0771484375</v>
      </c>
      <c r="O782" s="73"/>
      <c r="P782" s="74"/>
      <c r="Q782" s="74"/>
      <c r="R782" s="84"/>
      <c r="S782" s="48">
        <v>1</v>
      </c>
      <c r="T782" s="48">
        <v>0</v>
      </c>
      <c r="U782" s="49">
        <v>0</v>
      </c>
      <c r="V782" s="49">
        <v>6.25E-2</v>
      </c>
      <c r="W782" s="49">
        <v>0</v>
      </c>
      <c r="X782" s="49">
        <v>0.60417500000000002</v>
      </c>
      <c r="Y782" s="49">
        <v>0</v>
      </c>
      <c r="Z782" s="49">
        <v>0</v>
      </c>
      <c r="AA782" s="69">
        <v>782</v>
      </c>
      <c r="AB782" s="69"/>
      <c r="AC782" s="70"/>
      <c r="AD782" s="76">
        <v>1067</v>
      </c>
      <c r="AE782" s="76">
        <v>12512</v>
      </c>
      <c r="AF782" s="76">
        <v>4873</v>
      </c>
      <c r="AG782" s="76">
        <v>6135</v>
      </c>
      <c r="AH782" s="76"/>
      <c r="AI782" s="76" t="s">
        <v>5270</v>
      </c>
      <c r="AJ782" s="76"/>
      <c r="AK782" s="81" t="s">
        <v>6686</v>
      </c>
      <c r="AL782" s="76"/>
      <c r="AM782" s="78">
        <v>41219.105069444442</v>
      </c>
      <c r="AN782" s="76" t="s">
        <v>8071</v>
      </c>
      <c r="AO782" s="81" t="s">
        <v>8851</v>
      </c>
      <c r="AP782" s="76" t="s">
        <v>65</v>
      </c>
      <c r="AQ782" s="48"/>
      <c r="AR782" s="48"/>
      <c r="AS782" s="48"/>
      <c r="AT782" s="48"/>
      <c r="AU782" s="48"/>
      <c r="AV782" s="48"/>
      <c r="AW782" s="48"/>
      <c r="AX782" s="48"/>
      <c r="AY782" s="48"/>
      <c r="AZ782" s="48"/>
      <c r="BA782" s="2"/>
      <c r="BB782" s="3"/>
      <c r="BC782" s="3"/>
      <c r="BD782" s="3"/>
      <c r="BE782" s="3"/>
    </row>
    <row r="783" spans="1:57" x14ac:dyDescent="0.3">
      <c r="A783" s="62" t="s">
        <v>1342</v>
      </c>
      <c r="B783" s="63"/>
      <c r="C783" s="63"/>
      <c r="D783" s="64"/>
      <c r="E783" s="66"/>
      <c r="F783" s="98" t="s">
        <v>7629</v>
      </c>
      <c r="G783" s="63"/>
      <c r="H783" s="67"/>
      <c r="I783" s="68"/>
      <c r="J783" s="68"/>
      <c r="K783" s="67" t="s">
        <v>10082</v>
      </c>
      <c r="L783" s="71"/>
      <c r="M783" s="72">
        <v>1939.365966796875</v>
      </c>
      <c r="N783" s="72">
        <v>5069.79443359375</v>
      </c>
      <c r="O783" s="73"/>
      <c r="P783" s="74"/>
      <c r="Q783" s="74"/>
      <c r="R783" s="84"/>
      <c r="S783" s="48">
        <v>1</v>
      </c>
      <c r="T783" s="48">
        <v>0</v>
      </c>
      <c r="U783" s="49">
        <v>0</v>
      </c>
      <c r="V783" s="49">
        <v>6.25E-2</v>
      </c>
      <c r="W783" s="49">
        <v>0</v>
      </c>
      <c r="X783" s="49">
        <v>0.60417500000000002</v>
      </c>
      <c r="Y783" s="49">
        <v>0</v>
      </c>
      <c r="Z783" s="49">
        <v>0</v>
      </c>
      <c r="AA783" s="69">
        <v>783</v>
      </c>
      <c r="AB783" s="69"/>
      <c r="AC783" s="70"/>
      <c r="AD783" s="76">
        <v>711</v>
      </c>
      <c r="AE783" s="76">
        <v>9593</v>
      </c>
      <c r="AF783" s="76">
        <v>810</v>
      </c>
      <c r="AG783" s="76">
        <v>1641</v>
      </c>
      <c r="AH783" s="76"/>
      <c r="AI783" s="76" t="s">
        <v>5271</v>
      </c>
      <c r="AJ783" s="76" t="s">
        <v>5900</v>
      </c>
      <c r="AK783" s="76"/>
      <c r="AL783" s="76"/>
      <c r="AM783" s="78">
        <v>40734.732314814813</v>
      </c>
      <c r="AN783" s="76" t="s">
        <v>8071</v>
      </c>
      <c r="AO783" s="81" t="s">
        <v>8852</v>
      </c>
      <c r="AP783" s="76" t="s">
        <v>65</v>
      </c>
      <c r="AQ783" s="48"/>
      <c r="AR783" s="48"/>
      <c r="AS783" s="48"/>
      <c r="AT783" s="48"/>
      <c r="AU783" s="48"/>
      <c r="AV783" s="48"/>
      <c r="AW783" s="48"/>
      <c r="AX783" s="48"/>
      <c r="AY783" s="48"/>
      <c r="AZ783" s="48"/>
      <c r="BA783" s="2"/>
      <c r="BB783" s="3"/>
      <c r="BC783" s="3"/>
      <c r="BD783" s="3"/>
      <c r="BE783" s="3"/>
    </row>
    <row r="784" spans="1:57" x14ac:dyDescent="0.3">
      <c r="A784" s="62" t="s">
        <v>1343</v>
      </c>
      <c r="B784" s="63"/>
      <c r="C784" s="63"/>
      <c r="D784" s="64"/>
      <c r="E784" s="66"/>
      <c r="F784" s="98" t="s">
        <v>7630</v>
      </c>
      <c r="G784" s="63"/>
      <c r="H784" s="67"/>
      <c r="I784" s="68"/>
      <c r="J784" s="68"/>
      <c r="K784" s="67" t="s">
        <v>10083</v>
      </c>
      <c r="L784" s="71"/>
      <c r="M784" s="72">
        <v>2057.752685546875</v>
      </c>
      <c r="N784" s="72">
        <v>5072.2578125</v>
      </c>
      <c r="O784" s="73"/>
      <c r="P784" s="74"/>
      <c r="Q784" s="74"/>
      <c r="R784" s="84"/>
      <c r="S784" s="48">
        <v>1</v>
      </c>
      <c r="T784" s="48">
        <v>0</v>
      </c>
      <c r="U784" s="49">
        <v>0</v>
      </c>
      <c r="V784" s="49">
        <v>6.25E-2</v>
      </c>
      <c r="W784" s="49">
        <v>0</v>
      </c>
      <c r="X784" s="49">
        <v>0.60417500000000002</v>
      </c>
      <c r="Y784" s="49">
        <v>0</v>
      </c>
      <c r="Z784" s="49">
        <v>0</v>
      </c>
      <c r="AA784" s="69">
        <v>784</v>
      </c>
      <c r="AB784" s="69"/>
      <c r="AC784" s="70"/>
      <c r="AD784" s="76">
        <v>1382</v>
      </c>
      <c r="AE784" s="76">
        <v>8217191</v>
      </c>
      <c r="AF784" s="76">
        <v>8394</v>
      </c>
      <c r="AG784" s="76">
        <v>42189</v>
      </c>
      <c r="AH784" s="76"/>
      <c r="AI784" s="76" t="s">
        <v>5272</v>
      </c>
      <c r="AJ784" s="76"/>
      <c r="AK784" s="81" t="s">
        <v>6687</v>
      </c>
      <c r="AL784" s="76"/>
      <c r="AM784" s="78">
        <v>40898.97074074074</v>
      </c>
      <c r="AN784" s="76" t="s">
        <v>8071</v>
      </c>
      <c r="AO784" s="81" t="s">
        <v>8853</v>
      </c>
      <c r="AP784" s="76" t="s">
        <v>65</v>
      </c>
      <c r="AQ784" s="48"/>
      <c r="AR784" s="48"/>
      <c r="AS784" s="48"/>
      <c r="AT784" s="48"/>
      <c r="AU784" s="48"/>
      <c r="AV784" s="48"/>
      <c r="AW784" s="48"/>
      <c r="AX784" s="48"/>
      <c r="AY784" s="48"/>
      <c r="AZ784" s="48"/>
      <c r="BA784" s="2"/>
      <c r="BB784" s="3"/>
      <c r="BC784" s="3"/>
      <c r="BD784" s="3"/>
      <c r="BE784" s="3"/>
    </row>
    <row r="785" spans="1:57" x14ac:dyDescent="0.3">
      <c r="A785" s="62" t="s">
        <v>1344</v>
      </c>
      <c r="B785" s="63"/>
      <c r="C785" s="63"/>
      <c r="D785" s="64"/>
      <c r="E785" s="66"/>
      <c r="F785" s="98" t="s">
        <v>7631</v>
      </c>
      <c r="G785" s="63"/>
      <c r="H785" s="67"/>
      <c r="I785" s="68"/>
      <c r="J785" s="68"/>
      <c r="K785" s="67" t="s">
        <v>10084</v>
      </c>
      <c r="L785" s="71"/>
      <c r="M785" s="72">
        <v>2129.416748046875</v>
      </c>
      <c r="N785" s="72">
        <v>4890.20458984375</v>
      </c>
      <c r="O785" s="73"/>
      <c r="P785" s="74"/>
      <c r="Q785" s="74"/>
      <c r="R785" s="84"/>
      <c r="S785" s="48">
        <v>1</v>
      </c>
      <c r="T785" s="48">
        <v>0</v>
      </c>
      <c r="U785" s="49">
        <v>0</v>
      </c>
      <c r="V785" s="49">
        <v>6.25E-2</v>
      </c>
      <c r="W785" s="49">
        <v>0</v>
      </c>
      <c r="X785" s="49">
        <v>0.60417500000000002</v>
      </c>
      <c r="Y785" s="49">
        <v>0</v>
      </c>
      <c r="Z785" s="49">
        <v>0</v>
      </c>
      <c r="AA785" s="69">
        <v>785</v>
      </c>
      <c r="AB785" s="69"/>
      <c r="AC785" s="70"/>
      <c r="AD785" s="76">
        <v>20</v>
      </c>
      <c r="AE785" s="76">
        <v>54136</v>
      </c>
      <c r="AF785" s="76">
        <v>950</v>
      </c>
      <c r="AG785" s="76">
        <v>4191</v>
      </c>
      <c r="AH785" s="76"/>
      <c r="AI785" s="76" t="s">
        <v>5273</v>
      </c>
      <c r="AJ785" s="76"/>
      <c r="AK785" s="81" t="s">
        <v>6688</v>
      </c>
      <c r="AL785" s="76"/>
      <c r="AM785" s="78">
        <v>43048.817256944443</v>
      </c>
      <c r="AN785" s="76" t="s">
        <v>8071</v>
      </c>
      <c r="AO785" s="81" t="s">
        <v>8854</v>
      </c>
      <c r="AP785" s="76" t="s">
        <v>65</v>
      </c>
      <c r="AQ785" s="48"/>
      <c r="AR785" s="48"/>
      <c r="AS785" s="48"/>
      <c r="AT785" s="48"/>
      <c r="AU785" s="48"/>
      <c r="AV785" s="48"/>
      <c r="AW785" s="48"/>
      <c r="AX785" s="48"/>
      <c r="AY785" s="48"/>
      <c r="AZ785" s="48"/>
      <c r="BA785" s="2"/>
      <c r="BB785" s="3"/>
      <c r="BC785" s="3"/>
      <c r="BD785" s="3"/>
      <c r="BE785" s="3"/>
    </row>
    <row r="786" spans="1:57" x14ac:dyDescent="0.3">
      <c r="A786" s="62" t="s">
        <v>784</v>
      </c>
      <c r="B786" s="63"/>
      <c r="C786" s="63"/>
      <c r="D786" s="64"/>
      <c r="E786" s="66"/>
      <c r="F786" s="98" t="s">
        <v>7632</v>
      </c>
      <c r="G786" s="63"/>
      <c r="H786" s="67"/>
      <c r="I786" s="68"/>
      <c r="J786" s="68"/>
      <c r="K786" s="67" t="s">
        <v>10085</v>
      </c>
      <c r="L786" s="71"/>
      <c r="M786" s="72">
        <v>6850.98974609375</v>
      </c>
      <c r="N786" s="72">
        <v>5799.8359375</v>
      </c>
      <c r="O786" s="73"/>
      <c r="P786" s="74"/>
      <c r="Q786" s="74"/>
      <c r="R786" s="84"/>
      <c r="S786" s="48">
        <v>0</v>
      </c>
      <c r="T786" s="48">
        <v>1</v>
      </c>
      <c r="U786" s="49">
        <v>0</v>
      </c>
      <c r="V786" s="49">
        <v>4.3478000000000003E-2</v>
      </c>
      <c r="W786" s="49">
        <v>0</v>
      </c>
      <c r="X786" s="49">
        <v>0.57882900000000004</v>
      </c>
      <c r="Y786" s="49">
        <v>0</v>
      </c>
      <c r="Z786" s="49">
        <v>0</v>
      </c>
      <c r="AA786" s="69">
        <v>786</v>
      </c>
      <c r="AB786" s="69"/>
      <c r="AC786" s="70"/>
      <c r="AD786" s="76">
        <v>295</v>
      </c>
      <c r="AE786" s="76">
        <v>31</v>
      </c>
      <c r="AF786" s="76">
        <v>248</v>
      </c>
      <c r="AG786" s="76">
        <v>672</v>
      </c>
      <c r="AH786" s="76"/>
      <c r="AI786" s="76" t="s">
        <v>5274</v>
      </c>
      <c r="AJ786" s="76"/>
      <c r="AK786" s="81" t="s">
        <v>6689</v>
      </c>
      <c r="AL786" s="76"/>
      <c r="AM786" s="78">
        <v>41315.703865740739</v>
      </c>
      <c r="AN786" s="76" t="s">
        <v>8071</v>
      </c>
      <c r="AO786" s="81" t="s">
        <v>8855</v>
      </c>
      <c r="AP786" s="76" t="s">
        <v>66</v>
      </c>
      <c r="AQ786" s="48"/>
      <c r="AR786" s="48"/>
      <c r="AS786" s="48"/>
      <c r="AT786" s="48"/>
      <c r="AU786" s="48"/>
      <c r="AV786" s="48"/>
      <c r="AW786" s="102" t="s">
        <v>10626</v>
      </c>
      <c r="AX786" s="102" t="s">
        <v>10626</v>
      </c>
      <c r="AY786" s="102" t="s">
        <v>11315</v>
      </c>
      <c r="AZ786" s="102" t="s">
        <v>11315</v>
      </c>
      <c r="BA786" s="2"/>
      <c r="BB786" s="3"/>
      <c r="BC786" s="3"/>
      <c r="BD786" s="3"/>
      <c r="BE786" s="3"/>
    </row>
    <row r="787" spans="1:57" x14ac:dyDescent="0.3">
      <c r="A787" s="62" t="s">
        <v>785</v>
      </c>
      <c r="B787" s="63"/>
      <c r="C787" s="63"/>
      <c r="D787" s="64"/>
      <c r="E787" s="66"/>
      <c r="F787" s="98" t="s">
        <v>7633</v>
      </c>
      <c r="G787" s="63"/>
      <c r="H787" s="67"/>
      <c r="I787" s="68"/>
      <c r="J787" s="68"/>
      <c r="K787" s="67" t="s">
        <v>10086</v>
      </c>
      <c r="L787" s="71"/>
      <c r="M787" s="72">
        <v>1357.888916015625</v>
      </c>
      <c r="N787" s="72">
        <v>5259.94482421875</v>
      </c>
      <c r="O787" s="73"/>
      <c r="P787" s="74"/>
      <c r="Q787" s="74"/>
      <c r="R787" s="84"/>
      <c r="S787" s="48">
        <v>0</v>
      </c>
      <c r="T787" s="48">
        <v>1</v>
      </c>
      <c r="U787" s="49">
        <v>0</v>
      </c>
      <c r="V787" s="49">
        <v>6.1729999999999997E-3</v>
      </c>
      <c r="W787" s="49">
        <v>0</v>
      </c>
      <c r="X787" s="49">
        <v>0.54322700000000002</v>
      </c>
      <c r="Y787" s="49">
        <v>0</v>
      </c>
      <c r="Z787" s="49">
        <v>0</v>
      </c>
      <c r="AA787" s="69">
        <v>787</v>
      </c>
      <c r="AB787" s="69"/>
      <c r="AC787" s="70"/>
      <c r="AD787" s="76">
        <v>4592</v>
      </c>
      <c r="AE787" s="76">
        <v>1431</v>
      </c>
      <c r="AF787" s="76">
        <v>52680</v>
      </c>
      <c r="AG787" s="76">
        <v>16380</v>
      </c>
      <c r="AH787" s="76"/>
      <c r="AI787" s="76" t="s">
        <v>5275</v>
      </c>
      <c r="AJ787" s="76" t="s">
        <v>6128</v>
      </c>
      <c r="AK787" s="76"/>
      <c r="AL787" s="76"/>
      <c r="AM787" s="78">
        <v>39416.032337962963</v>
      </c>
      <c r="AN787" s="76" t="s">
        <v>8071</v>
      </c>
      <c r="AO787" s="81" t="s">
        <v>8856</v>
      </c>
      <c r="AP787" s="76" t="s">
        <v>66</v>
      </c>
      <c r="AQ787" s="48"/>
      <c r="AR787" s="48"/>
      <c r="AS787" s="48"/>
      <c r="AT787" s="48"/>
      <c r="AU787" s="48"/>
      <c r="AV787" s="48"/>
      <c r="AW787" s="102" t="s">
        <v>10901</v>
      </c>
      <c r="AX787" s="102" t="s">
        <v>10901</v>
      </c>
      <c r="AY787" s="102" t="s">
        <v>11589</v>
      </c>
      <c r="AZ787" s="102" t="s">
        <v>11589</v>
      </c>
      <c r="BA787" s="2"/>
      <c r="BB787" s="3"/>
      <c r="BC787" s="3"/>
      <c r="BD787" s="3"/>
      <c r="BE787" s="3"/>
    </row>
    <row r="788" spans="1:57" x14ac:dyDescent="0.3">
      <c r="A788" s="62" t="s">
        <v>786</v>
      </c>
      <c r="B788" s="63"/>
      <c r="C788" s="63"/>
      <c r="D788" s="64"/>
      <c r="E788" s="66"/>
      <c r="F788" s="98" t="s">
        <v>7634</v>
      </c>
      <c r="G788" s="63"/>
      <c r="H788" s="67"/>
      <c r="I788" s="68"/>
      <c r="J788" s="68"/>
      <c r="K788" s="67" t="s">
        <v>10087</v>
      </c>
      <c r="L788" s="71"/>
      <c r="M788" s="72">
        <v>9134.888671875</v>
      </c>
      <c r="N788" s="72">
        <v>893.8814697265625</v>
      </c>
      <c r="O788" s="73"/>
      <c r="P788" s="74"/>
      <c r="Q788" s="74"/>
      <c r="R788" s="84"/>
      <c r="S788" s="48">
        <v>0</v>
      </c>
      <c r="T788" s="48">
        <v>1</v>
      </c>
      <c r="U788" s="49">
        <v>0</v>
      </c>
      <c r="V788" s="49">
        <v>1</v>
      </c>
      <c r="W788" s="49">
        <v>0</v>
      </c>
      <c r="X788" s="49">
        <v>1</v>
      </c>
      <c r="Y788" s="49">
        <v>0</v>
      </c>
      <c r="Z788" s="49">
        <v>0</v>
      </c>
      <c r="AA788" s="69">
        <v>788</v>
      </c>
      <c r="AB788" s="69"/>
      <c r="AC788" s="70"/>
      <c r="AD788" s="76">
        <v>855</v>
      </c>
      <c r="AE788" s="76">
        <v>29</v>
      </c>
      <c r="AF788" s="76">
        <v>1560</v>
      </c>
      <c r="AG788" s="76">
        <v>8191</v>
      </c>
      <c r="AH788" s="76"/>
      <c r="AI788" s="76"/>
      <c r="AJ788" s="76" t="s">
        <v>5928</v>
      </c>
      <c r="AK788" s="81" t="s">
        <v>6690</v>
      </c>
      <c r="AL788" s="76"/>
      <c r="AM788" s="78">
        <v>40139.47861111111</v>
      </c>
      <c r="AN788" s="76" t="s">
        <v>8071</v>
      </c>
      <c r="AO788" s="81" t="s">
        <v>8857</v>
      </c>
      <c r="AP788" s="76" t="s">
        <v>66</v>
      </c>
      <c r="AQ788" s="48"/>
      <c r="AR788" s="48"/>
      <c r="AS788" s="48"/>
      <c r="AT788" s="48"/>
      <c r="AU788" s="48" t="s">
        <v>2425</v>
      </c>
      <c r="AV788" s="48" t="s">
        <v>2425</v>
      </c>
      <c r="AW788" s="102" t="s">
        <v>11001</v>
      </c>
      <c r="AX788" s="102" t="s">
        <v>11001</v>
      </c>
      <c r="AY788" s="102" t="s">
        <v>11689</v>
      </c>
      <c r="AZ788" s="102" t="s">
        <v>11689</v>
      </c>
      <c r="BA788" s="2"/>
      <c r="BB788" s="3"/>
      <c r="BC788" s="3"/>
      <c r="BD788" s="3"/>
      <c r="BE788" s="3"/>
    </row>
    <row r="789" spans="1:57" x14ac:dyDescent="0.3">
      <c r="A789" s="62" t="s">
        <v>1345</v>
      </c>
      <c r="B789" s="63"/>
      <c r="C789" s="63"/>
      <c r="D789" s="64"/>
      <c r="E789" s="66"/>
      <c r="F789" s="98" t="s">
        <v>7635</v>
      </c>
      <c r="G789" s="63"/>
      <c r="H789" s="67"/>
      <c r="I789" s="68"/>
      <c r="J789" s="68"/>
      <c r="K789" s="67" t="s">
        <v>10088</v>
      </c>
      <c r="L789" s="71"/>
      <c r="M789" s="72">
        <v>9196.611328125</v>
      </c>
      <c r="N789" s="72">
        <v>789.9417724609375</v>
      </c>
      <c r="O789" s="73"/>
      <c r="P789" s="74"/>
      <c r="Q789" s="74"/>
      <c r="R789" s="84"/>
      <c r="S789" s="48">
        <v>1</v>
      </c>
      <c r="T789" s="48">
        <v>0</v>
      </c>
      <c r="U789" s="49">
        <v>0</v>
      </c>
      <c r="V789" s="49">
        <v>1</v>
      </c>
      <c r="W789" s="49">
        <v>0</v>
      </c>
      <c r="X789" s="49">
        <v>1</v>
      </c>
      <c r="Y789" s="49">
        <v>0</v>
      </c>
      <c r="Z789" s="49">
        <v>0</v>
      </c>
      <c r="AA789" s="69">
        <v>789</v>
      </c>
      <c r="AB789" s="69"/>
      <c r="AC789" s="70"/>
      <c r="AD789" s="76">
        <v>1981</v>
      </c>
      <c r="AE789" s="76">
        <v>39263</v>
      </c>
      <c r="AF789" s="76">
        <v>5442</v>
      </c>
      <c r="AG789" s="76">
        <v>3448</v>
      </c>
      <c r="AH789" s="76"/>
      <c r="AI789" s="76" t="s">
        <v>5276</v>
      </c>
      <c r="AJ789" s="76" t="s">
        <v>6129</v>
      </c>
      <c r="AK789" s="81" t="s">
        <v>6691</v>
      </c>
      <c r="AL789" s="76"/>
      <c r="AM789" s="78">
        <v>39696.64947916667</v>
      </c>
      <c r="AN789" s="76" t="s">
        <v>8071</v>
      </c>
      <c r="AO789" s="81" t="s">
        <v>8858</v>
      </c>
      <c r="AP789" s="76" t="s">
        <v>65</v>
      </c>
      <c r="AQ789" s="48"/>
      <c r="AR789" s="48"/>
      <c r="AS789" s="48"/>
      <c r="AT789" s="48"/>
      <c r="AU789" s="48"/>
      <c r="AV789" s="48"/>
      <c r="AW789" s="48"/>
      <c r="AX789" s="48"/>
      <c r="AY789" s="48"/>
      <c r="AZ789" s="48"/>
      <c r="BA789" s="2"/>
      <c r="BB789" s="3"/>
      <c r="BC789" s="3"/>
      <c r="BD789" s="3"/>
      <c r="BE789" s="3"/>
    </row>
    <row r="790" spans="1:57" x14ac:dyDescent="0.3">
      <c r="A790" s="62" t="s">
        <v>787</v>
      </c>
      <c r="B790" s="63"/>
      <c r="C790" s="63"/>
      <c r="D790" s="64"/>
      <c r="E790" s="66"/>
      <c r="F790" s="98" t="s">
        <v>7636</v>
      </c>
      <c r="G790" s="63"/>
      <c r="H790" s="67"/>
      <c r="I790" s="68"/>
      <c r="J790" s="68"/>
      <c r="K790" s="67" t="s">
        <v>10089</v>
      </c>
      <c r="L790" s="71"/>
      <c r="M790" s="72">
        <v>3254.336669921875</v>
      </c>
      <c r="N790" s="72">
        <v>6639.55615234375</v>
      </c>
      <c r="O790" s="73"/>
      <c r="P790" s="74"/>
      <c r="Q790" s="74"/>
      <c r="R790" s="84"/>
      <c r="S790" s="48">
        <v>0</v>
      </c>
      <c r="T790" s="48">
        <v>1</v>
      </c>
      <c r="U790" s="49">
        <v>0</v>
      </c>
      <c r="V790" s="49">
        <v>9.7090000000000006E-3</v>
      </c>
      <c r="W790" s="49">
        <v>1.8818999999999999E-2</v>
      </c>
      <c r="X790" s="49">
        <v>0.54937599999999998</v>
      </c>
      <c r="Y790" s="49">
        <v>0</v>
      </c>
      <c r="Z790" s="49">
        <v>0</v>
      </c>
      <c r="AA790" s="69">
        <v>790</v>
      </c>
      <c r="AB790" s="69"/>
      <c r="AC790" s="70"/>
      <c r="AD790" s="76">
        <v>1351</v>
      </c>
      <c r="AE790" s="76">
        <v>47</v>
      </c>
      <c r="AF790" s="76">
        <v>110</v>
      </c>
      <c r="AG790" s="76">
        <v>8747</v>
      </c>
      <c r="AH790" s="76"/>
      <c r="AI790" s="76"/>
      <c r="AJ790" s="76"/>
      <c r="AK790" s="76"/>
      <c r="AL790" s="76"/>
      <c r="AM790" s="78">
        <v>42566.199189814812</v>
      </c>
      <c r="AN790" s="76" t="s">
        <v>8071</v>
      </c>
      <c r="AO790" s="81" t="s">
        <v>8859</v>
      </c>
      <c r="AP790" s="76" t="s">
        <v>66</v>
      </c>
      <c r="AQ790" s="48"/>
      <c r="AR790" s="48"/>
      <c r="AS790" s="48"/>
      <c r="AT790" s="48"/>
      <c r="AU790" s="48"/>
      <c r="AV790" s="48"/>
      <c r="AW790" s="102" t="s">
        <v>10629</v>
      </c>
      <c r="AX790" s="102" t="s">
        <v>10629</v>
      </c>
      <c r="AY790" s="102" t="s">
        <v>11318</v>
      </c>
      <c r="AZ790" s="102" t="s">
        <v>11318</v>
      </c>
      <c r="BA790" s="2"/>
      <c r="BB790" s="3"/>
      <c r="BC790" s="3"/>
      <c r="BD790" s="3"/>
      <c r="BE790" s="3"/>
    </row>
    <row r="791" spans="1:57" x14ac:dyDescent="0.3">
      <c r="A791" s="62" t="s">
        <v>788</v>
      </c>
      <c r="B791" s="63"/>
      <c r="C791" s="63"/>
      <c r="D791" s="64"/>
      <c r="E791" s="66"/>
      <c r="F791" s="98" t="s">
        <v>6923</v>
      </c>
      <c r="G791" s="63"/>
      <c r="H791" s="67"/>
      <c r="I791" s="68"/>
      <c r="J791" s="68"/>
      <c r="K791" s="67" t="s">
        <v>10090</v>
      </c>
      <c r="L791" s="71"/>
      <c r="M791" s="72">
        <v>916.49200439453125</v>
      </c>
      <c r="N791" s="72">
        <v>2480.16943359375</v>
      </c>
      <c r="O791" s="73"/>
      <c r="P791" s="74"/>
      <c r="Q791" s="74"/>
      <c r="R791" s="84"/>
      <c r="S791" s="48">
        <v>0</v>
      </c>
      <c r="T791" s="48">
        <v>3</v>
      </c>
      <c r="U791" s="49">
        <v>41</v>
      </c>
      <c r="V791" s="49">
        <v>1.6948999999999999E-2</v>
      </c>
      <c r="W791" s="49">
        <v>0</v>
      </c>
      <c r="X791" s="49">
        <v>1.12178</v>
      </c>
      <c r="Y791" s="49">
        <v>0</v>
      </c>
      <c r="Z791" s="49">
        <v>0</v>
      </c>
      <c r="AA791" s="69">
        <v>791</v>
      </c>
      <c r="AB791" s="69"/>
      <c r="AC791" s="70"/>
      <c r="AD791" s="76">
        <v>29</v>
      </c>
      <c r="AE791" s="76">
        <v>17</v>
      </c>
      <c r="AF791" s="76">
        <v>8777</v>
      </c>
      <c r="AG791" s="76">
        <v>10243</v>
      </c>
      <c r="AH791" s="76"/>
      <c r="AI791" s="76"/>
      <c r="AJ791" s="76"/>
      <c r="AK791" s="76"/>
      <c r="AL791" s="76"/>
      <c r="AM791" s="78">
        <v>40307.337048611109</v>
      </c>
      <c r="AN791" s="76" t="s">
        <v>8071</v>
      </c>
      <c r="AO791" s="81" t="s">
        <v>8860</v>
      </c>
      <c r="AP791" s="76" t="s">
        <v>66</v>
      </c>
      <c r="AQ791" s="48"/>
      <c r="AR791" s="48"/>
      <c r="AS791" s="48"/>
      <c r="AT791" s="48"/>
      <c r="AU791" s="48" t="s">
        <v>2390</v>
      </c>
      <c r="AV791" s="48" t="s">
        <v>2390</v>
      </c>
      <c r="AW791" s="102" t="s">
        <v>11002</v>
      </c>
      <c r="AX791" s="102" t="s">
        <v>11273</v>
      </c>
      <c r="AY791" s="102" t="s">
        <v>11442</v>
      </c>
      <c r="AZ791" s="102" t="s">
        <v>11442</v>
      </c>
      <c r="BA791" s="2"/>
      <c r="BB791" s="3"/>
      <c r="BC791" s="3"/>
      <c r="BD791" s="3"/>
      <c r="BE791" s="3"/>
    </row>
    <row r="792" spans="1:57" x14ac:dyDescent="0.3">
      <c r="A792" s="62" t="s">
        <v>789</v>
      </c>
      <c r="B792" s="63"/>
      <c r="C792" s="63"/>
      <c r="D792" s="64"/>
      <c r="E792" s="66"/>
      <c r="F792" s="98" t="s">
        <v>7637</v>
      </c>
      <c r="G792" s="63"/>
      <c r="H792" s="67"/>
      <c r="I792" s="68"/>
      <c r="J792" s="68"/>
      <c r="K792" s="67" t="s">
        <v>10091</v>
      </c>
      <c r="L792" s="71"/>
      <c r="M792" s="72">
        <v>4280.8564453125</v>
      </c>
      <c r="N792" s="72">
        <v>9042.2197265625</v>
      </c>
      <c r="O792" s="73"/>
      <c r="P792" s="74"/>
      <c r="Q792" s="74"/>
      <c r="R792" s="84"/>
      <c r="S792" s="48">
        <v>1</v>
      </c>
      <c r="T792" s="48">
        <v>1</v>
      </c>
      <c r="U792" s="49">
        <v>0</v>
      </c>
      <c r="V792" s="49">
        <v>0</v>
      </c>
      <c r="W792" s="49">
        <v>0</v>
      </c>
      <c r="X792" s="49">
        <v>1</v>
      </c>
      <c r="Y792" s="49">
        <v>0</v>
      </c>
      <c r="Z792" s="49" t="s">
        <v>10536</v>
      </c>
      <c r="AA792" s="69">
        <v>792</v>
      </c>
      <c r="AB792" s="69"/>
      <c r="AC792" s="70"/>
      <c r="AD792" s="76">
        <v>200</v>
      </c>
      <c r="AE792" s="76">
        <v>391</v>
      </c>
      <c r="AF792" s="76">
        <v>22734</v>
      </c>
      <c r="AG792" s="76">
        <v>19996</v>
      </c>
      <c r="AH792" s="76"/>
      <c r="AI792" s="76" t="s">
        <v>5277</v>
      </c>
      <c r="AJ792" s="76" t="s">
        <v>6130</v>
      </c>
      <c r="AK792" s="76"/>
      <c r="AL792" s="76"/>
      <c r="AM792" s="78">
        <v>40640.206770833334</v>
      </c>
      <c r="AN792" s="76" t="s">
        <v>8071</v>
      </c>
      <c r="AO792" s="81" t="s">
        <v>8861</v>
      </c>
      <c r="AP792" s="76" t="s">
        <v>66</v>
      </c>
      <c r="AQ792" s="48"/>
      <c r="AR792" s="48"/>
      <c r="AS792" s="48"/>
      <c r="AT792" s="48"/>
      <c r="AU792" s="48"/>
      <c r="AV792" s="48"/>
      <c r="AW792" s="102" t="s">
        <v>10613</v>
      </c>
      <c r="AX792" s="102" t="s">
        <v>10613</v>
      </c>
      <c r="AY792" s="102" t="s">
        <v>11302</v>
      </c>
      <c r="AZ792" s="102" t="s">
        <v>11302</v>
      </c>
      <c r="BA792" s="2"/>
      <c r="BB792" s="3"/>
      <c r="BC792" s="3"/>
      <c r="BD792" s="3"/>
      <c r="BE792" s="3"/>
    </row>
    <row r="793" spans="1:57" x14ac:dyDescent="0.3">
      <c r="A793" s="62" t="s">
        <v>790</v>
      </c>
      <c r="B793" s="63"/>
      <c r="C793" s="63"/>
      <c r="D793" s="64"/>
      <c r="E793" s="66"/>
      <c r="F793" s="98" t="s">
        <v>7638</v>
      </c>
      <c r="G793" s="63"/>
      <c r="H793" s="67"/>
      <c r="I793" s="68"/>
      <c r="J793" s="68"/>
      <c r="K793" s="67" t="s">
        <v>10092</v>
      </c>
      <c r="L793" s="71"/>
      <c r="M793" s="72">
        <v>1905.2408447265625</v>
      </c>
      <c r="N793" s="72">
        <v>3999.252197265625</v>
      </c>
      <c r="O793" s="73"/>
      <c r="P793" s="74"/>
      <c r="Q793" s="74"/>
      <c r="R793" s="84"/>
      <c r="S793" s="48">
        <v>0</v>
      </c>
      <c r="T793" s="48">
        <v>2</v>
      </c>
      <c r="U793" s="49">
        <v>10</v>
      </c>
      <c r="V793" s="49">
        <v>8.3333000000000004E-2</v>
      </c>
      <c r="W793" s="49">
        <v>0</v>
      </c>
      <c r="X793" s="49">
        <v>1.1531530000000001</v>
      </c>
      <c r="Y793" s="49">
        <v>0</v>
      </c>
      <c r="Z793" s="49">
        <v>0</v>
      </c>
      <c r="AA793" s="69">
        <v>793</v>
      </c>
      <c r="AB793" s="69"/>
      <c r="AC793" s="70"/>
      <c r="AD793" s="76">
        <v>54</v>
      </c>
      <c r="AE793" s="76">
        <v>3</v>
      </c>
      <c r="AF793" s="76">
        <v>44</v>
      </c>
      <c r="AG793" s="76">
        <v>270</v>
      </c>
      <c r="AH793" s="76"/>
      <c r="AI793" s="76" t="s">
        <v>5278</v>
      </c>
      <c r="AJ793" s="76"/>
      <c r="AK793" s="76"/>
      <c r="AL793" s="76"/>
      <c r="AM793" s="78">
        <v>43668.666087962964</v>
      </c>
      <c r="AN793" s="76" t="s">
        <v>8071</v>
      </c>
      <c r="AO793" s="81" t="s">
        <v>8862</v>
      </c>
      <c r="AP793" s="76" t="s">
        <v>66</v>
      </c>
      <c r="AQ793" s="48"/>
      <c r="AR793" s="48"/>
      <c r="AS793" s="48"/>
      <c r="AT793" s="48"/>
      <c r="AU793" s="48" t="s">
        <v>1239</v>
      </c>
      <c r="AV793" s="48" t="s">
        <v>1239</v>
      </c>
      <c r="AW793" s="102" t="s">
        <v>11003</v>
      </c>
      <c r="AX793" s="102" t="s">
        <v>11003</v>
      </c>
      <c r="AY793" s="102" t="s">
        <v>11690</v>
      </c>
      <c r="AZ793" s="102" t="s">
        <v>11690</v>
      </c>
      <c r="BA793" s="2"/>
      <c r="BB793" s="3"/>
      <c r="BC793" s="3"/>
      <c r="BD793" s="3"/>
      <c r="BE793" s="3"/>
    </row>
    <row r="794" spans="1:57" x14ac:dyDescent="0.3">
      <c r="A794" s="62" t="s">
        <v>1346</v>
      </c>
      <c r="B794" s="63"/>
      <c r="C794" s="63"/>
      <c r="D794" s="64"/>
      <c r="E794" s="66"/>
      <c r="F794" s="98" t="s">
        <v>7639</v>
      </c>
      <c r="G794" s="63"/>
      <c r="H794" s="67"/>
      <c r="I794" s="68"/>
      <c r="J794" s="68"/>
      <c r="K794" s="67" t="s">
        <v>10093</v>
      </c>
      <c r="L794" s="71"/>
      <c r="M794" s="72">
        <v>1894.0675048828125</v>
      </c>
      <c r="N794" s="72">
        <v>3866.55712890625</v>
      </c>
      <c r="O794" s="73"/>
      <c r="P794" s="74"/>
      <c r="Q794" s="74"/>
      <c r="R794" s="84"/>
      <c r="S794" s="48">
        <v>1</v>
      </c>
      <c r="T794" s="48">
        <v>0</v>
      </c>
      <c r="U794" s="49">
        <v>0</v>
      </c>
      <c r="V794" s="49">
        <v>5.8824000000000001E-2</v>
      </c>
      <c r="W794" s="49">
        <v>0</v>
      </c>
      <c r="X794" s="49">
        <v>0.64009000000000005</v>
      </c>
      <c r="Y794" s="49">
        <v>0</v>
      </c>
      <c r="Z794" s="49">
        <v>0</v>
      </c>
      <c r="AA794" s="69">
        <v>794</v>
      </c>
      <c r="AB794" s="69"/>
      <c r="AC794" s="70"/>
      <c r="AD794" s="76">
        <v>284</v>
      </c>
      <c r="AE794" s="76">
        <v>282420</v>
      </c>
      <c r="AF794" s="76">
        <v>23093</v>
      </c>
      <c r="AG794" s="76">
        <v>12193</v>
      </c>
      <c r="AH794" s="76"/>
      <c r="AI794" s="76" t="s">
        <v>5279</v>
      </c>
      <c r="AJ794" s="76" t="s">
        <v>6131</v>
      </c>
      <c r="AK794" s="81" t="s">
        <v>6692</v>
      </c>
      <c r="AL794" s="76"/>
      <c r="AM794" s="78">
        <v>42199.524444444447</v>
      </c>
      <c r="AN794" s="76" t="s">
        <v>8071</v>
      </c>
      <c r="AO794" s="81" t="s">
        <v>8863</v>
      </c>
      <c r="AP794" s="76" t="s">
        <v>65</v>
      </c>
      <c r="AQ794" s="48"/>
      <c r="AR794" s="48"/>
      <c r="AS794" s="48"/>
      <c r="AT794" s="48"/>
      <c r="AU794" s="48"/>
      <c r="AV794" s="48"/>
      <c r="AW794" s="48"/>
      <c r="AX794" s="48"/>
      <c r="AY794" s="48"/>
      <c r="AZ794" s="48"/>
      <c r="BA794" s="2"/>
      <c r="BB794" s="3"/>
      <c r="BC794" s="3"/>
      <c r="BD794" s="3"/>
      <c r="BE794" s="3"/>
    </row>
    <row r="795" spans="1:57" x14ac:dyDescent="0.3">
      <c r="A795" s="62" t="s">
        <v>791</v>
      </c>
      <c r="B795" s="63"/>
      <c r="C795" s="63"/>
      <c r="D795" s="64"/>
      <c r="E795" s="66"/>
      <c r="F795" s="98" t="s">
        <v>7640</v>
      </c>
      <c r="G795" s="63"/>
      <c r="H795" s="67"/>
      <c r="I795" s="68"/>
      <c r="J795" s="68"/>
      <c r="K795" s="67" t="s">
        <v>10094</v>
      </c>
      <c r="L795" s="71"/>
      <c r="M795" s="72">
        <v>6489.822265625</v>
      </c>
      <c r="N795" s="72">
        <v>5369.43359375</v>
      </c>
      <c r="O795" s="73"/>
      <c r="P795" s="74"/>
      <c r="Q795" s="74"/>
      <c r="R795" s="84"/>
      <c r="S795" s="48">
        <v>0</v>
      </c>
      <c r="T795" s="48">
        <v>1</v>
      </c>
      <c r="U795" s="49">
        <v>0</v>
      </c>
      <c r="V795" s="49">
        <v>4.3478000000000003E-2</v>
      </c>
      <c r="W795" s="49">
        <v>0</v>
      </c>
      <c r="X795" s="49">
        <v>0.57882900000000004</v>
      </c>
      <c r="Y795" s="49">
        <v>0</v>
      </c>
      <c r="Z795" s="49">
        <v>0</v>
      </c>
      <c r="AA795" s="69">
        <v>795</v>
      </c>
      <c r="AB795" s="69"/>
      <c r="AC795" s="70"/>
      <c r="AD795" s="76">
        <v>1218</v>
      </c>
      <c r="AE795" s="76">
        <v>295</v>
      </c>
      <c r="AF795" s="76">
        <v>62872</v>
      </c>
      <c r="AG795" s="76">
        <v>126316</v>
      </c>
      <c r="AH795" s="76"/>
      <c r="AI795" s="76" t="s">
        <v>5280</v>
      </c>
      <c r="AJ795" s="76" t="s">
        <v>6132</v>
      </c>
      <c r="AK795" s="81" t="s">
        <v>6693</v>
      </c>
      <c r="AL795" s="76"/>
      <c r="AM795" s="78">
        <v>40924.032789351855</v>
      </c>
      <c r="AN795" s="76" t="s">
        <v>8071</v>
      </c>
      <c r="AO795" s="81" t="s">
        <v>8864</v>
      </c>
      <c r="AP795" s="76" t="s">
        <v>66</v>
      </c>
      <c r="AQ795" s="48"/>
      <c r="AR795" s="48"/>
      <c r="AS795" s="48"/>
      <c r="AT795" s="48"/>
      <c r="AU795" s="48"/>
      <c r="AV795" s="48"/>
      <c r="AW795" s="102" t="s">
        <v>10626</v>
      </c>
      <c r="AX795" s="102" t="s">
        <v>10626</v>
      </c>
      <c r="AY795" s="102" t="s">
        <v>11315</v>
      </c>
      <c r="AZ795" s="102" t="s">
        <v>11315</v>
      </c>
      <c r="BA795" s="2"/>
      <c r="BB795" s="3"/>
      <c r="BC795" s="3"/>
      <c r="BD795" s="3"/>
      <c r="BE795" s="3"/>
    </row>
    <row r="796" spans="1:57" x14ac:dyDescent="0.3">
      <c r="A796" s="62" t="s">
        <v>792</v>
      </c>
      <c r="B796" s="63"/>
      <c r="C796" s="63"/>
      <c r="D796" s="64"/>
      <c r="E796" s="66"/>
      <c r="F796" s="98" t="s">
        <v>7641</v>
      </c>
      <c r="G796" s="63"/>
      <c r="H796" s="67"/>
      <c r="I796" s="68"/>
      <c r="J796" s="68"/>
      <c r="K796" s="67" t="s">
        <v>10095</v>
      </c>
      <c r="L796" s="71"/>
      <c r="M796" s="72">
        <v>6515.3330078125</v>
      </c>
      <c r="N796" s="72">
        <v>9558.654296875</v>
      </c>
      <c r="O796" s="73"/>
      <c r="P796" s="74"/>
      <c r="Q796" s="74"/>
      <c r="R796" s="84"/>
      <c r="S796" s="48">
        <v>1</v>
      </c>
      <c r="T796" s="48">
        <v>1</v>
      </c>
      <c r="U796" s="49">
        <v>0</v>
      </c>
      <c r="V796" s="49">
        <v>0</v>
      </c>
      <c r="W796" s="49">
        <v>0</v>
      </c>
      <c r="X796" s="49">
        <v>1</v>
      </c>
      <c r="Y796" s="49">
        <v>0</v>
      </c>
      <c r="Z796" s="49" t="s">
        <v>10536</v>
      </c>
      <c r="AA796" s="69">
        <v>796</v>
      </c>
      <c r="AB796" s="69"/>
      <c r="AC796" s="70"/>
      <c r="AD796" s="76">
        <v>1654</v>
      </c>
      <c r="AE796" s="76">
        <v>315</v>
      </c>
      <c r="AF796" s="76">
        <v>84524</v>
      </c>
      <c r="AG796" s="76">
        <v>25</v>
      </c>
      <c r="AH796" s="76"/>
      <c r="AI796" s="76" t="s">
        <v>5281</v>
      </c>
      <c r="AJ796" s="76" t="s">
        <v>6133</v>
      </c>
      <c r="AK796" s="81" t="s">
        <v>6694</v>
      </c>
      <c r="AL796" s="76"/>
      <c r="AM796" s="78">
        <v>40036.64334490741</v>
      </c>
      <c r="AN796" s="76" t="s">
        <v>8071</v>
      </c>
      <c r="AO796" s="81" t="s">
        <v>8865</v>
      </c>
      <c r="AP796" s="76" t="s">
        <v>66</v>
      </c>
      <c r="AQ796" s="48" t="s">
        <v>2254</v>
      </c>
      <c r="AR796" s="48" t="s">
        <v>2254</v>
      </c>
      <c r="AS796" s="48" t="s">
        <v>2376</v>
      </c>
      <c r="AT796" s="48" t="s">
        <v>2376</v>
      </c>
      <c r="AU796" s="48"/>
      <c r="AV796" s="48"/>
      <c r="AW796" s="102" t="s">
        <v>10957</v>
      </c>
      <c r="AX796" s="102" t="s">
        <v>10957</v>
      </c>
      <c r="AY796" s="102" t="s">
        <v>11645</v>
      </c>
      <c r="AZ796" s="102" t="s">
        <v>11645</v>
      </c>
      <c r="BA796" s="2"/>
      <c r="BB796" s="3"/>
      <c r="BC796" s="3"/>
      <c r="BD796" s="3"/>
      <c r="BE796" s="3"/>
    </row>
    <row r="797" spans="1:57" x14ac:dyDescent="0.3">
      <c r="A797" s="62" t="s">
        <v>793</v>
      </c>
      <c r="B797" s="63"/>
      <c r="C797" s="63"/>
      <c r="D797" s="64"/>
      <c r="E797" s="66"/>
      <c r="F797" s="98" t="s">
        <v>7642</v>
      </c>
      <c r="G797" s="63"/>
      <c r="H797" s="67"/>
      <c r="I797" s="68"/>
      <c r="J797" s="68"/>
      <c r="K797" s="67" t="s">
        <v>10096</v>
      </c>
      <c r="L797" s="71"/>
      <c r="M797" s="72">
        <v>4365.6533203125</v>
      </c>
      <c r="N797" s="72">
        <v>9628.6220703125</v>
      </c>
      <c r="O797" s="73"/>
      <c r="P797" s="74"/>
      <c r="Q797" s="74"/>
      <c r="R797" s="84"/>
      <c r="S797" s="48">
        <v>1</v>
      </c>
      <c r="T797" s="48">
        <v>1</v>
      </c>
      <c r="U797" s="49">
        <v>0</v>
      </c>
      <c r="V797" s="49">
        <v>0</v>
      </c>
      <c r="W797" s="49">
        <v>0</v>
      </c>
      <c r="X797" s="49">
        <v>1</v>
      </c>
      <c r="Y797" s="49">
        <v>0</v>
      </c>
      <c r="Z797" s="49" t="s">
        <v>10536</v>
      </c>
      <c r="AA797" s="69">
        <v>797</v>
      </c>
      <c r="AB797" s="69"/>
      <c r="AC797" s="70"/>
      <c r="AD797" s="76">
        <v>140</v>
      </c>
      <c r="AE797" s="76">
        <v>24</v>
      </c>
      <c r="AF797" s="76">
        <v>737</v>
      </c>
      <c r="AG797" s="76">
        <v>1</v>
      </c>
      <c r="AH797" s="76"/>
      <c r="AI797" s="76" t="s">
        <v>5282</v>
      </c>
      <c r="AJ797" s="76" t="s">
        <v>6134</v>
      </c>
      <c r="AK797" s="81" t="s">
        <v>6695</v>
      </c>
      <c r="AL797" s="76"/>
      <c r="AM797" s="78">
        <v>42274.048472222225</v>
      </c>
      <c r="AN797" s="76" t="s">
        <v>8071</v>
      </c>
      <c r="AO797" s="81" t="s">
        <v>8866</v>
      </c>
      <c r="AP797" s="76" t="s">
        <v>66</v>
      </c>
      <c r="AQ797" s="48" t="s">
        <v>2255</v>
      </c>
      <c r="AR797" s="48" t="s">
        <v>2255</v>
      </c>
      <c r="AS797" s="48" t="s">
        <v>2365</v>
      </c>
      <c r="AT797" s="48" t="s">
        <v>2365</v>
      </c>
      <c r="AU797" s="48"/>
      <c r="AV797" s="48"/>
      <c r="AW797" s="102" t="s">
        <v>11004</v>
      </c>
      <c r="AX797" s="102" t="s">
        <v>11004</v>
      </c>
      <c r="AY797" s="102" t="s">
        <v>11691</v>
      </c>
      <c r="AZ797" s="102" t="s">
        <v>11691</v>
      </c>
      <c r="BA797" s="2"/>
      <c r="BB797" s="3"/>
      <c r="BC797" s="3"/>
      <c r="BD797" s="3"/>
      <c r="BE797" s="3"/>
    </row>
    <row r="798" spans="1:57" x14ac:dyDescent="0.3">
      <c r="A798" s="62" t="s">
        <v>794</v>
      </c>
      <c r="B798" s="63"/>
      <c r="C798" s="63"/>
      <c r="D798" s="64"/>
      <c r="E798" s="66"/>
      <c r="F798" s="98" t="s">
        <v>7643</v>
      </c>
      <c r="G798" s="63"/>
      <c r="H798" s="67"/>
      <c r="I798" s="68"/>
      <c r="J798" s="68"/>
      <c r="K798" s="67" t="s">
        <v>10097</v>
      </c>
      <c r="L798" s="71"/>
      <c r="M798" s="72">
        <v>3765.0556640625</v>
      </c>
      <c r="N798" s="72">
        <v>2744.00830078125</v>
      </c>
      <c r="O798" s="73"/>
      <c r="P798" s="74"/>
      <c r="Q798" s="74"/>
      <c r="R798" s="84"/>
      <c r="S798" s="48">
        <v>0</v>
      </c>
      <c r="T798" s="48">
        <v>2</v>
      </c>
      <c r="U798" s="49">
        <v>2</v>
      </c>
      <c r="V798" s="49">
        <v>0.5</v>
      </c>
      <c r="W798" s="49">
        <v>0</v>
      </c>
      <c r="X798" s="49">
        <v>1.4594590000000001</v>
      </c>
      <c r="Y798" s="49">
        <v>0</v>
      </c>
      <c r="Z798" s="49">
        <v>0</v>
      </c>
      <c r="AA798" s="69">
        <v>798</v>
      </c>
      <c r="AB798" s="69"/>
      <c r="AC798" s="70"/>
      <c r="AD798" s="76">
        <v>263</v>
      </c>
      <c r="AE798" s="76">
        <v>184</v>
      </c>
      <c r="AF798" s="76">
        <v>6441</v>
      </c>
      <c r="AG798" s="76">
        <v>73788</v>
      </c>
      <c r="AH798" s="76"/>
      <c r="AI798" s="76" t="s">
        <v>5283</v>
      </c>
      <c r="AJ798" s="76" t="s">
        <v>6135</v>
      </c>
      <c r="AK798" s="76"/>
      <c r="AL798" s="76"/>
      <c r="AM798" s="78">
        <v>40126.894560185188</v>
      </c>
      <c r="AN798" s="76" t="s">
        <v>8071</v>
      </c>
      <c r="AO798" s="81" t="s">
        <v>8867</v>
      </c>
      <c r="AP798" s="76" t="s">
        <v>66</v>
      </c>
      <c r="AQ798" s="48" t="s">
        <v>2256</v>
      </c>
      <c r="AR798" s="48" t="s">
        <v>2256</v>
      </c>
      <c r="AS798" s="48" t="s">
        <v>2350</v>
      </c>
      <c r="AT798" s="48" t="s">
        <v>2350</v>
      </c>
      <c r="AU798" s="48"/>
      <c r="AV798" s="48"/>
      <c r="AW798" s="102" t="s">
        <v>11005</v>
      </c>
      <c r="AX798" s="102" t="s">
        <v>11005</v>
      </c>
      <c r="AY798" s="102" t="s">
        <v>11692</v>
      </c>
      <c r="AZ798" s="102" t="s">
        <v>11692</v>
      </c>
      <c r="BA798" s="2"/>
      <c r="BB798" s="3"/>
      <c r="BC798" s="3"/>
      <c r="BD798" s="3"/>
      <c r="BE798" s="3"/>
    </row>
    <row r="799" spans="1:57" x14ac:dyDescent="0.3">
      <c r="A799" s="62" t="s">
        <v>1347</v>
      </c>
      <c r="B799" s="63"/>
      <c r="C799" s="63"/>
      <c r="D799" s="64"/>
      <c r="E799" s="66"/>
      <c r="F799" s="98" t="s">
        <v>7644</v>
      </c>
      <c r="G799" s="63"/>
      <c r="H799" s="67"/>
      <c r="I799" s="68"/>
      <c r="J799" s="68"/>
      <c r="K799" s="67" t="s">
        <v>10098</v>
      </c>
      <c r="L799" s="71"/>
      <c r="M799" s="72">
        <v>3919.361083984375</v>
      </c>
      <c r="N799" s="72">
        <v>2931.099853515625</v>
      </c>
      <c r="O799" s="73"/>
      <c r="P799" s="74"/>
      <c r="Q799" s="74"/>
      <c r="R799" s="84"/>
      <c r="S799" s="48">
        <v>1</v>
      </c>
      <c r="T799" s="48">
        <v>0</v>
      </c>
      <c r="U799" s="49">
        <v>0</v>
      </c>
      <c r="V799" s="49">
        <v>0.33333299999999999</v>
      </c>
      <c r="W799" s="49">
        <v>0</v>
      </c>
      <c r="X799" s="49">
        <v>0.77027000000000001</v>
      </c>
      <c r="Y799" s="49">
        <v>0</v>
      </c>
      <c r="Z799" s="49">
        <v>0</v>
      </c>
      <c r="AA799" s="69">
        <v>799</v>
      </c>
      <c r="AB799" s="69"/>
      <c r="AC799" s="70"/>
      <c r="AD799" s="76">
        <v>3443</v>
      </c>
      <c r="AE799" s="76">
        <v>3251844</v>
      </c>
      <c r="AF799" s="76">
        <v>22992</v>
      </c>
      <c r="AG799" s="76">
        <v>4337</v>
      </c>
      <c r="AH799" s="76"/>
      <c r="AI799" s="76" t="s">
        <v>5284</v>
      </c>
      <c r="AJ799" s="76" t="s">
        <v>5982</v>
      </c>
      <c r="AK799" s="81" t="s">
        <v>6696</v>
      </c>
      <c r="AL799" s="76"/>
      <c r="AM799" s="78">
        <v>39549.771678240744</v>
      </c>
      <c r="AN799" s="76" t="s">
        <v>8071</v>
      </c>
      <c r="AO799" s="81" t="s">
        <v>8868</v>
      </c>
      <c r="AP799" s="76" t="s">
        <v>65</v>
      </c>
      <c r="AQ799" s="48"/>
      <c r="AR799" s="48"/>
      <c r="AS799" s="48"/>
      <c r="AT799" s="48"/>
      <c r="AU799" s="48"/>
      <c r="AV799" s="48"/>
      <c r="AW799" s="48"/>
      <c r="AX799" s="48"/>
      <c r="AY799" s="48"/>
      <c r="AZ799" s="48"/>
      <c r="BA799" s="2"/>
      <c r="BB799" s="3"/>
      <c r="BC799" s="3"/>
      <c r="BD799" s="3"/>
      <c r="BE799" s="3"/>
    </row>
    <row r="800" spans="1:57" x14ac:dyDescent="0.3">
      <c r="A800" s="62" t="s">
        <v>1348</v>
      </c>
      <c r="B800" s="63"/>
      <c r="C800" s="63"/>
      <c r="D800" s="64"/>
      <c r="E800" s="66"/>
      <c r="F800" s="98" t="s">
        <v>7645</v>
      </c>
      <c r="G800" s="63"/>
      <c r="H800" s="67"/>
      <c r="I800" s="68"/>
      <c r="J800" s="68"/>
      <c r="K800" s="67" t="s">
        <v>10099</v>
      </c>
      <c r="L800" s="71"/>
      <c r="M800" s="72">
        <v>3816.49072265625</v>
      </c>
      <c r="N800" s="72">
        <v>2806.3720703125</v>
      </c>
      <c r="O800" s="73"/>
      <c r="P800" s="74"/>
      <c r="Q800" s="74"/>
      <c r="R800" s="84"/>
      <c r="S800" s="48">
        <v>1</v>
      </c>
      <c r="T800" s="48">
        <v>0</v>
      </c>
      <c r="U800" s="49">
        <v>0</v>
      </c>
      <c r="V800" s="49">
        <v>0.33333299999999999</v>
      </c>
      <c r="W800" s="49">
        <v>0</v>
      </c>
      <c r="X800" s="49">
        <v>0.77027000000000001</v>
      </c>
      <c r="Y800" s="49">
        <v>0</v>
      </c>
      <c r="Z800" s="49">
        <v>0</v>
      </c>
      <c r="AA800" s="69">
        <v>800</v>
      </c>
      <c r="AB800" s="69"/>
      <c r="AC800" s="70"/>
      <c r="AD800" s="76">
        <v>24754</v>
      </c>
      <c r="AE800" s="76">
        <v>155826</v>
      </c>
      <c r="AF800" s="76">
        <v>23891</v>
      </c>
      <c r="AG800" s="76">
        <v>39653</v>
      </c>
      <c r="AH800" s="76"/>
      <c r="AI800" s="76" t="s">
        <v>5285</v>
      </c>
      <c r="AJ800" s="76" t="s">
        <v>6136</v>
      </c>
      <c r="AK800" s="81" t="s">
        <v>6697</v>
      </c>
      <c r="AL800" s="76"/>
      <c r="AM800" s="78">
        <v>39881.589502314811</v>
      </c>
      <c r="AN800" s="76" t="s">
        <v>8071</v>
      </c>
      <c r="AO800" s="81" t="s">
        <v>8869</v>
      </c>
      <c r="AP800" s="76" t="s">
        <v>65</v>
      </c>
      <c r="AQ800" s="48"/>
      <c r="AR800" s="48"/>
      <c r="AS800" s="48"/>
      <c r="AT800" s="48"/>
      <c r="AU800" s="48"/>
      <c r="AV800" s="48"/>
      <c r="AW800" s="48"/>
      <c r="AX800" s="48"/>
      <c r="AY800" s="48"/>
      <c r="AZ800" s="48"/>
      <c r="BA800" s="2"/>
      <c r="BB800" s="3"/>
      <c r="BC800" s="3"/>
      <c r="BD800" s="3"/>
      <c r="BE800" s="3"/>
    </row>
    <row r="801" spans="1:57" x14ac:dyDescent="0.3">
      <c r="A801" s="62" t="s">
        <v>795</v>
      </c>
      <c r="B801" s="63"/>
      <c r="C801" s="63"/>
      <c r="D801" s="64"/>
      <c r="E801" s="66"/>
      <c r="F801" s="98" t="s">
        <v>7646</v>
      </c>
      <c r="G801" s="63"/>
      <c r="H801" s="67"/>
      <c r="I801" s="68"/>
      <c r="J801" s="68"/>
      <c r="K801" s="67" t="s">
        <v>10100</v>
      </c>
      <c r="L801" s="71"/>
      <c r="M801" s="72">
        <v>5655.7958984375</v>
      </c>
      <c r="N801" s="72">
        <v>9542.111328125</v>
      </c>
      <c r="O801" s="73"/>
      <c r="P801" s="74"/>
      <c r="Q801" s="74"/>
      <c r="R801" s="84"/>
      <c r="S801" s="48">
        <v>1</v>
      </c>
      <c r="T801" s="48">
        <v>1</v>
      </c>
      <c r="U801" s="49">
        <v>0</v>
      </c>
      <c r="V801" s="49">
        <v>0</v>
      </c>
      <c r="W801" s="49">
        <v>0</v>
      </c>
      <c r="X801" s="49">
        <v>1</v>
      </c>
      <c r="Y801" s="49">
        <v>0</v>
      </c>
      <c r="Z801" s="49" t="s">
        <v>10536</v>
      </c>
      <c r="AA801" s="69">
        <v>801</v>
      </c>
      <c r="AB801" s="69"/>
      <c r="AC801" s="70"/>
      <c r="AD801" s="76">
        <v>300</v>
      </c>
      <c r="AE801" s="76">
        <v>58</v>
      </c>
      <c r="AF801" s="76">
        <v>4154</v>
      </c>
      <c r="AG801" s="76">
        <v>6291</v>
      </c>
      <c r="AH801" s="76"/>
      <c r="AI801" s="76"/>
      <c r="AJ801" s="76" t="s">
        <v>5839</v>
      </c>
      <c r="AK801" s="76"/>
      <c r="AL801" s="76"/>
      <c r="AM801" s="78">
        <v>40359.243275462963</v>
      </c>
      <c r="AN801" s="76" t="s">
        <v>8071</v>
      </c>
      <c r="AO801" s="81" t="s">
        <v>8870</v>
      </c>
      <c r="AP801" s="76" t="s">
        <v>66</v>
      </c>
      <c r="AQ801" s="48"/>
      <c r="AR801" s="48"/>
      <c r="AS801" s="48"/>
      <c r="AT801" s="48"/>
      <c r="AU801" s="48"/>
      <c r="AV801" s="48"/>
      <c r="AW801" s="102" t="s">
        <v>11006</v>
      </c>
      <c r="AX801" s="102" t="s">
        <v>11006</v>
      </c>
      <c r="AY801" s="102" t="s">
        <v>11693</v>
      </c>
      <c r="AZ801" s="102" t="s">
        <v>11693</v>
      </c>
      <c r="BA801" s="2"/>
      <c r="BB801" s="3"/>
      <c r="BC801" s="3"/>
      <c r="BD801" s="3"/>
      <c r="BE801" s="3"/>
    </row>
    <row r="802" spans="1:57" x14ac:dyDescent="0.3">
      <c r="A802" s="62" t="s">
        <v>796</v>
      </c>
      <c r="B802" s="63"/>
      <c r="C802" s="63"/>
      <c r="D802" s="64"/>
      <c r="E802" s="66"/>
      <c r="F802" s="98" t="s">
        <v>7647</v>
      </c>
      <c r="G802" s="63"/>
      <c r="H802" s="67"/>
      <c r="I802" s="68"/>
      <c r="J802" s="68"/>
      <c r="K802" s="67" t="s">
        <v>10101</v>
      </c>
      <c r="L802" s="71"/>
      <c r="M802" s="72">
        <v>3765.0556640625</v>
      </c>
      <c r="N802" s="72">
        <v>2494.552978515625</v>
      </c>
      <c r="O802" s="73"/>
      <c r="P802" s="74"/>
      <c r="Q802" s="74"/>
      <c r="R802" s="84"/>
      <c r="S802" s="48">
        <v>0</v>
      </c>
      <c r="T802" s="48">
        <v>2</v>
      </c>
      <c r="U802" s="49">
        <v>2</v>
      </c>
      <c r="V802" s="49">
        <v>0.5</v>
      </c>
      <c r="W802" s="49">
        <v>0</v>
      </c>
      <c r="X802" s="49">
        <v>1.4594590000000001</v>
      </c>
      <c r="Y802" s="49">
        <v>0</v>
      </c>
      <c r="Z802" s="49">
        <v>0</v>
      </c>
      <c r="AA802" s="69">
        <v>802</v>
      </c>
      <c r="AB802" s="69"/>
      <c r="AC802" s="70"/>
      <c r="AD802" s="76">
        <v>2003</v>
      </c>
      <c r="AE802" s="76">
        <v>345</v>
      </c>
      <c r="AF802" s="76">
        <v>10901</v>
      </c>
      <c r="AG802" s="76">
        <v>157641</v>
      </c>
      <c r="AH802" s="76"/>
      <c r="AI802" s="76" t="s">
        <v>5286</v>
      </c>
      <c r="AJ802" s="76" t="s">
        <v>5876</v>
      </c>
      <c r="AK802" s="76"/>
      <c r="AL802" s="76"/>
      <c r="AM802" s="78">
        <v>40769.148657407408</v>
      </c>
      <c r="AN802" s="76" t="s">
        <v>8071</v>
      </c>
      <c r="AO802" s="81" t="s">
        <v>8871</v>
      </c>
      <c r="AP802" s="76" t="s">
        <v>66</v>
      </c>
      <c r="AQ802" s="48" t="s">
        <v>2257</v>
      </c>
      <c r="AR802" s="48" t="s">
        <v>2257</v>
      </c>
      <c r="AS802" s="48" t="s">
        <v>2350</v>
      </c>
      <c r="AT802" s="48" t="s">
        <v>2350</v>
      </c>
      <c r="AU802" s="48"/>
      <c r="AV802" s="48"/>
      <c r="AW802" s="102" t="s">
        <v>11007</v>
      </c>
      <c r="AX802" s="102" t="s">
        <v>11007</v>
      </c>
      <c r="AY802" s="102" t="s">
        <v>11694</v>
      </c>
      <c r="AZ802" s="102" t="s">
        <v>11694</v>
      </c>
      <c r="BA802" s="2"/>
      <c r="BB802" s="3"/>
      <c r="BC802" s="3"/>
      <c r="BD802" s="3"/>
      <c r="BE802" s="3"/>
    </row>
    <row r="803" spans="1:57" x14ac:dyDescent="0.3">
      <c r="A803" s="62" t="s">
        <v>1349</v>
      </c>
      <c r="B803" s="63"/>
      <c r="C803" s="63"/>
      <c r="D803" s="64"/>
      <c r="E803" s="66"/>
      <c r="F803" s="98" t="s">
        <v>7648</v>
      </c>
      <c r="G803" s="63"/>
      <c r="H803" s="67"/>
      <c r="I803" s="68"/>
      <c r="J803" s="68"/>
      <c r="K803" s="67" t="s">
        <v>10102</v>
      </c>
      <c r="L803" s="71"/>
      <c r="M803" s="72">
        <v>3816.49072265625</v>
      </c>
      <c r="N803" s="72">
        <v>2432.189208984375</v>
      </c>
      <c r="O803" s="73"/>
      <c r="P803" s="74"/>
      <c r="Q803" s="74"/>
      <c r="R803" s="84"/>
      <c r="S803" s="48">
        <v>1</v>
      </c>
      <c r="T803" s="48">
        <v>0</v>
      </c>
      <c r="U803" s="49">
        <v>0</v>
      </c>
      <c r="V803" s="49">
        <v>0.33333299999999999</v>
      </c>
      <c r="W803" s="49">
        <v>0</v>
      </c>
      <c r="X803" s="49">
        <v>0.77027000000000001</v>
      </c>
      <c r="Y803" s="49">
        <v>0</v>
      </c>
      <c r="Z803" s="49">
        <v>0</v>
      </c>
      <c r="AA803" s="69">
        <v>803</v>
      </c>
      <c r="AB803" s="69"/>
      <c r="AC803" s="70"/>
      <c r="AD803" s="76">
        <v>423</v>
      </c>
      <c r="AE803" s="76">
        <v>41331</v>
      </c>
      <c r="AF803" s="76">
        <v>66871</v>
      </c>
      <c r="AG803" s="76">
        <v>1430</v>
      </c>
      <c r="AH803" s="76"/>
      <c r="AI803" s="76" t="s">
        <v>5287</v>
      </c>
      <c r="AJ803" s="76" t="s">
        <v>5974</v>
      </c>
      <c r="AK803" s="81" t="s">
        <v>6698</v>
      </c>
      <c r="AL803" s="76"/>
      <c r="AM803" s="78">
        <v>40674.562164351853</v>
      </c>
      <c r="AN803" s="76" t="s">
        <v>8071</v>
      </c>
      <c r="AO803" s="81" t="s">
        <v>8872</v>
      </c>
      <c r="AP803" s="76" t="s">
        <v>65</v>
      </c>
      <c r="AQ803" s="48"/>
      <c r="AR803" s="48"/>
      <c r="AS803" s="48"/>
      <c r="AT803" s="48"/>
      <c r="AU803" s="48"/>
      <c r="AV803" s="48"/>
      <c r="AW803" s="48"/>
      <c r="AX803" s="48"/>
      <c r="AY803" s="48"/>
      <c r="AZ803" s="48"/>
      <c r="BA803" s="2"/>
      <c r="BB803" s="3"/>
      <c r="BC803" s="3"/>
      <c r="BD803" s="3"/>
      <c r="BE803" s="3"/>
    </row>
    <row r="804" spans="1:57" x14ac:dyDescent="0.3">
      <c r="A804" s="62" t="s">
        <v>1350</v>
      </c>
      <c r="B804" s="63"/>
      <c r="C804" s="63"/>
      <c r="D804" s="64"/>
      <c r="E804" s="66"/>
      <c r="F804" s="98" t="s">
        <v>7649</v>
      </c>
      <c r="G804" s="63"/>
      <c r="H804" s="67"/>
      <c r="I804" s="68"/>
      <c r="J804" s="68"/>
      <c r="K804" s="67" t="s">
        <v>10103</v>
      </c>
      <c r="L804" s="71"/>
      <c r="M804" s="72">
        <v>3919.361083984375</v>
      </c>
      <c r="N804" s="72">
        <v>2307.46142578125</v>
      </c>
      <c r="O804" s="73"/>
      <c r="P804" s="74"/>
      <c r="Q804" s="74"/>
      <c r="R804" s="84"/>
      <c r="S804" s="48">
        <v>1</v>
      </c>
      <c r="T804" s="48">
        <v>0</v>
      </c>
      <c r="U804" s="49">
        <v>0</v>
      </c>
      <c r="V804" s="49">
        <v>0.33333299999999999</v>
      </c>
      <c r="W804" s="49">
        <v>0</v>
      </c>
      <c r="X804" s="49">
        <v>0.77027000000000001</v>
      </c>
      <c r="Y804" s="49">
        <v>0</v>
      </c>
      <c r="Z804" s="49">
        <v>0</v>
      </c>
      <c r="AA804" s="69">
        <v>804</v>
      </c>
      <c r="AB804" s="69"/>
      <c r="AC804" s="70"/>
      <c r="AD804" s="76">
        <v>47</v>
      </c>
      <c r="AE804" s="76">
        <v>5887</v>
      </c>
      <c r="AF804" s="76">
        <v>43442</v>
      </c>
      <c r="AG804" s="76">
        <v>52</v>
      </c>
      <c r="AH804" s="76"/>
      <c r="AI804" s="76" t="s">
        <v>5288</v>
      </c>
      <c r="AJ804" s="76"/>
      <c r="AK804" s="81" t="s">
        <v>6699</v>
      </c>
      <c r="AL804" s="76"/>
      <c r="AM804" s="78">
        <v>41960.661689814813</v>
      </c>
      <c r="AN804" s="76" t="s">
        <v>8071</v>
      </c>
      <c r="AO804" s="81" t="s">
        <v>8873</v>
      </c>
      <c r="AP804" s="76" t="s">
        <v>65</v>
      </c>
      <c r="AQ804" s="48"/>
      <c r="AR804" s="48"/>
      <c r="AS804" s="48"/>
      <c r="AT804" s="48"/>
      <c r="AU804" s="48"/>
      <c r="AV804" s="48"/>
      <c r="AW804" s="48"/>
      <c r="AX804" s="48"/>
      <c r="AY804" s="48"/>
      <c r="AZ804" s="48"/>
      <c r="BA804" s="2"/>
      <c r="BB804" s="3"/>
      <c r="BC804" s="3"/>
      <c r="BD804" s="3"/>
      <c r="BE804" s="3"/>
    </row>
    <row r="805" spans="1:57" x14ac:dyDescent="0.3">
      <c r="A805" s="62" t="s">
        <v>797</v>
      </c>
      <c r="B805" s="63"/>
      <c r="C805" s="63"/>
      <c r="D805" s="64"/>
      <c r="E805" s="66"/>
      <c r="F805" s="98" t="s">
        <v>7650</v>
      </c>
      <c r="G805" s="63"/>
      <c r="H805" s="67"/>
      <c r="I805" s="68"/>
      <c r="J805" s="68"/>
      <c r="K805" s="67" t="s">
        <v>10104</v>
      </c>
      <c r="L805" s="71"/>
      <c r="M805" s="72">
        <v>1280.876220703125</v>
      </c>
      <c r="N805" s="72">
        <v>6873.92724609375</v>
      </c>
      <c r="O805" s="73"/>
      <c r="P805" s="74"/>
      <c r="Q805" s="74"/>
      <c r="R805" s="84"/>
      <c r="S805" s="48">
        <v>0</v>
      </c>
      <c r="T805" s="48">
        <v>1</v>
      </c>
      <c r="U805" s="49">
        <v>0</v>
      </c>
      <c r="V805" s="49">
        <v>9.7090000000000006E-3</v>
      </c>
      <c r="W805" s="49">
        <v>1.8818999999999999E-2</v>
      </c>
      <c r="X805" s="49">
        <v>0.54937599999999998</v>
      </c>
      <c r="Y805" s="49">
        <v>0</v>
      </c>
      <c r="Z805" s="49">
        <v>0</v>
      </c>
      <c r="AA805" s="69">
        <v>805</v>
      </c>
      <c r="AB805" s="69"/>
      <c r="AC805" s="70"/>
      <c r="AD805" s="76">
        <v>590</v>
      </c>
      <c r="AE805" s="76">
        <v>108</v>
      </c>
      <c r="AF805" s="76">
        <v>3417</v>
      </c>
      <c r="AG805" s="76">
        <v>45725</v>
      </c>
      <c r="AH805" s="76"/>
      <c r="AI805" s="76"/>
      <c r="AJ805" s="76" t="s">
        <v>6137</v>
      </c>
      <c r="AK805" s="76"/>
      <c r="AL805" s="76"/>
      <c r="AM805" s="78">
        <v>43246.042326388888</v>
      </c>
      <c r="AN805" s="76" t="s">
        <v>8071</v>
      </c>
      <c r="AO805" s="81" t="s">
        <v>8874</v>
      </c>
      <c r="AP805" s="76" t="s">
        <v>66</v>
      </c>
      <c r="AQ805" s="48"/>
      <c r="AR805" s="48"/>
      <c r="AS805" s="48"/>
      <c r="AT805" s="48"/>
      <c r="AU805" s="48"/>
      <c r="AV805" s="48"/>
      <c r="AW805" s="102" t="s">
        <v>10629</v>
      </c>
      <c r="AX805" s="102" t="s">
        <v>10629</v>
      </c>
      <c r="AY805" s="102" t="s">
        <v>11318</v>
      </c>
      <c r="AZ805" s="102" t="s">
        <v>11318</v>
      </c>
      <c r="BA805" s="2"/>
      <c r="BB805" s="3"/>
      <c r="BC805" s="3"/>
      <c r="BD805" s="3"/>
      <c r="BE805" s="3"/>
    </row>
    <row r="806" spans="1:57" x14ac:dyDescent="0.3">
      <c r="A806" s="62" t="s">
        <v>798</v>
      </c>
      <c r="B806" s="63"/>
      <c r="C806" s="63"/>
      <c r="D806" s="64"/>
      <c r="E806" s="66"/>
      <c r="F806" s="98" t="s">
        <v>7651</v>
      </c>
      <c r="G806" s="63"/>
      <c r="H806" s="67"/>
      <c r="I806" s="68"/>
      <c r="J806" s="68"/>
      <c r="K806" s="67" t="s">
        <v>10105</v>
      </c>
      <c r="L806" s="71"/>
      <c r="M806" s="72">
        <v>2192.032958984375</v>
      </c>
      <c r="N806" s="72">
        <v>9419.6455078125</v>
      </c>
      <c r="O806" s="73"/>
      <c r="P806" s="74"/>
      <c r="Q806" s="74"/>
      <c r="R806" s="84"/>
      <c r="S806" s="48">
        <v>1</v>
      </c>
      <c r="T806" s="48">
        <v>1</v>
      </c>
      <c r="U806" s="49">
        <v>0</v>
      </c>
      <c r="V806" s="49">
        <v>0</v>
      </c>
      <c r="W806" s="49">
        <v>0</v>
      </c>
      <c r="X806" s="49">
        <v>1</v>
      </c>
      <c r="Y806" s="49">
        <v>0</v>
      </c>
      <c r="Z806" s="49" t="s">
        <v>10536</v>
      </c>
      <c r="AA806" s="69">
        <v>806</v>
      </c>
      <c r="AB806" s="69"/>
      <c r="AC806" s="70"/>
      <c r="AD806" s="76">
        <v>377</v>
      </c>
      <c r="AE806" s="76">
        <v>517</v>
      </c>
      <c r="AF806" s="76">
        <v>27367</v>
      </c>
      <c r="AG806" s="76">
        <v>14787</v>
      </c>
      <c r="AH806" s="76"/>
      <c r="AI806" s="76" t="s">
        <v>5289</v>
      </c>
      <c r="AJ806" s="76" t="s">
        <v>5984</v>
      </c>
      <c r="AK806" s="76"/>
      <c r="AL806" s="76"/>
      <c r="AM806" s="78">
        <v>41657.590266203704</v>
      </c>
      <c r="AN806" s="76" t="s">
        <v>8071</v>
      </c>
      <c r="AO806" s="81" t="s">
        <v>8875</v>
      </c>
      <c r="AP806" s="76" t="s">
        <v>66</v>
      </c>
      <c r="AQ806" s="48"/>
      <c r="AR806" s="48"/>
      <c r="AS806" s="48"/>
      <c r="AT806" s="48"/>
      <c r="AU806" s="48"/>
      <c r="AV806" s="48"/>
      <c r="AW806" s="102" t="s">
        <v>11008</v>
      </c>
      <c r="AX806" s="102" t="s">
        <v>11274</v>
      </c>
      <c r="AY806" s="102" t="s">
        <v>11695</v>
      </c>
      <c r="AZ806" s="102" t="s">
        <v>11959</v>
      </c>
      <c r="BA806" s="2"/>
      <c r="BB806" s="3"/>
      <c r="BC806" s="3"/>
      <c r="BD806" s="3"/>
      <c r="BE806" s="3"/>
    </row>
    <row r="807" spans="1:57" x14ac:dyDescent="0.3">
      <c r="A807" s="62" t="s">
        <v>799</v>
      </c>
      <c r="B807" s="63"/>
      <c r="C807" s="63"/>
      <c r="D807" s="64"/>
      <c r="E807" s="66"/>
      <c r="F807" s="98" t="s">
        <v>7652</v>
      </c>
      <c r="G807" s="63"/>
      <c r="H807" s="67"/>
      <c r="I807" s="68"/>
      <c r="J807" s="68"/>
      <c r="K807" s="67" t="s">
        <v>10106</v>
      </c>
      <c r="L807" s="71"/>
      <c r="M807" s="72">
        <v>9134.888671875</v>
      </c>
      <c r="N807" s="72">
        <v>270.24325561523438</v>
      </c>
      <c r="O807" s="73"/>
      <c r="P807" s="74"/>
      <c r="Q807" s="74"/>
      <c r="R807" s="84"/>
      <c r="S807" s="48">
        <v>0</v>
      </c>
      <c r="T807" s="48">
        <v>1</v>
      </c>
      <c r="U807" s="49">
        <v>0</v>
      </c>
      <c r="V807" s="49">
        <v>1</v>
      </c>
      <c r="W807" s="49">
        <v>0</v>
      </c>
      <c r="X807" s="49">
        <v>1</v>
      </c>
      <c r="Y807" s="49">
        <v>0</v>
      </c>
      <c r="Z807" s="49">
        <v>0</v>
      </c>
      <c r="AA807" s="69">
        <v>807</v>
      </c>
      <c r="AB807" s="69"/>
      <c r="AC807" s="70"/>
      <c r="AD807" s="76">
        <v>574</v>
      </c>
      <c r="AE807" s="76">
        <v>1101</v>
      </c>
      <c r="AF807" s="76">
        <v>65335</v>
      </c>
      <c r="AG807" s="76">
        <v>951</v>
      </c>
      <c r="AH807" s="76"/>
      <c r="AI807" s="76"/>
      <c r="AJ807" s="76"/>
      <c r="AK807" s="76"/>
      <c r="AL807" s="76"/>
      <c r="AM807" s="78">
        <v>41000.810289351852</v>
      </c>
      <c r="AN807" s="76" t="s">
        <v>8071</v>
      </c>
      <c r="AO807" s="81" t="s">
        <v>8876</v>
      </c>
      <c r="AP807" s="76" t="s">
        <v>66</v>
      </c>
      <c r="AQ807" s="48"/>
      <c r="AR807" s="48"/>
      <c r="AS807" s="48"/>
      <c r="AT807" s="48"/>
      <c r="AU807" s="48"/>
      <c r="AV807" s="48"/>
      <c r="AW807" s="102" t="s">
        <v>11009</v>
      </c>
      <c r="AX807" s="102" t="s">
        <v>11009</v>
      </c>
      <c r="AY807" s="102" t="s">
        <v>11696</v>
      </c>
      <c r="AZ807" s="102" t="s">
        <v>11696</v>
      </c>
      <c r="BA807" s="2"/>
      <c r="BB807" s="3"/>
      <c r="BC807" s="3"/>
      <c r="BD807" s="3"/>
      <c r="BE807" s="3"/>
    </row>
    <row r="808" spans="1:57" x14ac:dyDescent="0.3">
      <c r="A808" s="62" t="s">
        <v>1351</v>
      </c>
      <c r="B808" s="63"/>
      <c r="C808" s="63"/>
      <c r="D808" s="64"/>
      <c r="E808" s="66"/>
      <c r="F808" s="98" t="s">
        <v>7653</v>
      </c>
      <c r="G808" s="63"/>
      <c r="H808" s="67"/>
      <c r="I808" s="68"/>
      <c r="J808" s="68"/>
      <c r="K808" s="67" t="s">
        <v>10107</v>
      </c>
      <c r="L808" s="71"/>
      <c r="M808" s="72">
        <v>9350.9169921875</v>
      </c>
      <c r="N808" s="72">
        <v>249.45530700683594</v>
      </c>
      <c r="O808" s="73"/>
      <c r="P808" s="74"/>
      <c r="Q808" s="74"/>
      <c r="R808" s="84"/>
      <c r="S808" s="48">
        <v>1</v>
      </c>
      <c r="T808" s="48">
        <v>0</v>
      </c>
      <c r="U808" s="49">
        <v>0</v>
      </c>
      <c r="V808" s="49">
        <v>1</v>
      </c>
      <c r="W808" s="49">
        <v>0</v>
      </c>
      <c r="X808" s="49">
        <v>1</v>
      </c>
      <c r="Y808" s="49">
        <v>0</v>
      </c>
      <c r="Z808" s="49">
        <v>0</v>
      </c>
      <c r="AA808" s="69">
        <v>808</v>
      </c>
      <c r="AB808" s="69"/>
      <c r="AC808" s="70"/>
      <c r="AD808" s="76">
        <v>1935</v>
      </c>
      <c r="AE808" s="76">
        <v>3452</v>
      </c>
      <c r="AF808" s="76">
        <v>187249</v>
      </c>
      <c r="AG808" s="76">
        <v>10522</v>
      </c>
      <c r="AH808" s="76"/>
      <c r="AI808" s="76" t="s">
        <v>5290</v>
      </c>
      <c r="AJ808" s="76" t="s">
        <v>6138</v>
      </c>
      <c r="AK808" s="76"/>
      <c r="AL808" s="76"/>
      <c r="AM808" s="78">
        <v>40343.875405092593</v>
      </c>
      <c r="AN808" s="76" t="s">
        <v>8071</v>
      </c>
      <c r="AO808" s="81" t="s">
        <v>8877</v>
      </c>
      <c r="AP808" s="76" t="s">
        <v>65</v>
      </c>
      <c r="AQ808" s="48"/>
      <c r="AR808" s="48"/>
      <c r="AS808" s="48"/>
      <c r="AT808" s="48"/>
      <c r="AU808" s="48"/>
      <c r="AV808" s="48"/>
      <c r="AW808" s="48"/>
      <c r="AX808" s="48"/>
      <c r="AY808" s="48"/>
      <c r="AZ808" s="48"/>
      <c r="BA808" s="2"/>
      <c r="BB808" s="3"/>
      <c r="BC808" s="3"/>
      <c r="BD808" s="3"/>
      <c r="BE808" s="3"/>
    </row>
    <row r="809" spans="1:57" x14ac:dyDescent="0.3">
      <c r="A809" s="62" t="s">
        <v>800</v>
      </c>
      <c r="B809" s="63"/>
      <c r="C809" s="63"/>
      <c r="D809" s="64"/>
      <c r="E809" s="66"/>
      <c r="F809" s="98" t="s">
        <v>7654</v>
      </c>
      <c r="G809" s="63"/>
      <c r="H809" s="67"/>
      <c r="I809" s="68"/>
      <c r="J809" s="68"/>
      <c r="K809" s="67" t="s">
        <v>10108</v>
      </c>
      <c r="L809" s="71"/>
      <c r="M809" s="72">
        <v>1377.673828125</v>
      </c>
      <c r="N809" s="72">
        <v>9308.8974609375</v>
      </c>
      <c r="O809" s="73"/>
      <c r="P809" s="74"/>
      <c r="Q809" s="74"/>
      <c r="R809" s="84"/>
      <c r="S809" s="48">
        <v>1</v>
      </c>
      <c r="T809" s="48">
        <v>1</v>
      </c>
      <c r="U809" s="49">
        <v>0</v>
      </c>
      <c r="V809" s="49">
        <v>0</v>
      </c>
      <c r="W809" s="49">
        <v>0</v>
      </c>
      <c r="X809" s="49">
        <v>1</v>
      </c>
      <c r="Y809" s="49">
        <v>0</v>
      </c>
      <c r="Z809" s="49" t="s">
        <v>10536</v>
      </c>
      <c r="AA809" s="69">
        <v>809</v>
      </c>
      <c r="AB809" s="69"/>
      <c r="AC809" s="70"/>
      <c r="AD809" s="76">
        <v>1020</v>
      </c>
      <c r="AE809" s="76">
        <v>1444</v>
      </c>
      <c r="AF809" s="76">
        <v>37678</v>
      </c>
      <c r="AG809" s="76">
        <v>12308</v>
      </c>
      <c r="AH809" s="76"/>
      <c r="AI809" s="76" t="s">
        <v>5291</v>
      </c>
      <c r="AJ809" s="76" t="s">
        <v>6139</v>
      </c>
      <c r="AK809" s="76"/>
      <c r="AL809" s="76"/>
      <c r="AM809" s="78">
        <v>40790.826504629629</v>
      </c>
      <c r="AN809" s="76" t="s">
        <v>8071</v>
      </c>
      <c r="AO809" s="81" t="s">
        <v>8878</v>
      </c>
      <c r="AP809" s="76" t="s">
        <v>66</v>
      </c>
      <c r="AQ809" s="48"/>
      <c r="AR809" s="48"/>
      <c r="AS809" s="48"/>
      <c r="AT809" s="48"/>
      <c r="AU809" s="48"/>
      <c r="AV809" s="48"/>
      <c r="AW809" s="102" t="s">
        <v>11010</v>
      </c>
      <c r="AX809" s="102" t="s">
        <v>11010</v>
      </c>
      <c r="AY809" s="102" t="s">
        <v>11697</v>
      </c>
      <c r="AZ809" s="102" t="s">
        <v>11697</v>
      </c>
      <c r="BA809" s="2"/>
      <c r="BB809" s="3"/>
      <c r="BC809" s="3"/>
      <c r="BD809" s="3"/>
      <c r="BE809" s="3"/>
    </row>
    <row r="810" spans="1:57" x14ac:dyDescent="0.3">
      <c r="A810" s="62" t="s">
        <v>801</v>
      </c>
      <c r="B810" s="63"/>
      <c r="C810" s="63"/>
      <c r="D810" s="64"/>
      <c r="E810" s="66"/>
      <c r="F810" s="98" t="s">
        <v>7655</v>
      </c>
      <c r="G810" s="63"/>
      <c r="H810" s="67"/>
      <c r="I810" s="68"/>
      <c r="J810" s="68"/>
      <c r="K810" s="67" t="s">
        <v>10109</v>
      </c>
      <c r="L810" s="71"/>
      <c r="M810" s="72">
        <v>4560.669921875</v>
      </c>
      <c r="N810" s="72">
        <v>5010.53271484375</v>
      </c>
      <c r="O810" s="73"/>
      <c r="P810" s="74"/>
      <c r="Q810" s="74"/>
      <c r="R810" s="84"/>
      <c r="S810" s="48">
        <v>1</v>
      </c>
      <c r="T810" s="48">
        <v>4</v>
      </c>
      <c r="U810" s="49">
        <v>3</v>
      </c>
      <c r="V810" s="49">
        <v>0.25</v>
      </c>
      <c r="W810" s="49">
        <v>0</v>
      </c>
      <c r="X810" s="49">
        <v>1.3893120000000001</v>
      </c>
      <c r="Y810" s="49">
        <v>0.25</v>
      </c>
      <c r="Z810" s="49">
        <v>0.25</v>
      </c>
      <c r="AA810" s="69">
        <v>810</v>
      </c>
      <c r="AB810" s="69"/>
      <c r="AC810" s="70"/>
      <c r="AD810" s="76">
        <v>703</v>
      </c>
      <c r="AE810" s="76">
        <v>1317</v>
      </c>
      <c r="AF810" s="76">
        <v>31458</v>
      </c>
      <c r="AG810" s="76">
        <v>121605</v>
      </c>
      <c r="AH810" s="76"/>
      <c r="AI810" s="76" t="s">
        <v>5292</v>
      </c>
      <c r="AJ810" s="76" t="s">
        <v>6140</v>
      </c>
      <c r="AK810" s="76"/>
      <c r="AL810" s="76"/>
      <c r="AM810" s="78">
        <v>42609.610949074071</v>
      </c>
      <c r="AN810" s="76" t="s">
        <v>8071</v>
      </c>
      <c r="AO810" s="81" t="s">
        <v>8879</v>
      </c>
      <c r="AP810" s="76" t="s">
        <v>66</v>
      </c>
      <c r="AQ810" s="48"/>
      <c r="AR810" s="48"/>
      <c r="AS810" s="48"/>
      <c r="AT810" s="48"/>
      <c r="AU810" s="48"/>
      <c r="AV810" s="48"/>
      <c r="AW810" s="102" t="s">
        <v>11011</v>
      </c>
      <c r="AX810" s="102" t="s">
        <v>11011</v>
      </c>
      <c r="AY810" s="102" t="s">
        <v>11698</v>
      </c>
      <c r="AZ810" s="102" t="s">
        <v>11698</v>
      </c>
      <c r="BA810" s="2"/>
      <c r="BB810" s="3"/>
      <c r="BC810" s="3"/>
      <c r="BD810" s="3"/>
      <c r="BE810" s="3"/>
    </row>
    <row r="811" spans="1:57" x14ac:dyDescent="0.3">
      <c r="A811" s="62" t="s">
        <v>1352</v>
      </c>
      <c r="B811" s="63"/>
      <c r="C811" s="63"/>
      <c r="D811" s="64"/>
      <c r="E811" s="66"/>
      <c r="F811" s="98" t="s">
        <v>7656</v>
      </c>
      <c r="G811" s="63"/>
      <c r="H811" s="67"/>
      <c r="I811" s="68"/>
      <c r="J811" s="68"/>
      <c r="K811" s="67" t="s">
        <v>10110</v>
      </c>
      <c r="L811" s="71"/>
      <c r="M811" s="72">
        <v>4460.14794921875</v>
      </c>
      <c r="N811" s="72">
        <v>4864.37841796875</v>
      </c>
      <c r="O811" s="73"/>
      <c r="P811" s="74"/>
      <c r="Q811" s="74"/>
      <c r="R811" s="84"/>
      <c r="S811" s="48">
        <v>2</v>
      </c>
      <c r="T811" s="48">
        <v>0</v>
      </c>
      <c r="U811" s="49">
        <v>0</v>
      </c>
      <c r="V811" s="49">
        <v>0.16666700000000001</v>
      </c>
      <c r="W811" s="49">
        <v>0</v>
      </c>
      <c r="X811" s="49">
        <v>0.74045799999999995</v>
      </c>
      <c r="Y811" s="49">
        <v>1</v>
      </c>
      <c r="Z811" s="49">
        <v>0</v>
      </c>
      <c r="AA811" s="69">
        <v>811</v>
      </c>
      <c r="AB811" s="69"/>
      <c r="AC811" s="70"/>
      <c r="AD811" s="76">
        <v>590</v>
      </c>
      <c r="AE811" s="76">
        <v>541</v>
      </c>
      <c r="AF811" s="76">
        <v>1285</v>
      </c>
      <c r="AG811" s="76">
        <v>8328</v>
      </c>
      <c r="AH811" s="76"/>
      <c r="AI811" s="76" t="s">
        <v>5293</v>
      </c>
      <c r="AJ811" s="76" t="s">
        <v>6028</v>
      </c>
      <c r="AK811" s="76"/>
      <c r="AL811" s="76"/>
      <c r="AM811" s="78">
        <v>42041.799201388887</v>
      </c>
      <c r="AN811" s="76" t="s">
        <v>8071</v>
      </c>
      <c r="AO811" s="81" t="s">
        <v>8880</v>
      </c>
      <c r="AP811" s="76" t="s">
        <v>65</v>
      </c>
      <c r="AQ811" s="48"/>
      <c r="AR811" s="48"/>
      <c r="AS811" s="48"/>
      <c r="AT811" s="48"/>
      <c r="AU811" s="48"/>
      <c r="AV811" s="48"/>
      <c r="AW811" s="48"/>
      <c r="AX811" s="48"/>
      <c r="AY811" s="48"/>
      <c r="AZ811" s="48"/>
      <c r="BA811" s="2"/>
      <c r="BB811" s="3"/>
      <c r="BC811" s="3"/>
      <c r="BD811" s="3"/>
      <c r="BE811" s="3"/>
    </row>
    <row r="812" spans="1:57" x14ac:dyDescent="0.3">
      <c r="A812" s="62" t="s">
        <v>1353</v>
      </c>
      <c r="B812" s="63"/>
      <c r="C812" s="63"/>
      <c r="D812" s="64"/>
      <c r="E812" s="66"/>
      <c r="F812" s="98" t="s">
        <v>7657</v>
      </c>
      <c r="G812" s="63"/>
      <c r="H812" s="67"/>
      <c r="I812" s="68"/>
      <c r="J812" s="68"/>
      <c r="K812" s="67" t="s">
        <v>10111</v>
      </c>
      <c r="L812" s="71"/>
      <c r="M812" s="72">
        <v>4783.47216796875</v>
      </c>
      <c r="N812" s="72">
        <v>4994.515625</v>
      </c>
      <c r="O812" s="73"/>
      <c r="P812" s="74"/>
      <c r="Q812" s="74"/>
      <c r="R812" s="84"/>
      <c r="S812" s="48">
        <v>2</v>
      </c>
      <c r="T812" s="48">
        <v>0</v>
      </c>
      <c r="U812" s="49">
        <v>0</v>
      </c>
      <c r="V812" s="49">
        <v>0.16666700000000001</v>
      </c>
      <c r="W812" s="49">
        <v>0</v>
      </c>
      <c r="X812" s="49">
        <v>0.74045799999999995</v>
      </c>
      <c r="Y812" s="49">
        <v>1</v>
      </c>
      <c r="Z812" s="49">
        <v>0</v>
      </c>
      <c r="AA812" s="69">
        <v>812</v>
      </c>
      <c r="AB812" s="69"/>
      <c r="AC812" s="70"/>
      <c r="AD812" s="76">
        <v>3852</v>
      </c>
      <c r="AE812" s="76">
        <v>3859</v>
      </c>
      <c r="AF812" s="76">
        <v>108846</v>
      </c>
      <c r="AG812" s="76">
        <v>69591</v>
      </c>
      <c r="AH812" s="76"/>
      <c r="AI812" s="76" t="s">
        <v>5294</v>
      </c>
      <c r="AJ812" s="76" t="s">
        <v>6141</v>
      </c>
      <c r="AK812" s="81" t="s">
        <v>6700</v>
      </c>
      <c r="AL812" s="76"/>
      <c r="AM812" s="78">
        <v>41285.505613425928</v>
      </c>
      <c r="AN812" s="76" t="s">
        <v>8071</v>
      </c>
      <c r="AO812" s="81" t="s">
        <v>8881</v>
      </c>
      <c r="AP812" s="76" t="s">
        <v>65</v>
      </c>
      <c r="AQ812" s="48"/>
      <c r="AR812" s="48"/>
      <c r="AS812" s="48"/>
      <c r="AT812" s="48"/>
      <c r="AU812" s="48"/>
      <c r="AV812" s="48"/>
      <c r="AW812" s="48"/>
      <c r="AX812" s="48"/>
      <c r="AY812" s="48"/>
      <c r="AZ812" s="48"/>
      <c r="BA812" s="2"/>
      <c r="BB812" s="3"/>
      <c r="BC812" s="3"/>
      <c r="BD812" s="3"/>
      <c r="BE812" s="3"/>
    </row>
    <row r="813" spans="1:57" x14ac:dyDescent="0.3">
      <c r="A813" s="62" t="s">
        <v>802</v>
      </c>
      <c r="B813" s="63"/>
      <c r="C813" s="63"/>
      <c r="D813" s="64"/>
      <c r="E813" s="66"/>
      <c r="F813" s="98" t="s">
        <v>7658</v>
      </c>
      <c r="G813" s="63"/>
      <c r="H813" s="67"/>
      <c r="I813" s="68"/>
      <c r="J813" s="68"/>
      <c r="K813" s="67" t="s">
        <v>10112</v>
      </c>
      <c r="L813" s="71"/>
      <c r="M813" s="72">
        <v>4440.97998046875</v>
      </c>
      <c r="N813" s="72">
        <v>4962.73681640625</v>
      </c>
      <c r="O813" s="73"/>
      <c r="P813" s="74"/>
      <c r="Q813" s="74"/>
      <c r="R813" s="84"/>
      <c r="S813" s="48">
        <v>1</v>
      </c>
      <c r="T813" s="48">
        <v>4</v>
      </c>
      <c r="U813" s="49">
        <v>3</v>
      </c>
      <c r="V813" s="49">
        <v>0.25</v>
      </c>
      <c r="W813" s="49">
        <v>0</v>
      </c>
      <c r="X813" s="49">
        <v>1.3893120000000001</v>
      </c>
      <c r="Y813" s="49">
        <v>0.25</v>
      </c>
      <c r="Z813" s="49">
        <v>0.25</v>
      </c>
      <c r="AA813" s="69">
        <v>813</v>
      </c>
      <c r="AB813" s="69"/>
      <c r="AC813" s="70"/>
      <c r="AD813" s="76">
        <v>1933</v>
      </c>
      <c r="AE813" s="76">
        <v>1769</v>
      </c>
      <c r="AF813" s="76">
        <v>23048</v>
      </c>
      <c r="AG813" s="76">
        <v>59663</v>
      </c>
      <c r="AH813" s="76"/>
      <c r="AI813" s="76" t="s">
        <v>5295</v>
      </c>
      <c r="AJ813" s="76" t="s">
        <v>6142</v>
      </c>
      <c r="AK813" s="76"/>
      <c r="AL813" s="76"/>
      <c r="AM813" s="78">
        <v>41109.885798611111</v>
      </c>
      <c r="AN813" s="76" t="s">
        <v>8071</v>
      </c>
      <c r="AO813" s="81" t="s">
        <v>8882</v>
      </c>
      <c r="AP813" s="76" t="s">
        <v>66</v>
      </c>
      <c r="AQ813" s="48"/>
      <c r="AR813" s="48"/>
      <c r="AS813" s="48"/>
      <c r="AT813" s="48"/>
      <c r="AU813" s="48"/>
      <c r="AV813" s="48"/>
      <c r="AW813" s="102" t="s">
        <v>11012</v>
      </c>
      <c r="AX813" s="102" t="s">
        <v>11012</v>
      </c>
      <c r="AY813" s="102" t="s">
        <v>11699</v>
      </c>
      <c r="AZ813" s="102" t="s">
        <v>11699</v>
      </c>
      <c r="BA813" s="2"/>
      <c r="BB813" s="3"/>
      <c r="BC813" s="3"/>
      <c r="BD813" s="3"/>
      <c r="BE813" s="3"/>
    </row>
    <row r="814" spans="1:57" x14ac:dyDescent="0.3">
      <c r="A814" s="62" t="s">
        <v>1354</v>
      </c>
      <c r="B814" s="63"/>
      <c r="C814" s="63"/>
      <c r="D814" s="64"/>
      <c r="E814" s="66"/>
      <c r="F814" s="98" t="s">
        <v>7659</v>
      </c>
      <c r="G814" s="63"/>
      <c r="H814" s="67"/>
      <c r="I814" s="68"/>
      <c r="J814" s="68"/>
      <c r="K814" s="67" t="s">
        <v>10113</v>
      </c>
      <c r="L814" s="71"/>
      <c r="M814" s="72">
        <v>4320.5556640625</v>
      </c>
      <c r="N814" s="72">
        <v>5072.2578125</v>
      </c>
      <c r="O814" s="73"/>
      <c r="P814" s="74"/>
      <c r="Q814" s="74"/>
      <c r="R814" s="84"/>
      <c r="S814" s="48">
        <v>2</v>
      </c>
      <c r="T814" s="48">
        <v>0</v>
      </c>
      <c r="U814" s="49">
        <v>0</v>
      </c>
      <c r="V814" s="49">
        <v>0.16666700000000001</v>
      </c>
      <c r="W814" s="49">
        <v>0</v>
      </c>
      <c r="X814" s="49">
        <v>0.74045799999999995</v>
      </c>
      <c r="Y814" s="49">
        <v>1</v>
      </c>
      <c r="Z814" s="49">
        <v>0</v>
      </c>
      <c r="AA814" s="69">
        <v>814</v>
      </c>
      <c r="AB814" s="69"/>
      <c r="AC814" s="70"/>
      <c r="AD814" s="76">
        <v>349</v>
      </c>
      <c r="AE814" s="76">
        <v>901</v>
      </c>
      <c r="AF814" s="76">
        <v>13446</v>
      </c>
      <c r="AG814" s="76">
        <v>24914</v>
      </c>
      <c r="AH814" s="76"/>
      <c r="AI814" s="76" t="s">
        <v>5296</v>
      </c>
      <c r="AJ814" s="76" t="s">
        <v>6143</v>
      </c>
      <c r="AK814" s="81" t="s">
        <v>6701</v>
      </c>
      <c r="AL814" s="76"/>
      <c r="AM814" s="78">
        <v>40626.070196759261</v>
      </c>
      <c r="AN814" s="76" t="s">
        <v>8071</v>
      </c>
      <c r="AO814" s="81" t="s">
        <v>8883</v>
      </c>
      <c r="AP814" s="76" t="s">
        <v>65</v>
      </c>
      <c r="AQ814" s="48"/>
      <c r="AR814" s="48"/>
      <c r="AS814" s="48"/>
      <c r="AT814" s="48"/>
      <c r="AU814" s="48"/>
      <c r="AV814" s="48"/>
      <c r="AW814" s="48"/>
      <c r="AX814" s="48"/>
      <c r="AY814" s="48"/>
      <c r="AZ814" s="48"/>
      <c r="BA814" s="2"/>
      <c r="BB814" s="3"/>
      <c r="BC814" s="3"/>
      <c r="BD814" s="3"/>
      <c r="BE814" s="3"/>
    </row>
    <row r="815" spans="1:57" x14ac:dyDescent="0.3">
      <c r="A815" s="62" t="s">
        <v>803</v>
      </c>
      <c r="B815" s="63"/>
      <c r="C815" s="63"/>
      <c r="D815" s="64"/>
      <c r="E815" s="66"/>
      <c r="F815" s="98" t="s">
        <v>7660</v>
      </c>
      <c r="G815" s="63"/>
      <c r="H815" s="67"/>
      <c r="I815" s="68"/>
      <c r="J815" s="68"/>
      <c r="K815" s="67" t="s">
        <v>10114</v>
      </c>
      <c r="L815" s="71"/>
      <c r="M815" s="72">
        <v>5761.8896484375</v>
      </c>
      <c r="N815" s="72">
        <v>9574.912109375</v>
      </c>
      <c r="O815" s="73"/>
      <c r="P815" s="74"/>
      <c r="Q815" s="74"/>
      <c r="R815" s="84"/>
      <c r="S815" s="48">
        <v>1</v>
      </c>
      <c r="T815" s="48">
        <v>1</v>
      </c>
      <c r="U815" s="49">
        <v>0</v>
      </c>
      <c r="V815" s="49">
        <v>0</v>
      </c>
      <c r="W815" s="49">
        <v>0</v>
      </c>
      <c r="X815" s="49">
        <v>1</v>
      </c>
      <c r="Y815" s="49">
        <v>0</v>
      </c>
      <c r="Z815" s="49" t="s">
        <v>10536</v>
      </c>
      <c r="AA815" s="69">
        <v>815</v>
      </c>
      <c r="AB815" s="69"/>
      <c r="AC815" s="70"/>
      <c r="AD815" s="76">
        <v>85</v>
      </c>
      <c r="AE815" s="76">
        <v>77</v>
      </c>
      <c r="AF815" s="76">
        <v>1658</v>
      </c>
      <c r="AG815" s="76">
        <v>3788</v>
      </c>
      <c r="AH815" s="76"/>
      <c r="AI815" s="76"/>
      <c r="AJ815" s="76" t="s">
        <v>5686</v>
      </c>
      <c r="AK815" s="76"/>
      <c r="AL815" s="76"/>
      <c r="AM815" s="78">
        <v>43325.660150462965</v>
      </c>
      <c r="AN815" s="76" t="s">
        <v>8071</v>
      </c>
      <c r="AO815" s="81" t="s">
        <v>8884</v>
      </c>
      <c r="AP815" s="76" t="s">
        <v>66</v>
      </c>
      <c r="AQ815" s="48"/>
      <c r="AR815" s="48"/>
      <c r="AS815" s="48"/>
      <c r="AT815" s="48"/>
      <c r="AU815" s="48"/>
      <c r="AV815" s="48"/>
      <c r="AW815" s="102" t="s">
        <v>2433</v>
      </c>
      <c r="AX815" s="102" t="s">
        <v>2433</v>
      </c>
      <c r="AY815" s="102" t="s">
        <v>10559</v>
      </c>
      <c r="AZ815" s="102" t="s">
        <v>10559</v>
      </c>
      <c r="BA815" s="2"/>
      <c r="BB815" s="3"/>
      <c r="BC815" s="3"/>
      <c r="BD815" s="3"/>
      <c r="BE815" s="3"/>
    </row>
    <row r="816" spans="1:57" x14ac:dyDescent="0.3">
      <c r="A816" s="62" t="s">
        <v>804</v>
      </c>
      <c r="B816" s="63"/>
      <c r="C816" s="63"/>
      <c r="D816" s="64"/>
      <c r="E816" s="66"/>
      <c r="F816" s="98" t="s">
        <v>7661</v>
      </c>
      <c r="G816" s="63"/>
      <c r="H816" s="67"/>
      <c r="I816" s="68"/>
      <c r="J816" s="68"/>
      <c r="K816" s="67" t="s">
        <v>10115</v>
      </c>
      <c r="L816" s="71"/>
      <c r="M816" s="72">
        <v>2373.451171875</v>
      </c>
      <c r="N816" s="72">
        <v>9198.0224609375</v>
      </c>
      <c r="O816" s="73"/>
      <c r="P816" s="74"/>
      <c r="Q816" s="74"/>
      <c r="R816" s="84"/>
      <c r="S816" s="48">
        <v>1</v>
      </c>
      <c r="T816" s="48">
        <v>1</v>
      </c>
      <c r="U816" s="49">
        <v>0</v>
      </c>
      <c r="V816" s="49">
        <v>0</v>
      </c>
      <c r="W816" s="49">
        <v>0</v>
      </c>
      <c r="X816" s="49">
        <v>1</v>
      </c>
      <c r="Y816" s="49">
        <v>0</v>
      </c>
      <c r="Z816" s="49" t="s">
        <v>10536</v>
      </c>
      <c r="AA816" s="69">
        <v>816</v>
      </c>
      <c r="AB816" s="69"/>
      <c r="AC816" s="70"/>
      <c r="AD816" s="76">
        <v>50</v>
      </c>
      <c r="AE816" s="76">
        <v>33</v>
      </c>
      <c r="AF816" s="76">
        <v>476</v>
      </c>
      <c r="AG816" s="76">
        <v>568</v>
      </c>
      <c r="AH816" s="76"/>
      <c r="AI816" s="76" t="s">
        <v>5297</v>
      </c>
      <c r="AJ816" s="76"/>
      <c r="AK816" s="76"/>
      <c r="AL816" s="76"/>
      <c r="AM816" s="78">
        <v>43771.187789351854</v>
      </c>
      <c r="AN816" s="76" t="s">
        <v>8071</v>
      </c>
      <c r="AO816" s="81" t="s">
        <v>8885</v>
      </c>
      <c r="AP816" s="76" t="s">
        <v>66</v>
      </c>
      <c r="AQ816" s="48"/>
      <c r="AR816" s="48"/>
      <c r="AS816" s="48"/>
      <c r="AT816" s="48"/>
      <c r="AU816" s="48"/>
      <c r="AV816" s="48"/>
      <c r="AW816" s="102" t="s">
        <v>11013</v>
      </c>
      <c r="AX816" s="102" t="s">
        <v>11013</v>
      </c>
      <c r="AY816" s="102" t="s">
        <v>11700</v>
      </c>
      <c r="AZ816" s="102" t="s">
        <v>11700</v>
      </c>
      <c r="BA816" s="2"/>
      <c r="BB816" s="3"/>
      <c r="BC816" s="3"/>
      <c r="BD816" s="3"/>
      <c r="BE816" s="3"/>
    </row>
    <row r="817" spans="1:57" x14ac:dyDescent="0.3">
      <c r="A817" s="62" t="s">
        <v>805</v>
      </c>
      <c r="B817" s="63"/>
      <c r="C817" s="63"/>
      <c r="D817" s="64"/>
      <c r="E817" s="66"/>
      <c r="F817" s="98" t="s">
        <v>7662</v>
      </c>
      <c r="G817" s="63"/>
      <c r="H817" s="67"/>
      <c r="I817" s="68"/>
      <c r="J817" s="68"/>
      <c r="K817" s="67" t="s">
        <v>10116</v>
      </c>
      <c r="L817" s="71"/>
      <c r="M817" s="72">
        <v>2616.161865234375</v>
      </c>
      <c r="N817" s="72">
        <v>9090.88671875</v>
      </c>
      <c r="O817" s="73"/>
      <c r="P817" s="74"/>
      <c r="Q817" s="74"/>
      <c r="R817" s="84"/>
      <c r="S817" s="48">
        <v>1</v>
      </c>
      <c r="T817" s="48">
        <v>1</v>
      </c>
      <c r="U817" s="49">
        <v>0</v>
      </c>
      <c r="V817" s="49">
        <v>0</v>
      </c>
      <c r="W817" s="49">
        <v>0</v>
      </c>
      <c r="X817" s="49">
        <v>1</v>
      </c>
      <c r="Y817" s="49">
        <v>0</v>
      </c>
      <c r="Z817" s="49" t="s">
        <v>10536</v>
      </c>
      <c r="AA817" s="69">
        <v>817</v>
      </c>
      <c r="AB817" s="69"/>
      <c r="AC817" s="70"/>
      <c r="AD817" s="76">
        <v>189</v>
      </c>
      <c r="AE817" s="76">
        <v>110</v>
      </c>
      <c r="AF817" s="76">
        <v>2040</v>
      </c>
      <c r="AG817" s="76">
        <v>332</v>
      </c>
      <c r="AH817" s="76"/>
      <c r="AI817" s="76" t="s">
        <v>5298</v>
      </c>
      <c r="AJ817" s="76"/>
      <c r="AK817" s="76"/>
      <c r="AL817" s="76"/>
      <c r="AM817" s="78">
        <v>43001.861886574072</v>
      </c>
      <c r="AN817" s="76" t="s">
        <v>8071</v>
      </c>
      <c r="AO817" s="81" t="s">
        <v>8886</v>
      </c>
      <c r="AP817" s="76" t="s">
        <v>66</v>
      </c>
      <c r="AQ817" s="48"/>
      <c r="AR817" s="48"/>
      <c r="AS817" s="48"/>
      <c r="AT817" s="48"/>
      <c r="AU817" s="48"/>
      <c r="AV817" s="48"/>
      <c r="AW817" s="102" t="s">
        <v>11014</v>
      </c>
      <c r="AX817" s="102" t="s">
        <v>11014</v>
      </c>
      <c r="AY817" s="102" t="s">
        <v>11701</v>
      </c>
      <c r="AZ817" s="102" t="s">
        <v>11701</v>
      </c>
      <c r="BA817" s="2"/>
      <c r="BB817" s="3"/>
      <c r="BC817" s="3"/>
      <c r="BD817" s="3"/>
      <c r="BE817" s="3"/>
    </row>
    <row r="818" spans="1:57" x14ac:dyDescent="0.3">
      <c r="A818" s="62" t="s">
        <v>806</v>
      </c>
      <c r="B818" s="63"/>
      <c r="C818" s="63"/>
      <c r="D818" s="64"/>
      <c r="E818" s="66"/>
      <c r="F818" s="98" t="s">
        <v>7663</v>
      </c>
      <c r="G818" s="63"/>
      <c r="H818" s="67"/>
      <c r="I818" s="68"/>
      <c r="J818" s="68"/>
      <c r="K818" s="67" t="s">
        <v>10117</v>
      </c>
      <c r="L818" s="71"/>
      <c r="M818" s="72">
        <v>9659.52734375</v>
      </c>
      <c r="N818" s="72">
        <v>394.97088623046875</v>
      </c>
      <c r="O818" s="73"/>
      <c r="P818" s="74"/>
      <c r="Q818" s="74"/>
      <c r="R818" s="84"/>
      <c r="S818" s="48">
        <v>2</v>
      </c>
      <c r="T818" s="48">
        <v>1</v>
      </c>
      <c r="U818" s="49">
        <v>0</v>
      </c>
      <c r="V818" s="49">
        <v>1</v>
      </c>
      <c r="W818" s="49">
        <v>0</v>
      </c>
      <c r="X818" s="49">
        <v>1.2982450000000001</v>
      </c>
      <c r="Y818" s="49">
        <v>0</v>
      </c>
      <c r="Z818" s="49">
        <v>0</v>
      </c>
      <c r="AA818" s="69">
        <v>818</v>
      </c>
      <c r="AB818" s="69"/>
      <c r="AC818" s="70"/>
      <c r="AD818" s="76">
        <v>385</v>
      </c>
      <c r="AE818" s="76">
        <v>447</v>
      </c>
      <c r="AF818" s="76">
        <v>9976</v>
      </c>
      <c r="AG818" s="76">
        <v>42</v>
      </c>
      <c r="AH818" s="76"/>
      <c r="AI818" s="76" t="s">
        <v>5299</v>
      </c>
      <c r="AJ818" s="76"/>
      <c r="AK818" s="76"/>
      <c r="AL818" s="76"/>
      <c r="AM818" s="78">
        <v>41130.957638888889</v>
      </c>
      <c r="AN818" s="76" t="s">
        <v>8071</v>
      </c>
      <c r="AO818" s="81" t="s">
        <v>8887</v>
      </c>
      <c r="AP818" s="76" t="s">
        <v>66</v>
      </c>
      <c r="AQ818" s="48"/>
      <c r="AR818" s="48"/>
      <c r="AS818" s="48"/>
      <c r="AT818" s="48"/>
      <c r="AU818" s="48"/>
      <c r="AV818" s="48"/>
      <c r="AW818" s="102" t="s">
        <v>11015</v>
      </c>
      <c r="AX818" s="102" t="s">
        <v>11015</v>
      </c>
      <c r="AY818" s="102" t="s">
        <v>11702</v>
      </c>
      <c r="AZ818" s="102" t="s">
        <v>11702</v>
      </c>
      <c r="BA818" s="2"/>
      <c r="BB818" s="3"/>
      <c r="BC818" s="3"/>
      <c r="BD818" s="3"/>
      <c r="BE818" s="3"/>
    </row>
    <row r="819" spans="1:57" x14ac:dyDescent="0.3">
      <c r="A819" s="62" t="s">
        <v>807</v>
      </c>
      <c r="B819" s="63"/>
      <c r="C819" s="63"/>
      <c r="D819" s="64"/>
      <c r="E819" s="66"/>
      <c r="F819" s="98" t="s">
        <v>7664</v>
      </c>
      <c r="G819" s="63"/>
      <c r="H819" s="67"/>
      <c r="I819" s="68"/>
      <c r="J819" s="68"/>
      <c r="K819" s="67" t="s">
        <v>10118</v>
      </c>
      <c r="L819" s="71"/>
      <c r="M819" s="72">
        <v>9659.52734375</v>
      </c>
      <c r="N819" s="72">
        <v>394.97088623046875</v>
      </c>
      <c r="O819" s="73"/>
      <c r="P819" s="74"/>
      <c r="Q819" s="74"/>
      <c r="R819" s="84"/>
      <c r="S819" s="48">
        <v>0</v>
      </c>
      <c r="T819" s="48">
        <v>1</v>
      </c>
      <c r="U819" s="49">
        <v>0</v>
      </c>
      <c r="V819" s="49">
        <v>1</v>
      </c>
      <c r="W819" s="49">
        <v>0</v>
      </c>
      <c r="X819" s="49">
        <v>0.70175399999999999</v>
      </c>
      <c r="Y819" s="49">
        <v>0</v>
      </c>
      <c r="Z819" s="49">
        <v>0</v>
      </c>
      <c r="AA819" s="69">
        <v>819</v>
      </c>
      <c r="AB819" s="69"/>
      <c r="AC819" s="70"/>
      <c r="AD819" s="76">
        <v>69</v>
      </c>
      <c r="AE819" s="76">
        <v>50</v>
      </c>
      <c r="AF819" s="76">
        <v>198</v>
      </c>
      <c r="AG819" s="76">
        <v>80</v>
      </c>
      <c r="AH819" s="76"/>
      <c r="AI819" s="76" t="s">
        <v>5300</v>
      </c>
      <c r="AJ819" s="76" t="s">
        <v>5666</v>
      </c>
      <c r="AK819" s="76"/>
      <c r="AL819" s="76"/>
      <c r="AM819" s="78">
        <v>43229.675219907411</v>
      </c>
      <c r="AN819" s="76" t="s">
        <v>8071</v>
      </c>
      <c r="AO819" s="81" t="s">
        <v>8888</v>
      </c>
      <c r="AP819" s="76" t="s">
        <v>66</v>
      </c>
      <c r="AQ819" s="48" t="s">
        <v>2258</v>
      </c>
      <c r="AR819" s="48" t="s">
        <v>2258</v>
      </c>
      <c r="AS819" s="48" t="s">
        <v>2377</v>
      </c>
      <c r="AT819" s="48" t="s">
        <v>2377</v>
      </c>
      <c r="AU819" s="48" t="s">
        <v>2426</v>
      </c>
      <c r="AV819" s="48" t="s">
        <v>2426</v>
      </c>
      <c r="AW819" s="102" t="s">
        <v>11016</v>
      </c>
      <c r="AX819" s="102" t="s">
        <v>11016</v>
      </c>
      <c r="AY819" s="102" t="s">
        <v>11703</v>
      </c>
      <c r="AZ819" s="102" t="s">
        <v>11703</v>
      </c>
      <c r="BA819" s="2"/>
      <c r="BB819" s="3"/>
      <c r="BC819" s="3"/>
      <c r="BD819" s="3"/>
      <c r="BE819" s="3"/>
    </row>
    <row r="820" spans="1:57" x14ac:dyDescent="0.3">
      <c r="A820" s="62" t="s">
        <v>808</v>
      </c>
      <c r="B820" s="63"/>
      <c r="C820" s="63"/>
      <c r="D820" s="64"/>
      <c r="E820" s="66"/>
      <c r="F820" s="98" t="s">
        <v>7665</v>
      </c>
      <c r="G820" s="63"/>
      <c r="H820" s="67"/>
      <c r="I820" s="68"/>
      <c r="J820" s="68"/>
      <c r="K820" s="67" t="s">
        <v>10119</v>
      </c>
      <c r="L820" s="71"/>
      <c r="M820" s="72">
        <v>6465.32763671875</v>
      </c>
      <c r="N820" s="72">
        <v>9397.90234375</v>
      </c>
      <c r="O820" s="73"/>
      <c r="P820" s="74"/>
      <c r="Q820" s="74"/>
      <c r="R820" s="84"/>
      <c r="S820" s="48">
        <v>1</v>
      </c>
      <c r="T820" s="48">
        <v>1</v>
      </c>
      <c r="U820" s="49">
        <v>0</v>
      </c>
      <c r="V820" s="49">
        <v>0</v>
      </c>
      <c r="W820" s="49">
        <v>0</v>
      </c>
      <c r="X820" s="49">
        <v>1</v>
      </c>
      <c r="Y820" s="49">
        <v>0</v>
      </c>
      <c r="Z820" s="49" t="s">
        <v>10536</v>
      </c>
      <c r="AA820" s="69">
        <v>820</v>
      </c>
      <c r="AB820" s="69"/>
      <c r="AC820" s="70"/>
      <c r="AD820" s="76">
        <v>2032</v>
      </c>
      <c r="AE820" s="76">
        <v>782</v>
      </c>
      <c r="AF820" s="76">
        <v>15713</v>
      </c>
      <c r="AG820" s="76">
        <v>2770</v>
      </c>
      <c r="AH820" s="76"/>
      <c r="AI820" s="76" t="s">
        <v>5301</v>
      </c>
      <c r="AJ820" s="76"/>
      <c r="AK820" s="76"/>
      <c r="AL820" s="76"/>
      <c r="AM820" s="78">
        <v>40490.725231481483</v>
      </c>
      <c r="AN820" s="76" t="s">
        <v>8071</v>
      </c>
      <c r="AO820" s="81" t="s">
        <v>8889</v>
      </c>
      <c r="AP820" s="76" t="s">
        <v>66</v>
      </c>
      <c r="AQ820" s="48"/>
      <c r="AR820" s="48"/>
      <c r="AS820" s="48"/>
      <c r="AT820" s="48"/>
      <c r="AU820" s="48"/>
      <c r="AV820" s="48"/>
      <c r="AW820" s="102" t="s">
        <v>11017</v>
      </c>
      <c r="AX820" s="102" t="s">
        <v>11017</v>
      </c>
      <c r="AY820" s="102" t="s">
        <v>11704</v>
      </c>
      <c r="AZ820" s="102" t="s">
        <v>11704</v>
      </c>
      <c r="BA820" s="2"/>
      <c r="BB820" s="3"/>
      <c r="BC820" s="3"/>
      <c r="BD820" s="3"/>
      <c r="BE820" s="3"/>
    </row>
    <row r="821" spans="1:57" x14ac:dyDescent="0.3">
      <c r="A821" s="62" t="s">
        <v>809</v>
      </c>
      <c r="B821" s="63"/>
      <c r="C821" s="63"/>
      <c r="D821" s="64"/>
      <c r="E821" s="66"/>
      <c r="F821" s="98" t="s">
        <v>7666</v>
      </c>
      <c r="G821" s="63"/>
      <c r="H821" s="67"/>
      <c r="I821" s="68"/>
      <c r="J821" s="68"/>
      <c r="K821" s="67" t="s">
        <v>10120</v>
      </c>
      <c r="L821" s="71"/>
      <c r="M821" s="72">
        <v>9628.6669921875</v>
      </c>
      <c r="N821" s="72">
        <v>789.9417724609375</v>
      </c>
      <c r="O821" s="73"/>
      <c r="P821" s="74"/>
      <c r="Q821" s="74"/>
      <c r="R821" s="84"/>
      <c r="S821" s="48">
        <v>0</v>
      </c>
      <c r="T821" s="48">
        <v>1</v>
      </c>
      <c r="U821" s="49">
        <v>0</v>
      </c>
      <c r="V821" s="49">
        <v>1</v>
      </c>
      <c r="W821" s="49">
        <v>0</v>
      </c>
      <c r="X821" s="49">
        <v>1</v>
      </c>
      <c r="Y821" s="49">
        <v>0</v>
      </c>
      <c r="Z821" s="49">
        <v>0</v>
      </c>
      <c r="AA821" s="69">
        <v>821</v>
      </c>
      <c r="AB821" s="69"/>
      <c r="AC821" s="70"/>
      <c r="AD821" s="76">
        <v>214</v>
      </c>
      <c r="AE821" s="76">
        <v>112</v>
      </c>
      <c r="AF821" s="76">
        <v>7201</v>
      </c>
      <c r="AG821" s="76">
        <v>21518</v>
      </c>
      <c r="AH821" s="76"/>
      <c r="AI821" s="76" t="s">
        <v>5302</v>
      </c>
      <c r="AJ821" s="76" t="s">
        <v>5963</v>
      </c>
      <c r="AK821" s="76"/>
      <c r="AL821" s="76"/>
      <c r="AM821" s="78">
        <v>43248.840555555558</v>
      </c>
      <c r="AN821" s="76" t="s">
        <v>8071</v>
      </c>
      <c r="AO821" s="81" t="s">
        <v>8890</v>
      </c>
      <c r="AP821" s="76" t="s">
        <v>66</v>
      </c>
      <c r="AQ821" s="48"/>
      <c r="AR821" s="48"/>
      <c r="AS821" s="48"/>
      <c r="AT821" s="48"/>
      <c r="AU821" s="48" t="s">
        <v>2427</v>
      </c>
      <c r="AV821" s="48" t="s">
        <v>2427</v>
      </c>
      <c r="AW821" s="102" t="s">
        <v>11018</v>
      </c>
      <c r="AX821" s="102" t="s">
        <v>11018</v>
      </c>
      <c r="AY821" s="102" t="s">
        <v>11705</v>
      </c>
      <c r="AZ821" s="102" t="s">
        <v>11705</v>
      </c>
      <c r="BA821" s="2"/>
      <c r="BB821" s="3"/>
      <c r="BC821" s="3"/>
      <c r="BD821" s="3"/>
      <c r="BE821" s="3"/>
    </row>
    <row r="822" spans="1:57" x14ac:dyDescent="0.3">
      <c r="A822" s="62" t="s">
        <v>1355</v>
      </c>
      <c r="B822" s="63"/>
      <c r="C822" s="63"/>
      <c r="D822" s="64"/>
      <c r="E822" s="66"/>
      <c r="F822" s="98" t="s">
        <v>7667</v>
      </c>
      <c r="G822" s="63"/>
      <c r="H822" s="67"/>
      <c r="I822" s="68"/>
      <c r="J822" s="68"/>
      <c r="K822" s="67" t="s">
        <v>10121</v>
      </c>
      <c r="L822" s="71"/>
      <c r="M822" s="72">
        <v>9566.9443359375</v>
      </c>
      <c r="N822" s="72">
        <v>893.8814697265625</v>
      </c>
      <c r="O822" s="73"/>
      <c r="P822" s="74"/>
      <c r="Q822" s="74"/>
      <c r="R822" s="84"/>
      <c r="S822" s="48">
        <v>1</v>
      </c>
      <c r="T822" s="48">
        <v>0</v>
      </c>
      <c r="U822" s="49">
        <v>0</v>
      </c>
      <c r="V822" s="49">
        <v>1</v>
      </c>
      <c r="W822" s="49">
        <v>0</v>
      </c>
      <c r="X822" s="49">
        <v>1</v>
      </c>
      <c r="Y822" s="49">
        <v>0</v>
      </c>
      <c r="Z822" s="49">
        <v>0</v>
      </c>
      <c r="AA822" s="69">
        <v>822</v>
      </c>
      <c r="AB822" s="69"/>
      <c r="AC822" s="70"/>
      <c r="AD822" s="76">
        <v>133</v>
      </c>
      <c r="AE822" s="76">
        <v>169</v>
      </c>
      <c r="AF822" s="76">
        <v>3981</v>
      </c>
      <c r="AG822" s="76">
        <v>7403</v>
      </c>
      <c r="AH822" s="76"/>
      <c r="AI822" s="76" t="s">
        <v>5303</v>
      </c>
      <c r="AJ822" s="76" t="s">
        <v>5963</v>
      </c>
      <c r="AK822" s="76"/>
      <c r="AL822" s="76"/>
      <c r="AM822" s="78">
        <v>43374.291458333333</v>
      </c>
      <c r="AN822" s="76" t="s">
        <v>8071</v>
      </c>
      <c r="AO822" s="81" t="s">
        <v>8891</v>
      </c>
      <c r="AP822" s="76" t="s">
        <v>65</v>
      </c>
      <c r="AQ822" s="48"/>
      <c r="AR822" s="48"/>
      <c r="AS822" s="48"/>
      <c r="AT822" s="48"/>
      <c r="AU822" s="48"/>
      <c r="AV822" s="48"/>
      <c r="AW822" s="48"/>
      <c r="AX822" s="48"/>
      <c r="AY822" s="48"/>
      <c r="AZ822" s="48"/>
      <c r="BA822" s="2"/>
      <c r="BB822" s="3"/>
      <c r="BC822" s="3"/>
      <c r="BD822" s="3"/>
      <c r="BE822" s="3"/>
    </row>
    <row r="823" spans="1:57" x14ac:dyDescent="0.3">
      <c r="A823" s="62" t="s">
        <v>810</v>
      </c>
      <c r="B823" s="63"/>
      <c r="C823" s="63"/>
      <c r="D823" s="64"/>
      <c r="E823" s="66"/>
      <c r="F823" s="98" t="s">
        <v>7668</v>
      </c>
      <c r="G823" s="63"/>
      <c r="H823" s="67"/>
      <c r="I823" s="68"/>
      <c r="J823" s="68"/>
      <c r="K823" s="67" t="s">
        <v>10122</v>
      </c>
      <c r="L823" s="71"/>
      <c r="M823" s="72">
        <v>6634.14013671875</v>
      </c>
      <c r="N823" s="72">
        <v>9726.8076171875</v>
      </c>
      <c r="O823" s="73"/>
      <c r="P823" s="74"/>
      <c r="Q823" s="74"/>
      <c r="R823" s="84"/>
      <c r="S823" s="48">
        <v>1</v>
      </c>
      <c r="T823" s="48">
        <v>1</v>
      </c>
      <c r="U823" s="49">
        <v>0</v>
      </c>
      <c r="V823" s="49">
        <v>0</v>
      </c>
      <c r="W823" s="49">
        <v>0</v>
      </c>
      <c r="X823" s="49">
        <v>1</v>
      </c>
      <c r="Y823" s="49">
        <v>0</v>
      </c>
      <c r="Z823" s="49" t="s">
        <v>10536</v>
      </c>
      <c r="AA823" s="69">
        <v>823</v>
      </c>
      <c r="AB823" s="69"/>
      <c r="AC823" s="70"/>
      <c r="AD823" s="76">
        <v>4911</v>
      </c>
      <c r="AE823" s="76">
        <v>3235</v>
      </c>
      <c r="AF823" s="76">
        <v>23105</v>
      </c>
      <c r="AG823" s="76">
        <v>31403</v>
      </c>
      <c r="AH823" s="76"/>
      <c r="AI823" s="76" t="s">
        <v>5304</v>
      </c>
      <c r="AJ823" s="76" t="s">
        <v>6144</v>
      </c>
      <c r="AK823" s="81" t="s">
        <v>6702</v>
      </c>
      <c r="AL823" s="76"/>
      <c r="AM823" s="78">
        <v>40262.876064814816</v>
      </c>
      <c r="AN823" s="76" t="s">
        <v>8071</v>
      </c>
      <c r="AO823" s="81" t="s">
        <v>8892</v>
      </c>
      <c r="AP823" s="76" t="s">
        <v>66</v>
      </c>
      <c r="AQ823" s="48" t="s">
        <v>2259</v>
      </c>
      <c r="AR823" s="48" t="s">
        <v>2259</v>
      </c>
      <c r="AS823" s="48" t="s">
        <v>2350</v>
      </c>
      <c r="AT823" s="48" t="s">
        <v>2350</v>
      </c>
      <c r="AU823" s="48" t="s">
        <v>2428</v>
      </c>
      <c r="AV823" s="48" t="s">
        <v>2428</v>
      </c>
      <c r="AW823" s="102" t="s">
        <v>11019</v>
      </c>
      <c r="AX823" s="102" t="s">
        <v>11019</v>
      </c>
      <c r="AY823" s="102" t="s">
        <v>11706</v>
      </c>
      <c r="AZ823" s="102" t="s">
        <v>11706</v>
      </c>
      <c r="BA823" s="2"/>
      <c r="BB823" s="3"/>
      <c r="BC823" s="3"/>
      <c r="BD823" s="3"/>
      <c r="BE823" s="3"/>
    </row>
    <row r="824" spans="1:57" x14ac:dyDescent="0.3">
      <c r="A824" s="62" t="s">
        <v>811</v>
      </c>
      <c r="B824" s="63"/>
      <c r="C824" s="63"/>
      <c r="D824" s="64"/>
      <c r="E824" s="66"/>
      <c r="F824" s="98" t="s">
        <v>7669</v>
      </c>
      <c r="G824" s="63"/>
      <c r="H824" s="67"/>
      <c r="I824" s="68"/>
      <c r="J824" s="68"/>
      <c r="K824" s="67" t="s">
        <v>10123</v>
      </c>
      <c r="L824" s="71"/>
      <c r="M824" s="72">
        <v>6695.3583984375</v>
      </c>
      <c r="N824" s="72">
        <v>9611.876953125</v>
      </c>
      <c r="O824" s="73"/>
      <c r="P824" s="74"/>
      <c r="Q824" s="74"/>
      <c r="R824" s="84"/>
      <c r="S824" s="48">
        <v>1</v>
      </c>
      <c r="T824" s="48">
        <v>1</v>
      </c>
      <c r="U824" s="49">
        <v>0</v>
      </c>
      <c r="V824" s="49">
        <v>0</v>
      </c>
      <c r="W824" s="49">
        <v>0</v>
      </c>
      <c r="X824" s="49">
        <v>1</v>
      </c>
      <c r="Y824" s="49">
        <v>0</v>
      </c>
      <c r="Z824" s="49" t="s">
        <v>10536</v>
      </c>
      <c r="AA824" s="69">
        <v>824</v>
      </c>
      <c r="AB824" s="69"/>
      <c r="AC824" s="70"/>
      <c r="AD824" s="76">
        <v>1719</v>
      </c>
      <c r="AE824" s="76">
        <v>1675</v>
      </c>
      <c r="AF824" s="76">
        <v>1197</v>
      </c>
      <c r="AG824" s="76">
        <v>1402</v>
      </c>
      <c r="AH824" s="76"/>
      <c r="AI824" s="76" t="s">
        <v>5305</v>
      </c>
      <c r="AJ824" s="76" t="s">
        <v>5686</v>
      </c>
      <c r="AK824" s="76"/>
      <c r="AL824" s="76"/>
      <c r="AM824" s="78">
        <v>43753.972650462965</v>
      </c>
      <c r="AN824" s="76" t="s">
        <v>8071</v>
      </c>
      <c r="AO824" s="81" t="s">
        <v>8893</v>
      </c>
      <c r="AP824" s="76" t="s">
        <v>66</v>
      </c>
      <c r="AQ824" s="48"/>
      <c r="AR824" s="48"/>
      <c r="AS824" s="48"/>
      <c r="AT824" s="48"/>
      <c r="AU824" s="48"/>
      <c r="AV824" s="48"/>
      <c r="AW824" s="102" t="s">
        <v>11020</v>
      </c>
      <c r="AX824" s="102" t="s">
        <v>11020</v>
      </c>
      <c r="AY824" s="102" t="s">
        <v>11707</v>
      </c>
      <c r="AZ824" s="102" t="s">
        <v>11707</v>
      </c>
      <c r="BA824" s="2"/>
      <c r="BB824" s="3"/>
      <c r="BC824" s="3"/>
      <c r="BD824" s="3"/>
      <c r="BE824" s="3"/>
    </row>
    <row r="825" spans="1:57" x14ac:dyDescent="0.3">
      <c r="A825" s="62" t="s">
        <v>812</v>
      </c>
      <c r="B825" s="63"/>
      <c r="C825" s="63"/>
      <c r="D825" s="64"/>
      <c r="E825" s="66"/>
      <c r="F825" s="98" t="s">
        <v>7670</v>
      </c>
      <c r="G825" s="63"/>
      <c r="H825" s="67"/>
      <c r="I825" s="68"/>
      <c r="J825" s="68"/>
      <c r="K825" s="67" t="s">
        <v>10124</v>
      </c>
      <c r="L825" s="71"/>
      <c r="M825" s="72">
        <v>3376.745849609375</v>
      </c>
      <c r="N825" s="72">
        <v>9598.3154296875</v>
      </c>
      <c r="O825" s="73"/>
      <c r="P825" s="74"/>
      <c r="Q825" s="74"/>
      <c r="R825" s="84"/>
      <c r="S825" s="48">
        <v>1</v>
      </c>
      <c r="T825" s="48">
        <v>1</v>
      </c>
      <c r="U825" s="49">
        <v>0</v>
      </c>
      <c r="V825" s="49">
        <v>0</v>
      </c>
      <c r="W825" s="49">
        <v>0</v>
      </c>
      <c r="X825" s="49">
        <v>1</v>
      </c>
      <c r="Y825" s="49">
        <v>0</v>
      </c>
      <c r="Z825" s="49" t="s">
        <v>10536</v>
      </c>
      <c r="AA825" s="69">
        <v>825</v>
      </c>
      <c r="AB825" s="69"/>
      <c r="AC825" s="70"/>
      <c r="AD825" s="76">
        <v>390</v>
      </c>
      <c r="AE825" s="76">
        <v>474</v>
      </c>
      <c r="AF825" s="76">
        <v>48556</v>
      </c>
      <c r="AG825" s="76">
        <v>9495</v>
      </c>
      <c r="AH825" s="76"/>
      <c r="AI825" s="76" t="s">
        <v>5306</v>
      </c>
      <c r="AJ825" s="76" t="s">
        <v>5799</v>
      </c>
      <c r="AK825" s="76"/>
      <c r="AL825" s="76"/>
      <c r="AM825" s="78">
        <v>40601.545428240737</v>
      </c>
      <c r="AN825" s="76" t="s">
        <v>8071</v>
      </c>
      <c r="AO825" s="81" t="s">
        <v>8894</v>
      </c>
      <c r="AP825" s="76" t="s">
        <v>66</v>
      </c>
      <c r="AQ825" s="48"/>
      <c r="AR825" s="48"/>
      <c r="AS825" s="48"/>
      <c r="AT825" s="48"/>
      <c r="AU825" s="48"/>
      <c r="AV825" s="48"/>
      <c r="AW825" s="102" t="s">
        <v>11021</v>
      </c>
      <c r="AX825" s="102" t="s">
        <v>11021</v>
      </c>
      <c r="AY825" s="102" t="s">
        <v>11708</v>
      </c>
      <c r="AZ825" s="102" t="s">
        <v>11708</v>
      </c>
      <c r="BA825" s="2"/>
      <c r="BB825" s="3"/>
      <c r="BC825" s="3"/>
      <c r="BD825" s="3"/>
      <c r="BE825" s="3"/>
    </row>
    <row r="826" spans="1:57" x14ac:dyDescent="0.3">
      <c r="A826" s="62" t="s">
        <v>813</v>
      </c>
      <c r="B826" s="63"/>
      <c r="C826" s="63"/>
      <c r="D826" s="64"/>
      <c r="E826" s="66"/>
      <c r="F826" s="98" t="s">
        <v>7671</v>
      </c>
      <c r="G826" s="63"/>
      <c r="H826" s="67"/>
      <c r="I826" s="68"/>
      <c r="J826" s="68"/>
      <c r="K826" s="67" t="s">
        <v>10125</v>
      </c>
      <c r="L826" s="71"/>
      <c r="M826" s="72">
        <v>5646.16748046875</v>
      </c>
      <c r="N826" s="72">
        <v>9459.212890625</v>
      </c>
      <c r="O826" s="73"/>
      <c r="P826" s="74"/>
      <c r="Q826" s="74"/>
      <c r="R826" s="84"/>
      <c r="S826" s="48">
        <v>1</v>
      </c>
      <c r="T826" s="48">
        <v>1</v>
      </c>
      <c r="U826" s="49">
        <v>0</v>
      </c>
      <c r="V826" s="49">
        <v>0</v>
      </c>
      <c r="W826" s="49">
        <v>0</v>
      </c>
      <c r="X826" s="49">
        <v>1</v>
      </c>
      <c r="Y826" s="49">
        <v>0</v>
      </c>
      <c r="Z826" s="49" t="s">
        <v>10536</v>
      </c>
      <c r="AA826" s="69">
        <v>826</v>
      </c>
      <c r="AB826" s="69"/>
      <c r="AC826" s="70"/>
      <c r="AD826" s="76">
        <v>357</v>
      </c>
      <c r="AE826" s="76">
        <v>357</v>
      </c>
      <c r="AF826" s="76">
        <v>10610</v>
      </c>
      <c r="AG826" s="76">
        <v>11799</v>
      </c>
      <c r="AH826" s="76"/>
      <c r="AI826" s="76" t="s">
        <v>5307</v>
      </c>
      <c r="AJ826" s="76"/>
      <c r="AK826" s="76"/>
      <c r="AL826" s="76"/>
      <c r="AM826" s="78">
        <v>40721.947395833333</v>
      </c>
      <c r="AN826" s="76" t="s">
        <v>8071</v>
      </c>
      <c r="AO826" s="81" t="s">
        <v>8895</v>
      </c>
      <c r="AP826" s="76" t="s">
        <v>66</v>
      </c>
      <c r="AQ826" s="48"/>
      <c r="AR826" s="48"/>
      <c r="AS826" s="48"/>
      <c r="AT826" s="48"/>
      <c r="AU826" s="48"/>
      <c r="AV826" s="48"/>
      <c r="AW826" s="102" t="s">
        <v>11022</v>
      </c>
      <c r="AX826" s="102" t="s">
        <v>11022</v>
      </c>
      <c r="AY826" s="102" t="s">
        <v>11709</v>
      </c>
      <c r="AZ826" s="102" t="s">
        <v>11709</v>
      </c>
      <c r="BA826" s="2"/>
      <c r="BB826" s="3"/>
      <c r="BC826" s="3"/>
      <c r="BD826" s="3"/>
      <c r="BE826" s="3"/>
    </row>
    <row r="827" spans="1:57" x14ac:dyDescent="0.3">
      <c r="A827" s="62" t="s">
        <v>814</v>
      </c>
      <c r="B827" s="63"/>
      <c r="C827" s="63"/>
      <c r="D827" s="64"/>
      <c r="E827" s="66"/>
      <c r="F827" s="98" t="s">
        <v>7672</v>
      </c>
      <c r="G827" s="63"/>
      <c r="H827" s="67"/>
      <c r="I827" s="68"/>
      <c r="J827" s="68"/>
      <c r="K827" s="67" t="s">
        <v>10126</v>
      </c>
      <c r="L827" s="71"/>
      <c r="M827" s="72">
        <v>7425.23828125</v>
      </c>
      <c r="N827" s="72">
        <v>9515.0546875</v>
      </c>
      <c r="O827" s="73"/>
      <c r="P827" s="74"/>
      <c r="Q827" s="74"/>
      <c r="R827" s="84"/>
      <c r="S827" s="48">
        <v>1</v>
      </c>
      <c r="T827" s="48">
        <v>1</v>
      </c>
      <c r="U827" s="49">
        <v>0</v>
      </c>
      <c r="V827" s="49">
        <v>0</v>
      </c>
      <c r="W827" s="49">
        <v>0</v>
      </c>
      <c r="X827" s="49">
        <v>1</v>
      </c>
      <c r="Y827" s="49">
        <v>0</v>
      </c>
      <c r="Z827" s="49" t="s">
        <v>10536</v>
      </c>
      <c r="AA827" s="69">
        <v>827</v>
      </c>
      <c r="AB827" s="69"/>
      <c r="AC827" s="70"/>
      <c r="AD827" s="76">
        <v>1940</v>
      </c>
      <c r="AE827" s="76">
        <v>681</v>
      </c>
      <c r="AF827" s="76">
        <v>30575</v>
      </c>
      <c r="AG827" s="76">
        <v>35</v>
      </c>
      <c r="AH827" s="76"/>
      <c r="AI827" s="76" t="s">
        <v>5308</v>
      </c>
      <c r="AJ827" s="76" t="s">
        <v>6145</v>
      </c>
      <c r="AK827" s="76"/>
      <c r="AL827" s="76"/>
      <c r="AM827" s="78">
        <v>40246.935555555552</v>
      </c>
      <c r="AN827" s="76" t="s">
        <v>8071</v>
      </c>
      <c r="AO827" s="81" t="s">
        <v>8896</v>
      </c>
      <c r="AP827" s="76" t="s">
        <v>66</v>
      </c>
      <c r="AQ827" s="48"/>
      <c r="AR827" s="48"/>
      <c r="AS827" s="48"/>
      <c r="AT827" s="48"/>
      <c r="AU827" s="48"/>
      <c r="AV827" s="48"/>
      <c r="AW827" s="102" t="s">
        <v>11023</v>
      </c>
      <c r="AX827" s="102" t="s">
        <v>11023</v>
      </c>
      <c r="AY827" s="102" t="s">
        <v>11710</v>
      </c>
      <c r="AZ827" s="102" t="s">
        <v>11710</v>
      </c>
      <c r="BA827" s="2"/>
      <c r="BB827" s="3"/>
      <c r="BC827" s="3"/>
      <c r="BD827" s="3"/>
      <c r="BE827" s="3"/>
    </row>
    <row r="828" spans="1:57" x14ac:dyDescent="0.3">
      <c r="A828" s="62" t="s">
        <v>815</v>
      </c>
      <c r="B828" s="63"/>
      <c r="C828" s="63"/>
      <c r="D828" s="64"/>
      <c r="E828" s="66"/>
      <c r="F828" s="98" t="s">
        <v>7673</v>
      </c>
      <c r="G828" s="63"/>
      <c r="H828" s="67"/>
      <c r="I828" s="68"/>
      <c r="J828" s="68"/>
      <c r="K828" s="67" t="s">
        <v>10127</v>
      </c>
      <c r="L828" s="71"/>
      <c r="M828" s="72">
        <v>7159.33349609375</v>
      </c>
      <c r="N828" s="72">
        <v>9001.841796875</v>
      </c>
      <c r="O828" s="73"/>
      <c r="P828" s="74"/>
      <c r="Q828" s="74"/>
      <c r="R828" s="84"/>
      <c r="S828" s="48">
        <v>1</v>
      </c>
      <c r="T828" s="48">
        <v>1</v>
      </c>
      <c r="U828" s="49">
        <v>0</v>
      </c>
      <c r="V828" s="49">
        <v>0</v>
      </c>
      <c r="W828" s="49">
        <v>0</v>
      </c>
      <c r="X828" s="49">
        <v>1</v>
      </c>
      <c r="Y828" s="49">
        <v>0</v>
      </c>
      <c r="Z828" s="49" t="s">
        <v>10536</v>
      </c>
      <c r="AA828" s="69">
        <v>828</v>
      </c>
      <c r="AB828" s="69"/>
      <c r="AC828" s="70"/>
      <c r="AD828" s="76">
        <v>674</v>
      </c>
      <c r="AE828" s="76">
        <v>954</v>
      </c>
      <c r="AF828" s="76">
        <v>3196</v>
      </c>
      <c r="AG828" s="76">
        <v>44</v>
      </c>
      <c r="AH828" s="76"/>
      <c r="AI828" s="76" t="s">
        <v>5309</v>
      </c>
      <c r="AJ828" s="76" t="s">
        <v>6146</v>
      </c>
      <c r="AK828" s="81" t="s">
        <v>6703</v>
      </c>
      <c r="AL828" s="76"/>
      <c r="AM828" s="78">
        <v>39491.095324074071</v>
      </c>
      <c r="AN828" s="76" t="s">
        <v>8071</v>
      </c>
      <c r="AO828" s="81" t="s">
        <v>8897</v>
      </c>
      <c r="AP828" s="76" t="s">
        <v>66</v>
      </c>
      <c r="AQ828" s="48" t="s">
        <v>2260</v>
      </c>
      <c r="AR828" s="48" t="s">
        <v>2260</v>
      </c>
      <c r="AS828" s="48" t="s">
        <v>2378</v>
      </c>
      <c r="AT828" s="48" t="s">
        <v>2378</v>
      </c>
      <c r="AU828" s="48"/>
      <c r="AV828" s="48"/>
      <c r="AW828" s="102" t="s">
        <v>11024</v>
      </c>
      <c r="AX828" s="102" t="s">
        <v>11024</v>
      </c>
      <c r="AY828" s="102" t="s">
        <v>11711</v>
      </c>
      <c r="AZ828" s="102" t="s">
        <v>11711</v>
      </c>
      <c r="BA828" s="2"/>
      <c r="BB828" s="3"/>
      <c r="BC828" s="3"/>
      <c r="BD828" s="3"/>
      <c r="BE828" s="3"/>
    </row>
    <row r="829" spans="1:57" x14ac:dyDescent="0.3">
      <c r="A829" s="62" t="s">
        <v>816</v>
      </c>
      <c r="B829" s="63"/>
      <c r="C829" s="63"/>
      <c r="D829" s="64"/>
      <c r="E829" s="66"/>
      <c r="F829" s="98" t="s">
        <v>7674</v>
      </c>
      <c r="G829" s="63"/>
      <c r="H829" s="67"/>
      <c r="I829" s="68"/>
      <c r="J829" s="68"/>
      <c r="K829" s="67" t="s">
        <v>10128</v>
      </c>
      <c r="L829" s="71"/>
      <c r="M829" s="72">
        <v>2162.420654296875</v>
      </c>
      <c r="N829" s="72">
        <v>9635.2275390625</v>
      </c>
      <c r="O829" s="73"/>
      <c r="P829" s="74"/>
      <c r="Q829" s="74"/>
      <c r="R829" s="84"/>
      <c r="S829" s="48">
        <v>1</v>
      </c>
      <c r="T829" s="48">
        <v>1</v>
      </c>
      <c r="U829" s="49">
        <v>0</v>
      </c>
      <c r="V829" s="49">
        <v>0</v>
      </c>
      <c r="W829" s="49">
        <v>0</v>
      </c>
      <c r="X829" s="49">
        <v>1</v>
      </c>
      <c r="Y829" s="49">
        <v>0</v>
      </c>
      <c r="Z829" s="49" t="s">
        <v>10536</v>
      </c>
      <c r="AA829" s="69">
        <v>829</v>
      </c>
      <c r="AB829" s="69"/>
      <c r="AC829" s="70"/>
      <c r="AD829" s="76">
        <v>503</v>
      </c>
      <c r="AE829" s="76">
        <v>206</v>
      </c>
      <c r="AF829" s="76">
        <v>10928</v>
      </c>
      <c r="AG829" s="76">
        <v>50295</v>
      </c>
      <c r="AH829" s="76"/>
      <c r="AI829" s="76" t="s">
        <v>5310</v>
      </c>
      <c r="AJ829" s="76" t="s">
        <v>6147</v>
      </c>
      <c r="AK829" s="81" t="s">
        <v>6704</v>
      </c>
      <c r="AL829" s="76"/>
      <c r="AM829" s="78">
        <v>42946.786423611113</v>
      </c>
      <c r="AN829" s="76" t="s">
        <v>8071</v>
      </c>
      <c r="AO829" s="81" t="s">
        <v>8898</v>
      </c>
      <c r="AP829" s="76" t="s">
        <v>66</v>
      </c>
      <c r="AQ829" s="48"/>
      <c r="AR829" s="48"/>
      <c r="AS829" s="48"/>
      <c r="AT829" s="48"/>
      <c r="AU829" s="48" t="s">
        <v>2429</v>
      </c>
      <c r="AV829" s="48" t="s">
        <v>2429</v>
      </c>
      <c r="AW829" s="102" t="s">
        <v>11025</v>
      </c>
      <c r="AX829" s="102" t="s">
        <v>11025</v>
      </c>
      <c r="AY829" s="102" t="s">
        <v>11712</v>
      </c>
      <c r="AZ829" s="102" t="s">
        <v>11712</v>
      </c>
      <c r="BA829" s="2"/>
      <c r="BB829" s="3"/>
      <c r="BC829" s="3"/>
      <c r="BD829" s="3"/>
      <c r="BE829" s="3"/>
    </row>
    <row r="830" spans="1:57" x14ac:dyDescent="0.3">
      <c r="A830" s="62" t="s">
        <v>817</v>
      </c>
      <c r="B830" s="63"/>
      <c r="C830" s="63"/>
      <c r="D830" s="64"/>
      <c r="E830" s="66"/>
      <c r="F830" s="98" t="s">
        <v>7675</v>
      </c>
      <c r="G830" s="63"/>
      <c r="H830" s="67"/>
      <c r="I830" s="68"/>
      <c r="J830" s="68"/>
      <c r="K830" s="67" t="s">
        <v>10129</v>
      </c>
      <c r="L830" s="71"/>
      <c r="M830" s="72">
        <v>3602.775390625</v>
      </c>
      <c r="N830" s="72">
        <v>5072.2578125</v>
      </c>
      <c r="O830" s="73"/>
      <c r="P830" s="74"/>
      <c r="Q830" s="74"/>
      <c r="R830" s="84"/>
      <c r="S830" s="48">
        <v>0</v>
      </c>
      <c r="T830" s="48">
        <v>1</v>
      </c>
      <c r="U830" s="49">
        <v>0</v>
      </c>
      <c r="V830" s="49">
        <v>0.14285700000000001</v>
      </c>
      <c r="W830" s="49">
        <v>0</v>
      </c>
      <c r="X830" s="49">
        <v>0.65540500000000002</v>
      </c>
      <c r="Y830" s="49">
        <v>0</v>
      </c>
      <c r="Z830" s="49">
        <v>0</v>
      </c>
      <c r="AA830" s="69">
        <v>830</v>
      </c>
      <c r="AB830" s="69"/>
      <c r="AC830" s="70"/>
      <c r="AD830" s="76">
        <v>937</v>
      </c>
      <c r="AE830" s="76">
        <v>884</v>
      </c>
      <c r="AF830" s="76">
        <v>15441</v>
      </c>
      <c r="AG830" s="76">
        <v>10359</v>
      </c>
      <c r="AH830" s="76"/>
      <c r="AI830" s="76" t="s">
        <v>5311</v>
      </c>
      <c r="AJ830" s="76" t="s">
        <v>5788</v>
      </c>
      <c r="AK830" s="76"/>
      <c r="AL830" s="76"/>
      <c r="AM830" s="78">
        <v>42274.876712962963</v>
      </c>
      <c r="AN830" s="76" t="s">
        <v>8071</v>
      </c>
      <c r="AO830" s="81" t="s">
        <v>8899</v>
      </c>
      <c r="AP830" s="76" t="s">
        <v>66</v>
      </c>
      <c r="AQ830" s="48" t="s">
        <v>2163</v>
      </c>
      <c r="AR830" s="48" t="s">
        <v>2163</v>
      </c>
      <c r="AS830" s="48" t="s">
        <v>2361</v>
      </c>
      <c r="AT830" s="48" t="s">
        <v>2361</v>
      </c>
      <c r="AU830" s="48" t="s">
        <v>2405</v>
      </c>
      <c r="AV830" s="48" t="s">
        <v>2405</v>
      </c>
      <c r="AW830" s="102" t="s">
        <v>10734</v>
      </c>
      <c r="AX830" s="102" t="s">
        <v>10734</v>
      </c>
      <c r="AY830" s="102" t="s">
        <v>11423</v>
      </c>
      <c r="AZ830" s="102" t="s">
        <v>11423</v>
      </c>
      <c r="BA830" s="2"/>
      <c r="BB830" s="3"/>
      <c r="BC830" s="3"/>
      <c r="BD830" s="3"/>
      <c r="BE830" s="3"/>
    </row>
    <row r="831" spans="1:57" x14ac:dyDescent="0.3">
      <c r="A831" s="62" t="s">
        <v>818</v>
      </c>
      <c r="B831" s="63"/>
      <c r="C831" s="63"/>
      <c r="D831" s="64"/>
      <c r="E831" s="66"/>
      <c r="F831" s="98" t="s">
        <v>7676</v>
      </c>
      <c r="G831" s="63"/>
      <c r="H831" s="67"/>
      <c r="I831" s="68"/>
      <c r="J831" s="68"/>
      <c r="K831" s="67" t="s">
        <v>10130</v>
      </c>
      <c r="L831" s="71"/>
      <c r="M831" s="72">
        <v>2018.180419921875</v>
      </c>
      <c r="N831" s="72">
        <v>9103.041015625</v>
      </c>
      <c r="O831" s="73"/>
      <c r="P831" s="74"/>
      <c r="Q831" s="74"/>
      <c r="R831" s="84"/>
      <c r="S831" s="48">
        <v>1</v>
      </c>
      <c r="T831" s="48">
        <v>1</v>
      </c>
      <c r="U831" s="49">
        <v>0</v>
      </c>
      <c r="V831" s="49">
        <v>0</v>
      </c>
      <c r="W831" s="49">
        <v>0</v>
      </c>
      <c r="X831" s="49">
        <v>1</v>
      </c>
      <c r="Y831" s="49">
        <v>0</v>
      </c>
      <c r="Z831" s="49" t="s">
        <v>10536</v>
      </c>
      <c r="AA831" s="69">
        <v>831</v>
      </c>
      <c r="AB831" s="69"/>
      <c r="AC831" s="70"/>
      <c r="AD831" s="76">
        <v>99</v>
      </c>
      <c r="AE831" s="76">
        <v>87</v>
      </c>
      <c r="AF831" s="76">
        <v>6684</v>
      </c>
      <c r="AG831" s="76">
        <v>1625</v>
      </c>
      <c r="AH831" s="76"/>
      <c r="AI831" s="76" t="s">
        <v>5312</v>
      </c>
      <c r="AJ831" s="76" t="s">
        <v>6148</v>
      </c>
      <c r="AK831" s="76"/>
      <c r="AL831" s="76"/>
      <c r="AM831" s="78">
        <v>40568.827847222223</v>
      </c>
      <c r="AN831" s="76" t="s">
        <v>8071</v>
      </c>
      <c r="AO831" s="81" t="s">
        <v>8900</v>
      </c>
      <c r="AP831" s="76" t="s">
        <v>66</v>
      </c>
      <c r="AQ831" s="48" t="s">
        <v>2261</v>
      </c>
      <c r="AR831" s="48" t="s">
        <v>2261</v>
      </c>
      <c r="AS831" s="48" t="s">
        <v>2350</v>
      </c>
      <c r="AT831" s="48" t="s">
        <v>2350</v>
      </c>
      <c r="AU831" s="48"/>
      <c r="AV831" s="48"/>
      <c r="AW831" s="102" t="s">
        <v>11026</v>
      </c>
      <c r="AX831" s="102" t="s">
        <v>11026</v>
      </c>
      <c r="AY831" s="102" t="s">
        <v>11713</v>
      </c>
      <c r="AZ831" s="102" t="s">
        <v>11713</v>
      </c>
      <c r="BA831" s="2"/>
      <c r="BB831" s="3"/>
      <c r="BC831" s="3"/>
      <c r="BD831" s="3"/>
      <c r="BE831" s="3"/>
    </row>
    <row r="832" spans="1:57" x14ac:dyDescent="0.3">
      <c r="A832" s="62" t="s">
        <v>819</v>
      </c>
      <c r="B832" s="63"/>
      <c r="C832" s="63"/>
      <c r="D832" s="64"/>
      <c r="E832" s="66"/>
      <c r="F832" s="98" t="s">
        <v>7677</v>
      </c>
      <c r="G832" s="63"/>
      <c r="H832" s="67"/>
      <c r="I832" s="68"/>
      <c r="J832" s="68"/>
      <c r="K832" s="67" t="s">
        <v>10131</v>
      </c>
      <c r="L832" s="71"/>
      <c r="M832" s="72">
        <v>3842.158447265625</v>
      </c>
      <c r="N832" s="72">
        <v>3711.97412109375</v>
      </c>
      <c r="O832" s="73"/>
      <c r="P832" s="74"/>
      <c r="Q832" s="74"/>
      <c r="R832" s="84"/>
      <c r="S832" s="48">
        <v>0</v>
      </c>
      <c r="T832" s="48">
        <v>2</v>
      </c>
      <c r="U832" s="49">
        <v>2</v>
      </c>
      <c r="V832" s="49">
        <v>0.5</v>
      </c>
      <c r="W832" s="49">
        <v>0</v>
      </c>
      <c r="X832" s="49">
        <v>1.4594590000000001</v>
      </c>
      <c r="Y832" s="49">
        <v>0</v>
      </c>
      <c r="Z832" s="49">
        <v>0</v>
      </c>
      <c r="AA832" s="69">
        <v>832</v>
      </c>
      <c r="AB832" s="69"/>
      <c r="AC832" s="70"/>
      <c r="AD832" s="76">
        <v>1245</v>
      </c>
      <c r="AE832" s="76">
        <v>301</v>
      </c>
      <c r="AF832" s="76">
        <v>44816</v>
      </c>
      <c r="AG832" s="76">
        <v>60791</v>
      </c>
      <c r="AH832" s="76"/>
      <c r="AI832" s="76" t="s">
        <v>5313</v>
      </c>
      <c r="AJ832" s="76"/>
      <c r="AK832" s="76"/>
      <c r="AL832" s="76"/>
      <c r="AM832" s="78">
        <v>41883.448518518519</v>
      </c>
      <c r="AN832" s="76" t="s">
        <v>8071</v>
      </c>
      <c r="AO832" s="81" t="s">
        <v>8901</v>
      </c>
      <c r="AP832" s="76" t="s">
        <v>66</v>
      </c>
      <c r="AQ832" s="48"/>
      <c r="AR832" s="48"/>
      <c r="AS832" s="48"/>
      <c r="AT832" s="48"/>
      <c r="AU832" s="48"/>
      <c r="AV832" s="48"/>
      <c r="AW832" s="102" t="s">
        <v>11027</v>
      </c>
      <c r="AX832" s="102" t="s">
        <v>11027</v>
      </c>
      <c r="AY832" s="102" t="s">
        <v>11714</v>
      </c>
      <c r="AZ832" s="102" t="s">
        <v>11714</v>
      </c>
      <c r="BA832" s="2"/>
      <c r="BB832" s="3"/>
      <c r="BC832" s="3"/>
      <c r="BD832" s="3"/>
      <c r="BE832" s="3"/>
    </row>
    <row r="833" spans="1:57" x14ac:dyDescent="0.3">
      <c r="A833" s="62" t="s">
        <v>1356</v>
      </c>
      <c r="B833" s="63"/>
      <c r="C833" s="63"/>
      <c r="D833" s="64"/>
      <c r="E833" s="66"/>
      <c r="F833" s="98" t="s">
        <v>7678</v>
      </c>
      <c r="G833" s="63"/>
      <c r="H833" s="67"/>
      <c r="I833" s="68"/>
      <c r="J833" s="68"/>
      <c r="K833" s="67" t="s">
        <v>10132</v>
      </c>
      <c r="L833" s="71"/>
      <c r="M833" s="72">
        <v>3765.0556640625</v>
      </c>
      <c r="N833" s="72">
        <v>3617.101806640625</v>
      </c>
      <c r="O833" s="73"/>
      <c r="P833" s="74"/>
      <c r="Q833" s="74"/>
      <c r="R833" s="84"/>
      <c r="S833" s="48">
        <v>1</v>
      </c>
      <c r="T833" s="48">
        <v>0</v>
      </c>
      <c r="U833" s="49">
        <v>0</v>
      </c>
      <c r="V833" s="49">
        <v>0.33333299999999999</v>
      </c>
      <c r="W833" s="49">
        <v>0</v>
      </c>
      <c r="X833" s="49">
        <v>0.77027000000000001</v>
      </c>
      <c r="Y833" s="49">
        <v>0</v>
      </c>
      <c r="Z833" s="49">
        <v>0</v>
      </c>
      <c r="AA833" s="69">
        <v>833</v>
      </c>
      <c r="AB833" s="69"/>
      <c r="AC833" s="70"/>
      <c r="AD833" s="76">
        <v>880</v>
      </c>
      <c r="AE833" s="76">
        <v>1405</v>
      </c>
      <c r="AF833" s="76">
        <v>55573</v>
      </c>
      <c r="AG833" s="76">
        <v>28503</v>
      </c>
      <c r="AH833" s="76"/>
      <c r="AI833" s="76" t="s">
        <v>5314</v>
      </c>
      <c r="AJ833" s="76" t="s">
        <v>6149</v>
      </c>
      <c r="AK833" s="81" t="s">
        <v>6705</v>
      </c>
      <c r="AL833" s="76"/>
      <c r="AM833" s="78">
        <v>39670.365127314813</v>
      </c>
      <c r="AN833" s="76" t="s">
        <v>8071</v>
      </c>
      <c r="AO833" s="81" t="s">
        <v>8902</v>
      </c>
      <c r="AP833" s="76" t="s">
        <v>65</v>
      </c>
      <c r="AQ833" s="48"/>
      <c r="AR833" s="48"/>
      <c r="AS833" s="48"/>
      <c r="AT833" s="48"/>
      <c r="AU833" s="48"/>
      <c r="AV833" s="48"/>
      <c r="AW833" s="48"/>
      <c r="AX833" s="48"/>
      <c r="AY833" s="48"/>
      <c r="AZ833" s="48"/>
      <c r="BA833" s="2"/>
      <c r="BB833" s="3"/>
      <c r="BC833" s="3"/>
      <c r="BD833" s="3"/>
      <c r="BE833" s="3"/>
    </row>
    <row r="834" spans="1:57" x14ac:dyDescent="0.3">
      <c r="A834" s="62" t="s">
        <v>1357</v>
      </c>
      <c r="B834" s="63"/>
      <c r="C834" s="63"/>
      <c r="D834" s="64"/>
      <c r="E834" s="66"/>
      <c r="F834" s="98" t="s">
        <v>7679</v>
      </c>
      <c r="G834" s="63"/>
      <c r="H834" s="67"/>
      <c r="I834" s="68"/>
      <c r="J834" s="68"/>
      <c r="K834" s="67" t="s">
        <v>10133</v>
      </c>
      <c r="L834" s="71"/>
      <c r="M834" s="72">
        <v>3919.361083984375</v>
      </c>
      <c r="N834" s="72">
        <v>3804.193359375</v>
      </c>
      <c r="O834" s="73"/>
      <c r="P834" s="74"/>
      <c r="Q834" s="74"/>
      <c r="R834" s="84"/>
      <c r="S834" s="48">
        <v>1</v>
      </c>
      <c r="T834" s="48">
        <v>0</v>
      </c>
      <c r="U834" s="49">
        <v>0</v>
      </c>
      <c r="V834" s="49">
        <v>0.33333299999999999</v>
      </c>
      <c r="W834" s="49">
        <v>0</v>
      </c>
      <c r="X834" s="49">
        <v>0.77027000000000001</v>
      </c>
      <c r="Y834" s="49">
        <v>0</v>
      </c>
      <c r="Z834" s="49">
        <v>0</v>
      </c>
      <c r="AA834" s="69">
        <v>834</v>
      </c>
      <c r="AB834" s="69"/>
      <c r="AC834" s="70"/>
      <c r="AD834" s="76">
        <v>194</v>
      </c>
      <c r="AE834" s="76">
        <v>263</v>
      </c>
      <c r="AF834" s="76">
        <v>19422</v>
      </c>
      <c r="AG834" s="76">
        <v>3457</v>
      </c>
      <c r="AH834" s="76"/>
      <c r="AI834" s="76" t="s">
        <v>5315</v>
      </c>
      <c r="AJ834" s="76" t="s">
        <v>6150</v>
      </c>
      <c r="AK834" s="81" t="s">
        <v>6706</v>
      </c>
      <c r="AL834" s="76"/>
      <c r="AM834" s="78">
        <v>39967.516574074078</v>
      </c>
      <c r="AN834" s="76" t="s">
        <v>8071</v>
      </c>
      <c r="AO834" s="81" t="s">
        <v>8903</v>
      </c>
      <c r="AP834" s="76" t="s">
        <v>65</v>
      </c>
      <c r="AQ834" s="48"/>
      <c r="AR834" s="48"/>
      <c r="AS834" s="48"/>
      <c r="AT834" s="48"/>
      <c r="AU834" s="48"/>
      <c r="AV834" s="48"/>
      <c r="AW834" s="48"/>
      <c r="AX834" s="48"/>
      <c r="AY834" s="48"/>
      <c r="AZ834" s="48"/>
      <c r="BA834" s="2"/>
      <c r="BB834" s="3"/>
      <c r="BC834" s="3"/>
      <c r="BD834" s="3"/>
      <c r="BE834" s="3"/>
    </row>
    <row r="835" spans="1:57" x14ac:dyDescent="0.3">
      <c r="A835" s="62" t="s">
        <v>820</v>
      </c>
      <c r="B835" s="63"/>
      <c r="C835" s="63"/>
      <c r="D835" s="64"/>
      <c r="E835" s="66"/>
      <c r="F835" s="98" t="s">
        <v>7680</v>
      </c>
      <c r="G835" s="63"/>
      <c r="H835" s="67"/>
      <c r="I835" s="68"/>
      <c r="J835" s="68"/>
      <c r="K835" s="67" t="s">
        <v>10134</v>
      </c>
      <c r="L835" s="71"/>
      <c r="M835" s="72">
        <v>5359.69140625</v>
      </c>
      <c r="N835" s="72">
        <v>9447.5498046875</v>
      </c>
      <c r="O835" s="73"/>
      <c r="P835" s="74"/>
      <c r="Q835" s="74"/>
      <c r="R835" s="84"/>
      <c r="S835" s="48">
        <v>1</v>
      </c>
      <c r="T835" s="48">
        <v>1</v>
      </c>
      <c r="U835" s="49">
        <v>0</v>
      </c>
      <c r="V835" s="49">
        <v>0</v>
      </c>
      <c r="W835" s="49">
        <v>0</v>
      </c>
      <c r="X835" s="49">
        <v>1</v>
      </c>
      <c r="Y835" s="49">
        <v>0</v>
      </c>
      <c r="Z835" s="49" t="s">
        <v>10536</v>
      </c>
      <c r="AA835" s="69">
        <v>835</v>
      </c>
      <c r="AB835" s="69"/>
      <c r="AC835" s="70"/>
      <c r="AD835" s="76">
        <v>2523</v>
      </c>
      <c r="AE835" s="76">
        <v>2721</v>
      </c>
      <c r="AF835" s="76">
        <v>16818</v>
      </c>
      <c r="AG835" s="76">
        <v>15908</v>
      </c>
      <c r="AH835" s="76"/>
      <c r="AI835" s="76" t="s">
        <v>5316</v>
      </c>
      <c r="AJ835" s="76"/>
      <c r="AK835" s="76"/>
      <c r="AL835" s="76"/>
      <c r="AM835" s="78">
        <v>42438.403113425928</v>
      </c>
      <c r="AN835" s="76" t="s">
        <v>8071</v>
      </c>
      <c r="AO835" s="81" t="s">
        <v>8904</v>
      </c>
      <c r="AP835" s="76" t="s">
        <v>66</v>
      </c>
      <c r="AQ835" s="48"/>
      <c r="AR835" s="48"/>
      <c r="AS835" s="48"/>
      <c r="AT835" s="48"/>
      <c r="AU835" s="48"/>
      <c r="AV835" s="48"/>
      <c r="AW835" s="102" t="s">
        <v>11028</v>
      </c>
      <c r="AX835" s="102" t="s">
        <v>11028</v>
      </c>
      <c r="AY835" s="102" t="s">
        <v>11715</v>
      </c>
      <c r="AZ835" s="102" t="s">
        <v>11715</v>
      </c>
      <c r="BA835" s="2"/>
      <c r="BB835" s="3"/>
      <c r="BC835" s="3"/>
      <c r="BD835" s="3"/>
      <c r="BE835" s="3"/>
    </row>
    <row r="836" spans="1:57" x14ac:dyDescent="0.3">
      <c r="A836" s="62" t="s">
        <v>821</v>
      </c>
      <c r="B836" s="63"/>
      <c r="C836" s="63"/>
      <c r="D836" s="64"/>
      <c r="E836" s="66"/>
      <c r="F836" s="98" t="s">
        <v>7681</v>
      </c>
      <c r="G836" s="63"/>
      <c r="H836" s="67"/>
      <c r="I836" s="68"/>
      <c r="J836" s="68"/>
      <c r="K836" s="67" t="s">
        <v>10135</v>
      </c>
      <c r="L836" s="71"/>
      <c r="M836" s="72">
        <v>3902.979736328125</v>
      </c>
      <c r="N836" s="72">
        <v>9176.951171875</v>
      </c>
      <c r="O836" s="73"/>
      <c r="P836" s="74"/>
      <c r="Q836" s="74"/>
      <c r="R836" s="84"/>
      <c r="S836" s="48">
        <v>1</v>
      </c>
      <c r="T836" s="48">
        <v>1</v>
      </c>
      <c r="U836" s="49">
        <v>0</v>
      </c>
      <c r="V836" s="49">
        <v>0</v>
      </c>
      <c r="W836" s="49">
        <v>0</v>
      </c>
      <c r="X836" s="49">
        <v>1</v>
      </c>
      <c r="Y836" s="49">
        <v>0</v>
      </c>
      <c r="Z836" s="49" t="s">
        <v>10536</v>
      </c>
      <c r="AA836" s="69">
        <v>836</v>
      </c>
      <c r="AB836" s="69"/>
      <c r="AC836" s="70"/>
      <c r="AD836" s="76">
        <v>371</v>
      </c>
      <c r="AE836" s="76">
        <v>140</v>
      </c>
      <c r="AF836" s="76">
        <v>902</v>
      </c>
      <c r="AG836" s="76">
        <v>105</v>
      </c>
      <c r="AH836" s="76"/>
      <c r="AI836" s="76" t="s">
        <v>5317</v>
      </c>
      <c r="AJ836" s="76" t="s">
        <v>6151</v>
      </c>
      <c r="AK836" s="76"/>
      <c r="AL836" s="76"/>
      <c r="AM836" s="78">
        <v>39759.474444444444</v>
      </c>
      <c r="AN836" s="76" t="s">
        <v>8071</v>
      </c>
      <c r="AO836" s="81" t="s">
        <v>8905</v>
      </c>
      <c r="AP836" s="76" t="s">
        <v>66</v>
      </c>
      <c r="AQ836" s="48" t="s">
        <v>2262</v>
      </c>
      <c r="AR836" s="48" t="s">
        <v>2262</v>
      </c>
      <c r="AS836" s="48" t="s">
        <v>2350</v>
      </c>
      <c r="AT836" s="48" t="s">
        <v>2350</v>
      </c>
      <c r="AU836" s="48"/>
      <c r="AV836" s="48"/>
      <c r="AW836" s="102" t="s">
        <v>11029</v>
      </c>
      <c r="AX836" s="102" t="s">
        <v>11029</v>
      </c>
      <c r="AY836" s="102" t="s">
        <v>11716</v>
      </c>
      <c r="AZ836" s="102" t="s">
        <v>11716</v>
      </c>
      <c r="BA836" s="2"/>
      <c r="BB836" s="3"/>
      <c r="BC836" s="3"/>
      <c r="BD836" s="3"/>
      <c r="BE836" s="3"/>
    </row>
    <row r="837" spans="1:57" x14ac:dyDescent="0.3">
      <c r="A837" s="62" t="s">
        <v>822</v>
      </c>
      <c r="B837" s="63"/>
      <c r="C837" s="63"/>
      <c r="D837" s="64"/>
      <c r="E837" s="66"/>
      <c r="F837" s="98" t="s">
        <v>7682</v>
      </c>
      <c r="G837" s="63"/>
      <c r="H837" s="67"/>
      <c r="I837" s="68"/>
      <c r="J837" s="68"/>
      <c r="K837" s="67" t="s">
        <v>10136</v>
      </c>
      <c r="L837" s="71"/>
      <c r="M837" s="72">
        <v>5832.75</v>
      </c>
      <c r="N837" s="72">
        <v>4469.40771484375</v>
      </c>
      <c r="O837" s="73"/>
      <c r="P837" s="74"/>
      <c r="Q837" s="74"/>
      <c r="R837" s="84"/>
      <c r="S837" s="48">
        <v>0</v>
      </c>
      <c r="T837" s="48">
        <v>1</v>
      </c>
      <c r="U837" s="49">
        <v>0</v>
      </c>
      <c r="V837" s="49">
        <v>0.2</v>
      </c>
      <c r="W837" s="49">
        <v>0</v>
      </c>
      <c r="X837" s="49">
        <v>0.693693</v>
      </c>
      <c r="Y837" s="49">
        <v>0</v>
      </c>
      <c r="Z837" s="49">
        <v>0</v>
      </c>
      <c r="AA837" s="69">
        <v>837</v>
      </c>
      <c r="AB837" s="69"/>
      <c r="AC837" s="70"/>
      <c r="AD837" s="76">
        <v>963</v>
      </c>
      <c r="AE837" s="76">
        <v>182</v>
      </c>
      <c r="AF837" s="76">
        <v>5556</v>
      </c>
      <c r="AG837" s="76">
        <v>4476</v>
      </c>
      <c r="AH837" s="76"/>
      <c r="AI837" s="76" t="s">
        <v>5318</v>
      </c>
      <c r="AJ837" s="76" t="s">
        <v>6152</v>
      </c>
      <c r="AK837" s="81" t="s">
        <v>6707</v>
      </c>
      <c r="AL837" s="76"/>
      <c r="AM837" s="78">
        <v>42562.731226851851</v>
      </c>
      <c r="AN837" s="76" t="s">
        <v>8071</v>
      </c>
      <c r="AO837" s="81" t="s">
        <v>8906</v>
      </c>
      <c r="AP837" s="76" t="s">
        <v>66</v>
      </c>
      <c r="AQ837" s="48"/>
      <c r="AR837" s="48"/>
      <c r="AS837" s="48"/>
      <c r="AT837" s="48"/>
      <c r="AU837" s="48"/>
      <c r="AV837" s="48"/>
      <c r="AW837" s="102" t="s">
        <v>10707</v>
      </c>
      <c r="AX837" s="102" t="s">
        <v>10707</v>
      </c>
      <c r="AY837" s="102" t="s">
        <v>11396</v>
      </c>
      <c r="AZ837" s="102" t="s">
        <v>11396</v>
      </c>
      <c r="BA837" s="2"/>
      <c r="BB837" s="3"/>
      <c r="BC837" s="3"/>
      <c r="BD837" s="3"/>
      <c r="BE837" s="3"/>
    </row>
    <row r="838" spans="1:57" x14ac:dyDescent="0.3">
      <c r="A838" s="62" t="s">
        <v>823</v>
      </c>
      <c r="B838" s="63"/>
      <c r="C838" s="63"/>
      <c r="D838" s="64"/>
      <c r="E838" s="66"/>
      <c r="F838" s="98" t="s">
        <v>7683</v>
      </c>
      <c r="G838" s="63"/>
      <c r="H838" s="67"/>
      <c r="I838" s="68"/>
      <c r="J838" s="68"/>
      <c r="K838" s="67" t="s">
        <v>10137</v>
      </c>
      <c r="L838" s="71"/>
      <c r="M838" s="72">
        <v>2586.076171875</v>
      </c>
      <c r="N838" s="72">
        <v>9465.140625</v>
      </c>
      <c r="O838" s="73"/>
      <c r="P838" s="74"/>
      <c r="Q838" s="74"/>
      <c r="R838" s="84"/>
      <c r="S838" s="48">
        <v>1</v>
      </c>
      <c r="T838" s="48">
        <v>1</v>
      </c>
      <c r="U838" s="49">
        <v>0</v>
      </c>
      <c r="V838" s="49">
        <v>0</v>
      </c>
      <c r="W838" s="49">
        <v>0</v>
      </c>
      <c r="X838" s="49">
        <v>1</v>
      </c>
      <c r="Y838" s="49">
        <v>0</v>
      </c>
      <c r="Z838" s="49" t="s">
        <v>10536</v>
      </c>
      <c r="AA838" s="69">
        <v>838</v>
      </c>
      <c r="AB838" s="69"/>
      <c r="AC838" s="70"/>
      <c r="AD838" s="76">
        <v>419</v>
      </c>
      <c r="AE838" s="76">
        <v>423</v>
      </c>
      <c r="AF838" s="76">
        <v>8255</v>
      </c>
      <c r="AG838" s="76">
        <v>94</v>
      </c>
      <c r="AH838" s="76"/>
      <c r="AI838" s="76" t="s">
        <v>5319</v>
      </c>
      <c r="AJ838" s="76" t="s">
        <v>5997</v>
      </c>
      <c r="AK838" s="81" t="s">
        <v>6708</v>
      </c>
      <c r="AL838" s="76"/>
      <c r="AM838" s="78">
        <v>43306.543206018519</v>
      </c>
      <c r="AN838" s="76" t="s">
        <v>8071</v>
      </c>
      <c r="AO838" s="81" t="s">
        <v>8907</v>
      </c>
      <c r="AP838" s="76" t="s">
        <v>66</v>
      </c>
      <c r="AQ838" s="48"/>
      <c r="AR838" s="48"/>
      <c r="AS838" s="48"/>
      <c r="AT838" s="48"/>
      <c r="AU838" s="48"/>
      <c r="AV838" s="48"/>
      <c r="AW838" s="102" t="s">
        <v>11030</v>
      </c>
      <c r="AX838" s="102" t="s">
        <v>11030</v>
      </c>
      <c r="AY838" s="102" t="s">
        <v>11717</v>
      </c>
      <c r="AZ838" s="102" t="s">
        <v>11717</v>
      </c>
      <c r="BA838" s="2"/>
      <c r="BB838" s="3"/>
      <c r="BC838" s="3"/>
      <c r="BD838" s="3"/>
      <c r="BE838" s="3"/>
    </row>
    <row r="839" spans="1:57" x14ac:dyDescent="0.3">
      <c r="A839" s="62" t="s">
        <v>824</v>
      </c>
      <c r="B839" s="63"/>
      <c r="C839" s="63"/>
      <c r="D839" s="64"/>
      <c r="E839" s="66"/>
      <c r="F839" s="98" t="s">
        <v>7684</v>
      </c>
      <c r="G839" s="63"/>
      <c r="H839" s="67"/>
      <c r="I839" s="68"/>
      <c r="J839" s="68"/>
      <c r="K839" s="67" t="s">
        <v>10138</v>
      </c>
      <c r="L839" s="71"/>
      <c r="M839" s="72">
        <v>979.2330322265625</v>
      </c>
      <c r="N839" s="72">
        <v>5539.3837890625</v>
      </c>
      <c r="O839" s="73"/>
      <c r="P839" s="74"/>
      <c r="Q839" s="74"/>
      <c r="R839" s="84"/>
      <c r="S839" s="48">
        <v>0</v>
      </c>
      <c r="T839" s="48">
        <v>1</v>
      </c>
      <c r="U839" s="49">
        <v>0</v>
      </c>
      <c r="V839" s="49">
        <v>6.1729999999999997E-3</v>
      </c>
      <c r="W839" s="49">
        <v>0</v>
      </c>
      <c r="X839" s="49">
        <v>0.54322700000000002</v>
      </c>
      <c r="Y839" s="49">
        <v>0</v>
      </c>
      <c r="Z839" s="49">
        <v>0</v>
      </c>
      <c r="AA839" s="69">
        <v>839</v>
      </c>
      <c r="AB839" s="69"/>
      <c r="AC839" s="70"/>
      <c r="AD839" s="76">
        <v>310</v>
      </c>
      <c r="AE839" s="76">
        <v>314</v>
      </c>
      <c r="AF839" s="76">
        <v>8428</v>
      </c>
      <c r="AG839" s="76">
        <v>461</v>
      </c>
      <c r="AH839" s="76"/>
      <c r="AI839" s="76" t="s">
        <v>5320</v>
      </c>
      <c r="AJ839" s="76" t="s">
        <v>6153</v>
      </c>
      <c r="AK839" s="76"/>
      <c r="AL839" s="76"/>
      <c r="AM839" s="78">
        <v>39994.271111111113</v>
      </c>
      <c r="AN839" s="76" t="s">
        <v>8071</v>
      </c>
      <c r="AO839" s="81" t="s">
        <v>8908</v>
      </c>
      <c r="AP839" s="76" t="s">
        <v>66</v>
      </c>
      <c r="AQ839" s="48"/>
      <c r="AR839" s="48"/>
      <c r="AS839" s="48"/>
      <c r="AT839" s="48"/>
      <c r="AU839" s="48"/>
      <c r="AV839" s="48"/>
      <c r="AW839" s="102" t="s">
        <v>10901</v>
      </c>
      <c r="AX839" s="102" t="s">
        <v>10901</v>
      </c>
      <c r="AY839" s="102" t="s">
        <v>11589</v>
      </c>
      <c r="AZ839" s="102" t="s">
        <v>11589</v>
      </c>
      <c r="BA839" s="2"/>
      <c r="BB839" s="3"/>
      <c r="BC839" s="3"/>
      <c r="BD839" s="3"/>
      <c r="BE839" s="3"/>
    </row>
    <row r="840" spans="1:57" x14ac:dyDescent="0.3">
      <c r="A840" s="62" t="s">
        <v>825</v>
      </c>
      <c r="B840" s="63"/>
      <c r="C840" s="63"/>
      <c r="D840" s="64"/>
      <c r="E840" s="66"/>
      <c r="F840" s="98" t="s">
        <v>7685</v>
      </c>
      <c r="G840" s="63"/>
      <c r="H840" s="67"/>
      <c r="I840" s="68"/>
      <c r="J840" s="68"/>
      <c r="K840" s="67" t="s">
        <v>10139</v>
      </c>
      <c r="L840" s="71"/>
      <c r="M840" s="72">
        <v>3987.1513671875</v>
      </c>
      <c r="N840" s="72">
        <v>5799.8359375</v>
      </c>
      <c r="O840" s="73"/>
      <c r="P840" s="74"/>
      <c r="Q840" s="74"/>
      <c r="R840" s="84"/>
      <c r="S840" s="48">
        <v>0</v>
      </c>
      <c r="T840" s="48">
        <v>1</v>
      </c>
      <c r="U840" s="49">
        <v>0</v>
      </c>
      <c r="V840" s="49">
        <v>0.04</v>
      </c>
      <c r="W840" s="49">
        <v>0</v>
      </c>
      <c r="X840" s="49">
        <v>0.55888199999999999</v>
      </c>
      <c r="Y840" s="49">
        <v>0</v>
      </c>
      <c r="Z840" s="49">
        <v>0</v>
      </c>
      <c r="AA840" s="69">
        <v>840</v>
      </c>
      <c r="AB840" s="69"/>
      <c r="AC840" s="70"/>
      <c r="AD840" s="76">
        <v>105</v>
      </c>
      <c r="AE840" s="76">
        <v>3716</v>
      </c>
      <c r="AF840" s="76">
        <v>26537</v>
      </c>
      <c r="AG840" s="76">
        <v>59129</v>
      </c>
      <c r="AH840" s="76"/>
      <c r="AI840" s="76" t="s">
        <v>5321</v>
      </c>
      <c r="AJ840" s="76" t="s">
        <v>5940</v>
      </c>
      <c r="AK840" s="81" t="s">
        <v>6709</v>
      </c>
      <c r="AL840" s="76"/>
      <c r="AM840" s="78">
        <v>40858.653113425928</v>
      </c>
      <c r="AN840" s="76" t="s">
        <v>8071</v>
      </c>
      <c r="AO840" s="81" t="s">
        <v>8909</v>
      </c>
      <c r="AP840" s="76" t="s">
        <v>66</v>
      </c>
      <c r="AQ840" s="48"/>
      <c r="AR840" s="48"/>
      <c r="AS840" s="48"/>
      <c r="AT840" s="48"/>
      <c r="AU840" s="48"/>
      <c r="AV840" s="48"/>
      <c r="AW840" s="102" t="s">
        <v>10920</v>
      </c>
      <c r="AX840" s="102" t="s">
        <v>10920</v>
      </c>
      <c r="AY840" s="102" t="s">
        <v>11608</v>
      </c>
      <c r="AZ840" s="102" t="s">
        <v>11608</v>
      </c>
      <c r="BA840" s="2"/>
      <c r="BB840" s="3"/>
      <c r="BC840" s="3"/>
      <c r="BD840" s="3"/>
      <c r="BE840" s="3"/>
    </row>
    <row r="841" spans="1:57" x14ac:dyDescent="0.3">
      <c r="A841" s="62" t="s">
        <v>826</v>
      </c>
      <c r="B841" s="63"/>
      <c r="C841" s="63"/>
      <c r="D841" s="64"/>
      <c r="E841" s="66"/>
      <c r="F841" s="98" t="s">
        <v>7686</v>
      </c>
      <c r="G841" s="63"/>
      <c r="H841" s="67"/>
      <c r="I841" s="68"/>
      <c r="J841" s="68"/>
      <c r="K841" s="67" t="s">
        <v>10140</v>
      </c>
      <c r="L841" s="71"/>
      <c r="M841" s="72">
        <v>6612.91259765625</v>
      </c>
      <c r="N841" s="72">
        <v>9266.3037109375</v>
      </c>
      <c r="O841" s="73"/>
      <c r="P841" s="74"/>
      <c r="Q841" s="74"/>
      <c r="R841" s="84"/>
      <c r="S841" s="48">
        <v>1</v>
      </c>
      <c r="T841" s="48">
        <v>1</v>
      </c>
      <c r="U841" s="49">
        <v>0</v>
      </c>
      <c r="V841" s="49">
        <v>0</v>
      </c>
      <c r="W841" s="49">
        <v>0</v>
      </c>
      <c r="X841" s="49">
        <v>1</v>
      </c>
      <c r="Y841" s="49">
        <v>0</v>
      </c>
      <c r="Z841" s="49" t="s">
        <v>10536</v>
      </c>
      <c r="AA841" s="69">
        <v>841</v>
      </c>
      <c r="AB841" s="69"/>
      <c r="AC841" s="70"/>
      <c r="AD841" s="76">
        <v>709</v>
      </c>
      <c r="AE841" s="76">
        <v>309</v>
      </c>
      <c r="AF841" s="76">
        <v>20246</v>
      </c>
      <c r="AG841" s="76">
        <v>12047</v>
      </c>
      <c r="AH841" s="76"/>
      <c r="AI841" s="76" t="s">
        <v>5322</v>
      </c>
      <c r="AJ841" s="76"/>
      <c r="AK841" s="76"/>
      <c r="AL841" s="76"/>
      <c r="AM841" s="78">
        <v>40062.596446759257</v>
      </c>
      <c r="AN841" s="76" t="s">
        <v>8071</v>
      </c>
      <c r="AO841" s="81" t="s">
        <v>8910</v>
      </c>
      <c r="AP841" s="76" t="s">
        <v>66</v>
      </c>
      <c r="AQ841" s="48" t="s">
        <v>2263</v>
      </c>
      <c r="AR841" s="48" t="s">
        <v>2263</v>
      </c>
      <c r="AS841" s="48" t="s">
        <v>2350</v>
      </c>
      <c r="AT841" s="48" t="s">
        <v>2350</v>
      </c>
      <c r="AU841" s="48"/>
      <c r="AV841" s="48"/>
      <c r="AW841" s="102" t="s">
        <v>11031</v>
      </c>
      <c r="AX841" s="102" t="s">
        <v>11031</v>
      </c>
      <c r="AY841" s="102" t="s">
        <v>11718</v>
      </c>
      <c r="AZ841" s="102" t="s">
        <v>11718</v>
      </c>
      <c r="BA841" s="2"/>
      <c r="BB841" s="3"/>
      <c r="BC841" s="3"/>
      <c r="BD841" s="3"/>
      <c r="BE841" s="3"/>
    </row>
    <row r="842" spans="1:57" x14ac:dyDescent="0.3">
      <c r="A842" s="62" t="s">
        <v>827</v>
      </c>
      <c r="B842" s="63"/>
      <c r="C842" s="63"/>
      <c r="D842" s="64"/>
      <c r="E842" s="66"/>
      <c r="F842" s="98" t="s">
        <v>7687</v>
      </c>
      <c r="G842" s="63"/>
      <c r="H842" s="67"/>
      <c r="I842" s="68"/>
      <c r="J842" s="68"/>
      <c r="K842" s="67" t="s">
        <v>10141</v>
      </c>
      <c r="L842" s="71"/>
      <c r="M842" s="72">
        <v>9134.888671875</v>
      </c>
      <c r="N842" s="72">
        <v>540.48651123046875</v>
      </c>
      <c r="O842" s="73"/>
      <c r="P842" s="74"/>
      <c r="Q842" s="74"/>
      <c r="R842" s="84"/>
      <c r="S842" s="48">
        <v>0</v>
      </c>
      <c r="T842" s="48">
        <v>1</v>
      </c>
      <c r="U842" s="49">
        <v>0</v>
      </c>
      <c r="V842" s="49">
        <v>1</v>
      </c>
      <c r="W842" s="49">
        <v>0</v>
      </c>
      <c r="X842" s="49">
        <v>1</v>
      </c>
      <c r="Y842" s="49">
        <v>0</v>
      </c>
      <c r="Z842" s="49">
        <v>0</v>
      </c>
      <c r="AA842" s="69">
        <v>842</v>
      </c>
      <c r="AB842" s="69"/>
      <c r="AC842" s="70"/>
      <c r="AD842" s="76">
        <v>398</v>
      </c>
      <c r="AE842" s="76">
        <v>667</v>
      </c>
      <c r="AF842" s="76">
        <v>110001</v>
      </c>
      <c r="AG842" s="76">
        <v>578</v>
      </c>
      <c r="AH842" s="76"/>
      <c r="AI842" s="76" t="s">
        <v>5323</v>
      </c>
      <c r="AJ842" s="76" t="s">
        <v>6154</v>
      </c>
      <c r="AK842" s="81" t="s">
        <v>6710</v>
      </c>
      <c r="AL842" s="76"/>
      <c r="AM842" s="78">
        <v>40032.075474537036</v>
      </c>
      <c r="AN842" s="76" t="s">
        <v>8071</v>
      </c>
      <c r="AO842" s="81" t="s">
        <v>8911</v>
      </c>
      <c r="AP842" s="76" t="s">
        <v>66</v>
      </c>
      <c r="AQ842" s="48"/>
      <c r="AR842" s="48"/>
      <c r="AS842" s="48"/>
      <c r="AT842" s="48"/>
      <c r="AU842" s="48"/>
      <c r="AV842" s="48"/>
      <c r="AW842" s="102" t="s">
        <v>11032</v>
      </c>
      <c r="AX842" s="102" t="s">
        <v>11032</v>
      </c>
      <c r="AY842" s="102" t="s">
        <v>11719</v>
      </c>
      <c r="AZ842" s="102" t="s">
        <v>11719</v>
      </c>
      <c r="BA842" s="2"/>
      <c r="BB842" s="3"/>
      <c r="BC842" s="3"/>
      <c r="BD842" s="3"/>
      <c r="BE842" s="3"/>
    </row>
    <row r="843" spans="1:57" x14ac:dyDescent="0.3">
      <c r="A843" s="62" t="s">
        <v>1358</v>
      </c>
      <c r="B843" s="63"/>
      <c r="C843" s="63"/>
      <c r="D843" s="64"/>
      <c r="E843" s="66"/>
      <c r="F843" s="98" t="s">
        <v>7688</v>
      </c>
      <c r="G843" s="63"/>
      <c r="H843" s="67"/>
      <c r="I843" s="68"/>
      <c r="J843" s="68"/>
      <c r="K843" s="67" t="s">
        <v>10142</v>
      </c>
      <c r="L843" s="71"/>
      <c r="M843" s="72">
        <v>9350.9169921875</v>
      </c>
      <c r="N843" s="72">
        <v>519.69854736328125</v>
      </c>
      <c r="O843" s="73"/>
      <c r="P843" s="74"/>
      <c r="Q843" s="74"/>
      <c r="R843" s="84"/>
      <c r="S843" s="48">
        <v>1</v>
      </c>
      <c r="T843" s="48">
        <v>0</v>
      </c>
      <c r="U843" s="49">
        <v>0</v>
      </c>
      <c r="V843" s="49">
        <v>1</v>
      </c>
      <c r="W843" s="49">
        <v>0</v>
      </c>
      <c r="X843" s="49">
        <v>1</v>
      </c>
      <c r="Y843" s="49">
        <v>0</v>
      </c>
      <c r="Z843" s="49">
        <v>0</v>
      </c>
      <c r="AA843" s="69">
        <v>843</v>
      </c>
      <c r="AB843" s="69"/>
      <c r="AC843" s="70"/>
      <c r="AD843" s="76">
        <v>295</v>
      </c>
      <c r="AE843" s="76">
        <v>142</v>
      </c>
      <c r="AF843" s="76">
        <v>10742</v>
      </c>
      <c r="AG843" s="76">
        <v>593</v>
      </c>
      <c r="AH843" s="76"/>
      <c r="AI843" s="76" t="s">
        <v>5324</v>
      </c>
      <c r="AJ843" s="76" t="s">
        <v>6155</v>
      </c>
      <c r="AK843" s="76"/>
      <c r="AL843" s="76"/>
      <c r="AM843" s="78">
        <v>42682.758194444446</v>
      </c>
      <c r="AN843" s="76" t="s">
        <v>8071</v>
      </c>
      <c r="AO843" s="81" t="s">
        <v>8912</v>
      </c>
      <c r="AP843" s="76" t="s">
        <v>65</v>
      </c>
      <c r="AQ843" s="48"/>
      <c r="AR843" s="48"/>
      <c r="AS843" s="48"/>
      <c r="AT843" s="48"/>
      <c r="AU843" s="48"/>
      <c r="AV843" s="48"/>
      <c r="AW843" s="48"/>
      <c r="AX843" s="48"/>
      <c r="AY843" s="48"/>
      <c r="AZ843" s="48"/>
      <c r="BA843" s="2"/>
      <c r="BB843" s="3"/>
      <c r="BC843" s="3"/>
      <c r="BD843" s="3"/>
      <c r="BE843" s="3"/>
    </row>
    <row r="844" spans="1:57" x14ac:dyDescent="0.3">
      <c r="A844" s="62" t="s">
        <v>828</v>
      </c>
      <c r="B844" s="63"/>
      <c r="C844" s="63"/>
      <c r="D844" s="64"/>
      <c r="E844" s="66"/>
      <c r="F844" s="98" t="s">
        <v>7689</v>
      </c>
      <c r="G844" s="63"/>
      <c r="H844" s="67"/>
      <c r="I844" s="68"/>
      <c r="J844" s="68"/>
      <c r="K844" s="67" t="s">
        <v>10143</v>
      </c>
      <c r="L844" s="71"/>
      <c r="M844" s="72">
        <v>6041.40966796875</v>
      </c>
      <c r="N844" s="72">
        <v>9705.279296875</v>
      </c>
      <c r="O844" s="73"/>
      <c r="P844" s="74"/>
      <c r="Q844" s="74"/>
      <c r="R844" s="84"/>
      <c r="S844" s="48">
        <v>1</v>
      </c>
      <c r="T844" s="48">
        <v>1</v>
      </c>
      <c r="U844" s="49">
        <v>0</v>
      </c>
      <c r="V844" s="49">
        <v>0</v>
      </c>
      <c r="W844" s="49">
        <v>0</v>
      </c>
      <c r="X844" s="49">
        <v>1</v>
      </c>
      <c r="Y844" s="49">
        <v>0</v>
      </c>
      <c r="Z844" s="49" t="s">
        <v>10536</v>
      </c>
      <c r="AA844" s="69">
        <v>844</v>
      </c>
      <c r="AB844" s="69"/>
      <c r="AC844" s="70"/>
      <c r="AD844" s="76">
        <v>2610</v>
      </c>
      <c r="AE844" s="76">
        <v>851</v>
      </c>
      <c r="AF844" s="76">
        <v>18665</v>
      </c>
      <c r="AG844" s="76">
        <v>9183</v>
      </c>
      <c r="AH844" s="76"/>
      <c r="AI844" s="76" t="s">
        <v>5325</v>
      </c>
      <c r="AJ844" s="76" t="s">
        <v>6156</v>
      </c>
      <c r="AK844" s="76"/>
      <c r="AL844" s="76"/>
      <c r="AM844" s="78">
        <v>39940.830023148148</v>
      </c>
      <c r="AN844" s="76" t="s">
        <v>8071</v>
      </c>
      <c r="AO844" s="81" t="s">
        <v>8913</v>
      </c>
      <c r="AP844" s="76" t="s">
        <v>66</v>
      </c>
      <c r="AQ844" s="48"/>
      <c r="AR844" s="48"/>
      <c r="AS844" s="48"/>
      <c r="AT844" s="48"/>
      <c r="AU844" s="48"/>
      <c r="AV844" s="48"/>
      <c r="AW844" s="102" t="s">
        <v>11033</v>
      </c>
      <c r="AX844" s="102" t="s">
        <v>11033</v>
      </c>
      <c r="AY844" s="102" t="s">
        <v>11720</v>
      </c>
      <c r="AZ844" s="102" t="s">
        <v>11720</v>
      </c>
      <c r="BA844" s="2"/>
      <c r="BB844" s="3"/>
      <c r="BC844" s="3"/>
      <c r="BD844" s="3"/>
      <c r="BE844" s="3"/>
    </row>
    <row r="845" spans="1:57" x14ac:dyDescent="0.3">
      <c r="A845" s="62" t="s">
        <v>829</v>
      </c>
      <c r="B845" s="63"/>
      <c r="C845" s="63"/>
      <c r="D845" s="64"/>
      <c r="E845" s="66"/>
      <c r="F845" s="98" t="s">
        <v>7690</v>
      </c>
      <c r="G845" s="63"/>
      <c r="H845" s="67"/>
      <c r="I845" s="68"/>
      <c r="J845" s="68"/>
      <c r="K845" s="67" t="s">
        <v>10144</v>
      </c>
      <c r="L845" s="71"/>
      <c r="M845" s="72">
        <v>4606.10693359375</v>
      </c>
      <c r="N845" s="72">
        <v>6074.12841796875</v>
      </c>
      <c r="O845" s="73"/>
      <c r="P845" s="74"/>
      <c r="Q845" s="74"/>
      <c r="R845" s="84"/>
      <c r="S845" s="48">
        <v>0</v>
      </c>
      <c r="T845" s="48">
        <v>1</v>
      </c>
      <c r="U845" s="49">
        <v>0</v>
      </c>
      <c r="V845" s="49">
        <v>1.2658000000000001E-2</v>
      </c>
      <c r="W845" s="49">
        <v>5.5000000000000002E-5</v>
      </c>
      <c r="X845" s="49">
        <v>0.54666599999999999</v>
      </c>
      <c r="Y845" s="49">
        <v>0</v>
      </c>
      <c r="Z845" s="49">
        <v>0</v>
      </c>
      <c r="AA845" s="69">
        <v>845</v>
      </c>
      <c r="AB845" s="69"/>
      <c r="AC845" s="70"/>
      <c r="AD845" s="76">
        <v>104</v>
      </c>
      <c r="AE845" s="76">
        <v>122</v>
      </c>
      <c r="AF845" s="76">
        <v>19053</v>
      </c>
      <c r="AG845" s="76">
        <v>29080</v>
      </c>
      <c r="AH845" s="76"/>
      <c r="AI845" s="76" t="s">
        <v>5326</v>
      </c>
      <c r="AJ845" s="76" t="s">
        <v>6157</v>
      </c>
      <c r="AK845" s="81" t="s">
        <v>6711</v>
      </c>
      <c r="AL845" s="76"/>
      <c r="AM845" s="78">
        <v>42639.100439814814</v>
      </c>
      <c r="AN845" s="76" t="s">
        <v>8071</v>
      </c>
      <c r="AO845" s="81" t="s">
        <v>8914</v>
      </c>
      <c r="AP845" s="76" t="s">
        <v>66</v>
      </c>
      <c r="AQ845" s="48"/>
      <c r="AR845" s="48"/>
      <c r="AS845" s="48"/>
      <c r="AT845" s="48"/>
      <c r="AU845" s="48"/>
      <c r="AV845" s="48"/>
      <c r="AW845" s="102" t="s">
        <v>10866</v>
      </c>
      <c r="AX845" s="102" t="s">
        <v>10866</v>
      </c>
      <c r="AY845" s="102" t="s">
        <v>11554</v>
      </c>
      <c r="AZ845" s="102" t="s">
        <v>11554</v>
      </c>
      <c r="BA845" s="2"/>
      <c r="BB845" s="3"/>
      <c r="BC845" s="3"/>
      <c r="BD845" s="3"/>
      <c r="BE845" s="3"/>
    </row>
    <row r="846" spans="1:57" x14ac:dyDescent="0.3">
      <c r="A846" s="62" t="s">
        <v>830</v>
      </c>
      <c r="B846" s="63"/>
      <c r="C846" s="63"/>
      <c r="D846" s="64"/>
      <c r="E846" s="66"/>
      <c r="F846" s="98" t="s">
        <v>7691</v>
      </c>
      <c r="G846" s="63"/>
      <c r="H846" s="67"/>
      <c r="I846" s="68"/>
      <c r="J846" s="68"/>
      <c r="K846" s="67" t="s">
        <v>10145</v>
      </c>
      <c r="L846" s="71"/>
      <c r="M846" s="72">
        <v>8126.203125</v>
      </c>
      <c r="N846" s="72">
        <v>9161.681640625</v>
      </c>
      <c r="O846" s="73"/>
      <c r="P846" s="74"/>
      <c r="Q846" s="74"/>
      <c r="R846" s="84"/>
      <c r="S846" s="48">
        <v>1</v>
      </c>
      <c r="T846" s="48">
        <v>1</v>
      </c>
      <c r="U846" s="49">
        <v>0</v>
      </c>
      <c r="V846" s="49">
        <v>0</v>
      </c>
      <c r="W846" s="49">
        <v>0</v>
      </c>
      <c r="X846" s="49">
        <v>1</v>
      </c>
      <c r="Y846" s="49">
        <v>0</v>
      </c>
      <c r="Z846" s="49" t="s">
        <v>10536</v>
      </c>
      <c r="AA846" s="69">
        <v>846</v>
      </c>
      <c r="AB846" s="69"/>
      <c r="AC846" s="70"/>
      <c r="AD846" s="76">
        <v>73</v>
      </c>
      <c r="AE846" s="76">
        <v>43</v>
      </c>
      <c r="AF846" s="76">
        <v>339</v>
      </c>
      <c r="AG846" s="76">
        <v>149</v>
      </c>
      <c r="AH846" s="76"/>
      <c r="AI846" s="76"/>
      <c r="AJ846" s="76" t="s">
        <v>6158</v>
      </c>
      <c r="AK846" s="81" t="s">
        <v>6712</v>
      </c>
      <c r="AL846" s="76"/>
      <c r="AM846" s="78">
        <v>41437.680925925924</v>
      </c>
      <c r="AN846" s="76" t="s">
        <v>8071</v>
      </c>
      <c r="AO846" s="81" t="s">
        <v>8915</v>
      </c>
      <c r="AP846" s="76" t="s">
        <v>66</v>
      </c>
      <c r="AQ846" s="48" t="s">
        <v>2264</v>
      </c>
      <c r="AR846" s="48" t="s">
        <v>2264</v>
      </c>
      <c r="AS846" s="48" t="s">
        <v>2379</v>
      </c>
      <c r="AT846" s="48" t="s">
        <v>2379</v>
      </c>
      <c r="AU846" s="48"/>
      <c r="AV846" s="48"/>
      <c r="AW846" s="102" t="s">
        <v>11034</v>
      </c>
      <c r="AX846" s="102" t="s">
        <v>11034</v>
      </c>
      <c r="AY846" s="102" t="s">
        <v>11721</v>
      </c>
      <c r="AZ846" s="102" t="s">
        <v>11721</v>
      </c>
      <c r="BA846" s="2"/>
      <c r="BB846" s="3"/>
      <c r="BC846" s="3"/>
      <c r="BD846" s="3"/>
      <c r="BE846" s="3"/>
    </row>
    <row r="847" spans="1:57" x14ac:dyDescent="0.3">
      <c r="A847" s="62" t="s">
        <v>831</v>
      </c>
      <c r="B847" s="63"/>
      <c r="C847" s="63"/>
      <c r="D847" s="64"/>
      <c r="E847" s="66"/>
      <c r="F847" s="98" t="s">
        <v>7692</v>
      </c>
      <c r="G847" s="63"/>
      <c r="H847" s="67"/>
      <c r="I847" s="68"/>
      <c r="J847" s="68"/>
      <c r="K847" s="67" t="s">
        <v>10146</v>
      </c>
      <c r="L847" s="71"/>
      <c r="M847" s="72">
        <v>4413.138671875</v>
      </c>
      <c r="N847" s="72">
        <v>5566.7236328125</v>
      </c>
      <c r="O847" s="73"/>
      <c r="P847" s="74"/>
      <c r="Q847" s="74"/>
      <c r="R847" s="84"/>
      <c r="S847" s="48">
        <v>0</v>
      </c>
      <c r="T847" s="48">
        <v>1</v>
      </c>
      <c r="U847" s="49">
        <v>0</v>
      </c>
      <c r="V847" s="49">
        <v>0.04</v>
      </c>
      <c r="W847" s="49">
        <v>0</v>
      </c>
      <c r="X847" s="49">
        <v>0.55888199999999999</v>
      </c>
      <c r="Y847" s="49">
        <v>0</v>
      </c>
      <c r="Z847" s="49">
        <v>0</v>
      </c>
      <c r="AA847" s="69">
        <v>847</v>
      </c>
      <c r="AB847" s="69"/>
      <c r="AC847" s="70"/>
      <c r="AD847" s="76">
        <v>2074</v>
      </c>
      <c r="AE847" s="76">
        <v>173</v>
      </c>
      <c r="AF847" s="76">
        <v>44078</v>
      </c>
      <c r="AG847" s="76">
        <v>45743</v>
      </c>
      <c r="AH847" s="76"/>
      <c r="AI847" s="76"/>
      <c r="AJ847" s="76"/>
      <c r="AK847" s="76"/>
      <c r="AL847" s="76"/>
      <c r="AM847" s="78">
        <v>41933.86273148148</v>
      </c>
      <c r="AN847" s="76" t="s">
        <v>8071</v>
      </c>
      <c r="AO847" s="81" t="s">
        <v>8916</v>
      </c>
      <c r="AP847" s="76" t="s">
        <v>66</v>
      </c>
      <c r="AQ847" s="48"/>
      <c r="AR847" s="48"/>
      <c r="AS847" s="48"/>
      <c r="AT847" s="48"/>
      <c r="AU847" s="48"/>
      <c r="AV847" s="48"/>
      <c r="AW847" s="102" t="s">
        <v>10920</v>
      </c>
      <c r="AX847" s="102" t="s">
        <v>10920</v>
      </c>
      <c r="AY847" s="102" t="s">
        <v>11608</v>
      </c>
      <c r="AZ847" s="102" t="s">
        <v>11608</v>
      </c>
      <c r="BA847" s="2"/>
      <c r="BB847" s="3"/>
      <c r="BC847" s="3"/>
      <c r="BD847" s="3"/>
      <c r="BE847" s="3"/>
    </row>
    <row r="848" spans="1:57" x14ac:dyDescent="0.3">
      <c r="A848" s="62" t="s">
        <v>832</v>
      </c>
      <c r="B848" s="63"/>
      <c r="C848" s="63"/>
      <c r="D848" s="64"/>
      <c r="E848" s="66"/>
      <c r="F848" s="98" t="s">
        <v>7693</v>
      </c>
      <c r="G848" s="63"/>
      <c r="H848" s="67"/>
      <c r="I848" s="68"/>
      <c r="J848" s="68"/>
      <c r="K848" s="67" t="s">
        <v>10147</v>
      </c>
      <c r="L848" s="71"/>
      <c r="M848" s="72">
        <v>2931.8056640625</v>
      </c>
      <c r="N848" s="72">
        <v>5552.96875</v>
      </c>
      <c r="O848" s="73"/>
      <c r="P848" s="74"/>
      <c r="Q848" s="74"/>
      <c r="R848" s="84"/>
      <c r="S848" s="48">
        <v>0</v>
      </c>
      <c r="T848" s="48">
        <v>1</v>
      </c>
      <c r="U848" s="49">
        <v>0</v>
      </c>
      <c r="V848" s="49">
        <v>3.7037E-2</v>
      </c>
      <c r="W848" s="49">
        <v>0</v>
      </c>
      <c r="X848" s="49">
        <v>0.55762100000000003</v>
      </c>
      <c r="Y848" s="49">
        <v>0</v>
      </c>
      <c r="Z848" s="49">
        <v>0</v>
      </c>
      <c r="AA848" s="69">
        <v>848</v>
      </c>
      <c r="AB848" s="69"/>
      <c r="AC848" s="70"/>
      <c r="AD848" s="76">
        <v>121</v>
      </c>
      <c r="AE848" s="76">
        <v>571</v>
      </c>
      <c r="AF848" s="76">
        <v>480</v>
      </c>
      <c r="AG848" s="76">
        <v>616</v>
      </c>
      <c r="AH848" s="76"/>
      <c r="AI848" s="76" t="s">
        <v>5327</v>
      </c>
      <c r="AJ848" s="76" t="s">
        <v>6159</v>
      </c>
      <c r="AK848" s="76"/>
      <c r="AL848" s="76"/>
      <c r="AM848" s="78">
        <v>42207.720034722224</v>
      </c>
      <c r="AN848" s="76" t="s">
        <v>8071</v>
      </c>
      <c r="AO848" s="81" t="s">
        <v>8917</v>
      </c>
      <c r="AP848" s="76" t="s">
        <v>66</v>
      </c>
      <c r="AQ848" s="48"/>
      <c r="AR848" s="48"/>
      <c r="AS848" s="48"/>
      <c r="AT848" s="48"/>
      <c r="AU848" s="48"/>
      <c r="AV848" s="48"/>
      <c r="AW848" s="102" t="s">
        <v>10935</v>
      </c>
      <c r="AX848" s="102" t="s">
        <v>10935</v>
      </c>
      <c r="AY848" s="102" t="s">
        <v>11623</v>
      </c>
      <c r="AZ848" s="102" t="s">
        <v>11623</v>
      </c>
      <c r="BA848" s="2"/>
      <c r="BB848" s="3"/>
      <c r="BC848" s="3"/>
      <c r="BD848" s="3"/>
      <c r="BE848" s="3"/>
    </row>
    <row r="849" spans="1:57" x14ac:dyDescent="0.3">
      <c r="A849" s="62" t="s">
        <v>833</v>
      </c>
      <c r="B849" s="63"/>
      <c r="C849" s="63"/>
      <c r="D849" s="64"/>
      <c r="E849" s="66"/>
      <c r="F849" s="98" t="s">
        <v>7694</v>
      </c>
      <c r="G849" s="63"/>
      <c r="H849" s="67"/>
      <c r="I849" s="68"/>
      <c r="J849" s="68"/>
      <c r="K849" s="67" t="s">
        <v>10148</v>
      </c>
      <c r="L849" s="71"/>
      <c r="M849" s="72">
        <v>1054.812255859375</v>
      </c>
      <c r="N849" s="72">
        <v>4057.48046875</v>
      </c>
      <c r="O849" s="73"/>
      <c r="P849" s="74"/>
      <c r="Q849" s="74"/>
      <c r="R849" s="84"/>
      <c r="S849" s="48">
        <v>0</v>
      </c>
      <c r="T849" s="48">
        <v>1</v>
      </c>
      <c r="U849" s="49">
        <v>0</v>
      </c>
      <c r="V849" s="49">
        <v>6.2890000000000003E-3</v>
      </c>
      <c r="W849" s="49">
        <v>0</v>
      </c>
      <c r="X849" s="49">
        <v>0.52194399999999996</v>
      </c>
      <c r="Y849" s="49">
        <v>0</v>
      </c>
      <c r="Z849" s="49">
        <v>0</v>
      </c>
      <c r="AA849" s="69">
        <v>849</v>
      </c>
      <c r="AB849" s="69"/>
      <c r="AC849" s="70"/>
      <c r="AD849" s="76">
        <v>925</v>
      </c>
      <c r="AE849" s="76">
        <v>263</v>
      </c>
      <c r="AF849" s="76">
        <v>13327</v>
      </c>
      <c r="AG849" s="76">
        <v>3447</v>
      </c>
      <c r="AH849" s="76"/>
      <c r="AI849" s="76" t="s">
        <v>5328</v>
      </c>
      <c r="AJ849" s="76" t="s">
        <v>6160</v>
      </c>
      <c r="AK849" s="76"/>
      <c r="AL849" s="76"/>
      <c r="AM849" s="78">
        <v>40397.94358796296</v>
      </c>
      <c r="AN849" s="76" t="s">
        <v>8071</v>
      </c>
      <c r="AO849" s="81" t="s">
        <v>8918</v>
      </c>
      <c r="AP849" s="76" t="s">
        <v>66</v>
      </c>
      <c r="AQ849" s="48"/>
      <c r="AR849" s="48"/>
      <c r="AS849" s="48"/>
      <c r="AT849" s="48"/>
      <c r="AU849" s="48" t="s">
        <v>2430</v>
      </c>
      <c r="AV849" s="48" t="s">
        <v>2430</v>
      </c>
      <c r="AW849" s="102" t="s">
        <v>11035</v>
      </c>
      <c r="AX849" s="102" t="s">
        <v>11035</v>
      </c>
      <c r="AY849" s="102" t="s">
        <v>11722</v>
      </c>
      <c r="AZ849" s="102" t="s">
        <v>11722</v>
      </c>
      <c r="BA849" s="2"/>
      <c r="BB849" s="3"/>
      <c r="BC849" s="3"/>
      <c r="BD849" s="3"/>
      <c r="BE849" s="3"/>
    </row>
    <row r="850" spans="1:57" x14ac:dyDescent="0.3">
      <c r="A850" s="62" t="s">
        <v>834</v>
      </c>
      <c r="B850" s="63"/>
      <c r="C850" s="63"/>
      <c r="D850" s="64"/>
      <c r="E850" s="66"/>
      <c r="F850" s="98" t="s">
        <v>7695</v>
      </c>
      <c r="G850" s="63"/>
      <c r="H850" s="67"/>
      <c r="I850" s="68"/>
      <c r="J850" s="68"/>
      <c r="K850" s="67" t="s">
        <v>10149</v>
      </c>
      <c r="L850" s="71"/>
      <c r="M850" s="72">
        <v>7914.00927734375</v>
      </c>
      <c r="N850" s="72">
        <v>6470.28125</v>
      </c>
      <c r="O850" s="73"/>
      <c r="P850" s="74"/>
      <c r="Q850" s="74"/>
      <c r="R850" s="84"/>
      <c r="S850" s="48">
        <v>0</v>
      </c>
      <c r="T850" s="48">
        <v>1</v>
      </c>
      <c r="U850" s="49">
        <v>0</v>
      </c>
      <c r="V850" s="49">
        <v>6.9439999999999997E-3</v>
      </c>
      <c r="W850" s="49">
        <v>0</v>
      </c>
      <c r="X850" s="49">
        <v>0.54690300000000003</v>
      </c>
      <c r="Y850" s="49">
        <v>0</v>
      </c>
      <c r="Z850" s="49">
        <v>0</v>
      </c>
      <c r="AA850" s="69">
        <v>850</v>
      </c>
      <c r="AB850" s="69"/>
      <c r="AC850" s="70"/>
      <c r="AD850" s="76">
        <v>34</v>
      </c>
      <c r="AE850" s="76">
        <v>164</v>
      </c>
      <c r="AF850" s="76">
        <v>1544</v>
      </c>
      <c r="AG850" s="76">
        <v>27805</v>
      </c>
      <c r="AH850" s="76"/>
      <c r="AI850" s="76"/>
      <c r="AJ850" s="76"/>
      <c r="AK850" s="76"/>
      <c r="AL850" s="76"/>
      <c r="AM850" s="78">
        <v>43664.591678240744</v>
      </c>
      <c r="AN850" s="76" t="s">
        <v>8071</v>
      </c>
      <c r="AO850" s="81" t="s">
        <v>8919</v>
      </c>
      <c r="AP850" s="76" t="s">
        <v>66</v>
      </c>
      <c r="AQ850" s="48" t="s">
        <v>2126</v>
      </c>
      <c r="AR850" s="48" t="s">
        <v>2126</v>
      </c>
      <c r="AS850" s="48" t="s">
        <v>2350</v>
      </c>
      <c r="AT850" s="48" t="s">
        <v>2350</v>
      </c>
      <c r="AU850" s="48"/>
      <c r="AV850" s="48"/>
      <c r="AW850" s="102" t="s">
        <v>10618</v>
      </c>
      <c r="AX850" s="102" t="s">
        <v>10618</v>
      </c>
      <c r="AY850" s="102" t="s">
        <v>11307</v>
      </c>
      <c r="AZ850" s="102" t="s">
        <v>11307</v>
      </c>
      <c r="BA850" s="2"/>
      <c r="BB850" s="3"/>
      <c r="BC850" s="3"/>
      <c r="BD850" s="3"/>
      <c r="BE850" s="3"/>
    </row>
    <row r="851" spans="1:57" x14ac:dyDescent="0.3">
      <c r="A851" s="62" t="s">
        <v>835</v>
      </c>
      <c r="B851" s="63"/>
      <c r="C851" s="63"/>
      <c r="D851" s="64"/>
      <c r="E851" s="66"/>
      <c r="F851" s="98" t="s">
        <v>7696</v>
      </c>
      <c r="G851" s="63"/>
      <c r="H851" s="67"/>
      <c r="I851" s="68"/>
      <c r="J851" s="68"/>
      <c r="K851" s="67" t="s">
        <v>10150</v>
      </c>
      <c r="L851" s="71"/>
      <c r="M851" s="72">
        <v>9536.0830078125</v>
      </c>
      <c r="N851" s="72">
        <v>1559.0955810546875</v>
      </c>
      <c r="O851" s="73"/>
      <c r="P851" s="74"/>
      <c r="Q851" s="74"/>
      <c r="R851" s="84"/>
      <c r="S851" s="48">
        <v>2</v>
      </c>
      <c r="T851" s="48">
        <v>1</v>
      </c>
      <c r="U851" s="49">
        <v>0</v>
      </c>
      <c r="V851" s="49">
        <v>1</v>
      </c>
      <c r="W851" s="49">
        <v>0</v>
      </c>
      <c r="X851" s="49">
        <v>1.2982450000000001</v>
      </c>
      <c r="Y851" s="49">
        <v>0</v>
      </c>
      <c r="Z851" s="49">
        <v>0</v>
      </c>
      <c r="AA851" s="69">
        <v>851</v>
      </c>
      <c r="AB851" s="69"/>
      <c r="AC851" s="70"/>
      <c r="AD851" s="76">
        <v>3317</v>
      </c>
      <c r="AE851" s="76">
        <v>5434</v>
      </c>
      <c r="AF851" s="76">
        <v>71937</v>
      </c>
      <c r="AG851" s="76">
        <v>52056</v>
      </c>
      <c r="AH851" s="76"/>
      <c r="AI851" s="76" t="s">
        <v>5329</v>
      </c>
      <c r="AJ851" s="76" t="s">
        <v>6161</v>
      </c>
      <c r="AK851" s="76"/>
      <c r="AL851" s="76"/>
      <c r="AM851" s="78">
        <v>41948.273414351854</v>
      </c>
      <c r="AN851" s="76" t="s">
        <v>8071</v>
      </c>
      <c r="AO851" s="81" t="s">
        <v>8920</v>
      </c>
      <c r="AP851" s="76" t="s">
        <v>66</v>
      </c>
      <c r="AQ851" s="48" t="s">
        <v>2265</v>
      </c>
      <c r="AR851" s="48" t="s">
        <v>2265</v>
      </c>
      <c r="AS851" s="48" t="s">
        <v>2350</v>
      </c>
      <c r="AT851" s="48" t="s">
        <v>2350</v>
      </c>
      <c r="AU851" s="48"/>
      <c r="AV851" s="48"/>
      <c r="AW851" s="102" t="s">
        <v>11036</v>
      </c>
      <c r="AX851" s="102" t="s">
        <v>11036</v>
      </c>
      <c r="AY851" s="102" t="s">
        <v>11723</v>
      </c>
      <c r="AZ851" s="102" t="s">
        <v>11723</v>
      </c>
      <c r="BA851" s="2"/>
      <c r="BB851" s="3"/>
      <c r="BC851" s="3"/>
      <c r="BD851" s="3"/>
      <c r="BE851" s="3"/>
    </row>
    <row r="852" spans="1:57" x14ac:dyDescent="0.3">
      <c r="A852" s="62" t="s">
        <v>836</v>
      </c>
      <c r="B852" s="63"/>
      <c r="C852" s="63"/>
      <c r="D852" s="64"/>
      <c r="E852" s="66"/>
      <c r="F852" s="98" t="s">
        <v>7697</v>
      </c>
      <c r="G852" s="63"/>
      <c r="H852" s="67"/>
      <c r="I852" s="68"/>
      <c r="J852" s="68"/>
      <c r="K852" s="67" t="s">
        <v>10151</v>
      </c>
      <c r="L852" s="71"/>
      <c r="M852" s="72">
        <v>9628.6669921875</v>
      </c>
      <c r="N852" s="72">
        <v>1475.94384765625</v>
      </c>
      <c r="O852" s="73"/>
      <c r="P852" s="74"/>
      <c r="Q852" s="74"/>
      <c r="R852" s="84"/>
      <c r="S852" s="48">
        <v>0</v>
      </c>
      <c r="T852" s="48">
        <v>1</v>
      </c>
      <c r="U852" s="49">
        <v>0</v>
      </c>
      <c r="V852" s="49">
        <v>1</v>
      </c>
      <c r="W852" s="49">
        <v>0</v>
      </c>
      <c r="X852" s="49">
        <v>0.70175399999999999</v>
      </c>
      <c r="Y852" s="49">
        <v>0</v>
      </c>
      <c r="Z852" s="49">
        <v>0</v>
      </c>
      <c r="AA852" s="69">
        <v>852</v>
      </c>
      <c r="AB852" s="69"/>
      <c r="AC852" s="70"/>
      <c r="AD852" s="76">
        <v>1736</v>
      </c>
      <c r="AE852" s="76">
        <v>2448</v>
      </c>
      <c r="AF852" s="76">
        <v>11977</v>
      </c>
      <c r="AG852" s="76">
        <v>26554</v>
      </c>
      <c r="AH852" s="76"/>
      <c r="AI852" s="76" t="s">
        <v>5330</v>
      </c>
      <c r="AJ852" s="76" t="s">
        <v>6162</v>
      </c>
      <c r="AK852" s="76"/>
      <c r="AL852" s="76"/>
      <c r="AM852" s="78">
        <v>42497.431168981479</v>
      </c>
      <c r="AN852" s="76" t="s">
        <v>8071</v>
      </c>
      <c r="AO852" s="81" t="s">
        <v>8921</v>
      </c>
      <c r="AP852" s="76" t="s">
        <v>66</v>
      </c>
      <c r="AQ852" s="48"/>
      <c r="AR852" s="48"/>
      <c r="AS852" s="48"/>
      <c r="AT852" s="48"/>
      <c r="AU852" s="48"/>
      <c r="AV852" s="48"/>
      <c r="AW852" s="102" t="s">
        <v>11037</v>
      </c>
      <c r="AX852" s="102" t="s">
        <v>11037</v>
      </c>
      <c r="AY852" s="102" t="s">
        <v>11724</v>
      </c>
      <c r="AZ852" s="102" t="s">
        <v>11724</v>
      </c>
      <c r="BA852" s="2"/>
      <c r="BB852" s="3"/>
      <c r="BC852" s="3"/>
      <c r="BD852" s="3"/>
      <c r="BE852" s="3"/>
    </row>
    <row r="853" spans="1:57" x14ac:dyDescent="0.3">
      <c r="A853" s="62" t="s">
        <v>837</v>
      </c>
      <c r="B853" s="63"/>
      <c r="C853" s="63"/>
      <c r="D853" s="64"/>
      <c r="E853" s="66"/>
      <c r="F853" s="98" t="s">
        <v>6923</v>
      </c>
      <c r="G853" s="63"/>
      <c r="H853" s="67"/>
      <c r="I853" s="68"/>
      <c r="J853" s="68"/>
      <c r="K853" s="67" t="s">
        <v>10152</v>
      </c>
      <c r="L853" s="71"/>
      <c r="M853" s="72">
        <v>8270.77734375</v>
      </c>
      <c r="N853" s="72">
        <v>1226.488525390625</v>
      </c>
      <c r="O853" s="73"/>
      <c r="P853" s="74"/>
      <c r="Q853" s="74"/>
      <c r="R853" s="84"/>
      <c r="S853" s="48">
        <v>0</v>
      </c>
      <c r="T853" s="48">
        <v>1</v>
      </c>
      <c r="U853" s="49">
        <v>0</v>
      </c>
      <c r="V853" s="49">
        <v>1</v>
      </c>
      <c r="W853" s="49">
        <v>0</v>
      </c>
      <c r="X853" s="49">
        <v>1</v>
      </c>
      <c r="Y853" s="49">
        <v>0</v>
      </c>
      <c r="Z853" s="49">
        <v>0</v>
      </c>
      <c r="AA853" s="69">
        <v>853</v>
      </c>
      <c r="AB853" s="69"/>
      <c r="AC853" s="70"/>
      <c r="AD853" s="76">
        <v>106</v>
      </c>
      <c r="AE853" s="76">
        <v>13</v>
      </c>
      <c r="AF853" s="76">
        <v>77</v>
      </c>
      <c r="AG853" s="76">
        <v>42</v>
      </c>
      <c r="AH853" s="76"/>
      <c r="AI853" s="76" t="s">
        <v>5331</v>
      </c>
      <c r="AJ853" s="76" t="s">
        <v>5900</v>
      </c>
      <c r="AK853" s="76"/>
      <c r="AL853" s="76"/>
      <c r="AM853" s="78">
        <v>42632.896111111113</v>
      </c>
      <c r="AN853" s="76" t="s">
        <v>8071</v>
      </c>
      <c r="AO853" s="81" t="s">
        <v>8922</v>
      </c>
      <c r="AP853" s="76" t="s">
        <v>66</v>
      </c>
      <c r="AQ853" s="48"/>
      <c r="AR853" s="48"/>
      <c r="AS853" s="48"/>
      <c r="AT853" s="48"/>
      <c r="AU853" s="48"/>
      <c r="AV853" s="48"/>
      <c r="AW853" s="102" t="s">
        <v>11038</v>
      </c>
      <c r="AX853" s="102" t="s">
        <v>11038</v>
      </c>
      <c r="AY853" s="102" t="s">
        <v>11725</v>
      </c>
      <c r="AZ853" s="102" t="s">
        <v>11725</v>
      </c>
      <c r="BA853" s="2"/>
      <c r="BB853" s="3"/>
      <c r="BC853" s="3"/>
      <c r="BD853" s="3"/>
      <c r="BE853" s="3"/>
    </row>
    <row r="854" spans="1:57" x14ac:dyDescent="0.3">
      <c r="A854" s="62" t="s">
        <v>1359</v>
      </c>
      <c r="B854" s="63"/>
      <c r="C854" s="63"/>
      <c r="D854" s="64"/>
      <c r="E854" s="66"/>
      <c r="F854" s="98" t="s">
        <v>7698</v>
      </c>
      <c r="G854" s="63"/>
      <c r="H854" s="67"/>
      <c r="I854" s="68"/>
      <c r="J854" s="68"/>
      <c r="K854" s="67" t="s">
        <v>10153</v>
      </c>
      <c r="L854" s="71"/>
      <c r="M854" s="72">
        <v>8147.33349609375</v>
      </c>
      <c r="N854" s="72">
        <v>1164.124755859375</v>
      </c>
      <c r="O854" s="73"/>
      <c r="P854" s="74"/>
      <c r="Q854" s="74"/>
      <c r="R854" s="84"/>
      <c r="S854" s="48">
        <v>1</v>
      </c>
      <c r="T854" s="48">
        <v>0</v>
      </c>
      <c r="U854" s="49">
        <v>0</v>
      </c>
      <c r="V854" s="49">
        <v>1</v>
      </c>
      <c r="W854" s="49">
        <v>0</v>
      </c>
      <c r="X854" s="49">
        <v>1</v>
      </c>
      <c r="Y854" s="49">
        <v>0</v>
      </c>
      <c r="Z854" s="49">
        <v>0</v>
      </c>
      <c r="AA854" s="69">
        <v>854</v>
      </c>
      <c r="AB854" s="69"/>
      <c r="AC854" s="70"/>
      <c r="AD854" s="76">
        <v>105</v>
      </c>
      <c r="AE854" s="76">
        <v>32759</v>
      </c>
      <c r="AF854" s="76">
        <v>24667</v>
      </c>
      <c r="AG854" s="76">
        <v>13757</v>
      </c>
      <c r="AH854" s="76"/>
      <c r="AI854" s="76" t="s">
        <v>5332</v>
      </c>
      <c r="AJ854" s="76" t="s">
        <v>6163</v>
      </c>
      <c r="AK854" s="81" t="s">
        <v>6713</v>
      </c>
      <c r="AL854" s="76"/>
      <c r="AM854" s="78">
        <v>42304.544131944444</v>
      </c>
      <c r="AN854" s="76" t="s">
        <v>8071</v>
      </c>
      <c r="AO854" s="81" t="s">
        <v>8923</v>
      </c>
      <c r="AP854" s="76" t="s">
        <v>65</v>
      </c>
      <c r="AQ854" s="48"/>
      <c r="AR854" s="48"/>
      <c r="AS854" s="48"/>
      <c r="AT854" s="48"/>
      <c r="AU854" s="48"/>
      <c r="AV854" s="48"/>
      <c r="AW854" s="48"/>
      <c r="AX854" s="48"/>
      <c r="AY854" s="48"/>
      <c r="AZ854" s="48"/>
      <c r="BA854" s="2"/>
      <c r="BB854" s="3"/>
      <c r="BC854" s="3"/>
      <c r="BD854" s="3"/>
      <c r="BE854" s="3"/>
    </row>
    <row r="855" spans="1:57" x14ac:dyDescent="0.3">
      <c r="A855" s="62" t="s">
        <v>838</v>
      </c>
      <c r="B855" s="63"/>
      <c r="C855" s="63"/>
      <c r="D855" s="64"/>
      <c r="E855" s="66"/>
      <c r="F855" s="98" t="s">
        <v>7699</v>
      </c>
      <c r="G855" s="63"/>
      <c r="H855" s="67"/>
      <c r="I855" s="68"/>
      <c r="J855" s="68"/>
      <c r="K855" s="67" t="s">
        <v>10154</v>
      </c>
      <c r="L855" s="71"/>
      <c r="M855" s="72">
        <v>4883.1611328125</v>
      </c>
      <c r="N855" s="72">
        <v>4521.4970703125</v>
      </c>
      <c r="O855" s="73"/>
      <c r="P855" s="74"/>
      <c r="Q855" s="74"/>
      <c r="R855" s="84"/>
      <c r="S855" s="48">
        <v>0</v>
      </c>
      <c r="T855" s="48">
        <v>3</v>
      </c>
      <c r="U855" s="49">
        <v>6</v>
      </c>
      <c r="V855" s="49">
        <v>0.33333299999999999</v>
      </c>
      <c r="W855" s="49">
        <v>0</v>
      </c>
      <c r="X855" s="49">
        <v>1.9189179999999999</v>
      </c>
      <c r="Y855" s="49">
        <v>0</v>
      </c>
      <c r="Z855" s="49">
        <v>0</v>
      </c>
      <c r="AA855" s="69">
        <v>855</v>
      </c>
      <c r="AB855" s="69"/>
      <c r="AC855" s="70"/>
      <c r="AD855" s="76">
        <v>602</v>
      </c>
      <c r="AE855" s="76">
        <v>654</v>
      </c>
      <c r="AF855" s="76">
        <v>15500</v>
      </c>
      <c r="AG855" s="76">
        <v>12603</v>
      </c>
      <c r="AH855" s="76"/>
      <c r="AI855" s="76" t="s">
        <v>5333</v>
      </c>
      <c r="AJ855" s="76" t="s">
        <v>5658</v>
      </c>
      <c r="AK855" s="76"/>
      <c r="AL855" s="76"/>
      <c r="AM855" s="78">
        <v>43065.613564814812</v>
      </c>
      <c r="AN855" s="76" t="s">
        <v>8071</v>
      </c>
      <c r="AO855" s="81" t="s">
        <v>8924</v>
      </c>
      <c r="AP855" s="76" t="s">
        <v>66</v>
      </c>
      <c r="AQ855" s="48" t="s">
        <v>2266</v>
      </c>
      <c r="AR855" s="48" t="s">
        <v>2266</v>
      </c>
      <c r="AS855" s="48" t="s">
        <v>2357</v>
      </c>
      <c r="AT855" s="48" t="s">
        <v>2357</v>
      </c>
      <c r="AU855" s="48"/>
      <c r="AV855" s="48"/>
      <c r="AW855" s="102" t="s">
        <v>11039</v>
      </c>
      <c r="AX855" s="102" t="s">
        <v>11039</v>
      </c>
      <c r="AY855" s="102" t="s">
        <v>11726</v>
      </c>
      <c r="AZ855" s="102" t="s">
        <v>11726</v>
      </c>
      <c r="BA855" s="2"/>
      <c r="BB855" s="3"/>
      <c r="BC855" s="3"/>
      <c r="BD855" s="3"/>
      <c r="BE855" s="3"/>
    </row>
    <row r="856" spans="1:57" x14ac:dyDescent="0.3">
      <c r="A856" s="62" t="s">
        <v>1360</v>
      </c>
      <c r="B856" s="63"/>
      <c r="C856" s="63"/>
      <c r="D856" s="64"/>
      <c r="E856" s="66"/>
      <c r="F856" s="98" t="s">
        <v>7700</v>
      </c>
      <c r="G856" s="63"/>
      <c r="H856" s="67"/>
      <c r="I856" s="68"/>
      <c r="J856" s="68"/>
      <c r="K856" s="67" t="s">
        <v>10155</v>
      </c>
      <c r="L856" s="71"/>
      <c r="M856" s="72">
        <v>4690.888671875</v>
      </c>
      <c r="N856" s="72">
        <v>4480.16259765625</v>
      </c>
      <c r="O856" s="73"/>
      <c r="P856" s="74"/>
      <c r="Q856" s="74"/>
      <c r="R856" s="84"/>
      <c r="S856" s="48">
        <v>1</v>
      </c>
      <c r="T856" s="48">
        <v>0</v>
      </c>
      <c r="U856" s="49">
        <v>0</v>
      </c>
      <c r="V856" s="49">
        <v>0.2</v>
      </c>
      <c r="W856" s="49">
        <v>0</v>
      </c>
      <c r="X856" s="49">
        <v>0.693693</v>
      </c>
      <c r="Y856" s="49">
        <v>0</v>
      </c>
      <c r="Z856" s="49">
        <v>0</v>
      </c>
      <c r="AA856" s="69">
        <v>856</v>
      </c>
      <c r="AB856" s="69"/>
      <c r="AC856" s="70"/>
      <c r="AD856" s="76">
        <v>81</v>
      </c>
      <c r="AE856" s="76">
        <v>15</v>
      </c>
      <c r="AF856" s="76">
        <v>3478</v>
      </c>
      <c r="AG856" s="76">
        <v>1133</v>
      </c>
      <c r="AH856" s="76"/>
      <c r="AI856" s="76" t="s">
        <v>5334</v>
      </c>
      <c r="AJ856" s="76"/>
      <c r="AK856" s="76"/>
      <c r="AL856" s="76"/>
      <c r="AM856" s="78">
        <v>39210.665162037039</v>
      </c>
      <c r="AN856" s="76" t="s">
        <v>8071</v>
      </c>
      <c r="AO856" s="81" t="s">
        <v>8925</v>
      </c>
      <c r="AP856" s="76" t="s">
        <v>65</v>
      </c>
      <c r="AQ856" s="48"/>
      <c r="AR856" s="48"/>
      <c r="AS856" s="48"/>
      <c r="AT856" s="48"/>
      <c r="AU856" s="48"/>
      <c r="AV856" s="48"/>
      <c r="AW856" s="48"/>
      <c r="AX856" s="48"/>
      <c r="AY856" s="48"/>
      <c r="AZ856" s="48"/>
      <c r="BA856" s="2"/>
      <c r="BB856" s="3"/>
      <c r="BC856" s="3"/>
      <c r="BD856" s="3"/>
      <c r="BE856" s="3"/>
    </row>
    <row r="857" spans="1:57" x14ac:dyDescent="0.3">
      <c r="A857" s="62" t="s">
        <v>1361</v>
      </c>
      <c r="B857" s="63"/>
      <c r="C857" s="63"/>
      <c r="D857" s="64"/>
      <c r="E857" s="66"/>
      <c r="F857" s="98" t="s">
        <v>7701</v>
      </c>
      <c r="G857" s="63"/>
      <c r="H857" s="67"/>
      <c r="I857" s="68"/>
      <c r="J857" s="68"/>
      <c r="K857" s="67" t="s">
        <v>10156</v>
      </c>
      <c r="L857" s="71"/>
      <c r="M857" s="72">
        <v>4897.37060546875</v>
      </c>
      <c r="N857" s="72">
        <v>4614.9228515625</v>
      </c>
      <c r="O857" s="73"/>
      <c r="P857" s="74"/>
      <c r="Q857" s="74"/>
      <c r="R857" s="84"/>
      <c r="S857" s="48">
        <v>1</v>
      </c>
      <c r="T857" s="48">
        <v>0</v>
      </c>
      <c r="U857" s="49">
        <v>0</v>
      </c>
      <c r="V857" s="49">
        <v>0.2</v>
      </c>
      <c r="W857" s="49">
        <v>0</v>
      </c>
      <c r="X857" s="49">
        <v>0.693693</v>
      </c>
      <c r="Y857" s="49">
        <v>0</v>
      </c>
      <c r="Z857" s="49">
        <v>0</v>
      </c>
      <c r="AA857" s="69">
        <v>857</v>
      </c>
      <c r="AB857" s="69"/>
      <c r="AC857" s="70"/>
      <c r="AD857" s="76">
        <v>795</v>
      </c>
      <c r="AE857" s="76">
        <v>4661</v>
      </c>
      <c r="AF857" s="76">
        <v>1759</v>
      </c>
      <c r="AG857" s="76">
        <v>1752</v>
      </c>
      <c r="AH857" s="76"/>
      <c r="AI857" s="76" t="s">
        <v>5335</v>
      </c>
      <c r="AJ857" s="76"/>
      <c r="AK857" s="81" t="s">
        <v>6714</v>
      </c>
      <c r="AL857" s="76"/>
      <c r="AM857" s="78">
        <v>42402.943819444445</v>
      </c>
      <c r="AN857" s="76" t="s">
        <v>8071</v>
      </c>
      <c r="AO857" s="81" t="s">
        <v>8926</v>
      </c>
      <c r="AP857" s="76" t="s">
        <v>65</v>
      </c>
      <c r="AQ857" s="48"/>
      <c r="AR857" s="48"/>
      <c r="AS857" s="48"/>
      <c r="AT857" s="48"/>
      <c r="AU857" s="48"/>
      <c r="AV857" s="48"/>
      <c r="AW857" s="48"/>
      <c r="AX857" s="48"/>
      <c r="AY857" s="48"/>
      <c r="AZ857" s="48"/>
      <c r="BA857" s="2"/>
      <c r="BB857" s="3"/>
      <c r="BC857" s="3"/>
      <c r="BD857" s="3"/>
      <c r="BE857" s="3"/>
    </row>
    <row r="858" spans="1:57" x14ac:dyDescent="0.3">
      <c r="A858" s="62" t="s">
        <v>1362</v>
      </c>
      <c r="B858" s="63"/>
      <c r="C858" s="63"/>
      <c r="D858" s="64"/>
      <c r="E858" s="66"/>
      <c r="F858" s="98" t="s">
        <v>7702</v>
      </c>
      <c r="G858" s="63"/>
      <c r="H858" s="67"/>
      <c r="I858" s="68"/>
      <c r="J858" s="68"/>
      <c r="K858" s="67" t="s">
        <v>10157</v>
      </c>
      <c r="L858" s="71"/>
      <c r="M858" s="72">
        <v>5061.22216796875</v>
      </c>
      <c r="N858" s="72">
        <v>4469.40771484375</v>
      </c>
      <c r="O858" s="73"/>
      <c r="P858" s="74"/>
      <c r="Q858" s="74"/>
      <c r="R858" s="84"/>
      <c r="S858" s="48">
        <v>1</v>
      </c>
      <c r="T858" s="48">
        <v>0</v>
      </c>
      <c r="U858" s="49">
        <v>0</v>
      </c>
      <c r="V858" s="49">
        <v>0.2</v>
      </c>
      <c r="W858" s="49">
        <v>0</v>
      </c>
      <c r="X858" s="49">
        <v>0.693693</v>
      </c>
      <c r="Y858" s="49">
        <v>0</v>
      </c>
      <c r="Z858" s="49">
        <v>0</v>
      </c>
      <c r="AA858" s="69">
        <v>858</v>
      </c>
      <c r="AB858" s="69"/>
      <c r="AC858" s="70"/>
      <c r="AD858" s="76">
        <v>888</v>
      </c>
      <c r="AE858" s="76">
        <v>757</v>
      </c>
      <c r="AF858" s="76">
        <v>4099</v>
      </c>
      <c r="AG858" s="76">
        <v>893</v>
      </c>
      <c r="AH858" s="76"/>
      <c r="AI858" s="76" t="s">
        <v>5336</v>
      </c>
      <c r="AJ858" s="76" t="s">
        <v>6164</v>
      </c>
      <c r="AK858" s="76"/>
      <c r="AL858" s="76"/>
      <c r="AM858" s="78">
        <v>39896.470451388886</v>
      </c>
      <c r="AN858" s="76" t="s">
        <v>8071</v>
      </c>
      <c r="AO858" s="81" t="s">
        <v>8927</v>
      </c>
      <c r="AP858" s="76" t="s">
        <v>65</v>
      </c>
      <c r="AQ858" s="48"/>
      <c r="AR858" s="48"/>
      <c r="AS858" s="48"/>
      <c r="AT858" s="48"/>
      <c r="AU858" s="48"/>
      <c r="AV858" s="48"/>
      <c r="AW858" s="48"/>
      <c r="AX858" s="48"/>
      <c r="AY858" s="48"/>
      <c r="AZ858" s="48"/>
      <c r="BA858" s="2"/>
      <c r="BB858" s="3"/>
      <c r="BC858" s="3"/>
      <c r="BD858" s="3"/>
      <c r="BE858" s="3"/>
    </row>
    <row r="859" spans="1:57" x14ac:dyDescent="0.3">
      <c r="A859" s="62" t="s">
        <v>839</v>
      </c>
      <c r="B859" s="63"/>
      <c r="C859" s="63"/>
      <c r="D859" s="64"/>
      <c r="E859" s="66"/>
      <c r="F859" s="98" t="s">
        <v>6923</v>
      </c>
      <c r="G859" s="63"/>
      <c r="H859" s="67"/>
      <c r="I859" s="68"/>
      <c r="J859" s="68"/>
      <c r="K859" s="67" t="s">
        <v>10158</v>
      </c>
      <c r="L859" s="71"/>
      <c r="M859" s="72">
        <v>3867.926025390625</v>
      </c>
      <c r="N859" s="72">
        <v>3242.9189453125</v>
      </c>
      <c r="O859" s="73"/>
      <c r="P859" s="74"/>
      <c r="Q859" s="74"/>
      <c r="R859" s="84"/>
      <c r="S859" s="48">
        <v>0</v>
      </c>
      <c r="T859" s="48">
        <v>1</v>
      </c>
      <c r="U859" s="49">
        <v>0</v>
      </c>
      <c r="V859" s="49">
        <v>0.33333299999999999</v>
      </c>
      <c r="W859" s="49">
        <v>0</v>
      </c>
      <c r="X859" s="49">
        <v>0.77027000000000001</v>
      </c>
      <c r="Y859" s="49">
        <v>0</v>
      </c>
      <c r="Z859" s="49">
        <v>0</v>
      </c>
      <c r="AA859" s="69">
        <v>859</v>
      </c>
      <c r="AB859" s="69"/>
      <c r="AC859" s="70"/>
      <c r="AD859" s="76">
        <v>199</v>
      </c>
      <c r="AE859" s="76">
        <v>131</v>
      </c>
      <c r="AF859" s="76">
        <v>81100</v>
      </c>
      <c r="AG859" s="76">
        <v>28172</v>
      </c>
      <c r="AH859" s="76"/>
      <c r="AI859" s="76"/>
      <c r="AJ859" s="76"/>
      <c r="AK859" s="76"/>
      <c r="AL859" s="76"/>
      <c r="AM859" s="78">
        <v>42353.287175925929</v>
      </c>
      <c r="AN859" s="76" t="s">
        <v>8071</v>
      </c>
      <c r="AO859" s="81" t="s">
        <v>8928</v>
      </c>
      <c r="AP859" s="76" t="s">
        <v>66</v>
      </c>
      <c r="AQ859" s="48"/>
      <c r="AR859" s="48"/>
      <c r="AS859" s="48"/>
      <c r="AT859" s="48"/>
      <c r="AU859" s="48"/>
      <c r="AV859" s="48"/>
      <c r="AW859" s="102" t="s">
        <v>10884</v>
      </c>
      <c r="AX859" s="102" t="s">
        <v>10884</v>
      </c>
      <c r="AY859" s="102" t="s">
        <v>11572</v>
      </c>
      <c r="AZ859" s="102" t="s">
        <v>11572</v>
      </c>
      <c r="BA859" s="2"/>
      <c r="BB859" s="3"/>
      <c r="BC859" s="3"/>
      <c r="BD859" s="3"/>
      <c r="BE859" s="3"/>
    </row>
    <row r="860" spans="1:57" x14ac:dyDescent="0.3">
      <c r="A860" s="62" t="s">
        <v>840</v>
      </c>
      <c r="B860" s="63"/>
      <c r="C860" s="63"/>
      <c r="D860" s="64"/>
      <c r="E860" s="66"/>
      <c r="F860" s="98" t="s">
        <v>7703</v>
      </c>
      <c r="G860" s="63"/>
      <c r="H860" s="67"/>
      <c r="I860" s="68"/>
      <c r="J860" s="68"/>
      <c r="K860" s="67" t="s">
        <v>10159</v>
      </c>
      <c r="L860" s="71"/>
      <c r="M860" s="72">
        <v>3817.6162109375</v>
      </c>
      <c r="N860" s="72">
        <v>9177.1279296875</v>
      </c>
      <c r="O860" s="73"/>
      <c r="P860" s="74"/>
      <c r="Q860" s="74"/>
      <c r="R860" s="84"/>
      <c r="S860" s="48">
        <v>1</v>
      </c>
      <c r="T860" s="48">
        <v>1</v>
      </c>
      <c r="U860" s="49">
        <v>0</v>
      </c>
      <c r="V860" s="49">
        <v>0</v>
      </c>
      <c r="W860" s="49">
        <v>0</v>
      </c>
      <c r="X860" s="49">
        <v>1</v>
      </c>
      <c r="Y860" s="49">
        <v>0</v>
      </c>
      <c r="Z860" s="49" t="s">
        <v>10536</v>
      </c>
      <c r="AA860" s="69">
        <v>860</v>
      </c>
      <c r="AB860" s="69"/>
      <c r="AC860" s="70"/>
      <c r="AD860" s="76">
        <v>572</v>
      </c>
      <c r="AE860" s="76">
        <v>798</v>
      </c>
      <c r="AF860" s="76">
        <v>6579</v>
      </c>
      <c r="AG860" s="76">
        <v>1269</v>
      </c>
      <c r="AH860" s="76"/>
      <c r="AI860" s="76" t="s">
        <v>5337</v>
      </c>
      <c r="AJ860" s="76" t="s">
        <v>6165</v>
      </c>
      <c r="AK860" s="76"/>
      <c r="AL860" s="76"/>
      <c r="AM860" s="78">
        <v>39850.438842592594</v>
      </c>
      <c r="AN860" s="76" t="s">
        <v>8071</v>
      </c>
      <c r="AO860" s="81" t="s">
        <v>8929</v>
      </c>
      <c r="AP860" s="76" t="s">
        <v>66</v>
      </c>
      <c r="AQ860" s="48" t="s">
        <v>2267</v>
      </c>
      <c r="AR860" s="48" t="s">
        <v>2267</v>
      </c>
      <c r="AS860" s="48" t="s">
        <v>2350</v>
      </c>
      <c r="AT860" s="48" t="s">
        <v>2350</v>
      </c>
      <c r="AU860" s="48"/>
      <c r="AV860" s="48"/>
      <c r="AW860" s="102" t="s">
        <v>11040</v>
      </c>
      <c r="AX860" s="102" t="s">
        <v>11040</v>
      </c>
      <c r="AY860" s="102" t="s">
        <v>11727</v>
      </c>
      <c r="AZ860" s="102" t="s">
        <v>11727</v>
      </c>
      <c r="BA860" s="2"/>
      <c r="BB860" s="3"/>
      <c r="BC860" s="3"/>
      <c r="BD860" s="3"/>
      <c r="BE860" s="3"/>
    </row>
    <row r="861" spans="1:57" x14ac:dyDescent="0.3">
      <c r="A861" s="62" t="s">
        <v>841</v>
      </c>
      <c r="B861" s="63"/>
      <c r="C861" s="63"/>
      <c r="D861" s="64"/>
      <c r="E861" s="66"/>
      <c r="F861" s="98" t="s">
        <v>7704</v>
      </c>
      <c r="G861" s="63"/>
      <c r="H861" s="67"/>
      <c r="I861" s="68"/>
      <c r="J861" s="68"/>
      <c r="K861" s="67" t="s">
        <v>10160</v>
      </c>
      <c r="L861" s="71"/>
      <c r="M861" s="72">
        <v>8702.8330078125</v>
      </c>
      <c r="N861" s="72">
        <v>1475.94384765625</v>
      </c>
      <c r="O861" s="73"/>
      <c r="P861" s="74"/>
      <c r="Q861" s="74"/>
      <c r="R861" s="84"/>
      <c r="S861" s="48">
        <v>0</v>
      </c>
      <c r="T861" s="48">
        <v>1</v>
      </c>
      <c r="U861" s="49">
        <v>0</v>
      </c>
      <c r="V861" s="49">
        <v>1</v>
      </c>
      <c r="W861" s="49">
        <v>0</v>
      </c>
      <c r="X861" s="49">
        <v>1</v>
      </c>
      <c r="Y861" s="49">
        <v>0</v>
      </c>
      <c r="Z861" s="49">
        <v>0</v>
      </c>
      <c r="AA861" s="69">
        <v>861</v>
      </c>
      <c r="AB861" s="69"/>
      <c r="AC861" s="70"/>
      <c r="AD861" s="76">
        <v>342</v>
      </c>
      <c r="AE861" s="76">
        <v>11</v>
      </c>
      <c r="AF861" s="76">
        <v>156</v>
      </c>
      <c r="AG861" s="76">
        <v>43</v>
      </c>
      <c r="AH861" s="76"/>
      <c r="AI861" s="76"/>
      <c r="AJ861" s="76"/>
      <c r="AK861" s="76"/>
      <c r="AL861" s="76"/>
      <c r="AM861" s="78">
        <v>43603.151030092595</v>
      </c>
      <c r="AN861" s="76" t="s">
        <v>8071</v>
      </c>
      <c r="AO861" s="81" t="s">
        <v>8930</v>
      </c>
      <c r="AP861" s="76" t="s">
        <v>66</v>
      </c>
      <c r="AQ861" s="48"/>
      <c r="AR861" s="48"/>
      <c r="AS861" s="48"/>
      <c r="AT861" s="48"/>
      <c r="AU861" s="48"/>
      <c r="AV861" s="48"/>
      <c r="AW861" s="102" t="s">
        <v>11041</v>
      </c>
      <c r="AX861" s="102" t="s">
        <v>11041</v>
      </c>
      <c r="AY861" s="102" t="s">
        <v>11728</v>
      </c>
      <c r="AZ861" s="102" t="s">
        <v>11728</v>
      </c>
      <c r="BA861" s="2"/>
      <c r="BB861" s="3"/>
      <c r="BC861" s="3"/>
      <c r="BD861" s="3"/>
      <c r="BE861" s="3"/>
    </row>
    <row r="862" spans="1:57" x14ac:dyDescent="0.3">
      <c r="A862" s="62" t="s">
        <v>1363</v>
      </c>
      <c r="B862" s="63"/>
      <c r="C862" s="63"/>
      <c r="D862" s="64"/>
      <c r="E862" s="66"/>
      <c r="F862" s="98" t="s">
        <v>7705</v>
      </c>
      <c r="G862" s="63"/>
      <c r="H862" s="67"/>
      <c r="I862" s="68"/>
      <c r="J862" s="68"/>
      <c r="K862" s="67" t="s">
        <v>10161</v>
      </c>
      <c r="L862" s="71"/>
      <c r="M862" s="72">
        <v>8610.25</v>
      </c>
      <c r="N862" s="72">
        <v>1559.0955810546875</v>
      </c>
      <c r="O862" s="73"/>
      <c r="P862" s="74"/>
      <c r="Q862" s="74"/>
      <c r="R862" s="84"/>
      <c r="S862" s="48">
        <v>1</v>
      </c>
      <c r="T862" s="48">
        <v>0</v>
      </c>
      <c r="U862" s="49">
        <v>0</v>
      </c>
      <c r="V862" s="49">
        <v>1</v>
      </c>
      <c r="W862" s="49">
        <v>0</v>
      </c>
      <c r="X862" s="49">
        <v>1</v>
      </c>
      <c r="Y862" s="49">
        <v>0</v>
      </c>
      <c r="Z862" s="49">
        <v>0</v>
      </c>
      <c r="AA862" s="69">
        <v>862</v>
      </c>
      <c r="AB862" s="69"/>
      <c r="AC862" s="70"/>
      <c r="AD862" s="76">
        <v>8</v>
      </c>
      <c r="AE862" s="76">
        <v>399205</v>
      </c>
      <c r="AF862" s="76">
        <v>11233</v>
      </c>
      <c r="AG862" s="76">
        <v>40</v>
      </c>
      <c r="AH862" s="76"/>
      <c r="AI862" s="76" t="s">
        <v>5338</v>
      </c>
      <c r="AJ862" s="76" t="s">
        <v>6166</v>
      </c>
      <c r="AK862" s="76"/>
      <c r="AL862" s="76"/>
      <c r="AM862" s="78">
        <v>42172.738518518519</v>
      </c>
      <c r="AN862" s="76" t="s">
        <v>8071</v>
      </c>
      <c r="AO862" s="81" t="s">
        <v>8931</v>
      </c>
      <c r="AP862" s="76" t="s">
        <v>65</v>
      </c>
      <c r="AQ862" s="48"/>
      <c r="AR862" s="48"/>
      <c r="AS862" s="48"/>
      <c r="AT862" s="48"/>
      <c r="AU862" s="48"/>
      <c r="AV862" s="48"/>
      <c r="AW862" s="48"/>
      <c r="AX862" s="48"/>
      <c r="AY862" s="48"/>
      <c r="AZ862" s="48"/>
      <c r="BA862" s="2"/>
      <c r="BB862" s="3"/>
      <c r="BC862" s="3"/>
      <c r="BD862" s="3"/>
      <c r="BE862" s="3"/>
    </row>
    <row r="863" spans="1:57" x14ac:dyDescent="0.3">
      <c r="A863" s="62" t="s">
        <v>842</v>
      </c>
      <c r="B863" s="63"/>
      <c r="C863" s="63"/>
      <c r="D863" s="64"/>
      <c r="E863" s="66"/>
      <c r="F863" s="98" t="s">
        <v>7706</v>
      </c>
      <c r="G863" s="63"/>
      <c r="H863" s="67"/>
      <c r="I863" s="68"/>
      <c r="J863" s="68"/>
      <c r="K863" s="67" t="s">
        <v>10162</v>
      </c>
      <c r="L863" s="71"/>
      <c r="M863" s="72">
        <v>5346.94970703125</v>
      </c>
      <c r="N863" s="72">
        <v>6476.48046875</v>
      </c>
      <c r="O863" s="73"/>
      <c r="P863" s="74"/>
      <c r="Q863" s="74"/>
      <c r="R863" s="84"/>
      <c r="S863" s="48">
        <v>0</v>
      </c>
      <c r="T863" s="48">
        <v>1</v>
      </c>
      <c r="U863" s="49">
        <v>0</v>
      </c>
      <c r="V863" s="49">
        <v>1.2658000000000001E-2</v>
      </c>
      <c r="W863" s="49">
        <v>5.5000000000000002E-5</v>
      </c>
      <c r="X863" s="49">
        <v>0.54666599999999999</v>
      </c>
      <c r="Y863" s="49">
        <v>0</v>
      </c>
      <c r="Z863" s="49">
        <v>0</v>
      </c>
      <c r="AA863" s="69">
        <v>863</v>
      </c>
      <c r="AB863" s="69"/>
      <c r="AC863" s="70"/>
      <c r="AD863" s="76">
        <v>326</v>
      </c>
      <c r="AE863" s="76">
        <v>60</v>
      </c>
      <c r="AF863" s="76">
        <v>12918</v>
      </c>
      <c r="AG863" s="76">
        <v>41883</v>
      </c>
      <c r="AH863" s="76"/>
      <c r="AI863" s="76" t="s">
        <v>5339</v>
      </c>
      <c r="AJ863" s="76"/>
      <c r="AK863" s="76"/>
      <c r="AL863" s="76"/>
      <c r="AM863" s="78">
        <v>43411.092986111114</v>
      </c>
      <c r="AN863" s="76" t="s">
        <v>8071</v>
      </c>
      <c r="AO863" s="81" t="s">
        <v>8932</v>
      </c>
      <c r="AP863" s="76" t="s">
        <v>66</v>
      </c>
      <c r="AQ863" s="48"/>
      <c r="AR863" s="48"/>
      <c r="AS863" s="48"/>
      <c r="AT863" s="48"/>
      <c r="AU863" s="48"/>
      <c r="AV863" s="48"/>
      <c r="AW863" s="102" t="s">
        <v>10866</v>
      </c>
      <c r="AX863" s="102" t="s">
        <v>10866</v>
      </c>
      <c r="AY863" s="102" t="s">
        <v>11554</v>
      </c>
      <c r="AZ863" s="102" t="s">
        <v>11554</v>
      </c>
      <c r="BA863" s="2"/>
      <c r="BB863" s="3"/>
      <c r="BC863" s="3"/>
      <c r="BD863" s="3"/>
      <c r="BE863" s="3"/>
    </row>
    <row r="864" spans="1:57" x14ac:dyDescent="0.3">
      <c r="A864" s="62" t="s">
        <v>843</v>
      </c>
      <c r="B864" s="63"/>
      <c r="C864" s="63"/>
      <c r="D864" s="64"/>
      <c r="E864" s="66"/>
      <c r="F864" s="98" t="s">
        <v>7707</v>
      </c>
      <c r="G864" s="63"/>
      <c r="H864" s="67"/>
      <c r="I864" s="68"/>
      <c r="J864" s="68"/>
      <c r="K864" s="67" t="s">
        <v>10163</v>
      </c>
      <c r="L864" s="71"/>
      <c r="M864" s="72">
        <v>4176.0078125</v>
      </c>
      <c r="N864" s="72">
        <v>9261.4765625</v>
      </c>
      <c r="O864" s="73"/>
      <c r="P864" s="74"/>
      <c r="Q864" s="74"/>
      <c r="R864" s="84"/>
      <c r="S864" s="48">
        <v>1</v>
      </c>
      <c r="T864" s="48">
        <v>1</v>
      </c>
      <c r="U864" s="49">
        <v>0</v>
      </c>
      <c r="V864" s="49">
        <v>0</v>
      </c>
      <c r="W864" s="49">
        <v>0</v>
      </c>
      <c r="X864" s="49">
        <v>1</v>
      </c>
      <c r="Y864" s="49">
        <v>0</v>
      </c>
      <c r="Z864" s="49" t="s">
        <v>10536</v>
      </c>
      <c r="AA864" s="69">
        <v>864</v>
      </c>
      <c r="AB864" s="69"/>
      <c r="AC864" s="70"/>
      <c r="AD864" s="76">
        <v>743</v>
      </c>
      <c r="AE864" s="76">
        <v>96</v>
      </c>
      <c r="AF864" s="76">
        <v>172</v>
      </c>
      <c r="AG864" s="76">
        <v>4</v>
      </c>
      <c r="AH864" s="76"/>
      <c r="AI864" s="76" t="s">
        <v>5340</v>
      </c>
      <c r="AJ864" s="76"/>
      <c r="AK864" s="76"/>
      <c r="AL864" s="76"/>
      <c r="AM864" s="78">
        <v>43682.663726851853</v>
      </c>
      <c r="AN864" s="76" t="s">
        <v>8071</v>
      </c>
      <c r="AO864" s="81" t="s">
        <v>8933</v>
      </c>
      <c r="AP864" s="76" t="s">
        <v>66</v>
      </c>
      <c r="AQ864" s="48"/>
      <c r="AR864" s="48"/>
      <c r="AS864" s="48"/>
      <c r="AT864" s="48"/>
      <c r="AU864" s="48"/>
      <c r="AV864" s="48"/>
      <c r="AW864" s="102" t="s">
        <v>11042</v>
      </c>
      <c r="AX864" s="102" t="s">
        <v>11042</v>
      </c>
      <c r="AY864" s="102" t="s">
        <v>11729</v>
      </c>
      <c r="AZ864" s="102" t="s">
        <v>11729</v>
      </c>
      <c r="BA864" s="2"/>
      <c r="BB864" s="3"/>
      <c r="BC864" s="3"/>
      <c r="BD864" s="3"/>
      <c r="BE864" s="3"/>
    </row>
    <row r="865" spans="1:57" x14ac:dyDescent="0.3">
      <c r="A865" s="62" t="s">
        <v>844</v>
      </c>
      <c r="B865" s="63"/>
      <c r="C865" s="63"/>
      <c r="D865" s="64"/>
      <c r="E865" s="66"/>
      <c r="F865" s="98" t="s">
        <v>7708</v>
      </c>
      <c r="G865" s="63"/>
      <c r="H865" s="67"/>
      <c r="I865" s="68"/>
      <c r="J865" s="68"/>
      <c r="K865" s="67" t="s">
        <v>10164</v>
      </c>
      <c r="L865" s="71"/>
      <c r="M865" s="72">
        <v>7886.11083984375</v>
      </c>
      <c r="N865" s="72">
        <v>6857.03955078125</v>
      </c>
      <c r="O865" s="73"/>
      <c r="P865" s="74"/>
      <c r="Q865" s="74"/>
      <c r="R865" s="84"/>
      <c r="S865" s="48">
        <v>0</v>
      </c>
      <c r="T865" s="48">
        <v>1</v>
      </c>
      <c r="U865" s="49">
        <v>0</v>
      </c>
      <c r="V865" s="49">
        <v>6.9439999999999997E-3</v>
      </c>
      <c r="W865" s="49">
        <v>0</v>
      </c>
      <c r="X865" s="49">
        <v>0.54690300000000003</v>
      </c>
      <c r="Y865" s="49">
        <v>0</v>
      </c>
      <c r="Z865" s="49">
        <v>0</v>
      </c>
      <c r="AA865" s="69">
        <v>865</v>
      </c>
      <c r="AB865" s="69"/>
      <c r="AC865" s="70"/>
      <c r="AD865" s="76">
        <v>326</v>
      </c>
      <c r="AE865" s="76">
        <v>197</v>
      </c>
      <c r="AF865" s="76">
        <v>13627</v>
      </c>
      <c r="AG865" s="76">
        <v>1681</v>
      </c>
      <c r="AH865" s="76"/>
      <c r="AI865" s="76" t="s">
        <v>5341</v>
      </c>
      <c r="AJ865" s="76"/>
      <c r="AK865" s="76"/>
      <c r="AL865" s="76"/>
      <c r="AM865" s="78">
        <v>40311.336898148147</v>
      </c>
      <c r="AN865" s="76" t="s">
        <v>8071</v>
      </c>
      <c r="AO865" s="81" t="s">
        <v>8934</v>
      </c>
      <c r="AP865" s="76" t="s">
        <v>66</v>
      </c>
      <c r="AQ865" s="48" t="s">
        <v>2126</v>
      </c>
      <c r="AR865" s="48" t="s">
        <v>2126</v>
      </c>
      <c r="AS865" s="48" t="s">
        <v>2350</v>
      </c>
      <c r="AT865" s="48" t="s">
        <v>2350</v>
      </c>
      <c r="AU865" s="48"/>
      <c r="AV865" s="48"/>
      <c r="AW865" s="102" t="s">
        <v>10618</v>
      </c>
      <c r="AX865" s="102" t="s">
        <v>10618</v>
      </c>
      <c r="AY865" s="102" t="s">
        <v>11307</v>
      </c>
      <c r="AZ865" s="102" t="s">
        <v>11307</v>
      </c>
      <c r="BA865" s="2"/>
      <c r="BB865" s="3"/>
      <c r="BC865" s="3"/>
      <c r="BD865" s="3"/>
      <c r="BE865" s="3"/>
    </row>
    <row r="866" spans="1:57" x14ac:dyDescent="0.3">
      <c r="A866" s="62" t="s">
        <v>845</v>
      </c>
      <c r="B866" s="63"/>
      <c r="C866" s="63"/>
      <c r="D866" s="64"/>
      <c r="E866" s="66"/>
      <c r="F866" s="98" t="s">
        <v>7709</v>
      </c>
      <c r="G866" s="63"/>
      <c r="H866" s="67"/>
      <c r="I866" s="68"/>
      <c r="J866" s="68"/>
      <c r="K866" s="67" t="s">
        <v>10165</v>
      </c>
      <c r="L866" s="71"/>
      <c r="M866" s="72">
        <v>8534.6572265625</v>
      </c>
      <c r="N866" s="72">
        <v>4864.37841796875</v>
      </c>
      <c r="O866" s="73"/>
      <c r="P866" s="74"/>
      <c r="Q866" s="74"/>
      <c r="R866" s="84"/>
      <c r="S866" s="48">
        <v>0</v>
      </c>
      <c r="T866" s="48">
        <v>1</v>
      </c>
      <c r="U866" s="49">
        <v>0</v>
      </c>
      <c r="V866" s="49">
        <v>0.14285700000000001</v>
      </c>
      <c r="W866" s="49">
        <v>0</v>
      </c>
      <c r="X866" s="49">
        <v>0.65540500000000002</v>
      </c>
      <c r="Y866" s="49">
        <v>0</v>
      </c>
      <c r="Z866" s="49">
        <v>0</v>
      </c>
      <c r="AA866" s="69">
        <v>866</v>
      </c>
      <c r="AB866" s="69"/>
      <c r="AC866" s="70"/>
      <c r="AD866" s="76">
        <v>251</v>
      </c>
      <c r="AE866" s="76">
        <v>603</v>
      </c>
      <c r="AF866" s="76">
        <v>6282</v>
      </c>
      <c r="AG866" s="76">
        <v>43752</v>
      </c>
      <c r="AH866" s="76"/>
      <c r="AI866" s="76" t="s">
        <v>5342</v>
      </c>
      <c r="AJ866" s="76" t="s">
        <v>5947</v>
      </c>
      <c r="AK866" s="76"/>
      <c r="AL866" s="76"/>
      <c r="AM866" s="78">
        <v>43250.590324074074</v>
      </c>
      <c r="AN866" s="76" t="s">
        <v>8071</v>
      </c>
      <c r="AO866" s="81" t="s">
        <v>8935</v>
      </c>
      <c r="AP866" s="76" t="s">
        <v>66</v>
      </c>
      <c r="AQ866" s="48"/>
      <c r="AR866" s="48"/>
      <c r="AS866" s="48"/>
      <c r="AT866" s="48"/>
      <c r="AU866" s="48"/>
      <c r="AV866" s="48"/>
      <c r="AW866" s="102" t="s">
        <v>11043</v>
      </c>
      <c r="AX866" s="102" t="s">
        <v>11043</v>
      </c>
      <c r="AY866" s="102" t="s">
        <v>11730</v>
      </c>
      <c r="AZ866" s="102" t="s">
        <v>11730</v>
      </c>
      <c r="BA866" s="2"/>
      <c r="BB866" s="3"/>
      <c r="BC866" s="3"/>
      <c r="BD866" s="3"/>
      <c r="BE866" s="3"/>
    </row>
    <row r="867" spans="1:57" x14ac:dyDescent="0.3">
      <c r="A867" s="62" t="s">
        <v>1364</v>
      </c>
      <c r="B867" s="63"/>
      <c r="C867" s="63"/>
      <c r="D867" s="64"/>
      <c r="E867" s="66"/>
      <c r="F867" s="98" t="s">
        <v>7710</v>
      </c>
      <c r="G867" s="63"/>
      <c r="H867" s="67"/>
      <c r="I867" s="68"/>
      <c r="J867" s="68"/>
      <c r="K867" s="67" t="s">
        <v>10166</v>
      </c>
      <c r="L867" s="71"/>
      <c r="M867" s="72">
        <v>8718.263671875</v>
      </c>
      <c r="N867" s="72">
        <v>4968.31787109375</v>
      </c>
      <c r="O867" s="73"/>
      <c r="P867" s="74"/>
      <c r="Q867" s="74"/>
      <c r="R867" s="84"/>
      <c r="S867" s="48">
        <v>4</v>
      </c>
      <c r="T867" s="48">
        <v>0</v>
      </c>
      <c r="U867" s="49">
        <v>12</v>
      </c>
      <c r="V867" s="49">
        <v>0.25</v>
      </c>
      <c r="W867" s="49">
        <v>0</v>
      </c>
      <c r="X867" s="49">
        <v>2.378377</v>
      </c>
      <c r="Y867" s="49">
        <v>0</v>
      </c>
      <c r="Z867" s="49">
        <v>0</v>
      </c>
      <c r="AA867" s="69">
        <v>867</v>
      </c>
      <c r="AB867" s="69"/>
      <c r="AC867" s="70"/>
      <c r="AD867" s="76">
        <v>328</v>
      </c>
      <c r="AE867" s="76">
        <v>2610</v>
      </c>
      <c r="AF867" s="76">
        <v>15852</v>
      </c>
      <c r="AG867" s="76">
        <v>41715</v>
      </c>
      <c r="AH867" s="76"/>
      <c r="AI867" s="76" t="s">
        <v>5343</v>
      </c>
      <c r="AJ867" s="76" t="s">
        <v>6167</v>
      </c>
      <c r="AK867" s="81" t="s">
        <v>6715</v>
      </c>
      <c r="AL867" s="76"/>
      <c r="AM867" s="78">
        <v>43437.784930555557</v>
      </c>
      <c r="AN867" s="76" t="s">
        <v>8071</v>
      </c>
      <c r="AO867" s="81" t="s">
        <v>8936</v>
      </c>
      <c r="AP867" s="76" t="s">
        <v>65</v>
      </c>
      <c r="AQ867" s="48"/>
      <c r="AR867" s="48"/>
      <c r="AS867" s="48"/>
      <c r="AT867" s="48"/>
      <c r="AU867" s="48"/>
      <c r="AV867" s="48"/>
      <c r="AW867" s="48"/>
      <c r="AX867" s="48"/>
      <c r="AY867" s="48"/>
      <c r="AZ867" s="48"/>
      <c r="BA867" s="2"/>
      <c r="BB867" s="3"/>
      <c r="BC867" s="3"/>
      <c r="BD867" s="3"/>
      <c r="BE867" s="3"/>
    </row>
    <row r="868" spans="1:57" x14ac:dyDescent="0.3">
      <c r="A868" s="62" t="s">
        <v>846</v>
      </c>
      <c r="B868" s="63"/>
      <c r="C868" s="63"/>
      <c r="D868" s="64"/>
      <c r="E868" s="66"/>
      <c r="F868" s="98" t="s">
        <v>7711</v>
      </c>
      <c r="G868" s="63"/>
      <c r="H868" s="67"/>
      <c r="I868" s="68"/>
      <c r="J868" s="68"/>
      <c r="K868" s="67" t="s">
        <v>10167</v>
      </c>
      <c r="L868" s="71"/>
      <c r="M868" s="72">
        <v>7369.3662109375</v>
      </c>
      <c r="N868" s="72">
        <v>6816.0400390625</v>
      </c>
      <c r="O868" s="73"/>
      <c r="P868" s="74"/>
      <c r="Q868" s="74"/>
      <c r="R868" s="84"/>
      <c r="S868" s="48">
        <v>0</v>
      </c>
      <c r="T868" s="48">
        <v>1</v>
      </c>
      <c r="U868" s="49">
        <v>0</v>
      </c>
      <c r="V868" s="49">
        <v>6.9439999999999997E-3</v>
      </c>
      <c r="W868" s="49">
        <v>0</v>
      </c>
      <c r="X868" s="49">
        <v>0.54690300000000003</v>
      </c>
      <c r="Y868" s="49">
        <v>0</v>
      </c>
      <c r="Z868" s="49">
        <v>0</v>
      </c>
      <c r="AA868" s="69">
        <v>868</v>
      </c>
      <c r="AB868" s="69"/>
      <c r="AC868" s="70"/>
      <c r="AD868" s="76">
        <v>473</v>
      </c>
      <c r="AE868" s="76">
        <v>97</v>
      </c>
      <c r="AF868" s="76">
        <v>3966</v>
      </c>
      <c r="AG868" s="76">
        <v>9318</v>
      </c>
      <c r="AH868" s="76"/>
      <c r="AI868" s="76" t="s">
        <v>5344</v>
      </c>
      <c r="AJ868" s="76" t="s">
        <v>5658</v>
      </c>
      <c r="AK868" s="81" t="s">
        <v>6716</v>
      </c>
      <c r="AL868" s="76"/>
      <c r="AM868" s="78">
        <v>42827.747581018521</v>
      </c>
      <c r="AN868" s="76" t="s">
        <v>8071</v>
      </c>
      <c r="AO868" s="81" t="s">
        <v>8937</v>
      </c>
      <c r="AP868" s="76" t="s">
        <v>66</v>
      </c>
      <c r="AQ868" s="48" t="s">
        <v>2126</v>
      </c>
      <c r="AR868" s="48" t="s">
        <v>2126</v>
      </c>
      <c r="AS868" s="48" t="s">
        <v>2350</v>
      </c>
      <c r="AT868" s="48" t="s">
        <v>2350</v>
      </c>
      <c r="AU868" s="48"/>
      <c r="AV868" s="48"/>
      <c r="AW868" s="102" t="s">
        <v>10618</v>
      </c>
      <c r="AX868" s="102" t="s">
        <v>10618</v>
      </c>
      <c r="AY868" s="102" t="s">
        <v>11307</v>
      </c>
      <c r="AZ868" s="102" t="s">
        <v>11307</v>
      </c>
      <c r="BA868" s="2"/>
      <c r="BB868" s="3"/>
      <c r="BC868" s="3"/>
      <c r="BD868" s="3"/>
      <c r="BE868" s="3"/>
    </row>
    <row r="869" spans="1:57" x14ac:dyDescent="0.3">
      <c r="A869" s="62" t="s">
        <v>847</v>
      </c>
      <c r="B869" s="63"/>
      <c r="C869" s="63"/>
      <c r="D869" s="64"/>
      <c r="E869" s="66"/>
      <c r="F869" s="98" t="s">
        <v>7712</v>
      </c>
      <c r="G869" s="63"/>
      <c r="H869" s="67"/>
      <c r="I869" s="68"/>
      <c r="J869" s="68"/>
      <c r="K869" s="67" t="s">
        <v>10168</v>
      </c>
      <c r="L869" s="71"/>
      <c r="M869" s="72">
        <v>2863.650146484375</v>
      </c>
      <c r="N869" s="72">
        <v>9031.7177734375</v>
      </c>
      <c r="O869" s="73"/>
      <c r="P869" s="74"/>
      <c r="Q869" s="74"/>
      <c r="R869" s="84"/>
      <c r="S869" s="48">
        <v>1</v>
      </c>
      <c r="T869" s="48">
        <v>1</v>
      </c>
      <c r="U869" s="49">
        <v>0</v>
      </c>
      <c r="V869" s="49">
        <v>0</v>
      </c>
      <c r="W869" s="49">
        <v>0</v>
      </c>
      <c r="X869" s="49">
        <v>1</v>
      </c>
      <c r="Y869" s="49">
        <v>0</v>
      </c>
      <c r="Z869" s="49" t="s">
        <v>10536</v>
      </c>
      <c r="AA869" s="69">
        <v>869</v>
      </c>
      <c r="AB869" s="69"/>
      <c r="AC869" s="70"/>
      <c r="AD869" s="76">
        <v>2963</v>
      </c>
      <c r="AE869" s="76">
        <v>2006</v>
      </c>
      <c r="AF869" s="76">
        <v>16855</v>
      </c>
      <c r="AG869" s="76">
        <v>7147</v>
      </c>
      <c r="AH869" s="76"/>
      <c r="AI869" s="76" t="s">
        <v>5345</v>
      </c>
      <c r="AJ869" s="76" t="s">
        <v>6168</v>
      </c>
      <c r="AK869" s="76"/>
      <c r="AL869" s="76"/>
      <c r="AM869" s="78">
        <v>40029.630393518521</v>
      </c>
      <c r="AN869" s="76" t="s">
        <v>8071</v>
      </c>
      <c r="AO869" s="81" t="s">
        <v>8938</v>
      </c>
      <c r="AP869" s="76" t="s">
        <v>66</v>
      </c>
      <c r="AQ869" s="48"/>
      <c r="AR869" s="48"/>
      <c r="AS869" s="48"/>
      <c r="AT869" s="48"/>
      <c r="AU869" s="48" t="s">
        <v>2400</v>
      </c>
      <c r="AV869" s="48" t="s">
        <v>2400</v>
      </c>
      <c r="AW869" s="102" t="s">
        <v>11044</v>
      </c>
      <c r="AX869" s="102" t="s">
        <v>11044</v>
      </c>
      <c r="AY869" s="102" t="s">
        <v>11731</v>
      </c>
      <c r="AZ869" s="102" t="s">
        <v>11731</v>
      </c>
      <c r="BA869" s="2"/>
      <c r="BB869" s="3"/>
      <c r="BC869" s="3"/>
      <c r="BD869" s="3"/>
      <c r="BE869" s="3"/>
    </row>
    <row r="870" spans="1:57" x14ac:dyDescent="0.3">
      <c r="A870" s="62" t="s">
        <v>848</v>
      </c>
      <c r="B870" s="63"/>
      <c r="C870" s="63"/>
      <c r="D870" s="64"/>
      <c r="E870" s="66"/>
      <c r="F870" s="98" t="s">
        <v>7713</v>
      </c>
      <c r="G870" s="63"/>
      <c r="H870" s="67"/>
      <c r="I870" s="68"/>
      <c r="J870" s="68"/>
      <c r="K870" s="67" t="s">
        <v>10169</v>
      </c>
      <c r="L870" s="71"/>
      <c r="M870" s="72">
        <v>4563.6103515625</v>
      </c>
      <c r="N870" s="72">
        <v>9084.2861328125</v>
      </c>
      <c r="O870" s="73"/>
      <c r="P870" s="74"/>
      <c r="Q870" s="74"/>
      <c r="R870" s="84"/>
      <c r="S870" s="48">
        <v>1</v>
      </c>
      <c r="T870" s="48">
        <v>1</v>
      </c>
      <c r="U870" s="49">
        <v>0</v>
      </c>
      <c r="V870" s="49">
        <v>0</v>
      </c>
      <c r="W870" s="49">
        <v>0</v>
      </c>
      <c r="X870" s="49">
        <v>1</v>
      </c>
      <c r="Y870" s="49">
        <v>0</v>
      </c>
      <c r="Z870" s="49" t="s">
        <v>10536</v>
      </c>
      <c r="AA870" s="69">
        <v>870</v>
      </c>
      <c r="AB870" s="69"/>
      <c r="AC870" s="70"/>
      <c r="AD870" s="76">
        <v>1066</v>
      </c>
      <c r="AE870" s="76">
        <v>239</v>
      </c>
      <c r="AF870" s="76">
        <v>4604</v>
      </c>
      <c r="AG870" s="76">
        <v>6012</v>
      </c>
      <c r="AH870" s="76"/>
      <c r="AI870" s="76" t="s">
        <v>5346</v>
      </c>
      <c r="AJ870" s="76" t="s">
        <v>6169</v>
      </c>
      <c r="AK870" s="81" t="s">
        <v>6717</v>
      </c>
      <c r="AL870" s="76"/>
      <c r="AM870" s="78">
        <v>42287.930138888885</v>
      </c>
      <c r="AN870" s="76" t="s">
        <v>8071</v>
      </c>
      <c r="AO870" s="81" t="s">
        <v>8939</v>
      </c>
      <c r="AP870" s="76" t="s">
        <v>66</v>
      </c>
      <c r="AQ870" s="48" t="s">
        <v>2268</v>
      </c>
      <c r="AR870" s="48" t="s">
        <v>2268</v>
      </c>
      <c r="AS870" s="48" t="s">
        <v>2350</v>
      </c>
      <c r="AT870" s="48" t="s">
        <v>2350</v>
      </c>
      <c r="AU870" s="48"/>
      <c r="AV870" s="48"/>
      <c r="AW870" s="102" t="s">
        <v>11045</v>
      </c>
      <c r="AX870" s="102" t="s">
        <v>11045</v>
      </c>
      <c r="AY870" s="102" t="s">
        <v>11732</v>
      </c>
      <c r="AZ870" s="102" t="s">
        <v>11732</v>
      </c>
      <c r="BA870" s="2"/>
      <c r="BB870" s="3"/>
      <c r="BC870" s="3"/>
      <c r="BD870" s="3"/>
      <c r="BE870" s="3"/>
    </row>
    <row r="871" spans="1:57" x14ac:dyDescent="0.3">
      <c r="A871" s="62" t="s">
        <v>849</v>
      </c>
      <c r="B871" s="63"/>
      <c r="C871" s="63"/>
      <c r="D871" s="64"/>
      <c r="E871" s="66"/>
      <c r="F871" s="98" t="s">
        <v>7714</v>
      </c>
      <c r="G871" s="63"/>
      <c r="H871" s="67"/>
      <c r="I871" s="68"/>
      <c r="J871" s="68"/>
      <c r="K871" s="67" t="s">
        <v>10170</v>
      </c>
      <c r="L871" s="71"/>
      <c r="M871" s="72">
        <v>3919.361083984375</v>
      </c>
      <c r="N871" s="72">
        <v>1164.124755859375</v>
      </c>
      <c r="O871" s="73"/>
      <c r="P871" s="74"/>
      <c r="Q871" s="74"/>
      <c r="R871" s="84"/>
      <c r="S871" s="48">
        <v>0</v>
      </c>
      <c r="T871" s="48">
        <v>1</v>
      </c>
      <c r="U871" s="49">
        <v>0</v>
      </c>
      <c r="V871" s="49">
        <v>0.33333299999999999</v>
      </c>
      <c r="W871" s="49">
        <v>0</v>
      </c>
      <c r="X871" s="49">
        <v>0.77027000000000001</v>
      </c>
      <c r="Y871" s="49">
        <v>0</v>
      </c>
      <c r="Z871" s="49">
        <v>0</v>
      </c>
      <c r="AA871" s="69">
        <v>871</v>
      </c>
      <c r="AB871" s="69"/>
      <c r="AC871" s="70"/>
      <c r="AD871" s="76">
        <v>650</v>
      </c>
      <c r="AE871" s="76">
        <v>1153</v>
      </c>
      <c r="AF871" s="76">
        <v>15461</v>
      </c>
      <c r="AG871" s="76">
        <v>10035</v>
      </c>
      <c r="AH871" s="76"/>
      <c r="AI871" s="76" t="s">
        <v>5347</v>
      </c>
      <c r="AJ871" s="76" t="s">
        <v>6170</v>
      </c>
      <c r="AK871" s="76"/>
      <c r="AL871" s="76"/>
      <c r="AM871" s="78">
        <v>41087.622303240743</v>
      </c>
      <c r="AN871" s="76" t="s">
        <v>8071</v>
      </c>
      <c r="AO871" s="81" t="s">
        <v>8940</v>
      </c>
      <c r="AP871" s="76" t="s">
        <v>66</v>
      </c>
      <c r="AQ871" s="48"/>
      <c r="AR871" s="48"/>
      <c r="AS871" s="48"/>
      <c r="AT871" s="48"/>
      <c r="AU871" s="48"/>
      <c r="AV871" s="48"/>
      <c r="AW871" s="102" t="s">
        <v>11046</v>
      </c>
      <c r="AX871" s="102" t="s">
        <v>11046</v>
      </c>
      <c r="AY871" s="102" t="s">
        <v>11733</v>
      </c>
      <c r="AZ871" s="102" t="s">
        <v>11733</v>
      </c>
      <c r="BA871" s="2"/>
      <c r="BB871" s="3"/>
      <c r="BC871" s="3"/>
      <c r="BD871" s="3"/>
      <c r="BE871" s="3"/>
    </row>
    <row r="872" spans="1:57" x14ac:dyDescent="0.3">
      <c r="A872" s="62" t="s">
        <v>850</v>
      </c>
      <c r="B872" s="63"/>
      <c r="C872" s="63"/>
      <c r="D872" s="64"/>
      <c r="E872" s="66"/>
      <c r="F872" s="98" t="s">
        <v>7715</v>
      </c>
      <c r="G872" s="63"/>
      <c r="H872" s="67"/>
      <c r="I872" s="68"/>
      <c r="J872" s="68"/>
      <c r="K872" s="67" t="s">
        <v>10171</v>
      </c>
      <c r="L872" s="71"/>
      <c r="M872" s="72">
        <v>964.82952880859375</v>
      </c>
      <c r="N872" s="72">
        <v>9429.4521484375</v>
      </c>
      <c r="O872" s="73"/>
      <c r="P872" s="74"/>
      <c r="Q872" s="74"/>
      <c r="R872" s="84"/>
      <c r="S872" s="48">
        <v>1</v>
      </c>
      <c r="T872" s="48">
        <v>1</v>
      </c>
      <c r="U872" s="49">
        <v>0</v>
      </c>
      <c r="V872" s="49">
        <v>0</v>
      </c>
      <c r="W872" s="49">
        <v>0</v>
      </c>
      <c r="X872" s="49">
        <v>1</v>
      </c>
      <c r="Y872" s="49">
        <v>0</v>
      </c>
      <c r="Z872" s="49" t="s">
        <v>10536</v>
      </c>
      <c r="AA872" s="69">
        <v>872</v>
      </c>
      <c r="AB872" s="69"/>
      <c r="AC872" s="70"/>
      <c r="AD872" s="76">
        <v>325</v>
      </c>
      <c r="AE872" s="76">
        <v>652</v>
      </c>
      <c r="AF872" s="76">
        <v>2351</v>
      </c>
      <c r="AG872" s="76">
        <v>16988</v>
      </c>
      <c r="AH872" s="76"/>
      <c r="AI872" s="76" t="s">
        <v>5348</v>
      </c>
      <c r="AJ872" s="76" t="s">
        <v>5781</v>
      </c>
      <c r="AK872" s="81" t="s">
        <v>6718</v>
      </c>
      <c r="AL872" s="76"/>
      <c r="AM872" s="78">
        <v>43280.0940162037</v>
      </c>
      <c r="AN872" s="76" t="s">
        <v>8071</v>
      </c>
      <c r="AO872" s="81" t="s">
        <v>8941</v>
      </c>
      <c r="AP872" s="76" t="s">
        <v>66</v>
      </c>
      <c r="AQ872" s="48" t="s">
        <v>2269</v>
      </c>
      <c r="AR872" s="48" t="s">
        <v>2269</v>
      </c>
      <c r="AS872" s="48" t="s">
        <v>2350</v>
      </c>
      <c r="AT872" s="48" t="s">
        <v>2350</v>
      </c>
      <c r="AU872" s="48"/>
      <c r="AV872" s="48"/>
      <c r="AW872" s="102" t="s">
        <v>11047</v>
      </c>
      <c r="AX872" s="102" t="s">
        <v>11047</v>
      </c>
      <c r="AY872" s="102" t="s">
        <v>11734</v>
      </c>
      <c r="AZ872" s="102" t="s">
        <v>11734</v>
      </c>
      <c r="BA872" s="2"/>
      <c r="BB872" s="3"/>
      <c r="BC872" s="3"/>
      <c r="BD872" s="3"/>
      <c r="BE872" s="3"/>
    </row>
    <row r="873" spans="1:57" x14ac:dyDescent="0.3">
      <c r="A873" s="62" t="s">
        <v>851</v>
      </c>
      <c r="B873" s="63"/>
      <c r="C873" s="63"/>
      <c r="D873" s="64"/>
      <c r="E873" s="66"/>
      <c r="F873" s="98" t="s">
        <v>7716</v>
      </c>
      <c r="G873" s="63"/>
      <c r="H873" s="67"/>
      <c r="I873" s="68"/>
      <c r="J873" s="68"/>
      <c r="K873" s="67" t="s">
        <v>10172</v>
      </c>
      <c r="L873" s="71"/>
      <c r="M873" s="72">
        <v>4412.8173828125</v>
      </c>
      <c r="N873" s="72">
        <v>9678.904296875</v>
      </c>
      <c r="O873" s="73"/>
      <c r="P873" s="74"/>
      <c r="Q873" s="74"/>
      <c r="R873" s="84"/>
      <c r="S873" s="48">
        <v>1</v>
      </c>
      <c r="T873" s="48">
        <v>1</v>
      </c>
      <c r="U873" s="49">
        <v>0</v>
      </c>
      <c r="V873" s="49">
        <v>0</v>
      </c>
      <c r="W873" s="49">
        <v>0</v>
      </c>
      <c r="X873" s="49">
        <v>1</v>
      </c>
      <c r="Y873" s="49">
        <v>0</v>
      </c>
      <c r="Z873" s="49" t="s">
        <v>10536</v>
      </c>
      <c r="AA873" s="69">
        <v>873</v>
      </c>
      <c r="AB873" s="69"/>
      <c r="AC873" s="70"/>
      <c r="AD873" s="76">
        <v>1199</v>
      </c>
      <c r="AE873" s="76">
        <v>603</v>
      </c>
      <c r="AF873" s="76">
        <v>6446</v>
      </c>
      <c r="AG873" s="76">
        <v>30257</v>
      </c>
      <c r="AH873" s="76"/>
      <c r="AI873" s="76" t="s">
        <v>5349</v>
      </c>
      <c r="AJ873" s="76"/>
      <c r="AK873" s="76"/>
      <c r="AL873" s="76"/>
      <c r="AM873" s="78">
        <v>39851.803449074076</v>
      </c>
      <c r="AN873" s="76" t="s">
        <v>8071</v>
      </c>
      <c r="AO873" s="81" t="s">
        <v>8942</v>
      </c>
      <c r="AP873" s="76" t="s">
        <v>66</v>
      </c>
      <c r="AQ873" s="48" t="s">
        <v>2270</v>
      </c>
      <c r="AR873" s="48" t="s">
        <v>2270</v>
      </c>
      <c r="AS873" s="48" t="s">
        <v>2350</v>
      </c>
      <c r="AT873" s="48" t="s">
        <v>2350</v>
      </c>
      <c r="AU873" s="48"/>
      <c r="AV873" s="48"/>
      <c r="AW873" s="102" t="s">
        <v>11048</v>
      </c>
      <c r="AX873" s="102" t="s">
        <v>11048</v>
      </c>
      <c r="AY873" s="102" t="s">
        <v>11735</v>
      </c>
      <c r="AZ873" s="102" t="s">
        <v>11735</v>
      </c>
      <c r="BA873" s="2"/>
      <c r="BB873" s="3"/>
      <c r="BC873" s="3"/>
      <c r="BD873" s="3"/>
      <c r="BE873" s="3"/>
    </row>
    <row r="874" spans="1:57" x14ac:dyDescent="0.3">
      <c r="A874" s="62" t="s">
        <v>852</v>
      </c>
      <c r="B874" s="63"/>
      <c r="C874" s="63"/>
      <c r="D874" s="64"/>
      <c r="E874" s="66"/>
      <c r="F874" s="98" t="s">
        <v>7717</v>
      </c>
      <c r="G874" s="63"/>
      <c r="H874" s="67"/>
      <c r="I874" s="68"/>
      <c r="J874" s="68"/>
      <c r="K874" s="67" t="s">
        <v>10173</v>
      </c>
      <c r="L874" s="71"/>
      <c r="M874" s="72">
        <v>719.3531494140625</v>
      </c>
      <c r="N874" s="72">
        <v>9067.5751953125</v>
      </c>
      <c r="O874" s="73"/>
      <c r="P874" s="74"/>
      <c r="Q874" s="74"/>
      <c r="R874" s="84"/>
      <c r="S874" s="48">
        <v>1</v>
      </c>
      <c r="T874" s="48">
        <v>1</v>
      </c>
      <c r="U874" s="49">
        <v>0</v>
      </c>
      <c r="V874" s="49">
        <v>0</v>
      </c>
      <c r="W874" s="49">
        <v>0</v>
      </c>
      <c r="X874" s="49">
        <v>1</v>
      </c>
      <c r="Y874" s="49">
        <v>0</v>
      </c>
      <c r="Z874" s="49" t="s">
        <v>10536</v>
      </c>
      <c r="AA874" s="69">
        <v>874</v>
      </c>
      <c r="AB874" s="69"/>
      <c r="AC874" s="70"/>
      <c r="AD874" s="76">
        <v>1262</v>
      </c>
      <c r="AE874" s="76">
        <v>515</v>
      </c>
      <c r="AF874" s="76">
        <v>868</v>
      </c>
      <c r="AG874" s="76">
        <v>886</v>
      </c>
      <c r="AH874" s="76"/>
      <c r="AI874" s="76" t="s">
        <v>5350</v>
      </c>
      <c r="AJ874" s="76"/>
      <c r="AK874" s="76"/>
      <c r="AL874" s="76"/>
      <c r="AM874" s="78">
        <v>40749.625879629632</v>
      </c>
      <c r="AN874" s="76" t="s">
        <v>8071</v>
      </c>
      <c r="AO874" s="81" t="s">
        <v>8943</v>
      </c>
      <c r="AP874" s="76" t="s">
        <v>66</v>
      </c>
      <c r="AQ874" s="48" t="s">
        <v>2271</v>
      </c>
      <c r="AR874" s="48" t="s">
        <v>2271</v>
      </c>
      <c r="AS874" s="48" t="s">
        <v>2350</v>
      </c>
      <c r="AT874" s="48" t="s">
        <v>2350</v>
      </c>
      <c r="AU874" s="48"/>
      <c r="AV874" s="48"/>
      <c r="AW874" s="102" t="s">
        <v>11049</v>
      </c>
      <c r="AX874" s="102" t="s">
        <v>11049</v>
      </c>
      <c r="AY874" s="102" t="s">
        <v>11736</v>
      </c>
      <c r="AZ874" s="102" t="s">
        <v>11736</v>
      </c>
      <c r="BA874" s="2"/>
      <c r="BB874" s="3"/>
      <c r="BC874" s="3"/>
      <c r="BD874" s="3"/>
      <c r="BE874" s="3"/>
    </row>
    <row r="875" spans="1:57" x14ac:dyDescent="0.3">
      <c r="A875" s="62" t="s">
        <v>853</v>
      </c>
      <c r="B875" s="63"/>
      <c r="C875" s="63"/>
      <c r="D875" s="64"/>
      <c r="E875" s="66"/>
      <c r="F875" s="98" t="s">
        <v>7718</v>
      </c>
      <c r="G875" s="63"/>
      <c r="H875" s="67"/>
      <c r="I875" s="68"/>
      <c r="J875" s="68"/>
      <c r="K875" s="67" t="s">
        <v>10174</v>
      </c>
      <c r="L875" s="71"/>
      <c r="M875" s="72">
        <v>6690.5419921875</v>
      </c>
      <c r="N875" s="72">
        <v>9460.9658203125</v>
      </c>
      <c r="O875" s="73"/>
      <c r="P875" s="74"/>
      <c r="Q875" s="74"/>
      <c r="R875" s="84"/>
      <c r="S875" s="48">
        <v>1</v>
      </c>
      <c r="T875" s="48">
        <v>1</v>
      </c>
      <c r="U875" s="49">
        <v>0</v>
      </c>
      <c r="V875" s="49">
        <v>0</v>
      </c>
      <c r="W875" s="49">
        <v>0</v>
      </c>
      <c r="X875" s="49">
        <v>1</v>
      </c>
      <c r="Y875" s="49">
        <v>0</v>
      </c>
      <c r="Z875" s="49" t="s">
        <v>10536</v>
      </c>
      <c r="AA875" s="69">
        <v>875</v>
      </c>
      <c r="AB875" s="69"/>
      <c r="AC875" s="70"/>
      <c r="AD875" s="76">
        <v>321</v>
      </c>
      <c r="AE875" s="76">
        <v>62</v>
      </c>
      <c r="AF875" s="76">
        <v>7943</v>
      </c>
      <c r="AG875" s="76">
        <v>3677</v>
      </c>
      <c r="AH875" s="76"/>
      <c r="AI875" s="76"/>
      <c r="AJ875" s="76" t="s">
        <v>6171</v>
      </c>
      <c r="AK875" s="76"/>
      <c r="AL875" s="76"/>
      <c r="AM875" s="78">
        <v>41209.831261574072</v>
      </c>
      <c r="AN875" s="76" t="s">
        <v>8071</v>
      </c>
      <c r="AO875" s="81" t="s">
        <v>8944</v>
      </c>
      <c r="AP875" s="76" t="s">
        <v>66</v>
      </c>
      <c r="AQ875" s="48"/>
      <c r="AR875" s="48"/>
      <c r="AS875" s="48"/>
      <c r="AT875" s="48"/>
      <c r="AU875" s="48"/>
      <c r="AV875" s="48"/>
      <c r="AW875" s="102" t="s">
        <v>11050</v>
      </c>
      <c r="AX875" s="102" t="s">
        <v>11050</v>
      </c>
      <c r="AY875" s="102" t="s">
        <v>11737</v>
      </c>
      <c r="AZ875" s="102" t="s">
        <v>11737</v>
      </c>
      <c r="BA875" s="2"/>
      <c r="BB875" s="3"/>
      <c r="BC875" s="3"/>
      <c r="BD875" s="3"/>
      <c r="BE875" s="3"/>
    </row>
    <row r="876" spans="1:57" x14ac:dyDescent="0.3">
      <c r="A876" s="62" t="s">
        <v>854</v>
      </c>
      <c r="B876" s="63"/>
      <c r="C876" s="63"/>
      <c r="D876" s="64"/>
      <c r="E876" s="66"/>
      <c r="F876" s="98" t="s">
        <v>7719</v>
      </c>
      <c r="G876" s="63"/>
      <c r="H876" s="67"/>
      <c r="I876" s="68"/>
      <c r="J876" s="68"/>
      <c r="K876" s="67" t="s">
        <v>10175</v>
      </c>
      <c r="L876" s="71"/>
      <c r="M876" s="72">
        <v>6125.29345703125</v>
      </c>
      <c r="N876" s="72">
        <v>9044.875</v>
      </c>
      <c r="O876" s="73"/>
      <c r="P876" s="74"/>
      <c r="Q876" s="74"/>
      <c r="R876" s="84"/>
      <c r="S876" s="48">
        <v>1</v>
      </c>
      <c r="T876" s="48">
        <v>1</v>
      </c>
      <c r="U876" s="49">
        <v>0</v>
      </c>
      <c r="V876" s="49">
        <v>0</v>
      </c>
      <c r="W876" s="49">
        <v>0</v>
      </c>
      <c r="X876" s="49">
        <v>1</v>
      </c>
      <c r="Y876" s="49">
        <v>0</v>
      </c>
      <c r="Z876" s="49" t="s">
        <v>10536</v>
      </c>
      <c r="AA876" s="69">
        <v>876</v>
      </c>
      <c r="AB876" s="69"/>
      <c r="AC876" s="70"/>
      <c r="AD876" s="76">
        <v>1177</v>
      </c>
      <c r="AE876" s="76">
        <v>607</v>
      </c>
      <c r="AF876" s="76">
        <v>3530</v>
      </c>
      <c r="AG876" s="76">
        <v>5671</v>
      </c>
      <c r="AH876" s="76"/>
      <c r="AI876" s="76" t="s">
        <v>5351</v>
      </c>
      <c r="AJ876" s="76"/>
      <c r="AK876" s="76"/>
      <c r="AL876" s="76"/>
      <c r="AM876" s="78">
        <v>43125.004803240743</v>
      </c>
      <c r="AN876" s="76" t="s">
        <v>8071</v>
      </c>
      <c r="AO876" s="81" t="s">
        <v>8945</v>
      </c>
      <c r="AP876" s="76" t="s">
        <v>66</v>
      </c>
      <c r="AQ876" s="48" t="s">
        <v>2272</v>
      </c>
      <c r="AR876" s="48" t="s">
        <v>2272</v>
      </c>
      <c r="AS876" s="48" t="s">
        <v>2350</v>
      </c>
      <c r="AT876" s="48" t="s">
        <v>2350</v>
      </c>
      <c r="AU876" s="48"/>
      <c r="AV876" s="48"/>
      <c r="AW876" s="102" t="s">
        <v>11051</v>
      </c>
      <c r="AX876" s="102" t="s">
        <v>11051</v>
      </c>
      <c r="AY876" s="102" t="s">
        <v>11738</v>
      </c>
      <c r="AZ876" s="102" t="s">
        <v>11738</v>
      </c>
      <c r="BA876" s="2"/>
      <c r="BB876" s="3"/>
      <c r="BC876" s="3"/>
      <c r="BD876" s="3"/>
      <c r="BE876" s="3"/>
    </row>
    <row r="877" spans="1:57" x14ac:dyDescent="0.3">
      <c r="A877" s="62" t="s">
        <v>855</v>
      </c>
      <c r="B877" s="63"/>
      <c r="C877" s="63"/>
      <c r="D877" s="64"/>
      <c r="E877" s="66"/>
      <c r="F877" s="98" t="s">
        <v>7720</v>
      </c>
      <c r="G877" s="63"/>
      <c r="H877" s="67"/>
      <c r="I877" s="68"/>
      <c r="J877" s="68"/>
      <c r="K877" s="67" t="s">
        <v>10176</v>
      </c>
      <c r="L877" s="71"/>
      <c r="M877" s="72">
        <v>5618.18115234375</v>
      </c>
      <c r="N877" s="72">
        <v>9067.560546875</v>
      </c>
      <c r="O877" s="73"/>
      <c r="P877" s="74"/>
      <c r="Q877" s="74"/>
      <c r="R877" s="84"/>
      <c r="S877" s="48">
        <v>1</v>
      </c>
      <c r="T877" s="48">
        <v>1</v>
      </c>
      <c r="U877" s="49">
        <v>0</v>
      </c>
      <c r="V877" s="49">
        <v>0</v>
      </c>
      <c r="W877" s="49">
        <v>0</v>
      </c>
      <c r="X877" s="49">
        <v>1</v>
      </c>
      <c r="Y877" s="49">
        <v>0</v>
      </c>
      <c r="Z877" s="49" t="s">
        <v>10536</v>
      </c>
      <c r="AA877" s="69">
        <v>877</v>
      </c>
      <c r="AB877" s="69"/>
      <c r="AC877" s="70"/>
      <c r="AD877" s="76">
        <v>1494</v>
      </c>
      <c r="AE877" s="76">
        <v>4094</v>
      </c>
      <c r="AF877" s="76">
        <v>93180</v>
      </c>
      <c r="AG877" s="76">
        <v>70326</v>
      </c>
      <c r="AH877" s="76"/>
      <c r="AI877" s="76" t="s">
        <v>5352</v>
      </c>
      <c r="AJ877" s="76" t="s">
        <v>6172</v>
      </c>
      <c r="AK877" s="81" t="s">
        <v>6719</v>
      </c>
      <c r="AL877" s="76"/>
      <c r="AM877" s="78">
        <v>40412.478877314818</v>
      </c>
      <c r="AN877" s="76" t="s">
        <v>8071</v>
      </c>
      <c r="AO877" s="81" t="s">
        <v>8946</v>
      </c>
      <c r="AP877" s="76" t="s">
        <v>66</v>
      </c>
      <c r="AQ877" s="48"/>
      <c r="AR877" s="48"/>
      <c r="AS877" s="48"/>
      <c r="AT877" s="48"/>
      <c r="AU877" s="48"/>
      <c r="AV877" s="48"/>
      <c r="AW877" s="102" t="s">
        <v>11052</v>
      </c>
      <c r="AX877" s="102" t="s">
        <v>11052</v>
      </c>
      <c r="AY877" s="102" t="s">
        <v>11739</v>
      </c>
      <c r="AZ877" s="102" t="s">
        <v>11739</v>
      </c>
      <c r="BA877" s="2"/>
      <c r="BB877" s="3"/>
      <c r="BC877" s="3"/>
      <c r="BD877" s="3"/>
      <c r="BE877" s="3"/>
    </row>
    <row r="878" spans="1:57" x14ac:dyDescent="0.3">
      <c r="A878" s="62" t="s">
        <v>856</v>
      </c>
      <c r="B878" s="63"/>
      <c r="C878" s="63"/>
      <c r="D878" s="64"/>
      <c r="E878" s="66"/>
      <c r="F878" s="98" t="s">
        <v>7721</v>
      </c>
      <c r="G878" s="63"/>
      <c r="H878" s="67"/>
      <c r="I878" s="68"/>
      <c r="J878" s="68"/>
      <c r="K878" s="67" t="s">
        <v>10177</v>
      </c>
      <c r="L878" s="71"/>
      <c r="M878" s="72">
        <v>3355.784423828125</v>
      </c>
      <c r="N878" s="72">
        <v>9407.7509765625</v>
      </c>
      <c r="O878" s="73"/>
      <c r="P878" s="74"/>
      <c r="Q878" s="74"/>
      <c r="R878" s="84"/>
      <c r="S878" s="48">
        <v>1</v>
      </c>
      <c r="T878" s="48">
        <v>1</v>
      </c>
      <c r="U878" s="49">
        <v>0</v>
      </c>
      <c r="V878" s="49">
        <v>0</v>
      </c>
      <c r="W878" s="49">
        <v>0</v>
      </c>
      <c r="X878" s="49">
        <v>1</v>
      </c>
      <c r="Y878" s="49">
        <v>0</v>
      </c>
      <c r="Z878" s="49" t="s">
        <v>10536</v>
      </c>
      <c r="AA878" s="69">
        <v>878</v>
      </c>
      <c r="AB878" s="69"/>
      <c r="AC878" s="70"/>
      <c r="AD878" s="76">
        <v>66</v>
      </c>
      <c r="AE878" s="76">
        <v>38</v>
      </c>
      <c r="AF878" s="76">
        <v>698</v>
      </c>
      <c r="AG878" s="76">
        <v>682</v>
      </c>
      <c r="AH878" s="76"/>
      <c r="AI878" s="76" t="s">
        <v>5353</v>
      </c>
      <c r="AJ878" s="76" t="s">
        <v>6173</v>
      </c>
      <c r="AK878" s="76"/>
      <c r="AL878" s="76"/>
      <c r="AM878" s="78">
        <v>43221.327025462961</v>
      </c>
      <c r="AN878" s="76" t="s">
        <v>8071</v>
      </c>
      <c r="AO878" s="81" t="s">
        <v>8947</v>
      </c>
      <c r="AP878" s="76" t="s">
        <v>66</v>
      </c>
      <c r="AQ878" s="48" t="s">
        <v>2273</v>
      </c>
      <c r="AR878" s="48" t="s">
        <v>2273</v>
      </c>
      <c r="AS878" s="48" t="s">
        <v>2350</v>
      </c>
      <c r="AT878" s="48" t="s">
        <v>2350</v>
      </c>
      <c r="AU878" s="48"/>
      <c r="AV878" s="48"/>
      <c r="AW878" s="102" t="s">
        <v>11053</v>
      </c>
      <c r="AX878" s="102" t="s">
        <v>11053</v>
      </c>
      <c r="AY878" s="102" t="s">
        <v>11740</v>
      </c>
      <c r="AZ878" s="102" t="s">
        <v>11740</v>
      </c>
      <c r="BA878" s="2"/>
      <c r="BB878" s="3"/>
      <c r="BC878" s="3"/>
      <c r="BD878" s="3"/>
      <c r="BE878" s="3"/>
    </row>
    <row r="879" spans="1:57" x14ac:dyDescent="0.3">
      <c r="A879" s="62" t="s">
        <v>857</v>
      </c>
      <c r="B879" s="63"/>
      <c r="C879" s="63"/>
      <c r="D879" s="64"/>
      <c r="E879" s="66"/>
      <c r="F879" s="98" t="s">
        <v>7722</v>
      </c>
      <c r="G879" s="63"/>
      <c r="H879" s="67"/>
      <c r="I879" s="68"/>
      <c r="J879" s="68"/>
      <c r="K879" s="67" t="s">
        <v>10178</v>
      </c>
      <c r="L879" s="71"/>
      <c r="M879" s="72">
        <v>8009.3173828125</v>
      </c>
      <c r="N879" s="72">
        <v>9308.28125</v>
      </c>
      <c r="O879" s="73"/>
      <c r="P879" s="74"/>
      <c r="Q879" s="74"/>
      <c r="R879" s="84"/>
      <c r="S879" s="48">
        <v>1</v>
      </c>
      <c r="T879" s="48">
        <v>1</v>
      </c>
      <c r="U879" s="49">
        <v>0</v>
      </c>
      <c r="V879" s="49">
        <v>0</v>
      </c>
      <c r="W879" s="49">
        <v>0</v>
      </c>
      <c r="X879" s="49">
        <v>1</v>
      </c>
      <c r="Y879" s="49">
        <v>0</v>
      </c>
      <c r="Z879" s="49" t="s">
        <v>10536</v>
      </c>
      <c r="AA879" s="69">
        <v>879</v>
      </c>
      <c r="AB879" s="69"/>
      <c r="AC879" s="70"/>
      <c r="AD879" s="76">
        <v>183</v>
      </c>
      <c r="AE879" s="76">
        <v>188</v>
      </c>
      <c r="AF879" s="76">
        <v>11470</v>
      </c>
      <c r="AG879" s="76">
        <v>1085</v>
      </c>
      <c r="AH879" s="76"/>
      <c r="AI879" s="76" t="s">
        <v>5354</v>
      </c>
      <c r="AJ879" s="76" t="s">
        <v>5686</v>
      </c>
      <c r="AK879" s="76"/>
      <c r="AL879" s="76"/>
      <c r="AM879" s="78">
        <v>41357.877245370371</v>
      </c>
      <c r="AN879" s="76" t="s">
        <v>8071</v>
      </c>
      <c r="AO879" s="81" t="s">
        <v>8948</v>
      </c>
      <c r="AP879" s="76" t="s">
        <v>66</v>
      </c>
      <c r="AQ879" s="48"/>
      <c r="AR879" s="48"/>
      <c r="AS879" s="48"/>
      <c r="AT879" s="48"/>
      <c r="AU879" s="48"/>
      <c r="AV879" s="48"/>
      <c r="AW879" s="102" t="s">
        <v>11054</v>
      </c>
      <c r="AX879" s="102" t="s">
        <v>11054</v>
      </c>
      <c r="AY879" s="102" t="s">
        <v>11741</v>
      </c>
      <c r="AZ879" s="102" t="s">
        <v>11741</v>
      </c>
      <c r="BA879" s="2"/>
      <c r="BB879" s="3"/>
      <c r="BC879" s="3"/>
      <c r="BD879" s="3"/>
      <c r="BE879" s="3"/>
    </row>
    <row r="880" spans="1:57" x14ac:dyDescent="0.3">
      <c r="A880" s="62" t="s">
        <v>858</v>
      </c>
      <c r="B880" s="63"/>
      <c r="C880" s="63"/>
      <c r="D880" s="64"/>
      <c r="E880" s="66"/>
      <c r="F880" s="98" t="s">
        <v>7723</v>
      </c>
      <c r="G880" s="63"/>
      <c r="H880" s="67"/>
      <c r="I880" s="68"/>
      <c r="J880" s="68"/>
      <c r="K880" s="67" t="s">
        <v>10179</v>
      </c>
      <c r="L880" s="71"/>
      <c r="M880" s="72">
        <v>9165.75</v>
      </c>
      <c r="N880" s="72">
        <v>1559.0955810546875</v>
      </c>
      <c r="O880" s="73"/>
      <c r="P880" s="74"/>
      <c r="Q880" s="74"/>
      <c r="R880" s="84"/>
      <c r="S880" s="48">
        <v>0</v>
      </c>
      <c r="T880" s="48">
        <v>1</v>
      </c>
      <c r="U880" s="49">
        <v>0</v>
      </c>
      <c r="V880" s="49">
        <v>1</v>
      </c>
      <c r="W880" s="49">
        <v>0</v>
      </c>
      <c r="X880" s="49">
        <v>0.70175399999999999</v>
      </c>
      <c r="Y880" s="49">
        <v>0</v>
      </c>
      <c r="Z880" s="49">
        <v>0</v>
      </c>
      <c r="AA880" s="69">
        <v>880</v>
      </c>
      <c r="AB880" s="69"/>
      <c r="AC880" s="70"/>
      <c r="AD880" s="76">
        <v>8786</v>
      </c>
      <c r="AE880" s="76">
        <v>9284</v>
      </c>
      <c r="AF880" s="76">
        <v>82068</v>
      </c>
      <c r="AG880" s="76">
        <v>70066</v>
      </c>
      <c r="AH880" s="76"/>
      <c r="AI880" s="76" t="s">
        <v>5355</v>
      </c>
      <c r="AJ880" s="76" t="s">
        <v>5686</v>
      </c>
      <c r="AK880" s="76"/>
      <c r="AL880" s="76"/>
      <c r="AM880" s="78">
        <v>43377.628194444442</v>
      </c>
      <c r="AN880" s="76" t="s">
        <v>8071</v>
      </c>
      <c r="AO880" s="81" t="s">
        <v>8949</v>
      </c>
      <c r="AP880" s="76" t="s">
        <v>66</v>
      </c>
      <c r="AQ880" s="48"/>
      <c r="AR880" s="48"/>
      <c r="AS880" s="48"/>
      <c r="AT880" s="48"/>
      <c r="AU880" s="48"/>
      <c r="AV880" s="48"/>
      <c r="AW880" s="102" t="s">
        <v>11055</v>
      </c>
      <c r="AX880" s="102" t="s">
        <v>11055</v>
      </c>
      <c r="AY880" s="102" t="s">
        <v>11742</v>
      </c>
      <c r="AZ880" s="102" t="s">
        <v>11742</v>
      </c>
      <c r="BA880" s="2"/>
      <c r="BB880" s="3"/>
      <c r="BC880" s="3"/>
      <c r="BD880" s="3"/>
      <c r="BE880" s="3"/>
    </row>
    <row r="881" spans="1:57" x14ac:dyDescent="0.3">
      <c r="A881" s="62" t="s">
        <v>1120</v>
      </c>
      <c r="B881" s="63"/>
      <c r="C881" s="63"/>
      <c r="D881" s="64"/>
      <c r="E881" s="66"/>
      <c r="F881" s="98" t="s">
        <v>7724</v>
      </c>
      <c r="G881" s="63"/>
      <c r="H881" s="67"/>
      <c r="I881" s="68"/>
      <c r="J881" s="68"/>
      <c r="K881" s="67" t="s">
        <v>10180</v>
      </c>
      <c r="L881" s="71"/>
      <c r="M881" s="72">
        <v>9073.1669921875</v>
      </c>
      <c r="N881" s="72">
        <v>1475.94384765625</v>
      </c>
      <c r="O881" s="73"/>
      <c r="P881" s="74"/>
      <c r="Q881" s="74"/>
      <c r="R881" s="84"/>
      <c r="S881" s="48">
        <v>2</v>
      </c>
      <c r="T881" s="48">
        <v>1</v>
      </c>
      <c r="U881" s="49">
        <v>0</v>
      </c>
      <c r="V881" s="49">
        <v>1</v>
      </c>
      <c r="W881" s="49">
        <v>0</v>
      </c>
      <c r="X881" s="49">
        <v>1.2982450000000001</v>
      </c>
      <c r="Y881" s="49">
        <v>0</v>
      </c>
      <c r="Z881" s="49">
        <v>0</v>
      </c>
      <c r="AA881" s="69">
        <v>881</v>
      </c>
      <c r="AB881" s="69"/>
      <c r="AC881" s="70"/>
      <c r="AD881" s="76">
        <v>4443</v>
      </c>
      <c r="AE881" s="76">
        <v>4470</v>
      </c>
      <c r="AF881" s="76">
        <v>1409</v>
      </c>
      <c r="AG881" s="76">
        <v>3035</v>
      </c>
      <c r="AH881" s="76"/>
      <c r="AI881" s="76" t="s">
        <v>5356</v>
      </c>
      <c r="AJ881" s="76" t="s">
        <v>5658</v>
      </c>
      <c r="AK881" s="81" t="s">
        <v>6720</v>
      </c>
      <c r="AL881" s="76"/>
      <c r="AM881" s="78">
        <v>42913.484375</v>
      </c>
      <c r="AN881" s="76" t="s">
        <v>8071</v>
      </c>
      <c r="AO881" s="81" t="s">
        <v>8950</v>
      </c>
      <c r="AP881" s="76" t="s">
        <v>66</v>
      </c>
      <c r="AQ881" s="48" t="s">
        <v>2334</v>
      </c>
      <c r="AR881" s="48" t="s">
        <v>2334</v>
      </c>
      <c r="AS881" s="48" t="s">
        <v>2350</v>
      </c>
      <c r="AT881" s="48" t="s">
        <v>2350</v>
      </c>
      <c r="AU881" s="48"/>
      <c r="AV881" s="48"/>
      <c r="AW881" s="102" t="s">
        <v>11056</v>
      </c>
      <c r="AX881" s="102" t="s">
        <v>11056</v>
      </c>
      <c r="AY881" s="102" t="s">
        <v>11743</v>
      </c>
      <c r="AZ881" s="102" t="s">
        <v>11743</v>
      </c>
      <c r="BA881" s="2"/>
      <c r="BB881" s="3"/>
      <c r="BC881" s="3"/>
      <c r="BD881" s="3"/>
      <c r="BE881" s="3"/>
    </row>
    <row r="882" spans="1:57" x14ac:dyDescent="0.3">
      <c r="A882" s="62" t="s">
        <v>859</v>
      </c>
      <c r="B882" s="63"/>
      <c r="C882" s="63"/>
      <c r="D882" s="64"/>
      <c r="E882" s="66"/>
      <c r="F882" s="98" t="s">
        <v>7725</v>
      </c>
      <c r="G882" s="63"/>
      <c r="H882" s="67"/>
      <c r="I882" s="68"/>
      <c r="J882" s="68"/>
      <c r="K882" s="67" t="s">
        <v>10181</v>
      </c>
      <c r="L882" s="71"/>
      <c r="M882" s="72">
        <v>3663.9794921875</v>
      </c>
      <c r="N882" s="72">
        <v>5332.265625</v>
      </c>
      <c r="O882" s="73"/>
      <c r="P882" s="74"/>
      <c r="Q882" s="74"/>
      <c r="R882" s="84"/>
      <c r="S882" s="48">
        <v>0</v>
      </c>
      <c r="T882" s="48">
        <v>1</v>
      </c>
      <c r="U882" s="49">
        <v>0</v>
      </c>
      <c r="V882" s="49">
        <v>0.04</v>
      </c>
      <c r="W882" s="49">
        <v>0</v>
      </c>
      <c r="X882" s="49">
        <v>0.55888199999999999</v>
      </c>
      <c r="Y882" s="49">
        <v>0</v>
      </c>
      <c r="Z882" s="49">
        <v>0</v>
      </c>
      <c r="AA882" s="69">
        <v>882</v>
      </c>
      <c r="AB882" s="69"/>
      <c r="AC882" s="70"/>
      <c r="AD882" s="76">
        <v>357</v>
      </c>
      <c r="AE882" s="76">
        <v>203</v>
      </c>
      <c r="AF882" s="76">
        <v>98367</v>
      </c>
      <c r="AG882" s="76">
        <v>87024</v>
      </c>
      <c r="AH882" s="76"/>
      <c r="AI882" s="76" t="s">
        <v>5357</v>
      </c>
      <c r="AJ882" s="76" t="s">
        <v>6174</v>
      </c>
      <c r="AK882" s="76"/>
      <c r="AL882" s="76"/>
      <c r="AM882" s="78">
        <v>41584.073796296296</v>
      </c>
      <c r="AN882" s="76" t="s">
        <v>8071</v>
      </c>
      <c r="AO882" s="81" t="s">
        <v>8951</v>
      </c>
      <c r="AP882" s="76" t="s">
        <v>66</v>
      </c>
      <c r="AQ882" s="48"/>
      <c r="AR882" s="48"/>
      <c r="AS882" s="48"/>
      <c r="AT882" s="48"/>
      <c r="AU882" s="48"/>
      <c r="AV882" s="48"/>
      <c r="AW882" s="102" t="s">
        <v>10920</v>
      </c>
      <c r="AX882" s="102" t="s">
        <v>10920</v>
      </c>
      <c r="AY882" s="102" t="s">
        <v>11608</v>
      </c>
      <c r="AZ882" s="102" t="s">
        <v>11608</v>
      </c>
      <c r="BA882" s="2"/>
      <c r="BB882" s="3"/>
      <c r="BC882" s="3"/>
      <c r="BD882" s="3"/>
      <c r="BE882" s="3"/>
    </row>
    <row r="883" spans="1:57" x14ac:dyDescent="0.3">
      <c r="A883" s="62" t="s">
        <v>860</v>
      </c>
      <c r="B883" s="63"/>
      <c r="C883" s="63"/>
      <c r="D883" s="64"/>
      <c r="E883" s="66"/>
      <c r="F883" s="98" t="s">
        <v>7726</v>
      </c>
      <c r="G883" s="63"/>
      <c r="H883" s="67"/>
      <c r="I883" s="68"/>
      <c r="J883" s="68"/>
      <c r="K883" s="67" t="s">
        <v>10182</v>
      </c>
      <c r="L883" s="71"/>
      <c r="M883" s="72">
        <v>8147.33349609375</v>
      </c>
      <c r="N883" s="72">
        <v>873.09356689453125</v>
      </c>
      <c r="O883" s="73"/>
      <c r="P883" s="74"/>
      <c r="Q883" s="74"/>
      <c r="R883" s="84"/>
      <c r="S883" s="48">
        <v>0</v>
      </c>
      <c r="T883" s="48">
        <v>1</v>
      </c>
      <c r="U883" s="49">
        <v>0</v>
      </c>
      <c r="V883" s="49">
        <v>1</v>
      </c>
      <c r="W883" s="49">
        <v>0</v>
      </c>
      <c r="X883" s="49">
        <v>1</v>
      </c>
      <c r="Y883" s="49">
        <v>0</v>
      </c>
      <c r="Z883" s="49">
        <v>0</v>
      </c>
      <c r="AA883" s="69">
        <v>883</v>
      </c>
      <c r="AB883" s="69"/>
      <c r="AC883" s="70"/>
      <c r="AD883" s="76">
        <v>793</v>
      </c>
      <c r="AE883" s="76">
        <v>800</v>
      </c>
      <c r="AF883" s="76">
        <v>31951</v>
      </c>
      <c r="AG883" s="76">
        <v>2928</v>
      </c>
      <c r="AH883" s="76"/>
      <c r="AI883" s="76" t="s">
        <v>5358</v>
      </c>
      <c r="AJ883" s="76" t="s">
        <v>6175</v>
      </c>
      <c r="AK883" s="81" t="s">
        <v>6721</v>
      </c>
      <c r="AL883" s="76"/>
      <c r="AM883" s="78">
        <v>39952.699756944443</v>
      </c>
      <c r="AN883" s="76" t="s">
        <v>8071</v>
      </c>
      <c r="AO883" s="81" t="s">
        <v>8952</v>
      </c>
      <c r="AP883" s="76" t="s">
        <v>66</v>
      </c>
      <c r="AQ883" s="48"/>
      <c r="AR883" s="48"/>
      <c r="AS883" s="48"/>
      <c r="AT883" s="48"/>
      <c r="AU883" s="48"/>
      <c r="AV883" s="48"/>
      <c r="AW883" s="102" t="s">
        <v>11057</v>
      </c>
      <c r="AX883" s="102" t="s">
        <v>11057</v>
      </c>
      <c r="AY883" s="102" t="s">
        <v>11744</v>
      </c>
      <c r="AZ883" s="102" t="s">
        <v>11744</v>
      </c>
      <c r="BA883" s="2"/>
      <c r="BB883" s="3"/>
      <c r="BC883" s="3"/>
      <c r="BD883" s="3"/>
      <c r="BE883" s="3"/>
    </row>
    <row r="884" spans="1:57" x14ac:dyDescent="0.3">
      <c r="A884" s="62" t="s">
        <v>1365</v>
      </c>
      <c r="B884" s="63"/>
      <c r="C884" s="63"/>
      <c r="D884" s="64"/>
      <c r="E884" s="66"/>
      <c r="F884" s="98" t="s">
        <v>7727</v>
      </c>
      <c r="G884" s="63"/>
      <c r="H884" s="67"/>
      <c r="I884" s="68"/>
      <c r="J884" s="68"/>
      <c r="K884" s="67" t="s">
        <v>10183</v>
      </c>
      <c r="L884" s="71"/>
      <c r="M884" s="72">
        <v>8270.77734375</v>
      </c>
      <c r="N884" s="72">
        <v>914.66943359375</v>
      </c>
      <c r="O884" s="73"/>
      <c r="P884" s="74"/>
      <c r="Q884" s="74"/>
      <c r="R884" s="84"/>
      <c r="S884" s="48">
        <v>1</v>
      </c>
      <c r="T884" s="48">
        <v>0</v>
      </c>
      <c r="U884" s="49">
        <v>0</v>
      </c>
      <c r="V884" s="49">
        <v>1</v>
      </c>
      <c r="W884" s="49">
        <v>0</v>
      </c>
      <c r="X884" s="49">
        <v>1</v>
      </c>
      <c r="Y884" s="49">
        <v>0</v>
      </c>
      <c r="Z884" s="49">
        <v>0</v>
      </c>
      <c r="AA884" s="69">
        <v>884</v>
      </c>
      <c r="AB884" s="69"/>
      <c r="AC884" s="70"/>
      <c r="AD884" s="76">
        <v>372</v>
      </c>
      <c r="AE884" s="76">
        <v>323</v>
      </c>
      <c r="AF884" s="76">
        <v>40651</v>
      </c>
      <c r="AG884" s="76">
        <v>1565</v>
      </c>
      <c r="AH884" s="76"/>
      <c r="AI884" s="76" t="s">
        <v>5359</v>
      </c>
      <c r="AJ884" s="76" t="s">
        <v>6176</v>
      </c>
      <c r="AK884" s="76"/>
      <c r="AL884" s="76"/>
      <c r="AM884" s="78">
        <v>40676.209050925929</v>
      </c>
      <c r="AN884" s="76" t="s">
        <v>8071</v>
      </c>
      <c r="AO884" s="81" t="s">
        <v>8953</v>
      </c>
      <c r="AP884" s="76" t="s">
        <v>65</v>
      </c>
      <c r="AQ884" s="48"/>
      <c r="AR884" s="48"/>
      <c r="AS884" s="48"/>
      <c r="AT884" s="48"/>
      <c r="AU884" s="48"/>
      <c r="AV884" s="48"/>
      <c r="AW884" s="48"/>
      <c r="AX884" s="48"/>
      <c r="AY884" s="48"/>
      <c r="AZ884" s="48"/>
      <c r="BA884" s="2"/>
      <c r="BB884" s="3"/>
      <c r="BC884" s="3"/>
      <c r="BD884" s="3"/>
      <c r="BE884" s="3"/>
    </row>
    <row r="885" spans="1:57" x14ac:dyDescent="0.3">
      <c r="A885" s="62" t="s">
        <v>861</v>
      </c>
      <c r="B885" s="63"/>
      <c r="C885" s="63"/>
      <c r="D885" s="64"/>
      <c r="E885" s="66"/>
      <c r="F885" s="98" t="s">
        <v>7728</v>
      </c>
      <c r="G885" s="63"/>
      <c r="H885" s="67"/>
      <c r="I885" s="68"/>
      <c r="J885" s="68"/>
      <c r="K885" s="67" t="s">
        <v>10184</v>
      </c>
      <c r="L885" s="71"/>
      <c r="M885" s="72">
        <v>2261.72900390625</v>
      </c>
      <c r="N885" s="72">
        <v>6918.1640625</v>
      </c>
      <c r="O885" s="73"/>
      <c r="P885" s="74"/>
      <c r="Q885" s="74"/>
      <c r="R885" s="84"/>
      <c r="S885" s="48">
        <v>0</v>
      </c>
      <c r="T885" s="48">
        <v>1</v>
      </c>
      <c r="U885" s="49">
        <v>0</v>
      </c>
      <c r="V885" s="49">
        <v>9.7090000000000006E-3</v>
      </c>
      <c r="W885" s="49">
        <v>1.8818999999999999E-2</v>
      </c>
      <c r="X885" s="49">
        <v>0.54937599999999998</v>
      </c>
      <c r="Y885" s="49">
        <v>0</v>
      </c>
      <c r="Z885" s="49">
        <v>0</v>
      </c>
      <c r="AA885" s="69">
        <v>885</v>
      </c>
      <c r="AB885" s="69"/>
      <c r="AC885" s="70"/>
      <c r="AD885" s="76">
        <v>3864</v>
      </c>
      <c r="AE885" s="76">
        <v>3683</v>
      </c>
      <c r="AF885" s="76">
        <v>106974</v>
      </c>
      <c r="AG885" s="76">
        <v>68221</v>
      </c>
      <c r="AH885" s="76"/>
      <c r="AI885" s="76" t="s">
        <v>5360</v>
      </c>
      <c r="AJ885" s="76" t="s">
        <v>5667</v>
      </c>
      <c r="AK885" s="76"/>
      <c r="AL885" s="76"/>
      <c r="AM885" s="78">
        <v>39928.580613425926</v>
      </c>
      <c r="AN885" s="76" t="s">
        <v>8071</v>
      </c>
      <c r="AO885" s="81" t="s">
        <v>8954</v>
      </c>
      <c r="AP885" s="76" t="s">
        <v>66</v>
      </c>
      <c r="AQ885" s="48"/>
      <c r="AR885" s="48"/>
      <c r="AS885" s="48"/>
      <c r="AT885" s="48"/>
      <c r="AU885" s="48"/>
      <c r="AV885" s="48"/>
      <c r="AW885" s="102" t="s">
        <v>10629</v>
      </c>
      <c r="AX885" s="102" t="s">
        <v>10629</v>
      </c>
      <c r="AY885" s="102" t="s">
        <v>11318</v>
      </c>
      <c r="AZ885" s="102" t="s">
        <v>11318</v>
      </c>
      <c r="BA885" s="2"/>
      <c r="BB885" s="3"/>
      <c r="BC885" s="3"/>
      <c r="BD885" s="3"/>
      <c r="BE885" s="3"/>
    </row>
    <row r="886" spans="1:57" x14ac:dyDescent="0.3">
      <c r="A886" s="62" t="s">
        <v>862</v>
      </c>
      <c r="B886" s="63"/>
      <c r="C886" s="63"/>
      <c r="D886" s="64"/>
      <c r="E886" s="66"/>
      <c r="F886" s="98" t="s">
        <v>6923</v>
      </c>
      <c r="G886" s="63"/>
      <c r="H886" s="67"/>
      <c r="I886" s="68"/>
      <c r="J886" s="68"/>
      <c r="K886" s="67" t="s">
        <v>10185</v>
      </c>
      <c r="L886" s="71"/>
      <c r="M886" s="72">
        <v>1027.5523681640625</v>
      </c>
      <c r="N886" s="72">
        <v>9542.296875</v>
      </c>
      <c r="O886" s="73"/>
      <c r="P886" s="74"/>
      <c r="Q886" s="74"/>
      <c r="R886" s="84"/>
      <c r="S886" s="48">
        <v>1</v>
      </c>
      <c r="T886" s="48">
        <v>1</v>
      </c>
      <c r="U886" s="49">
        <v>0</v>
      </c>
      <c r="V886" s="49">
        <v>0</v>
      </c>
      <c r="W886" s="49">
        <v>0</v>
      </c>
      <c r="X886" s="49">
        <v>1</v>
      </c>
      <c r="Y886" s="49">
        <v>0</v>
      </c>
      <c r="Z886" s="49" t="s">
        <v>10536</v>
      </c>
      <c r="AA886" s="69">
        <v>886</v>
      </c>
      <c r="AB886" s="69"/>
      <c r="AC886" s="70"/>
      <c r="AD886" s="76">
        <v>18</v>
      </c>
      <c r="AE886" s="76">
        <v>16</v>
      </c>
      <c r="AF886" s="76">
        <v>88</v>
      </c>
      <c r="AG886" s="76">
        <v>159</v>
      </c>
      <c r="AH886" s="76"/>
      <c r="AI886" s="76" t="s">
        <v>5361</v>
      </c>
      <c r="AJ886" s="76" t="s">
        <v>5735</v>
      </c>
      <c r="AK886" s="76"/>
      <c r="AL886" s="76"/>
      <c r="AM886" s="78">
        <v>43769.505624999998</v>
      </c>
      <c r="AN886" s="76" t="s">
        <v>8071</v>
      </c>
      <c r="AO886" s="81" t="s">
        <v>8955</v>
      </c>
      <c r="AP886" s="76" t="s">
        <v>66</v>
      </c>
      <c r="AQ886" s="48" t="s">
        <v>2274</v>
      </c>
      <c r="AR886" s="48" t="s">
        <v>2274</v>
      </c>
      <c r="AS886" s="48" t="s">
        <v>2350</v>
      </c>
      <c r="AT886" s="48" t="s">
        <v>2350</v>
      </c>
      <c r="AU886" s="48"/>
      <c r="AV886" s="48"/>
      <c r="AW886" s="102" t="s">
        <v>11058</v>
      </c>
      <c r="AX886" s="102" t="s">
        <v>11058</v>
      </c>
      <c r="AY886" s="102" t="s">
        <v>11745</v>
      </c>
      <c r="AZ886" s="102" t="s">
        <v>11745</v>
      </c>
      <c r="BA886" s="2"/>
      <c r="BB886" s="3"/>
      <c r="BC886" s="3"/>
      <c r="BD886" s="3"/>
      <c r="BE886" s="3"/>
    </row>
    <row r="887" spans="1:57" x14ac:dyDescent="0.3">
      <c r="A887" s="62" t="s">
        <v>863</v>
      </c>
      <c r="B887" s="63"/>
      <c r="C887" s="63"/>
      <c r="D887" s="64"/>
      <c r="E887" s="66"/>
      <c r="F887" s="98" t="s">
        <v>7729</v>
      </c>
      <c r="G887" s="63"/>
      <c r="H887" s="67"/>
      <c r="I887" s="68"/>
      <c r="J887" s="68"/>
      <c r="K887" s="67" t="s">
        <v>10186</v>
      </c>
      <c r="L887" s="71"/>
      <c r="M887" s="72">
        <v>482.56655883789063</v>
      </c>
      <c r="N887" s="72">
        <v>2489.25390625</v>
      </c>
      <c r="O887" s="73"/>
      <c r="P887" s="74"/>
      <c r="Q887" s="74"/>
      <c r="R887" s="84"/>
      <c r="S887" s="48">
        <v>0</v>
      </c>
      <c r="T887" s="48">
        <v>2</v>
      </c>
      <c r="U887" s="49">
        <v>5</v>
      </c>
      <c r="V887" s="49">
        <v>1.4925000000000001E-2</v>
      </c>
      <c r="W887" s="49">
        <v>0</v>
      </c>
      <c r="X887" s="49">
        <v>0.76424099999999995</v>
      </c>
      <c r="Y887" s="49">
        <v>0</v>
      </c>
      <c r="Z887" s="49">
        <v>0</v>
      </c>
      <c r="AA887" s="69">
        <v>887</v>
      </c>
      <c r="AB887" s="69"/>
      <c r="AC887" s="70"/>
      <c r="AD887" s="76">
        <v>1982</v>
      </c>
      <c r="AE887" s="76">
        <v>2030</v>
      </c>
      <c r="AF887" s="76">
        <v>18856</v>
      </c>
      <c r="AG887" s="76">
        <v>19565</v>
      </c>
      <c r="AH887" s="76"/>
      <c r="AI887" s="76" t="s">
        <v>5362</v>
      </c>
      <c r="AJ887" s="76" t="s">
        <v>6177</v>
      </c>
      <c r="AK887" s="76"/>
      <c r="AL887" s="76"/>
      <c r="AM887" s="78">
        <v>40623.387881944444</v>
      </c>
      <c r="AN887" s="76" t="s">
        <v>8071</v>
      </c>
      <c r="AO887" s="81" t="s">
        <v>8956</v>
      </c>
      <c r="AP887" s="76" t="s">
        <v>66</v>
      </c>
      <c r="AQ887" s="48"/>
      <c r="AR887" s="48"/>
      <c r="AS887" s="48"/>
      <c r="AT887" s="48"/>
      <c r="AU887" s="48"/>
      <c r="AV887" s="48"/>
      <c r="AW887" s="102" t="s">
        <v>10753</v>
      </c>
      <c r="AX887" s="102" t="s">
        <v>10753</v>
      </c>
      <c r="AY887" s="102" t="s">
        <v>11442</v>
      </c>
      <c r="AZ887" s="102" t="s">
        <v>11442</v>
      </c>
      <c r="BA887" s="2"/>
      <c r="BB887" s="3"/>
      <c r="BC887" s="3"/>
      <c r="BD887" s="3"/>
      <c r="BE887" s="3"/>
    </row>
    <row r="888" spans="1:57" x14ac:dyDescent="0.3">
      <c r="A888" s="62" t="s">
        <v>864</v>
      </c>
      <c r="B888" s="63"/>
      <c r="C888" s="63"/>
      <c r="D888" s="64"/>
      <c r="E888" s="66"/>
      <c r="F888" s="98" t="s">
        <v>7730</v>
      </c>
      <c r="G888" s="63"/>
      <c r="H888" s="67"/>
      <c r="I888" s="68"/>
      <c r="J888" s="68"/>
      <c r="K888" s="67" t="s">
        <v>10187</v>
      </c>
      <c r="L888" s="71"/>
      <c r="M888" s="72">
        <v>8023.888671875</v>
      </c>
      <c r="N888" s="72">
        <v>6657.478515625</v>
      </c>
      <c r="O888" s="73"/>
      <c r="P888" s="74"/>
      <c r="Q888" s="74"/>
      <c r="R888" s="84"/>
      <c r="S888" s="48">
        <v>0</v>
      </c>
      <c r="T888" s="48">
        <v>1</v>
      </c>
      <c r="U888" s="49">
        <v>0</v>
      </c>
      <c r="V888" s="49">
        <v>6.9439999999999997E-3</v>
      </c>
      <c r="W888" s="49">
        <v>0</v>
      </c>
      <c r="X888" s="49">
        <v>0.54690300000000003</v>
      </c>
      <c r="Y888" s="49">
        <v>0</v>
      </c>
      <c r="Z888" s="49">
        <v>0</v>
      </c>
      <c r="AA888" s="69">
        <v>888</v>
      </c>
      <c r="AB888" s="69"/>
      <c r="AC888" s="70"/>
      <c r="AD888" s="76">
        <v>266</v>
      </c>
      <c r="AE888" s="76">
        <v>112</v>
      </c>
      <c r="AF888" s="76">
        <v>4659</v>
      </c>
      <c r="AG888" s="76">
        <v>6605</v>
      </c>
      <c r="AH888" s="76"/>
      <c r="AI888" s="76"/>
      <c r="AJ888" s="76"/>
      <c r="AK888" s="76"/>
      <c r="AL888" s="76"/>
      <c r="AM888" s="78">
        <v>41581.961805555555</v>
      </c>
      <c r="AN888" s="76" t="s">
        <v>8071</v>
      </c>
      <c r="AO888" s="81" t="s">
        <v>8957</v>
      </c>
      <c r="AP888" s="76" t="s">
        <v>66</v>
      </c>
      <c r="AQ888" s="48" t="s">
        <v>2126</v>
      </c>
      <c r="AR888" s="48" t="s">
        <v>2126</v>
      </c>
      <c r="AS888" s="48" t="s">
        <v>2350</v>
      </c>
      <c r="AT888" s="48" t="s">
        <v>2350</v>
      </c>
      <c r="AU888" s="48"/>
      <c r="AV888" s="48"/>
      <c r="AW888" s="102" t="s">
        <v>10618</v>
      </c>
      <c r="AX888" s="102" t="s">
        <v>10618</v>
      </c>
      <c r="AY888" s="102" t="s">
        <v>11307</v>
      </c>
      <c r="AZ888" s="102" t="s">
        <v>11307</v>
      </c>
      <c r="BA888" s="2"/>
      <c r="BB888" s="3"/>
      <c r="BC888" s="3"/>
      <c r="BD888" s="3"/>
      <c r="BE888" s="3"/>
    </row>
    <row r="889" spans="1:57" x14ac:dyDescent="0.3">
      <c r="A889" s="62" t="s">
        <v>865</v>
      </c>
      <c r="B889" s="63"/>
      <c r="C889" s="63"/>
      <c r="D889" s="64"/>
      <c r="E889" s="66"/>
      <c r="F889" s="98" t="s">
        <v>7731</v>
      </c>
      <c r="G889" s="63"/>
      <c r="H889" s="67"/>
      <c r="I889" s="68"/>
      <c r="J889" s="68"/>
      <c r="K889" s="67" t="s">
        <v>10188</v>
      </c>
      <c r="L889" s="71"/>
      <c r="M889" s="72">
        <v>1284.7938232421875</v>
      </c>
      <c r="N889" s="72">
        <v>9382.640625</v>
      </c>
      <c r="O889" s="73"/>
      <c r="P889" s="74"/>
      <c r="Q889" s="74"/>
      <c r="R889" s="84"/>
      <c r="S889" s="48">
        <v>1</v>
      </c>
      <c r="T889" s="48">
        <v>1</v>
      </c>
      <c r="U889" s="49">
        <v>0</v>
      </c>
      <c r="V889" s="49">
        <v>0</v>
      </c>
      <c r="W889" s="49">
        <v>0</v>
      </c>
      <c r="X889" s="49">
        <v>1</v>
      </c>
      <c r="Y889" s="49">
        <v>0</v>
      </c>
      <c r="Z889" s="49" t="s">
        <v>10536</v>
      </c>
      <c r="AA889" s="69">
        <v>889</v>
      </c>
      <c r="AB889" s="69"/>
      <c r="AC889" s="70"/>
      <c r="AD889" s="76">
        <v>1069</v>
      </c>
      <c r="AE889" s="76">
        <v>347</v>
      </c>
      <c r="AF889" s="76">
        <v>9747</v>
      </c>
      <c r="AG889" s="76">
        <v>958</v>
      </c>
      <c r="AH889" s="76"/>
      <c r="AI889" s="76" t="s">
        <v>5363</v>
      </c>
      <c r="AJ889" s="76" t="s">
        <v>6178</v>
      </c>
      <c r="AK889" s="81" t="s">
        <v>6722</v>
      </c>
      <c r="AL889" s="76"/>
      <c r="AM889" s="78">
        <v>39862.986261574071</v>
      </c>
      <c r="AN889" s="76" t="s">
        <v>8071</v>
      </c>
      <c r="AO889" s="81" t="s">
        <v>8958</v>
      </c>
      <c r="AP889" s="76" t="s">
        <v>66</v>
      </c>
      <c r="AQ889" s="48"/>
      <c r="AR889" s="48"/>
      <c r="AS889" s="48"/>
      <c r="AT889" s="48"/>
      <c r="AU889" s="48"/>
      <c r="AV889" s="48"/>
      <c r="AW889" s="102" t="s">
        <v>11059</v>
      </c>
      <c r="AX889" s="102" t="s">
        <v>11059</v>
      </c>
      <c r="AY889" s="102" t="s">
        <v>11746</v>
      </c>
      <c r="AZ889" s="102" t="s">
        <v>11746</v>
      </c>
      <c r="BA889" s="2"/>
      <c r="BB889" s="3"/>
      <c r="BC889" s="3"/>
      <c r="BD889" s="3"/>
      <c r="BE889" s="3"/>
    </row>
    <row r="890" spans="1:57" x14ac:dyDescent="0.3">
      <c r="A890" s="62" t="s">
        <v>866</v>
      </c>
      <c r="B890" s="63"/>
      <c r="C890" s="63"/>
      <c r="D890" s="64"/>
      <c r="E890" s="66"/>
      <c r="F890" s="98" t="s">
        <v>7732</v>
      </c>
      <c r="G890" s="63"/>
      <c r="H890" s="67"/>
      <c r="I890" s="68"/>
      <c r="J890" s="68"/>
      <c r="K890" s="67" t="s">
        <v>10189</v>
      </c>
      <c r="L890" s="71"/>
      <c r="M890" s="72">
        <v>9628.6669921875</v>
      </c>
      <c r="N890" s="72">
        <v>9215.1689453125</v>
      </c>
      <c r="O890" s="73"/>
      <c r="P890" s="74"/>
      <c r="Q890" s="74"/>
      <c r="R890" s="84"/>
      <c r="S890" s="48">
        <v>1</v>
      </c>
      <c r="T890" s="48">
        <v>1</v>
      </c>
      <c r="U890" s="49">
        <v>0</v>
      </c>
      <c r="V890" s="49">
        <v>0</v>
      </c>
      <c r="W890" s="49">
        <v>0</v>
      </c>
      <c r="X890" s="49">
        <v>1</v>
      </c>
      <c r="Y890" s="49">
        <v>0</v>
      </c>
      <c r="Z890" s="49" t="s">
        <v>10536</v>
      </c>
      <c r="AA890" s="69">
        <v>890</v>
      </c>
      <c r="AB890" s="69"/>
      <c r="AC890" s="70"/>
      <c r="AD890" s="76">
        <v>6406</v>
      </c>
      <c r="AE890" s="76">
        <v>14304</v>
      </c>
      <c r="AF890" s="76">
        <v>11433</v>
      </c>
      <c r="AG890" s="76">
        <v>17663</v>
      </c>
      <c r="AH890" s="76"/>
      <c r="AI890" s="76" t="s">
        <v>5364</v>
      </c>
      <c r="AJ890" s="76" t="s">
        <v>6179</v>
      </c>
      <c r="AK890" s="81" t="s">
        <v>6723</v>
      </c>
      <c r="AL890" s="76"/>
      <c r="AM890" s="78">
        <v>40985.872696759259</v>
      </c>
      <c r="AN890" s="76" t="s">
        <v>8071</v>
      </c>
      <c r="AO890" s="81" t="s">
        <v>8959</v>
      </c>
      <c r="AP890" s="76" t="s">
        <v>66</v>
      </c>
      <c r="AQ890" s="48"/>
      <c r="AR890" s="48"/>
      <c r="AS890" s="48"/>
      <c r="AT890" s="48"/>
      <c r="AU890" s="48"/>
      <c r="AV890" s="48"/>
      <c r="AW890" s="102" t="s">
        <v>11060</v>
      </c>
      <c r="AX890" s="102" t="s">
        <v>11060</v>
      </c>
      <c r="AY890" s="102" t="s">
        <v>11747</v>
      </c>
      <c r="AZ890" s="102" t="s">
        <v>11747</v>
      </c>
      <c r="BA890" s="2"/>
      <c r="BB890" s="3"/>
      <c r="BC890" s="3"/>
      <c r="BD890" s="3"/>
      <c r="BE890" s="3"/>
    </row>
    <row r="891" spans="1:57" x14ac:dyDescent="0.3">
      <c r="A891" s="62" t="s">
        <v>867</v>
      </c>
      <c r="B891" s="63"/>
      <c r="C891" s="63"/>
      <c r="D891" s="64"/>
      <c r="E891" s="66"/>
      <c r="F891" s="98" t="s">
        <v>7733</v>
      </c>
      <c r="G891" s="63"/>
      <c r="H891" s="67"/>
      <c r="I891" s="68"/>
      <c r="J891" s="68"/>
      <c r="K891" s="67" t="s">
        <v>10190</v>
      </c>
      <c r="L891" s="71"/>
      <c r="M891" s="72">
        <v>1774.383544921875</v>
      </c>
      <c r="N891" s="72">
        <v>3592.473388671875</v>
      </c>
      <c r="O891" s="73"/>
      <c r="P891" s="74"/>
      <c r="Q891" s="74"/>
      <c r="R891" s="84"/>
      <c r="S891" s="48">
        <v>0</v>
      </c>
      <c r="T891" s="48">
        <v>3</v>
      </c>
      <c r="U891" s="49">
        <v>1.5</v>
      </c>
      <c r="V891" s="49">
        <v>0.111111</v>
      </c>
      <c r="W891" s="49">
        <v>0</v>
      </c>
      <c r="X891" s="49">
        <v>0.88513500000000001</v>
      </c>
      <c r="Y891" s="49">
        <v>0</v>
      </c>
      <c r="Z891" s="49">
        <v>0</v>
      </c>
      <c r="AA891" s="69">
        <v>891</v>
      </c>
      <c r="AB891" s="69"/>
      <c r="AC891" s="70"/>
      <c r="AD891" s="76">
        <v>2570</v>
      </c>
      <c r="AE891" s="76">
        <v>1268</v>
      </c>
      <c r="AF891" s="76">
        <v>46284</v>
      </c>
      <c r="AG891" s="76">
        <v>37143</v>
      </c>
      <c r="AH891" s="76"/>
      <c r="AI891" s="76" t="s">
        <v>5365</v>
      </c>
      <c r="AJ891" s="76" t="s">
        <v>6180</v>
      </c>
      <c r="AK891" s="81" t="s">
        <v>6724</v>
      </c>
      <c r="AL891" s="76"/>
      <c r="AM891" s="78">
        <v>39940.991539351853</v>
      </c>
      <c r="AN891" s="76" t="s">
        <v>8071</v>
      </c>
      <c r="AO891" s="81" t="s">
        <v>8960</v>
      </c>
      <c r="AP891" s="76" t="s">
        <v>66</v>
      </c>
      <c r="AQ891" s="48"/>
      <c r="AR891" s="48"/>
      <c r="AS891" s="48"/>
      <c r="AT891" s="48"/>
      <c r="AU891" s="48" t="s">
        <v>2423</v>
      </c>
      <c r="AV891" s="48" t="s">
        <v>2423</v>
      </c>
      <c r="AW891" s="102" t="s">
        <v>10994</v>
      </c>
      <c r="AX891" s="102" t="s">
        <v>10994</v>
      </c>
      <c r="AY891" s="102" t="s">
        <v>11682</v>
      </c>
      <c r="AZ891" s="102" t="s">
        <v>11682</v>
      </c>
      <c r="BA891" s="2"/>
      <c r="BB891" s="3"/>
      <c r="BC891" s="3"/>
      <c r="BD891" s="3"/>
      <c r="BE891" s="3"/>
    </row>
    <row r="892" spans="1:57" x14ac:dyDescent="0.3">
      <c r="A892" s="62" t="s">
        <v>868</v>
      </c>
      <c r="B892" s="63"/>
      <c r="C892" s="63"/>
      <c r="D892" s="64"/>
      <c r="E892" s="66"/>
      <c r="F892" s="98" t="s">
        <v>7734</v>
      </c>
      <c r="G892" s="63"/>
      <c r="H892" s="67"/>
      <c r="I892" s="68"/>
      <c r="J892" s="68"/>
      <c r="K892" s="67" t="s">
        <v>10191</v>
      </c>
      <c r="L892" s="71"/>
      <c r="M892" s="72">
        <v>1951.0804443359375</v>
      </c>
      <c r="N892" s="72">
        <v>5485.14892578125</v>
      </c>
      <c r="O892" s="73"/>
      <c r="P892" s="74"/>
      <c r="Q892" s="74"/>
      <c r="R892" s="84"/>
      <c r="S892" s="48">
        <v>0</v>
      </c>
      <c r="T892" s="48">
        <v>1</v>
      </c>
      <c r="U892" s="49">
        <v>0</v>
      </c>
      <c r="V892" s="49">
        <v>3.7037E-2</v>
      </c>
      <c r="W892" s="49">
        <v>0</v>
      </c>
      <c r="X892" s="49">
        <v>0.55762100000000003</v>
      </c>
      <c r="Y892" s="49">
        <v>0</v>
      </c>
      <c r="Z892" s="49">
        <v>0</v>
      </c>
      <c r="AA892" s="69">
        <v>892</v>
      </c>
      <c r="AB892" s="69"/>
      <c r="AC892" s="70"/>
      <c r="AD892" s="76">
        <v>23</v>
      </c>
      <c r="AE892" s="76">
        <v>7</v>
      </c>
      <c r="AF892" s="76">
        <v>153</v>
      </c>
      <c r="AG892" s="76">
        <v>15</v>
      </c>
      <c r="AH892" s="76"/>
      <c r="AI892" s="76" t="s">
        <v>5366</v>
      </c>
      <c r="AJ892" s="76"/>
      <c r="AK892" s="76"/>
      <c r="AL892" s="76"/>
      <c r="AM892" s="78">
        <v>43801.833564814813</v>
      </c>
      <c r="AN892" s="76" t="s">
        <v>8071</v>
      </c>
      <c r="AO892" s="81" t="s">
        <v>8961</v>
      </c>
      <c r="AP892" s="76" t="s">
        <v>66</v>
      </c>
      <c r="AQ892" s="48"/>
      <c r="AR892" s="48"/>
      <c r="AS892" s="48"/>
      <c r="AT892" s="48"/>
      <c r="AU892" s="48"/>
      <c r="AV892" s="48"/>
      <c r="AW892" s="102" t="s">
        <v>10935</v>
      </c>
      <c r="AX892" s="102" t="s">
        <v>10935</v>
      </c>
      <c r="AY892" s="102" t="s">
        <v>11623</v>
      </c>
      <c r="AZ892" s="102" t="s">
        <v>11623</v>
      </c>
      <c r="BA892" s="2"/>
      <c r="BB892" s="3"/>
      <c r="BC892" s="3"/>
      <c r="BD892" s="3"/>
      <c r="BE892" s="3"/>
    </row>
    <row r="893" spans="1:57" x14ac:dyDescent="0.3">
      <c r="A893" s="62" t="s">
        <v>869</v>
      </c>
      <c r="B893" s="63"/>
      <c r="C893" s="63"/>
      <c r="D893" s="64"/>
      <c r="E893" s="66"/>
      <c r="F893" s="98" t="s">
        <v>7735</v>
      </c>
      <c r="G893" s="63"/>
      <c r="H893" s="67"/>
      <c r="I893" s="68"/>
      <c r="J893" s="68"/>
      <c r="K893" s="67" t="s">
        <v>10192</v>
      </c>
      <c r="L893" s="71"/>
      <c r="M893" s="72">
        <v>910.93524169921875</v>
      </c>
      <c r="N893" s="72">
        <v>1018.609130859375</v>
      </c>
      <c r="O893" s="73"/>
      <c r="P893" s="74"/>
      <c r="Q893" s="74"/>
      <c r="R893" s="84"/>
      <c r="S893" s="48">
        <v>0</v>
      </c>
      <c r="T893" s="48">
        <v>2</v>
      </c>
      <c r="U893" s="49">
        <v>0</v>
      </c>
      <c r="V893" s="49">
        <v>3.125E-2</v>
      </c>
      <c r="W893" s="49">
        <v>0</v>
      </c>
      <c r="X893" s="49">
        <v>0.58333299999999999</v>
      </c>
      <c r="Y893" s="49">
        <v>0.5</v>
      </c>
      <c r="Z893" s="49">
        <v>0</v>
      </c>
      <c r="AA893" s="69">
        <v>893</v>
      </c>
      <c r="AB893" s="69"/>
      <c r="AC893" s="70"/>
      <c r="AD893" s="76">
        <v>486</v>
      </c>
      <c r="AE893" s="76">
        <v>653</v>
      </c>
      <c r="AF893" s="76">
        <v>41394</v>
      </c>
      <c r="AG893" s="76">
        <v>125055</v>
      </c>
      <c r="AH893" s="76"/>
      <c r="AI893" s="76" t="s">
        <v>5367</v>
      </c>
      <c r="AJ893" s="76" t="s">
        <v>5982</v>
      </c>
      <c r="AK893" s="76"/>
      <c r="AL893" s="76"/>
      <c r="AM893" s="78">
        <v>42559.603842592594</v>
      </c>
      <c r="AN893" s="76" t="s">
        <v>8071</v>
      </c>
      <c r="AO893" s="81" t="s">
        <v>8962</v>
      </c>
      <c r="AP893" s="76" t="s">
        <v>66</v>
      </c>
      <c r="AQ893" s="48"/>
      <c r="AR893" s="48"/>
      <c r="AS893" s="48"/>
      <c r="AT893" s="48"/>
      <c r="AU893" s="48"/>
      <c r="AV893" s="48"/>
      <c r="AW893" s="102" t="s">
        <v>10878</v>
      </c>
      <c r="AX893" s="102" t="s">
        <v>10878</v>
      </c>
      <c r="AY893" s="102" t="s">
        <v>11566</v>
      </c>
      <c r="AZ893" s="102" t="s">
        <v>11566</v>
      </c>
      <c r="BA893" s="2"/>
      <c r="BB893" s="3"/>
      <c r="BC893" s="3"/>
      <c r="BD893" s="3"/>
      <c r="BE893" s="3"/>
    </row>
    <row r="894" spans="1:57" x14ac:dyDescent="0.3">
      <c r="A894" s="62" t="s">
        <v>870</v>
      </c>
      <c r="B894" s="63"/>
      <c r="C894" s="63"/>
      <c r="D894" s="64"/>
      <c r="E894" s="66"/>
      <c r="F894" s="98" t="s">
        <v>7736</v>
      </c>
      <c r="G894" s="63"/>
      <c r="H894" s="67"/>
      <c r="I894" s="68"/>
      <c r="J894" s="68"/>
      <c r="K894" s="67" t="s">
        <v>10193</v>
      </c>
      <c r="L894" s="71"/>
      <c r="M894" s="72">
        <v>9415.9208984375</v>
      </c>
      <c r="N894" s="72">
        <v>6895.87841796875</v>
      </c>
      <c r="O894" s="73"/>
      <c r="P894" s="74"/>
      <c r="Q894" s="74"/>
      <c r="R894" s="84"/>
      <c r="S894" s="48">
        <v>0</v>
      </c>
      <c r="T894" s="48">
        <v>1</v>
      </c>
      <c r="U894" s="49">
        <v>0</v>
      </c>
      <c r="V894" s="49">
        <v>2.1277000000000001E-2</v>
      </c>
      <c r="W894" s="49">
        <v>0</v>
      </c>
      <c r="X894" s="49">
        <v>0.55968399999999996</v>
      </c>
      <c r="Y894" s="49">
        <v>0</v>
      </c>
      <c r="Z894" s="49">
        <v>0</v>
      </c>
      <c r="AA894" s="69">
        <v>894</v>
      </c>
      <c r="AB894" s="69"/>
      <c r="AC894" s="70"/>
      <c r="AD894" s="76">
        <v>54</v>
      </c>
      <c r="AE894" s="76">
        <v>14</v>
      </c>
      <c r="AF894" s="76">
        <v>505</v>
      </c>
      <c r="AG894" s="76">
        <v>286</v>
      </c>
      <c r="AH894" s="76"/>
      <c r="AI894" s="76"/>
      <c r="AJ894" s="76"/>
      <c r="AK894" s="76"/>
      <c r="AL894" s="76"/>
      <c r="AM894" s="78">
        <v>40702.728912037041</v>
      </c>
      <c r="AN894" s="76" t="s">
        <v>8071</v>
      </c>
      <c r="AO894" s="81" t="s">
        <v>8963</v>
      </c>
      <c r="AP894" s="76" t="s">
        <v>66</v>
      </c>
      <c r="AQ894" s="48"/>
      <c r="AR894" s="48"/>
      <c r="AS894" s="48"/>
      <c r="AT894" s="48"/>
      <c r="AU894" s="48" t="s">
        <v>2392</v>
      </c>
      <c r="AV894" s="48" t="s">
        <v>2392</v>
      </c>
      <c r="AW894" s="102" t="s">
        <v>10606</v>
      </c>
      <c r="AX894" s="102" t="s">
        <v>10606</v>
      </c>
      <c r="AY894" s="102" t="s">
        <v>11295</v>
      </c>
      <c r="AZ894" s="102" t="s">
        <v>11295</v>
      </c>
      <c r="BA894" s="2"/>
      <c r="BB894" s="3"/>
      <c r="BC894" s="3"/>
      <c r="BD894" s="3"/>
      <c r="BE894" s="3"/>
    </row>
    <row r="895" spans="1:57" x14ac:dyDescent="0.3">
      <c r="A895" s="62" t="s">
        <v>871</v>
      </c>
      <c r="B895" s="63"/>
      <c r="C895" s="63"/>
      <c r="D895" s="64"/>
      <c r="E895" s="66"/>
      <c r="F895" s="98" t="s">
        <v>7737</v>
      </c>
      <c r="G895" s="63"/>
      <c r="H895" s="67"/>
      <c r="I895" s="68"/>
      <c r="J895" s="68"/>
      <c r="K895" s="67" t="s">
        <v>10194</v>
      </c>
      <c r="L895" s="71"/>
      <c r="M895" s="72">
        <v>3842.362060546875</v>
      </c>
      <c r="N895" s="72">
        <v>634.34814453125</v>
      </c>
      <c r="O895" s="73"/>
      <c r="P895" s="74"/>
      <c r="Q895" s="74"/>
      <c r="R895" s="84"/>
      <c r="S895" s="48">
        <v>0</v>
      </c>
      <c r="T895" s="48">
        <v>2</v>
      </c>
      <c r="U895" s="49">
        <v>2</v>
      </c>
      <c r="V895" s="49">
        <v>0.5</v>
      </c>
      <c r="W895" s="49">
        <v>0</v>
      </c>
      <c r="X895" s="49">
        <v>1.4594590000000001</v>
      </c>
      <c r="Y895" s="49">
        <v>0</v>
      </c>
      <c r="Z895" s="49">
        <v>0</v>
      </c>
      <c r="AA895" s="69">
        <v>895</v>
      </c>
      <c r="AB895" s="69"/>
      <c r="AC895" s="70"/>
      <c r="AD895" s="76">
        <v>297</v>
      </c>
      <c r="AE895" s="76">
        <v>96</v>
      </c>
      <c r="AF895" s="76">
        <v>815</v>
      </c>
      <c r="AG895" s="76">
        <v>35</v>
      </c>
      <c r="AH895" s="76"/>
      <c r="AI895" s="76" t="s">
        <v>5368</v>
      </c>
      <c r="AJ895" s="76" t="s">
        <v>6181</v>
      </c>
      <c r="AK895" s="76"/>
      <c r="AL895" s="76"/>
      <c r="AM895" s="78">
        <v>42273.930787037039</v>
      </c>
      <c r="AN895" s="76" t="s">
        <v>8071</v>
      </c>
      <c r="AO895" s="81" t="s">
        <v>8964</v>
      </c>
      <c r="AP895" s="76" t="s">
        <v>66</v>
      </c>
      <c r="AQ895" s="48"/>
      <c r="AR895" s="48"/>
      <c r="AS895" s="48"/>
      <c r="AT895" s="48"/>
      <c r="AU895" s="48"/>
      <c r="AV895" s="48"/>
      <c r="AW895" s="102" t="s">
        <v>11061</v>
      </c>
      <c r="AX895" s="102" t="s">
        <v>11061</v>
      </c>
      <c r="AY895" s="102" t="s">
        <v>11748</v>
      </c>
      <c r="AZ895" s="102" t="s">
        <v>11748</v>
      </c>
      <c r="BA895" s="2"/>
      <c r="BB895" s="3"/>
      <c r="BC895" s="3"/>
      <c r="BD895" s="3"/>
      <c r="BE895" s="3"/>
    </row>
    <row r="896" spans="1:57" x14ac:dyDescent="0.3">
      <c r="A896" s="62" t="s">
        <v>1366</v>
      </c>
      <c r="B896" s="63"/>
      <c r="C896" s="63"/>
      <c r="D896" s="64"/>
      <c r="E896" s="66"/>
      <c r="F896" s="98" t="s">
        <v>7738</v>
      </c>
      <c r="G896" s="63"/>
      <c r="H896" s="67"/>
      <c r="I896" s="68"/>
      <c r="J896" s="68"/>
      <c r="K896" s="67" t="s">
        <v>10195</v>
      </c>
      <c r="L896" s="71"/>
      <c r="M896" s="72">
        <v>3765.0556640625</v>
      </c>
      <c r="N896" s="72">
        <v>727.57794189453125</v>
      </c>
      <c r="O896" s="73"/>
      <c r="P896" s="74"/>
      <c r="Q896" s="74"/>
      <c r="R896" s="84"/>
      <c r="S896" s="48">
        <v>1</v>
      </c>
      <c r="T896" s="48">
        <v>0</v>
      </c>
      <c r="U896" s="49">
        <v>0</v>
      </c>
      <c r="V896" s="49">
        <v>0.33333299999999999</v>
      </c>
      <c r="W896" s="49">
        <v>0</v>
      </c>
      <c r="X896" s="49">
        <v>0.77027000000000001</v>
      </c>
      <c r="Y896" s="49">
        <v>0</v>
      </c>
      <c r="Z896" s="49">
        <v>0</v>
      </c>
      <c r="AA896" s="69">
        <v>896</v>
      </c>
      <c r="AB896" s="69"/>
      <c r="AC896" s="70"/>
      <c r="AD896" s="76">
        <v>252</v>
      </c>
      <c r="AE896" s="76">
        <v>350739</v>
      </c>
      <c r="AF896" s="76">
        <v>36916</v>
      </c>
      <c r="AG896" s="76">
        <v>39</v>
      </c>
      <c r="AH896" s="76"/>
      <c r="AI896" s="76" t="s">
        <v>5369</v>
      </c>
      <c r="AJ896" s="76" t="s">
        <v>5686</v>
      </c>
      <c r="AK896" s="81" t="s">
        <v>6725</v>
      </c>
      <c r="AL896" s="76"/>
      <c r="AM896" s="78">
        <v>40899.509050925924</v>
      </c>
      <c r="AN896" s="76" t="s">
        <v>8071</v>
      </c>
      <c r="AO896" s="81" t="s">
        <v>8965</v>
      </c>
      <c r="AP896" s="76" t="s">
        <v>65</v>
      </c>
      <c r="AQ896" s="48"/>
      <c r="AR896" s="48"/>
      <c r="AS896" s="48"/>
      <c r="AT896" s="48"/>
      <c r="AU896" s="48"/>
      <c r="AV896" s="48"/>
      <c r="AW896" s="48"/>
      <c r="AX896" s="48"/>
      <c r="AY896" s="48"/>
      <c r="AZ896" s="48"/>
      <c r="BA896" s="2"/>
      <c r="BB896" s="3"/>
      <c r="BC896" s="3"/>
      <c r="BD896" s="3"/>
      <c r="BE896" s="3"/>
    </row>
    <row r="897" spans="1:57" x14ac:dyDescent="0.3">
      <c r="A897" s="62" t="s">
        <v>1367</v>
      </c>
      <c r="B897" s="63"/>
      <c r="C897" s="63"/>
      <c r="D897" s="64"/>
      <c r="E897" s="66"/>
      <c r="F897" s="98" t="s">
        <v>7739</v>
      </c>
      <c r="G897" s="63"/>
      <c r="H897" s="67"/>
      <c r="I897" s="68"/>
      <c r="J897" s="68"/>
      <c r="K897" s="67" t="s">
        <v>10196</v>
      </c>
      <c r="L897" s="71"/>
      <c r="M897" s="72">
        <v>3919.361083984375</v>
      </c>
      <c r="N897" s="72">
        <v>540.48651123046875</v>
      </c>
      <c r="O897" s="73"/>
      <c r="P897" s="74"/>
      <c r="Q897" s="74"/>
      <c r="R897" s="84"/>
      <c r="S897" s="48">
        <v>1</v>
      </c>
      <c r="T897" s="48">
        <v>0</v>
      </c>
      <c r="U897" s="49">
        <v>0</v>
      </c>
      <c r="V897" s="49">
        <v>0.33333299999999999</v>
      </c>
      <c r="W897" s="49">
        <v>0</v>
      </c>
      <c r="X897" s="49">
        <v>0.77027000000000001</v>
      </c>
      <c r="Y897" s="49">
        <v>0</v>
      </c>
      <c r="Z897" s="49">
        <v>0</v>
      </c>
      <c r="AA897" s="69">
        <v>897</v>
      </c>
      <c r="AB897" s="69"/>
      <c r="AC897" s="70"/>
      <c r="AD897" s="76">
        <v>56</v>
      </c>
      <c r="AE897" s="76">
        <v>48972</v>
      </c>
      <c r="AF897" s="76">
        <v>1687</v>
      </c>
      <c r="AG897" s="76">
        <v>794</v>
      </c>
      <c r="AH897" s="76"/>
      <c r="AI897" s="76" t="s">
        <v>5370</v>
      </c>
      <c r="AJ897" s="76" t="s">
        <v>5781</v>
      </c>
      <c r="AK897" s="81" t="s">
        <v>6726</v>
      </c>
      <c r="AL897" s="76"/>
      <c r="AM897" s="78">
        <v>42109.724247685182</v>
      </c>
      <c r="AN897" s="76" t="s">
        <v>8071</v>
      </c>
      <c r="AO897" s="81" t="s">
        <v>8966</v>
      </c>
      <c r="AP897" s="76" t="s">
        <v>65</v>
      </c>
      <c r="AQ897" s="48"/>
      <c r="AR897" s="48"/>
      <c r="AS897" s="48"/>
      <c r="AT897" s="48"/>
      <c r="AU897" s="48"/>
      <c r="AV897" s="48"/>
      <c r="AW897" s="48"/>
      <c r="AX897" s="48"/>
      <c r="AY897" s="48"/>
      <c r="AZ897" s="48"/>
      <c r="BA897" s="2"/>
      <c r="BB897" s="3"/>
      <c r="BC897" s="3"/>
      <c r="BD897" s="3"/>
      <c r="BE897" s="3"/>
    </row>
    <row r="898" spans="1:57" x14ac:dyDescent="0.3">
      <c r="A898" s="62" t="s">
        <v>872</v>
      </c>
      <c r="B898" s="63"/>
      <c r="C898" s="63"/>
      <c r="D898" s="64"/>
      <c r="E898" s="66"/>
      <c r="F898" s="98" t="s">
        <v>7740</v>
      </c>
      <c r="G898" s="63"/>
      <c r="H898" s="67"/>
      <c r="I898" s="68"/>
      <c r="J898" s="68"/>
      <c r="K898" s="67" t="s">
        <v>10197</v>
      </c>
      <c r="L898" s="71"/>
      <c r="M898" s="72">
        <v>2434.478759765625</v>
      </c>
      <c r="N898" s="72">
        <v>9505.4951171875</v>
      </c>
      <c r="O898" s="73"/>
      <c r="P898" s="74"/>
      <c r="Q898" s="74"/>
      <c r="R898" s="84"/>
      <c r="S898" s="48">
        <v>1</v>
      </c>
      <c r="T898" s="48">
        <v>1</v>
      </c>
      <c r="U898" s="49">
        <v>0</v>
      </c>
      <c r="V898" s="49">
        <v>0</v>
      </c>
      <c r="W898" s="49">
        <v>0</v>
      </c>
      <c r="X898" s="49">
        <v>1</v>
      </c>
      <c r="Y898" s="49">
        <v>0</v>
      </c>
      <c r="Z898" s="49" t="s">
        <v>10536</v>
      </c>
      <c r="AA898" s="69">
        <v>898</v>
      </c>
      <c r="AB898" s="69"/>
      <c r="AC898" s="70"/>
      <c r="AD898" s="76">
        <v>487</v>
      </c>
      <c r="AE898" s="76">
        <v>867</v>
      </c>
      <c r="AF898" s="76">
        <v>3766</v>
      </c>
      <c r="AG898" s="76">
        <v>5278</v>
      </c>
      <c r="AH898" s="76"/>
      <c r="AI898" s="76" t="s">
        <v>5371</v>
      </c>
      <c r="AJ898" s="76" t="s">
        <v>6182</v>
      </c>
      <c r="AK898" s="76"/>
      <c r="AL898" s="76"/>
      <c r="AM898" s="78">
        <v>43417.101759259262</v>
      </c>
      <c r="AN898" s="76" t="s">
        <v>8071</v>
      </c>
      <c r="AO898" s="81" t="s">
        <v>8967</v>
      </c>
      <c r="AP898" s="76" t="s">
        <v>66</v>
      </c>
      <c r="AQ898" s="48"/>
      <c r="AR898" s="48"/>
      <c r="AS898" s="48"/>
      <c r="AT898" s="48"/>
      <c r="AU898" s="48"/>
      <c r="AV898" s="48"/>
      <c r="AW898" s="102" t="s">
        <v>11062</v>
      </c>
      <c r="AX898" s="102" t="s">
        <v>11062</v>
      </c>
      <c r="AY898" s="102" t="s">
        <v>11749</v>
      </c>
      <c r="AZ898" s="102" t="s">
        <v>11749</v>
      </c>
      <c r="BA898" s="2"/>
      <c r="BB898" s="3"/>
      <c r="BC898" s="3"/>
      <c r="BD898" s="3"/>
      <c r="BE898" s="3"/>
    </row>
    <row r="899" spans="1:57" x14ac:dyDescent="0.3">
      <c r="A899" s="62" t="s">
        <v>873</v>
      </c>
      <c r="B899" s="63"/>
      <c r="C899" s="63"/>
      <c r="D899" s="64"/>
      <c r="E899" s="66"/>
      <c r="F899" s="98" t="s">
        <v>7741</v>
      </c>
      <c r="G899" s="63"/>
      <c r="H899" s="67"/>
      <c r="I899" s="68"/>
      <c r="J899" s="68"/>
      <c r="K899" s="67" t="s">
        <v>10198</v>
      </c>
      <c r="L899" s="71"/>
      <c r="M899" s="72">
        <v>541.08648681640625</v>
      </c>
      <c r="N899" s="72">
        <v>2424.843505859375</v>
      </c>
      <c r="O899" s="73"/>
      <c r="P899" s="74"/>
      <c r="Q899" s="74"/>
      <c r="R899" s="84"/>
      <c r="S899" s="48">
        <v>0</v>
      </c>
      <c r="T899" s="48">
        <v>2</v>
      </c>
      <c r="U899" s="49">
        <v>5</v>
      </c>
      <c r="V899" s="49">
        <v>1.4925000000000001E-2</v>
      </c>
      <c r="W899" s="49">
        <v>0</v>
      </c>
      <c r="X899" s="49">
        <v>0.76424099999999995</v>
      </c>
      <c r="Y899" s="49">
        <v>0</v>
      </c>
      <c r="Z899" s="49">
        <v>0</v>
      </c>
      <c r="AA899" s="69">
        <v>899</v>
      </c>
      <c r="AB899" s="69"/>
      <c r="AC899" s="70"/>
      <c r="AD899" s="76">
        <v>882</v>
      </c>
      <c r="AE899" s="76">
        <v>476</v>
      </c>
      <c r="AF899" s="76">
        <v>15177</v>
      </c>
      <c r="AG899" s="76">
        <v>37512</v>
      </c>
      <c r="AH899" s="76"/>
      <c r="AI899" s="76" t="s">
        <v>5372</v>
      </c>
      <c r="AJ899" s="76" t="s">
        <v>6183</v>
      </c>
      <c r="AK899" s="76"/>
      <c r="AL899" s="76"/>
      <c r="AM899" s="78">
        <v>40690.264328703706</v>
      </c>
      <c r="AN899" s="76" t="s">
        <v>8071</v>
      </c>
      <c r="AO899" s="81" t="s">
        <v>8968</v>
      </c>
      <c r="AP899" s="76" t="s">
        <v>66</v>
      </c>
      <c r="AQ899" s="48"/>
      <c r="AR899" s="48"/>
      <c r="AS899" s="48"/>
      <c r="AT899" s="48"/>
      <c r="AU899" s="48"/>
      <c r="AV899" s="48"/>
      <c r="AW899" s="102" t="s">
        <v>10753</v>
      </c>
      <c r="AX899" s="102" t="s">
        <v>10753</v>
      </c>
      <c r="AY899" s="102" t="s">
        <v>11442</v>
      </c>
      <c r="AZ899" s="102" t="s">
        <v>11442</v>
      </c>
      <c r="BA899" s="2"/>
      <c r="BB899" s="3"/>
      <c r="BC899" s="3"/>
      <c r="BD899" s="3"/>
      <c r="BE899" s="3"/>
    </row>
    <row r="900" spans="1:57" x14ac:dyDescent="0.3">
      <c r="A900" s="62" t="s">
        <v>874</v>
      </c>
      <c r="B900" s="63"/>
      <c r="C900" s="63"/>
      <c r="D900" s="64"/>
      <c r="E900" s="66"/>
      <c r="F900" s="98" t="s">
        <v>7742</v>
      </c>
      <c r="G900" s="63"/>
      <c r="H900" s="67"/>
      <c r="I900" s="68"/>
      <c r="J900" s="68"/>
      <c r="K900" s="67" t="s">
        <v>10199</v>
      </c>
      <c r="L900" s="71"/>
      <c r="M900" s="72">
        <v>6267.34521484375</v>
      </c>
      <c r="N900" s="72">
        <v>9292.736328125</v>
      </c>
      <c r="O900" s="73"/>
      <c r="P900" s="74"/>
      <c r="Q900" s="74"/>
      <c r="R900" s="84"/>
      <c r="S900" s="48">
        <v>1</v>
      </c>
      <c r="T900" s="48">
        <v>1</v>
      </c>
      <c r="U900" s="49">
        <v>0</v>
      </c>
      <c r="V900" s="49">
        <v>0</v>
      </c>
      <c r="W900" s="49">
        <v>0</v>
      </c>
      <c r="X900" s="49">
        <v>1</v>
      </c>
      <c r="Y900" s="49">
        <v>0</v>
      </c>
      <c r="Z900" s="49" t="s">
        <v>10536</v>
      </c>
      <c r="AA900" s="69">
        <v>900</v>
      </c>
      <c r="AB900" s="69"/>
      <c r="AC900" s="70"/>
      <c r="AD900" s="76">
        <v>1761</v>
      </c>
      <c r="AE900" s="76">
        <v>1374</v>
      </c>
      <c r="AF900" s="76">
        <v>179371</v>
      </c>
      <c r="AG900" s="76">
        <v>0</v>
      </c>
      <c r="AH900" s="76"/>
      <c r="AI900" s="76" t="s">
        <v>5373</v>
      </c>
      <c r="AJ900" s="76"/>
      <c r="AK900" s="81" t="s">
        <v>6727</v>
      </c>
      <c r="AL900" s="76"/>
      <c r="AM900" s="78">
        <v>40827.865439814814</v>
      </c>
      <c r="AN900" s="76" t="s">
        <v>8071</v>
      </c>
      <c r="AO900" s="81" t="s">
        <v>8969</v>
      </c>
      <c r="AP900" s="76" t="s">
        <v>66</v>
      </c>
      <c r="AQ900" s="48" t="s">
        <v>2275</v>
      </c>
      <c r="AR900" s="48" t="s">
        <v>2275</v>
      </c>
      <c r="AS900" s="48" t="s">
        <v>2370</v>
      </c>
      <c r="AT900" s="48" t="s">
        <v>2370</v>
      </c>
      <c r="AU900" s="48" t="s">
        <v>2431</v>
      </c>
      <c r="AV900" s="48" t="s">
        <v>2431</v>
      </c>
      <c r="AW900" s="102" t="s">
        <v>11063</v>
      </c>
      <c r="AX900" s="102" t="s">
        <v>11063</v>
      </c>
      <c r="AY900" s="102" t="s">
        <v>11750</v>
      </c>
      <c r="AZ900" s="102" t="s">
        <v>11750</v>
      </c>
      <c r="BA900" s="2"/>
      <c r="BB900" s="3"/>
      <c r="BC900" s="3"/>
      <c r="BD900" s="3"/>
      <c r="BE900" s="3"/>
    </row>
    <row r="901" spans="1:57" x14ac:dyDescent="0.3">
      <c r="A901" s="62" t="s">
        <v>875</v>
      </c>
      <c r="B901" s="63"/>
      <c r="C901" s="63"/>
      <c r="D901" s="64"/>
      <c r="E901" s="66"/>
      <c r="F901" s="98" t="s">
        <v>7743</v>
      </c>
      <c r="G901" s="63"/>
      <c r="H901" s="67"/>
      <c r="I901" s="68"/>
      <c r="J901" s="68"/>
      <c r="K901" s="67" t="s">
        <v>10200</v>
      </c>
      <c r="L901" s="71"/>
      <c r="M901" s="72">
        <v>6530.91552734375</v>
      </c>
      <c r="N901" s="72">
        <v>9048.3955078125</v>
      </c>
      <c r="O901" s="73"/>
      <c r="P901" s="74"/>
      <c r="Q901" s="74"/>
      <c r="R901" s="84"/>
      <c r="S901" s="48">
        <v>1</v>
      </c>
      <c r="T901" s="48">
        <v>1</v>
      </c>
      <c r="U901" s="49">
        <v>0</v>
      </c>
      <c r="V901" s="49">
        <v>0</v>
      </c>
      <c r="W901" s="49">
        <v>0</v>
      </c>
      <c r="X901" s="49">
        <v>1</v>
      </c>
      <c r="Y901" s="49">
        <v>0</v>
      </c>
      <c r="Z901" s="49" t="s">
        <v>10536</v>
      </c>
      <c r="AA901" s="69">
        <v>901</v>
      </c>
      <c r="AB901" s="69"/>
      <c r="AC901" s="70"/>
      <c r="AD901" s="76">
        <v>14</v>
      </c>
      <c r="AE901" s="76">
        <v>119</v>
      </c>
      <c r="AF901" s="76">
        <v>48913</v>
      </c>
      <c r="AG901" s="76">
        <v>0</v>
      </c>
      <c r="AH901" s="76"/>
      <c r="AI901" s="76" t="s">
        <v>5374</v>
      </c>
      <c r="AJ901" s="76"/>
      <c r="AK901" s="81" t="s">
        <v>6728</v>
      </c>
      <c r="AL901" s="76"/>
      <c r="AM901" s="78">
        <v>41286.495358796295</v>
      </c>
      <c r="AN901" s="76" t="s">
        <v>8071</v>
      </c>
      <c r="AO901" s="81" t="s">
        <v>8970</v>
      </c>
      <c r="AP901" s="76" t="s">
        <v>66</v>
      </c>
      <c r="AQ901" s="48" t="s">
        <v>2275</v>
      </c>
      <c r="AR901" s="48" t="s">
        <v>2275</v>
      </c>
      <c r="AS901" s="48" t="s">
        <v>2370</v>
      </c>
      <c r="AT901" s="48" t="s">
        <v>2370</v>
      </c>
      <c r="AU901" s="48" t="s">
        <v>2431</v>
      </c>
      <c r="AV901" s="48" t="s">
        <v>2431</v>
      </c>
      <c r="AW901" s="102" t="s">
        <v>11063</v>
      </c>
      <c r="AX901" s="102" t="s">
        <v>11063</v>
      </c>
      <c r="AY901" s="102" t="s">
        <v>11750</v>
      </c>
      <c r="AZ901" s="102" t="s">
        <v>11750</v>
      </c>
      <c r="BA901" s="2"/>
      <c r="BB901" s="3"/>
      <c r="BC901" s="3"/>
      <c r="BD901" s="3"/>
      <c r="BE901" s="3"/>
    </row>
    <row r="902" spans="1:57" x14ac:dyDescent="0.3">
      <c r="A902" s="62" t="s">
        <v>876</v>
      </c>
      <c r="B902" s="63"/>
      <c r="C902" s="63"/>
      <c r="D902" s="64"/>
      <c r="E902" s="66"/>
      <c r="F902" s="98" t="s">
        <v>7744</v>
      </c>
      <c r="G902" s="63"/>
      <c r="H902" s="67"/>
      <c r="I902" s="68"/>
      <c r="J902" s="68"/>
      <c r="K902" s="67" t="s">
        <v>10201</v>
      </c>
      <c r="L902" s="71"/>
      <c r="M902" s="72">
        <v>2652.688720703125</v>
      </c>
      <c r="N902" s="72">
        <v>5343.822265625</v>
      </c>
      <c r="O902" s="73"/>
      <c r="P902" s="74"/>
      <c r="Q902" s="74"/>
      <c r="R902" s="84"/>
      <c r="S902" s="48">
        <v>0</v>
      </c>
      <c r="T902" s="48">
        <v>1</v>
      </c>
      <c r="U902" s="49">
        <v>0</v>
      </c>
      <c r="V902" s="49">
        <v>3.7037E-2</v>
      </c>
      <c r="W902" s="49">
        <v>0</v>
      </c>
      <c r="X902" s="49">
        <v>0.55762100000000003</v>
      </c>
      <c r="Y902" s="49">
        <v>0</v>
      </c>
      <c r="Z902" s="49">
        <v>0</v>
      </c>
      <c r="AA902" s="69">
        <v>902</v>
      </c>
      <c r="AB902" s="69"/>
      <c r="AC902" s="70"/>
      <c r="AD902" s="76">
        <v>256</v>
      </c>
      <c r="AE902" s="76">
        <v>456</v>
      </c>
      <c r="AF902" s="76">
        <v>7777</v>
      </c>
      <c r="AG902" s="76">
        <v>8931</v>
      </c>
      <c r="AH902" s="76"/>
      <c r="AI902" s="76"/>
      <c r="AJ902" s="76"/>
      <c r="AK902" s="76"/>
      <c r="AL902" s="76"/>
      <c r="AM902" s="78">
        <v>41799.846585648149</v>
      </c>
      <c r="AN902" s="76" t="s">
        <v>8071</v>
      </c>
      <c r="AO902" s="81" t="s">
        <v>8971</v>
      </c>
      <c r="AP902" s="76" t="s">
        <v>66</v>
      </c>
      <c r="AQ902" s="48"/>
      <c r="AR902" s="48"/>
      <c r="AS902" s="48"/>
      <c r="AT902" s="48"/>
      <c r="AU902" s="48"/>
      <c r="AV902" s="48"/>
      <c r="AW902" s="102" t="s">
        <v>10935</v>
      </c>
      <c r="AX902" s="102" t="s">
        <v>10935</v>
      </c>
      <c r="AY902" s="102" t="s">
        <v>11623</v>
      </c>
      <c r="AZ902" s="102" t="s">
        <v>11623</v>
      </c>
      <c r="BA902" s="2"/>
      <c r="BB902" s="3"/>
      <c r="BC902" s="3"/>
      <c r="BD902" s="3"/>
      <c r="BE902" s="3"/>
    </row>
    <row r="903" spans="1:57" x14ac:dyDescent="0.3">
      <c r="A903" s="62" t="s">
        <v>877</v>
      </c>
      <c r="B903" s="63"/>
      <c r="C903" s="63"/>
      <c r="D903" s="64"/>
      <c r="E903" s="66"/>
      <c r="F903" s="98" t="s">
        <v>6923</v>
      </c>
      <c r="G903" s="63"/>
      <c r="H903" s="67"/>
      <c r="I903" s="68"/>
      <c r="J903" s="68"/>
      <c r="K903" s="67" t="s">
        <v>10202</v>
      </c>
      <c r="L903" s="71"/>
      <c r="M903" s="72">
        <v>7653.5556640625</v>
      </c>
      <c r="N903" s="72">
        <v>5056.619140625</v>
      </c>
      <c r="O903" s="73"/>
      <c r="P903" s="74"/>
      <c r="Q903" s="74"/>
      <c r="R903" s="84"/>
      <c r="S903" s="48">
        <v>0</v>
      </c>
      <c r="T903" s="48">
        <v>1</v>
      </c>
      <c r="U903" s="49">
        <v>0</v>
      </c>
      <c r="V903" s="49">
        <v>0.14285700000000001</v>
      </c>
      <c r="W903" s="49">
        <v>0</v>
      </c>
      <c r="X903" s="49">
        <v>0.65540500000000002</v>
      </c>
      <c r="Y903" s="49">
        <v>0</v>
      </c>
      <c r="Z903" s="49">
        <v>0</v>
      </c>
      <c r="AA903" s="69">
        <v>903</v>
      </c>
      <c r="AB903" s="69"/>
      <c r="AC903" s="70"/>
      <c r="AD903" s="76">
        <v>221</v>
      </c>
      <c r="AE903" s="76">
        <v>8</v>
      </c>
      <c r="AF903" s="76">
        <v>130</v>
      </c>
      <c r="AG903" s="76">
        <v>4568</v>
      </c>
      <c r="AH903" s="76"/>
      <c r="AI903" s="76" t="s">
        <v>5375</v>
      </c>
      <c r="AJ903" s="76"/>
      <c r="AK903" s="76"/>
      <c r="AL903" s="76"/>
      <c r="AM903" s="78">
        <v>43664.7966087963</v>
      </c>
      <c r="AN903" s="76" t="s">
        <v>8071</v>
      </c>
      <c r="AO903" s="81" t="s">
        <v>8972</v>
      </c>
      <c r="AP903" s="76" t="s">
        <v>66</v>
      </c>
      <c r="AQ903" s="48"/>
      <c r="AR903" s="48"/>
      <c r="AS903" s="48"/>
      <c r="AT903" s="48"/>
      <c r="AU903" s="48"/>
      <c r="AV903" s="48"/>
      <c r="AW903" s="102" t="s">
        <v>10874</v>
      </c>
      <c r="AX903" s="102" t="s">
        <v>10874</v>
      </c>
      <c r="AY903" s="102" t="s">
        <v>11562</v>
      </c>
      <c r="AZ903" s="102" t="s">
        <v>11562</v>
      </c>
      <c r="BA903" s="2"/>
      <c r="BB903" s="3"/>
      <c r="BC903" s="3"/>
      <c r="BD903" s="3"/>
      <c r="BE903" s="3"/>
    </row>
    <row r="904" spans="1:57" x14ac:dyDescent="0.3">
      <c r="A904" s="62" t="s">
        <v>878</v>
      </c>
      <c r="B904" s="63"/>
      <c r="C904" s="63"/>
      <c r="D904" s="64"/>
      <c r="E904" s="66"/>
      <c r="F904" s="98" t="s">
        <v>7745</v>
      </c>
      <c r="G904" s="63"/>
      <c r="H904" s="67"/>
      <c r="I904" s="68"/>
      <c r="J904" s="68"/>
      <c r="K904" s="67" t="s">
        <v>10203</v>
      </c>
      <c r="L904" s="71"/>
      <c r="M904" s="72">
        <v>1252.0291748046875</v>
      </c>
      <c r="N904" s="72">
        <v>1820.512451171875</v>
      </c>
      <c r="O904" s="73"/>
      <c r="P904" s="74"/>
      <c r="Q904" s="74"/>
      <c r="R904" s="84"/>
      <c r="S904" s="48">
        <v>2</v>
      </c>
      <c r="T904" s="48">
        <v>1</v>
      </c>
      <c r="U904" s="49">
        <v>0</v>
      </c>
      <c r="V904" s="49">
        <v>5.5560000000000002E-3</v>
      </c>
      <c r="W904" s="49">
        <v>0</v>
      </c>
      <c r="X904" s="49">
        <v>0.90007300000000001</v>
      </c>
      <c r="Y904" s="49">
        <v>0</v>
      </c>
      <c r="Z904" s="49">
        <v>0</v>
      </c>
      <c r="AA904" s="69">
        <v>904</v>
      </c>
      <c r="AB904" s="69"/>
      <c r="AC904" s="70"/>
      <c r="AD904" s="76">
        <v>1742</v>
      </c>
      <c r="AE904" s="76">
        <v>2962</v>
      </c>
      <c r="AF904" s="76">
        <v>20007</v>
      </c>
      <c r="AG904" s="76">
        <v>10439</v>
      </c>
      <c r="AH904" s="76"/>
      <c r="AI904" s="76" t="s">
        <v>5376</v>
      </c>
      <c r="AJ904" s="76" t="s">
        <v>5666</v>
      </c>
      <c r="AK904" s="81" t="s">
        <v>6729</v>
      </c>
      <c r="AL904" s="76"/>
      <c r="AM904" s="78">
        <v>40612.702476851853</v>
      </c>
      <c r="AN904" s="76" t="s">
        <v>8071</v>
      </c>
      <c r="AO904" s="81" t="s">
        <v>8973</v>
      </c>
      <c r="AP904" s="76" t="s">
        <v>66</v>
      </c>
      <c r="AQ904" s="48" t="s">
        <v>2276</v>
      </c>
      <c r="AR904" s="48" t="s">
        <v>2276</v>
      </c>
      <c r="AS904" s="48" t="s">
        <v>2350</v>
      </c>
      <c r="AT904" s="48" t="s">
        <v>2350</v>
      </c>
      <c r="AU904" s="48" t="s">
        <v>2432</v>
      </c>
      <c r="AV904" s="48" t="s">
        <v>2432</v>
      </c>
      <c r="AW904" s="102" t="s">
        <v>11064</v>
      </c>
      <c r="AX904" s="102" t="s">
        <v>11064</v>
      </c>
      <c r="AY904" s="102" t="s">
        <v>11751</v>
      </c>
      <c r="AZ904" s="102" t="s">
        <v>11751</v>
      </c>
      <c r="BA904" s="2"/>
      <c r="BB904" s="3"/>
      <c r="BC904" s="3"/>
      <c r="BD904" s="3"/>
      <c r="BE904" s="3"/>
    </row>
    <row r="905" spans="1:57" x14ac:dyDescent="0.3">
      <c r="A905" s="62" t="s">
        <v>879</v>
      </c>
      <c r="B905" s="63"/>
      <c r="C905" s="63"/>
      <c r="D905" s="64"/>
      <c r="E905" s="66"/>
      <c r="F905" s="98" t="s">
        <v>7746</v>
      </c>
      <c r="G905" s="63"/>
      <c r="H905" s="67"/>
      <c r="I905" s="68"/>
      <c r="J905" s="68"/>
      <c r="K905" s="67" t="s">
        <v>10204</v>
      </c>
      <c r="L905" s="71"/>
      <c r="M905" s="72">
        <v>1018.408447265625</v>
      </c>
      <c r="N905" s="72">
        <v>1824.014404296875</v>
      </c>
      <c r="O905" s="73"/>
      <c r="P905" s="74"/>
      <c r="Q905" s="74"/>
      <c r="R905" s="84"/>
      <c r="S905" s="48">
        <v>1</v>
      </c>
      <c r="T905" s="48">
        <v>2</v>
      </c>
      <c r="U905" s="49">
        <v>754</v>
      </c>
      <c r="V905" s="49">
        <v>7.0920000000000002E-3</v>
      </c>
      <c r="W905" s="49">
        <v>0</v>
      </c>
      <c r="X905" s="49">
        <v>1.2972079999999999</v>
      </c>
      <c r="Y905" s="49">
        <v>0</v>
      </c>
      <c r="Z905" s="49">
        <v>0</v>
      </c>
      <c r="AA905" s="69">
        <v>905</v>
      </c>
      <c r="AB905" s="69"/>
      <c r="AC905" s="70"/>
      <c r="AD905" s="76">
        <v>990</v>
      </c>
      <c r="AE905" s="76">
        <v>684</v>
      </c>
      <c r="AF905" s="76">
        <v>1640</v>
      </c>
      <c r="AG905" s="76">
        <v>17476</v>
      </c>
      <c r="AH905" s="76"/>
      <c r="AI905" s="76" t="s">
        <v>5377</v>
      </c>
      <c r="AJ905" s="76"/>
      <c r="AK905" s="76"/>
      <c r="AL905" s="76"/>
      <c r="AM905" s="78">
        <v>43549.89570601852</v>
      </c>
      <c r="AN905" s="76" t="s">
        <v>8071</v>
      </c>
      <c r="AO905" s="81" t="s">
        <v>8974</v>
      </c>
      <c r="AP905" s="76" t="s">
        <v>66</v>
      </c>
      <c r="AQ905" s="48"/>
      <c r="AR905" s="48"/>
      <c r="AS905" s="48"/>
      <c r="AT905" s="48"/>
      <c r="AU905" s="48"/>
      <c r="AV905" s="48"/>
      <c r="AW905" s="102" t="s">
        <v>11065</v>
      </c>
      <c r="AX905" s="102" t="s">
        <v>11065</v>
      </c>
      <c r="AY905" s="102" t="s">
        <v>11752</v>
      </c>
      <c r="AZ905" s="102" t="s">
        <v>11752</v>
      </c>
      <c r="BA905" s="2"/>
      <c r="BB905" s="3"/>
      <c r="BC905" s="3"/>
      <c r="BD905" s="3"/>
      <c r="BE905" s="3"/>
    </row>
    <row r="906" spans="1:57" x14ac:dyDescent="0.3">
      <c r="A906" s="62" t="s">
        <v>880</v>
      </c>
      <c r="B906" s="63"/>
      <c r="C906" s="63"/>
      <c r="D906" s="64"/>
      <c r="E906" s="66"/>
      <c r="F906" s="98" t="s">
        <v>7747</v>
      </c>
      <c r="G906" s="63"/>
      <c r="H906" s="67"/>
      <c r="I906" s="68"/>
      <c r="J906" s="68"/>
      <c r="K906" s="67" t="s">
        <v>10205</v>
      </c>
      <c r="L906" s="71"/>
      <c r="M906" s="72">
        <v>5394.560546875</v>
      </c>
      <c r="N906" s="72">
        <v>9374.8505859375</v>
      </c>
      <c r="O906" s="73"/>
      <c r="P906" s="74"/>
      <c r="Q906" s="74"/>
      <c r="R906" s="84"/>
      <c r="S906" s="48">
        <v>1</v>
      </c>
      <c r="T906" s="48">
        <v>1</v>
      </c>
      <c r="U906" s="49">
        <v>0</v>
      </c>
      <c r="V906" s="49">
        <v>0</v>
      </c>
      <c r="W906" s="49">
        <v>0</v>
      </c>
      <c r="X906" s="49">
        <v>1</v>
      </c>
      <c r="Y906" s="49">
        <v>0</v>
      </c>
      <c r="Z906" s="49" t="s">
        <v>10536</v>
      </c>
      <c r="AA906" s="69">
        <v>906</v>
      </c>
      <c r="AB906" s="69"/>
      <c r="AC906" s="70"/>
      <c r="AD906" s="76">
        <v>4361</v>
      </c>
      <c r="AE906" s="76">
        <v>7107</v>
      </c>
      <c r="AF906" s="76">
        <v>68081</v>
      </c>
      <c r="AG906" s="76">
        <v>5463</v>
      </c>
      <c r="AH906" s="76"/>
      <c r="AI906" s="76" t="s">
        <v>5378</v>
      </c>
      <c r="AJ906" s="76" t="s">
        <v>6184</v>
      </c>
      <c r="AK906" s="81" t="s">
        <v>6730</v>
      </c>
      <c r="AL906" s="76"/>
      <c r="AM906" s="78">
        <v>39917.738495370373</v>
      </c>
      <c r="AN906" s="76" t="s">
        <v>8071</v>
      </c>
      <c r="AO906" s="81" t="s">
        <v>8975</v>
      </c>
      <c r="AP906" s="76" t="s">
        <v>66</v>
      </c>
      <c r="AQ906" s="48" t="s">
        <v>2277</v>
      </c>
      <c r="AR906" s="48" t="s">
        <v>2277</v>
      </c>
      <c r="AS906" s="48" t="s">
        <v>2350</v>
      </c>
      <c r="AT906" s="48" t="s">
        <v>2350</v>
      </c>
      <c r="AU906" s="48"/>
      <c r="AV906" s="48"/>
      <c r="AW906" s="102" t="s">
        <v>11066</v>
      </c>
      <c r="AX906" s="102" t="s">
        <v>11066</v>
      </c>
      <c r="AY906" s="102" t="s">
        <v>11753</v>
      </c>
      <c r="AZ906" s="102" t="s">
        <v>11753</v>
      </c>
      <c r="BA906" s="2"/>
      <c r="BB906" s="3"/>
      <c r="BC906" s="3"/>
      <c r="BD906" s="3"/>
      <c r="BE906" s="3"/>
    </row>
    <row r="907" spans="1:57" x14ac:dyDescent="0.3">
      <c r="A907" s="62" t="s">
        <v>881</v>
      </c>
      <c r="B907" s="63"/>
      <c r="C907" s="63"/>
      <c r="D907" s="64"/>
      <c r="E907" s="66"/>
      <c r="F907" s="98" t="s">
        <v>7748</v>
      </c>
      <c r="G907" s="63"/>
      <c r="H907" s="67"/>
      <c r="I907" s="68"/>
      <c r="J907" s="68"/>
      <c r="K907" s="67" t="s">
        <v>10206</v>
      </c>
      <c r="L907" s="71"/>
      <c r="M907" s="72">
        <v>4636.18896484375</v>
      </c>
      <c r="N907" s="72">
        <v>9545.3623046875</v>
      </c>
      <c r="O907" s="73"/>
      <c r="P907" s="74"/>
      <c r="Q907" s="74"/>
      <c r="R907" s="84"/>
      <c r="S907" s="48">
        <v>1</v>
      </c>
      <c r="T907" s="48">
        <v>1</v>
      </c>
      <c r="U907" s="49">
        <v>0</v>
      </c>
      <c r="V907" s="49">
        <v>0</v>
      </c>
      <c r="W907" s="49">
        <v>0</v>
      </c>
      <c r="X907" s="49">
        <v>1</v>
      </c>
      <c r="Y907" s="49">
        <v>0</v>
      </c>
      <c r="Z907" s="49" t="s">
        <v>10536</v>
      </c>
      <c r="AA907" s="69">
        <v>907</v>
      </c>
      <c r="AB907" s="69"/>
      <c r="AC907" s="70"/>
      <c r="AD907" s="76">
        <v>518</v>
      </c>
      <c r="AE907" s="76">
        <v>354</v>
      </c>
      <c r="AF907" s="76">
        <v>25973</v>
      </c>
      <c r="AG907" s="76">
        <v>16866</v>
      </c>
      <c r="AH907" s="76"/>
      <c r="AI907" s="76" t="s">
        <v>5379</v>
      </c>
      <c r="AJ907" s="76" t="s">
        <v>6185</v>
      </c>
      <c r="AK907" s="81" t="s">
        <v>6731</v>
      </c>
      <c r="AL907" s="76"/>
      <c r="AM907" s="78">
        <v>39976.304629629631</v>
      </c>
      <c r="AN907" s="76" t="s">
        <v>8071</v>
      </c>
      <c r="AO907" s="81" t="s">
        <v>8976</v>
      </c>
      <c r="AP907" s="76" t="s">
        <v>66</v>
      </c>
      <c r="AQ907" s="48"/>
      <c r="AR907" s="48"/>
      <c r="AS907" s="48"/>
      <c r="AT907" s="48"/>
      <c r="AU907" s="48"/>
      <c r="AV907" s="48"/>
      <c r="AW907" s="102" t="s">
        <v>11067</v>
      </c>
      <c r="AX907" s="102" t="s">
        <v>11067</v>
      </c>
      <c r="AY907" s="102" t="s">
        <v>11754</v>
      </c>
      <c r="AZ907" s="102" t="s">
        <v>11754</v>
      </c>
      <c r="BA907" s="2"/>
      <c r="BB907" s="3"/>
      <c r="BC907" s="3"/>
      <c r="BD907" s="3"/>
      <c r="BE907" s="3"/>
    </row>
    <row r="908" spans="1:57" x14ac:dyDescent="0.3">
      <c r="A908" s="62" t="s">
        <v>882</v>
      </c>
      <c r="B908" s="63"/>
      <c r="C908" s="63"/>
      <c r="D908" s="64"/>
      <c r="E908" s="66"/>
      <c r="F908" s="98" t="s">
        <v>7749</v>
      </c>
      <c r="G908" s="63"/>
      <c r="H908" s="67"/>
      <c r="I908" s="68"/>
      <c r="J908" s="68"/>
      <c r="K908" s="67" t="s">
        <v>10207</v>
      </c>
      <c r="L908" s="71"/>
      <c r="M908" s="72">
        <v>7506.73193359375</v>
      </c>
      <c r="N908" s="72">
        <v>9440.8232421875</v>
      </c>
      <c r="O908" s="73"/>
      <c r="P908" s="74"/>
      <c r="Q908" s="74"/>
      <c r="R908" s="84"/>
      <c r="S908" s="48">
        <v>1</v>
      </c>
      <c r="T908" s="48">
        <v>1</v>
      </c>
      <c r="U908" s="49">
        <v>0</v>
      </c>
      <c r="V908" s="49">
        <v>0</v>
      </c>
      <c r="W908" s="49">
        <v>0</v>
      </c>
      <c r="X908" s="49">
        <v>1</v>
      </c>
      <c r="Y908" s="49">
        <v>0</v>
      </c>
      <c r="Z908" s="49" t="s">
        <v>10536</v>
      </c>
      <c r="AA908" s="69">
        <v>908</v>
      </c>
      <c r="AB908" s="69"/>
      <c r="AC908" s="70"/>
      <c r="AD908" s="76">
        <v>645</v>
      </c>
      <c r="AE908" s="76">
        <v>341</v>
      </c>
      <c r="AF908" s="76">
        <v>7648</v>
      </c>
      <c r="AG908" s="76">
        <v>14723</v>
      </c>
      <c r="AH908" s="76"/>
      <c r="AI908" s="76" t="s">
        <v>5380</v>
      </c>
      <c r="AJ908" s="76"/>
      <c r="AK908" s="81" t="s">
        <v>6732</v>
      </c>
      <c r="AL908" s="76"/>
      <c r="AM908" s="78">
        <v>42411.764710648145</v>
      </c>
      <c r="AN908" s="76" t="s">
        <v>8071</v>
      </c>
      <c r="AO908" s="81" t="s">
        <v>8977</v>
      </c>
      <c r="AP908" s="76" t="s">
        <v>66</v>
      </c>
      <c r="AQ908" s="48"/>
      <c r="AR908" s="48"/>
      <c r="AS908" s="48"/>
      <c r="AT908" s="48"/>
      <c r="AU908" s="48"/>
      <c r="AV908" s="48"/>
      <c r="AW908" s="102" t="s">
        <v>11068</v>
      </c>
      <c r="AX908" s="102" t="s">
        <v>11275</v>
      </c>
      <c r="AY908" s="102" t="s">
        <v>11755</v>
      </c>
      <c r="AZ908" s="102" t="s">
        <v>11960</v>
      </c>
      <c r="BA908" s="2"/>
      <c r="BB908" s="3"/>
      <c r="BC908" s="3"/>
      <c r="BD908" s="3"/>
      <c r="BE908" s="3"/>
    </row>
    <row r="909" spans="1:57" x14ac:dyDescent="0.3">
      <c r="A909" s="62" t="s">
        <v>883</v>
      </c>
      <c r="B909" s="63"/>
      <c r="C909" s="63"/>
      <c r="D909" s="64"/>
      <c r="E909" s="66"/>
      <c r="F909" s="98" t="s">
        <v>7750</v>
      </c>
      <c r="G909" s="63"/>
      <c r="H909" s="67"/>
      <c r="I909" s="68"/>
      <c r="J909" s="68"/>
      <c r="K909" s="67" t="s">
        <v>10208</v>
      </c>
      <c r="L909" s="71"/>
      <c r="M909" s="72">
        <v>4488.68603515625</v>
      </c>
      <c r="N909" s="72">
        <v>8989.0126953125</v>
      </c>
      <c r="O909" s="73"/>
      <c r="P909" s="74"/>
      <c r="Q909" s="74"/>
      <c r="R909" s="84"/>
      <c r="S909" s="48">
        <v>1</v>
      </c>
      <c r="T909" s="48">
        <v>1</v>
      </c>
      <c r="U909" s="49">
        <v>0</v>
      </c>
      <c r="V909" s="49">
        <v>0</v>
      </c>
      <c r="W909" s="49">
        <v>0</v>
      </c>
      <c r="X909" s="49">
        <v>1</v>
      </c>
      <c r="Y909" s="49">
        <v>0</v>
      </c>
      <c r="Z909" s="49" t="s">
        <v>10536</v>
      </c>
      <c r="AA909" s="69">
        <v>909</v>
      </c>
      <c r="AB909" s="69"/>
      <c r="AC909" s="70"/>
      <c r="AD909" s="76">
        <v>376</v>
      </c>
      <c r="AE909" s="76">
        <v>289</v>
      </c>
      <c r="AF909" s="76">
        <v>2007</v>
      </c>
      <c r="AG909" s="76">
        <v>7479</v>
      </c>
      <c r="AH909" s="76"/>
      <c r="AI909" s="76" t="s">
        <v>5381</v>
      </c>
      <c r="AJ909" s="76" t="s">
        <v>6186</v>
      </c>
      <c r="AK909" s="76"/>
      <c r="AL909" s="76"/>
      <c r="AM909" s="78">
        <v>43247.666770833333</v>
      </c>
      <c r="AN909" s="76" t="s">
        <v>8071</v>
      </c>
      <c r="AO909" s="81" t="s">
        <v>8978</v>
      </c>
      <c r="AP909" s="76" t="s">
        <v>66</v>
      </c>
      <c r="AQ909" s="48"/>
      <c r="AR909" s="48"/>
      <c r="AS909" s="48"/>
      <c r="AT909" s="48"/>
      <c r="AU909" s="48"/>
      <c r="AV909" s="48"/>
      <c r="AW909" s="102" t="s">
        <v>2433</v>
      </c>
      <c r="AX909" s="102" t="s">
        <v>2433</v>
      </c>
      <c r="AY909" s="102" t="s">
        <v>10559</v>
      </c>
      <c r="AZ909" s="102" t="s">
        <v>10559</v>
      </c>
      <c r="BA909" s="2"/>
      <c r="BB909" s="3"/>
      <c r="BC909" s="3"/>
      <c r="BD909" s="3"/>
      <c r="BE909" s="3"/>
    </row>
    <row r="910" spans="1:57" x14ac:dyDescent="0.3">
      <c r="A910" s="62" t="s">
        <v>884</v>
      </c>
      <c r="B910" s="63"/>
      <c r="C910" s="63"/>
      <c r="D910" s="64"/>
      <c r="E910" s="66"/>
      <c r="F910" s="98" t="s">
        <v>7751</v>
      </c>
      <c r="G910" s="63"/>
      <c r="H910" s="67"/>
      <c r="I910" s="68"/>
      <c r="J910" s="68"/>
      <c r="K910" s="67" t="s">
        <v>10209</v>
      </c>
      <c r="L910" s="71"/>
      <c r="M910" s="72">
        <v>5273.78271484375</v>
      </c>
      <c r="N910" s="72">
        <v>9559.2841796875</v>
      </c>
      <c r="O910" s="73"/>
      <c r="P910" s="74"/>
      <c r="Q910" s="74"/>
      <c r="R910" s="84"/>
      <c r="S910" s="48">
        <v>1</v>
      </c>
      <c r="T910" s="48">
        <v>1</v>
      </c>
      <c r="U910" s="49">
        <v>0</v>
      </c>
      <c r="V910" s="49">
        <v>0</v>
      </c>
      <c r="W910" s="49">
        <v>0</v>
      </c>
      <c r="X910" s="49">
        <v>1</v>
      </c>
      <c r="Y910" s="49">
        <v>0</v>
      </c>
      <c r="Z910" s="49" t="s">
        <v>10536</v>
      </c>
      <c r="AA910" s="69">
        <v>910</v>
      </c>
      <c r="AB910" s="69"/>
      <c r="AC910" s="70"/>
      <c r="AD910" s="76">
        <v>2736</v>
      </c>
      <c r="AE910" s="76">
        <v>4535</v>
      </c>
      <c r="AF910" s="76">
        <v>1922</v>
      </c>
      <c r="AG910" s="76">
        <v>9</v>
      </c>
      <c r="AH910" s="76"/>
      <c r="AI910" s="76" t="s">
        <v>5382</v>
      </c>
      <c r="AJ910" s="76"/>
      <c r="AK910" s="81" t="s">
        <v>6733</v>
      </c>
      <c r="AL910" s="76"/>
      <c r="AM910" s="78">
        <v>41370.175324074073</v>
      </c>
      <c r="AN910" s="76" t="s">
        <v>8071</v>
      </c>
      <c r="AO910" s="81" t="s">
        <v>8979</v>
      </c>
      <c r="AP910" s="76" t="s">
        <v>66</v>
      </c>
      <c r="AQ910" s="48"/>
      <c r="AR910" s="48"/>
      <c r="AS910" s="48"/>
      <c r="AT910" s="48"/>
      <c r="AU910" s="48"/>
      <c r="AV910" s="48"/>
      <c r="AW910" s="102" t="s">
        <v>11069</v>
      </c>
      <c r="AX910" s="102" t="s">
        <v>11069</v>
      </c>
      <c r="AY910" s="102" t="s">
        <v>11756</v>
      </c>
      <c r="AZ910" s="102" t="s">
        <v>11756</v>
      </c>
      <c r="BA910" s="2"/>
      <c r="BB910" s="3"/>
      <c r="BC910" s="3"/>
      <c r="BD910" s="3"/>
      <c r="BE910" s="3"/>
    </row>
    <row r="911" spans="1:57" x14ac:dyDescent="0.3">
      <c r="A911" s="62" t="s">
        <v>885</v>
      </c>
      <c r="B911" s="63"/>
      <c r="C911" s="63"/>
      <c r="D911" s="64"/>
      <c r="E911" s="66"/>
      <c r="F911" s="98" t="s">
        <v>7752</v>
      </c>
      <c r="G911" s="63"/>
      <c r="H911" s="67"/>
      <c r="I911" s="68"/>
      <c r="J911" s="68"/>
      <c r="K911" s="67" t="s">
        <v>10210</v>
      </c>
      <c r="L911" s="71"/>
      <c r="M911" s="72">
        <v>8901.87109375</v>
      </c>
      <c r="N911" s="72">
        <v>5072.2578125</v>
      </c>
      <c r="O911" s="73"/>
      <c r="P911" s="74"/>
      <c r="Q911" s="74"/>
      <c r="R911" s="84"/>
      <c r="S911" s="48">
        <v>0</v>
      </c>
      <c r="T911" s="48">
        <v>1</v>
      </c>
      <c r="U911" s="49">
        <v>0</v>
      </c>
      <c r="V911" s="49">
        <v>0.14285700000000001</v>
      </c>
      <c r="W911" s="49">
        <v>0</v>
      </c>
      <c r="X911" s="49">
        <v>0.65540500000000002</v>
      </c>
      <c r="Y911" s="49">
        <v>0</v>
      </c>
      <c r="Z911" s="49">
        <v>0</v>
      </c>
      <c r="AA911" s="69">
        <v>911</v>
      </c>
      <c r="AB911" s="69"/>
      <c r="AC911" s="70"/>
      <c r="AD911" s="76">
        <v>624</v>
      </c>
      <c r="AE911" s="76">
        <v>312</v>
      </c>
      <c r="AF911" s="76">
        <v>8702</v>
      </c>
      <c r="AG911" s="76">
        <v>15359</v>
      </c>
      <c r="AH911" s="76"/>
      <c r="AI911" s="76" t="s">
        <v>5383</v>
      </c>
      <c r="AJ911" s="76" t="s">
        <v>5667</v>
      </c>
      <c r="AK911" s="76"/>
      <c r="AL911" s="76"/>
      <c r="AM911" s="78">
        <v>43669.796932870369</v>
      </c>
      <c r="AN911" s="76" t="s">
        <v>8071</v>
      </c>
      <c r="AO911" s="81" t="s">
        <v>8980</v>
      </c>
      <c r="AP911" s="76" t="s">
        <v>66</v>
      </c>
      <c r="AQ911" s="48"/>
      <c r="AR911" s="48"/>
      <c r="AS911" s="48"/>
      <c r="AT911" s="48"/>
      <c r="AU911" s="48"/>
      <c r="AV911" s="48"/>
      <c r="AW911" s="102" t="s">
        <v>11043</v>
      </c>
      <c r="AX911" s="102" t="s">
        <v>11043</v>
      </c>
      <c r="AY911" s="102" t="s">
        <v>11730</v>
      </c>
      <c r="AZ911" s="102" t="s">
        <v>11730</v>
      </c>
      <c r="BA911" s="2"/>
      <c r="BB911" s="3"/>
      <c r="BC911" s="3"/>
      <c r="BD911" s="3"/>
      <c r="BE911" s="3"/>
    </row>
    <row r="912" spans="1:57" x14ac:dyDescent="0.3">
      <c r="A912" s="62" t="s">
        <v>886</v>
      </c>
      <c r="B912" s="63"/>
      <c r="C912" s="63"/>
      <c r="D912" s="64"/>
      <c r="E912" s="66"/>
      <c r="F912" s="98" t="s">
        <v>7753</v>
      </c>
      <c r="G912" s="63"/>
      <c r="H912" s="67"/>
      <c r="I912" s="68"/>
      <c r="J912" s="68"/>
      <c r="K912" s="67" t="s">
        <v>10211</v>
      </c>
      <c r="L912" s="71"/>
      <c r="M912" s="72">
        <v>8460.78125</v>
      </c>
      <c r="N912" s="72">
        <v>6725.6005859375</v>
      </c>
      <c r="O912" s="73"/>
      <c r="P912" s="74"/>
      <c r="Q912" s="74"/>
      <c r="R912" s="84"/>
      <c r="S912" s="48">
        <v>0</v>
      </c>
      <c r="T912" s="48">
        <v>1</v>
      </c>
      <c r="U912" s="49">
        <v>0</v>
      </c>
      <c r="V912" s="49">
        <v>2.1277000000000001E-2</v>
      </c>
      <c r="W912" s="49">
        <v>0</v>
      </c>
      <c r="X912" s="49">
        <v>0.55968399999999996</v>
      </c>
      <c r="Y912" s="49">
        <v>0</v>
      </c>
      <c r="Z912" s="49">
        <v>0</v>
      </c>
      <c r="AA912" s="69">
        <v>912</v>
      </c>
      <c r="AB912" s="69"/>
      <c r="AC912" s="70"/>
      <c r="AD912" s="76">
        <v>176</v>
      </c>
      <c r="AE912" s="76">
        <v>130</v>
      </c>
      <c r="AF912" s="76">
        <v>6891</v>
      </c>
      <c r="AG912" s="76">
        <v>39</v>
      </c>
      <c r="AH912" s="76"/>
      <c r="AI912" s="76"/>
      <c r="AJ912" s="76" t="s">
        <v>6187</v>
      </c>
      <c r="AK912" s="76"/>
      <c r="AL912" s="76"/>
      <c r="AM912" s="78">
        <v>41164.701678240737</v>
      </c>
      <c r="AN912" s="76" t="s">
        <v>8071</v>
      </c>
      <c r="AO912" s="81" t="s">
        <v>8981</v>
      </c>
      <c r="AP912" s="76" t="s">
        <v>66</v>
      </c>
      <c r="AQ912" s="48"/>
      <c r="AR912" s="48"/>
      <c r="AS912" s="48"/>
      <c r="AT912" s="48"/>
      <c r="AU912" s="48" t="s">
        <v>2392</v>
      </c>
      <c r="AV912" s="48" t="s">
        <v>2392</v>
      </c>
      <c r="AW912" s="102" t="s">
        <v>10606</v>
      </c>
      <c r="AX912" s="102" t="s">
        <v>10606</v>
      </c>
      <c r="AY912" s="102" t="s">
        <v>11295</v>
      </c>
      <c r="AZ912" s="102" t="s">
        <v>11295</v>
      </c>
      <c r="BA912" s="2"/>
      <c r="BB912" s="3"/>
      <c r="BC912" s="3"/>
      <c r="BD912" s="3"/>
      <c r="BE912" s="3"/>
    </row>
    <row r="913" spans="1:57" x14ac:dyDescent="0.3">
      <c r="A913" s="62" t="s">
        <v>887</v>
      </c>
      <c r="B913" s="63"/>
      <c r="C913" s="63"/>
      <c r="D913" s="64"/>
      <c r="E913" s="66"/>
      <c r="F913" s="98" t="s">
        <v>7754</v>
      </c>
      <c r="G913" s="63"/>
      <c r="H913" s="67"/>
      <c r="I913" s="68"/>
      <c r="J913" s="68"/>
      <c r="K913" s="67" t="s">
        <v>10212</v>
      </c>
      <c r="L913" s="71"/>
      <c r="M913" s="72">
        <v>3765.0556640625</v>
      </c>
      <c r="N913" s="72">
        <v>2058.00634765625</v>
      </c>
      <c r="O913" s="73"/>
      <c r="P913" s="74"/>
      <c r="Q913" s="74"/>
      <c r="R913" s="84"/>
      <c r="S913" s="48">
        <v>0</v>
      </c>
      <c r="T913" s="48">
        <v>2</v>
      </c>
      <c r="U913" s="49">
        <v>2</v>
      </c>
      <c r="V913" s="49">
        <v>0.5</v>
      </c>
      <c r="W913" s="49">
        <v>0</v>
      </c>
      <c r="X913" s="49">
        <v>1.4594590000000001</v>
      </c>
      <c r="Y913" s="49">
        <v>0</v>
      </c>
      <c r="Z913" s="49">
        <v>0</v>
      </c>
      <c r="AA913" s="69">
        <v>913</v>
      </c>
      <c r="AB913" s="69"/>
      <c r="AC913" s="70"/>
      <c r="AD913" s="76">
        <v>737</v>
      </c>
      <c r="AE913" s="76">
        <v>771</v>
      </c>
      <c r="AF913" s="76">
        <v>9433</v>
      </c>
      <c r="AG913" s="76">
        <v>19599</v>
      </c>
      <c r="AH913" s="76"/>
      <c r="AI913" s="76" t="s">
        <v>5384</v>
      </c>
      <c r="AJ913" s="76" t="s">
        <v>6188</v>
      </c>
      <c r="AK913" s="81" t="s">
        <v>6734</v>
      </c>
      <c r="AL913" s="76"/>
      <c r="AM913" s="78">
        <v>40036.834224537037</v>
      </c>
      <c r="AN913" s="76" t="s">
        <v>8071</v>
      </c>
      <c r="AO913" s="81" t="s">
        <v>8982</v>
      </c>
      <c r="AP913" s="76" t="s">
        <v>66</v>
      </c>
      <c r="AQ913" s="48"/>
      <c r="AR913" s="48"/>
      <c r="AS913" s="48"/>
      <c r="AT913" s="48"/>
      <c r="AU913" s="48"/>
      <c r="AV913" s="48"/>
      <c r="AW913" s="102" t="s">
        <v>11070</v>
      </c>
      <c r="AX913" s="102" t="s">
        <v>11070</v>
      </c>
      <c r="AY913" s="102" t="s">
        <v>11757</v>
      </c>
      <c r="AZ913" s="102" t="s">
        <v>11757</v>
      </c>
      <c r="BA913" s="2"/>
      <c r="BB913" s="3"/>
      <c r="BC913" s="3"/>
      <c r="BD913" s="3"/>
      <c r="BE913" s="3"/>
    </row>
    <row r="914" spans="1:57" x14ac:dyDescent="0.3">
      <c r="A914" s="62" t="s">
        <v>1368</v>
      </c>
      <c r="B914" s="63"/>
      <c r="C914" s="63"/>
      <c r="D914" s="64"/>
      <c r="E914" s="66"/>
      <c r="F914" s="98" t="s">
        <v>7755</v>
      </c>
      <c r="G914" s="63"/>
      <c r="H914" s="67"/>
      <c r="I914" s="68"/>
      <c r="J914" s="68"/>
      <c r="K914" s="67" t="s">
        <v>10213</v>
      </c>
      <c r="L914" s="71"/>
      <c r="M914" s="72">
        <v>3919.361083984375</v>
      </c>
      <c r="N914" s="72">
        <v>1870.914794921875</v>
      </c>
      <c r="O914" s="73"/>
      <c r="P914" s="74"/>
      <c r="Q914" s="74"/>
      <c r="R914" s="84"/>
      <c r="S914" s="48">
        <v>1</v>
      </c>
      <c r="T914" s="48">
        <v>0</v>
      </c>
      <c r="U914" s="49">
        <v>0</v>
      </c>
      <c r="V914" s="49">
        <v>0.33333299999999999</v>
      </c>
      <c r="W914" s="49">
        <v>0</v>
      </c>
      <c r="X914" s="49">
        <v>0.77027000000000001</v>
      </c>
      <c r="Y914" s="49">
        <v>0</v>
      </c>
      <c r="Z914" s="49">
        <v>0</v>
      </c>
      <c r="AA914" s="69">
        <v>914</v>
      </c>
      <c r="AB914" s="69"/>
      <c r="AC914" s="70"/>
      <c r="AD914" s="76">
        <v>92</v>
      </c>
      <c r="AE914" s="76">
        <v>111</v>
      </c>
      <c r="AF914" s="76">
        <v>18243</v>
      </c>
      <c r="AG914" s="76">
        <v>3854</v>
      </c>
      <c r="AH914" s="76"/>
      <c r="AI914" s="76" t="s">
        <v>5385</v>
      </c>
      <c r="AJ914" s="76" t="s">
        <v>5878</v>
      </c>
      <c r="AK914" s="81" t="s">
        <v>6735</v>
      </c>
      <c r="AL914" s="76"/>
      <c r="AM914" s="78">
        <v>41643.329386574071</v>
      </c>
      <c r="AN914" s="76" t="s">
        <v>8071</v>
      </c>
      <c r="AO914" s="81" t="s">
        <v>8983</v>
      </c>
      <c r="AP914" s="76" t="s">
        <v>65</v>
      </c>
      <c r="AQ914" s="48"/>
      <c r="AR914" s="48"/>
      <c r="AS914" s="48"/>
      <c r="AT914" s="48"/>
      <c r="AU914" s="48"/>
      <c r="AV914" s="48"/>
      <c r="AW914" s="48"/>
      <c r="AX914" s="48"/>
      <c r="AY914" s="48"/>
      <c r="AZ914" s="48"/>
      <c r="BA914" s="2"/>
      <c r="BB914" s="3"/>
      <c r="BC914" s="3"/>
      <c r="BD914" s="3"/>
      <c r="BE914" s="3"/>
    </row>
    <row r="915" spans="1:57" x14ac:dyDescent="0.3">
      <c r="A915" s="62" t="s">
        <v>1369</v>
      </c>
      <c r="B915" s="63"/>
      <c r="C915" s="63"/>
      <c r="D915" s="64"/>
      <c r="E915" s="66"/>
      <c r="F915" s="98" t="s">
        <v>7756</v>
      </c>
      <c r="G915" s="63"/>
      <c r="H915" s="67"/>
      <c r="I915" s="68"/>
      <c r="J915" s="68"/>
      <c r="K915" s="67" t="s">
        <v>10214</v>
      </c>
      <c r="L915" s="71"/>
      <c r="M915" s="72">
        <v>3816.49072265625</v>
      </c>
      <c r="N915" s="72">
        <v>1995.6424560546875</v>
      </c>
      <c r="O915" s="73"/>
      <c r="P915" s="74"/>
      <c r="Q915" s="74"/>
      <c r="R915" s="84"/>
      <c r="S915" s="48">
        <v>1</v>
      </c>
      <c r="T915" s="48">
        <v>0</v>
      </c>
      <c r="U915" s="49">
        <v>0</v>
      </c>
      <c r="V915" s="49">
        <v>0.33333299999999999</v>
      </c>
      <c r="W915" s="49">
        <v>0</v>
      </c>
      <c r="X915" s="49">
        <v>0.77027000000000001</v>
      </c>
      <c r="Y915" s="49">
        <v>0</v>
      </c>
      <c r="Z915" s="49">
        <v>0</v>
      </c>
      <c r="AA915" s="69">
        <v>915</v>
      </c>
      <c r="AB915" s="69"/>
      <c r="AC915" s="70"/>
      <c r="AD915" s="76">
        <v>245</v>
      </c>
      <c r="AE915" s="76">
        <v>152</v>
      </c>
      <c r="AF915" s="76">
        <v>15692</v>
      </c>
      <c r="AG915" s="76">
        <v>44716</v>
      </c>
      <c r="AH915" s="76"/>
      <c r="AI915" s="76" t="s">
        <v>5386</v>
      </c>
      <c r="AJ915" s="76"/>
      <c r="AK915" s="76"/>
      <c r="AL915" s="76"/>
      <c r="AM915" s="78">
        <v>40511.933425925927</v>
      </c>
      <c r="AN915" s="76" t="s">
        <v>8071</v>
      </c>
      <c r="AO915" s="81" t="s">
        <v>8984</v>
      </c>
      <c r="AP915" s="76" t="s">
        <v>65</v>
      </c>
      <c r="AQ915" s="48"/>
      <c r="AR915" s="48"/>
      <c r="AS915" s="48"/>
      <c r="AT915" s="48"/>
      <c r="AU915" s="48"/>
      <c r="AV915" s="48"/>
      <c r="AW915" s="48"/>
      <c r="AX915" s="48"/>
      <c r="AY915" s="48"/>
      <c r="AZ915" s="48"/>
      <c r="BA915" s="2"/>
      <c r="BB915" s="3"/>
      <c r="BC915" s="3"/>
      <c r="BD915" s="3"/>
      <c r="BE915" s="3"/>
    </row>
    <row r="916" spans="1:57" x14ac:dyDescent="0.3">
      <c r="A916" s="62" t="s">
        <v>888</v>
      </c>
      <c r="B916" s="63"/>
      <c r="C916" s="63"/>
      <c r="D916" s="64"/>
      <c r="E916" s="66"/>
      <c r="F916" s="98" t="s">
        <v>7757</v>
      </c>
      <c r="G916" s="63"/>
      <c r="H916" s="67"/>
      <c r="I916" s="68"/>
      <c r="J916" s="68"/>
      <c r="K916" s="67" t="s">
        <v>10215</v>
      </c>
      <c r="L916" s="71"/>
      <c r="M916" s="72">
        <v>2732.74365234375</v>
      </c>
      <c r="N916" s="72">
        <v>6784.63134765625</v>
      </c>
      <c r="O916" s="73"/>
      <c r="P916" s="74"/>
      <c r="Q916" s="74"/>
      <c r="R916" s="84"/>
      <c r="S916" s="48">
        <v>0</v>
      </c>
      <c r="T916" s="48">
        <v>1</v>
      </c>
      <c r="U916" s="49">
        <v>0</v>
      </c>
      <c r="V916" s="49">
        <v>9.7090000000000006E-3</v>
      </c>
      <c r="W916" s="49">
        <v>1.8818999999999999E-2</v>
      </c>
      <c r="X916" s="49">
        <v>0.54937599999999998</v>
      </c>
      <c r="Y916" s="49">
        <v>0</v>
      </c>
      <c r="Z916" s="49">
        <v>0</v>
      </c>
      <c r="AA916" s="69">
        <v>916</v>
      </c>
      <c r="AB916" s="69"/>
      <c r="AC916" s="70"/>
      <c r="AD916" s="76">
        <v>2270</v>
      </c>
      <c r="AE916" s="76">
        <v>360</v>
      </c>
      <c r="AF916" s="76">
        <v>17137</v>
      </c>
      <c r="AG916" s="76">
        <v>120014</v>
      </c>
      <c r="AH916" s="76"/>
      <c r="AI916" s="76" t="s">
        <v>5387</v>
      </c>
      <c r="AJ916" s="76"/>
      <c r="AK916" s="76"/>
      <c r="AL916" s="76"/>
      <c r="AM916" s="78">
        <v>41190.942233796297</v>
      </c>
      <c r="AN916" s="76" t="s">
        <v>8071</v>
      </c>
      <c r="AO916" s="81" t="s">
        <v>8985</v>
      </c>
      <c r="AP916" s="76" t="s">
        <v>66</v>
      </c>
      <c r="AQ916" s="48"/>
      <c r="AR916" s="48"/>
      <c r="AS916" s="48"/>
      <c r="AT916" s="48"/>
      <c r="AU916" s="48"/>
      <c r="AV916" s="48"/>
      <c r="AW916" s="102" t="s">
        <v>10629</v>
      </c>
      <c r="AX916" s="102" t="s">
        <v>10629</v>
      </c>
      <c r="AY916" s="102" t="s">
        <v>11318</v>
      </c>
      <c r="AZ916" s="102" t="s">
        <v>11318</v>
      </c>
      <c r="BA916" s="2"/>
      <c r="BB916" s="3"/>
      <c r="BC916" s="3"/>
      <c r="BD916" s="3"/>
      <c r="BE916" s="3"/>
    </row>
    <row r="917" spans="1:57" x14ac:dyDescent="0.3">
      <c r="A917" s="62" t="s">
        <v>889</v>
      </c>
      <c r="B917" s="63"/>
      <c r="C917" s="63"/>
      <c r="D917" s="64"/>
      <c r="E917" s="66"/>
      <c r="F917" s="98" t="s">
        <v>7758</v>
      </c>
      <c r="G917" s="63"/>
      <c r="H917" s="67"/>
      <c r="I917" s="68"/>
      <c r="J917" s="68"/>
      <c r="K917" s="67" t="s">
        <v>10216</v>
      </c>
      <c r="L917" s="71"/>
      <c r="M917" s="72">
        <v>8949.72265625</v>
      </c>
      <c r="N917" s="72">
        <v>4885.86669921875</v>
      </c>
      <c r="O917" s="73"/>
      <c r="P917" s="74"/>
      <c r="Q917" s="74"/>
      <c r="R917" s="84"/>
      <c r="S917" s="48">
        <v>0</v>
      </c>
      <c r="T917" s="48">
        <v>1</v>
      </c>
      <c r="U917" s="49">
        <v>0</v>
      </c>
      <c r="V917" s="49">
        <v>0.14285700000000001</v>
      </c>
      <c r="W917" s="49">
        <v>0</v>
      </c>
      <c r="X917" s="49">
        <v>0.65540500000000002</v>
      </c>
      <c r="Y917" s="49">
        <v>0</v>
      </c>
      <c r="Z917" s="49">
        <v>0</v>
      </c>
      <c r="AA917" s="69">
        <v>917</v>
      </c>
      <c r="AB917" s="69"/>
      <c r="AC917" s="70"/>
      <c r="AD917" s="76">
        <v>350</v>
      </c>
      <c r="AE917" s="76">
        <v>305</v>
      </c>
      <c r="AF917" s="76">
        <v>17193</v>
      </c>
      <c r="AG917" s="76">
        <v>47105</v>
      </c>
      <c r="AH917" s="76"/>
      <c r="AI917" s="76" t="s">
        <v>5388</v>
      </c>
      <c r="AJ917" s="76" t="s">
        <v>6189</v>
      </c>
      <c r="AK917" s="76"/>
      <c r="AL917" s="76"/>
      <c r="AM917" s="78">
        <v>42275.987361111111</v>
      </c>
      <c r="AN917" s="76" t="s">
        <v>8071</v>
      </c>
      <c r="AO917" s="81" t="s">
        <v>8986</v>
      </c>
      <c r="AP917" s="76" t="s">
        <v>66</v>
      </c>
      <c r="AQ917" s="48"/>
      <c r="AR917" s="48"/>
      <c r="AS917" s="48"/>
      <c r="AT917" s="48"/>
      <c r="AU917" s="48"/>
      <c r="AV917" s="48"/>
      <c r="AW917" s="102" t="s">
        <v>11043</v>
      </c>
      <c r="AX917" s="102" t="s">
        <v>11043</v>
      </c>
      <c r="AY917" s="102" t="s">
        <v>11730</v>
      </c>
      <c r="AZ917" s="102" t="s">
        <v>11730</v>
      </c>
      <c r="BA917" s="2"/>
      <c r="BB917" s="3"/>
      <c r="BC917" s="3"/>
      <c r="BD917" s="3"/>
      <c r="BE917" s="3"/>
    </row>
    <row r="918" spans="1:57" x14ac:dyDescent="0.3">
      <c r="A918" s="62" t="s">
        <v>890</v>
      </c>
      <c r="B918" s="63"/>
      <c r="C918" s="63"/>
      <c r="D918" s="64"/>
      <c r="E918" s="66"/>
      <c r="F918" s="98" t="s">
        <v>7759</v>
      </c>
      <c r="G918" s="63"/>
      <c r="H918" s="67"/>
      <c r="I918" s="68"/>
      <c r="J918" s="68"/>
      <c r="K918" s="67" t="s">
        <v>10217</v>
      </c>
      <c r="L918" s="71"/>
      <c r="M918" s="72">
        <v>3455.260009765625</v>
      </c>
      <c r="N918" s="72">
        <v>9282.359375</v>
      </c>
      <c r="O918" s="73"/>
      <c r="P918" s="74"/>
      <c r="Q918" s="74"/>
      <c r="R918" s="84"/>
      <c r="S918" s="48">
        <v>1</v>
      </c>
      <c r="T918" s="48">
        <v>1</v>
      </c>
      <c r="U918" s="49">
        <v>0</v>
      </c>
      <c r="V918" s="49">
        <v>0</v>
      </c>
      <c r="W918" s="49">
        <v>0</v>
      </c>
      <c r="X918" s="49">
        <v>1</v>
      </c>
      <c r="Y918" s="49">
        <v>0</v>
      </c>
      <c r="Z918" s="49" t="s">
        <v>10536</v>
      </c>
      <c r="AA918" s="69">
        <v>918</v>
      </c>
      <c r="AB918" s="69"/>
      <c r="AC918" s="70"/>
      <c r="AD918" s="76">
        <v>58</v>
      </c>
      <c r="AE918" s="76">
        <v>71</v>
      </c>
      <c r="AF918" s="76">
        <v>566</v>
      </c>
      <c r="AG918" s="76">
        <v>259</v>
      </c>
      <c r="AH918" s="76"/>
      <c r="AI918" s="76" t="s">
        <v>5389</v>
      </c>
      <c r="AJ918" s="76"/>
      <c r="AK918" s="81" t="s">
        <v>6736</v>
      </c>
      <c r="AL918" s="76"/>
      <c r="AM918" s="78">
        <v>43042.870185185187</v>
      </c>
      <c r="AN918" s="76" t="s">
        <v>8071</v>
      </c>
      <c r="AO918" s="81" t="s">
        <v>8987</v>
      </c>
      <c r="AP918" s="76" t="s">
        <v>66</v>
      </c>
      <c r="AQ918" s="48" t="s">
        <v>2278</v>
      </c>
      <c r="AR918" s="48" t="s">
        <v>2278</v>
      </c>
      <c r="AS918" s="48" t="s">
        <v>2380</v>
      </c>
      <c r="AT918" s="48" t="s">
        <v>2380</v>
      </c>
      <c r="AU918" s="48"/>
      <c r="AV918" s="48"/>
      <c r="AW918" s="102" t="s">
        <v>11071</v>
      </c>
      <c r="AX918" s="102" t="s">
        <v>11071</v>
      </c>
      <c r="AY918" s="102" t="s">
        <v>11758</v>
      </c>
      <c r="AZ918" s="102" t="s">
        <v>11758</v>
      </c>
      <c r="BA918" s="2"/>
      <c r="BB918" s="3"/>
      <c r="BC918" s="3"/>
      <c r="BD918" s="3"/>
      <c r="BE918" s="3"/>
    </row>
    <row r="919" spans="1:57" x14ac:dyDescent="0.3">
      <c r="A919" s="62" t="s">
        <v>891</v>
      </c>
      <c r="B919" s="63"/>
      <c r="C919" s="63"/>
      <c r="D919" s="64"/>
      <c r="E919" s="66"/>
      <c r="F919" s="98" t="s">
        <v>7760</v>
      </c>
      <c r="G919" s="63"/>
      <c r="H919" s="67"/>
      <c r="I919" s="68"/>
      <c r="J919" s="68"/>
      <c r="K919" s="67" t="s">
        <v>10218</v>
      </c>
      <c r="L919" s="71"/>
      <c r="M919" s="72">
        <v>6369.158203125</v>
      </c>
      <c r="N919" s="72">
        <v>9258.7958984375</v>
      </c>
      <c r="O919" s="73"/>
      <c r="P919" s="74"/>
      <c r="Q919" s="74"/>
      <c r="R919" s="84"/>
      <c r="S919" s="48">
        <v>1</v>
      </c>
      <c r="T919" s="48">
        <v>1</v>
      </c>
      <c r="U919" s="49">
        <v>0</v>
      </c>
      <c r="V919" s="49">
        <v>0</v>
      </c>
      <c r="W919" s="49">
        <v>0</v>
      </c>
      <c r="X919" s="49">
        <v>1</v>
      </c>
      <c r="Y919" s="49">
        <v>0</v>
      </c>
      <c r="Z919" s="49" t="s">
        <v>10536</v>
      </c>
      <c r="AA919" s="69">
        <v>919</v>
      </c>
      <c r="AB919" s="69"/>
      <c r="AC919" s="70"/>
      <c r="AD919" s="76">
        <v>995</v>
      </c>
      <c r="AE919" s="76">
        <v>1641</v>
      </c>
      <c r="AF919" s="76">
        <v>19846</v>
      </c>
      <c r="AG919" s="76">
        <v>33854</v>
      </c>
      <c r="AH919" s="76"/>
      <c r="AI919" s="76" t="s">
        <v>5390</v>
      </c>
      <c r="AJ919" s="76" t="s">
        <v>6190</v>
      </c>
      <c r="AK919" s="81" t="s">
        <v>6737</v>
      </c>
      <c r="AL919" s="76"/>
      <c r="AM919" s="78">
        <v>40649.092418981483</v>
      </c>
      <c r="AN919" s="76" t="s">
        <v>8071</v>
      </c>
      <c r="AO919" s="81" t="s">
        <v>8988</v>
      </c>
      <c r="AP919" s="76" t="s">
        <v>66</v>
      </c>
      <c r="AQ919" s="48"/>
      <c r="AR919" s="48"/>
      <c r="AS919" s="48"/>
      <c r="AT919" s="48"/>
      <c r="AU919" s="48"/>
      <c r="AV919" s="48"/>
      <c r="AW919" s="102" t="s">
        <v>11072</v>
      </c>
      <c r="AX919" s="102" t="s">
        <v>11072</v>
      </c>
      <c r="AY919" s="102" t="s">
        <v>11759</v>
      </c>
      <c r="AZ919" s="102" t="s">
        <v>11759</v>
      </c>
      <c r="BA919" s="2"/>
      <c r="BB919" s="3"/>
      <c r="BC919" s="3"/>
      <c r="BD919" s="3"/>
      <c r="BE919" s="3"/>
    </row>
    <row r="920" spans="1:57" x14ac:dyDescent="0.3">
      <c r="A920" s="62" t="s">
        <v>892</v>
      </c>
      <c r="B920" s="63"/>
      <c r="C920" s="63"/>
      <c r="D920" s="64"/>
      <c r="E920" s="66"/>
      <c r="F920" s="98" t="s">
        <v>7761</v>
      </c>
      <c r="G920" s="63"/>
      <c r="H920" s="67"/>
      <c r="I920" s="68"/>
      <c r="J920" s="68"/>
      <c r="K920" s="67" t="s">
        <v>10219</v>
      </c>
      <c r="L920" s="71"/>
      <c r="M920" s="72">
        <v>6148.5791015625</v>
      </c>
      <c r="N920" s="72">
        <v>8999.5595703125</v>
      </c>
      <c r="O920" s="73"/>
      <c r="P920" s="74"/>
      <c r="Q920" s="74"/>
      <c r="R920" s="84"/>
      <c r="S920" s="48">
        <v>1</v>
      </c>
      <c r="T920" s="48">
        <v>1</v>
      </c>
      <c r="U920" s="49">
        <v>0</v>
      </c>
      <c r="V920" s="49">
        <v>0</v>
      </c>
      <c r="W920" s="49">
        <v>0</v>
      </c>
      <c r="X920" s="49">
        <v>1</v>
      </c>
      <c r="Y920" s="49">
        <v>0</v>
      </c>
      <c r="Z920" s="49" t="s">
        <v>10536</v>
      </c>
      <c r="AA920" s="69">
        <v>920</v>
      </c>
      <c r="AB920" s="69"/>
      <c r="AC920" s="70"/>
      <c r="AD920" s="76">
        <v>79</v>
      </c>
      <c r="AE920" s="76">
        <v>58</v>
      </c>
      <c r="AF920" s="76">
        <v>598</v>
      </c>
      <c r="AG920" s="76">
        <v>1038</v>
      </c>
      <c r="AH920" s="76"/>
      <c r="AI920" s="76" t="s">
        <v>5391</v>
      </c>
      <c r="AJ920" s="76"/>
      <c r="AK920" s="76"/>
      <c r="AL920" s="76"/>
      <c r="AM920" s="78">
        <v>43632.542743055557</v>
      </c>
      <c r="AN920" s="76" t="s">
        <v>8071</v>
      </c>
      <c r="AO920" s="81" t="s">
        <v>8989</v>
      </c>
      <c r="AP920" s="76" t="s">
        <v>66</v>
      </c>
      <c r="AQ920" s="48" t="s">
        <v>2279</v>
      </c>
      <c r="AR920" s="48" t="s">
        <v>2279</v>
      </c>
      <c r="AS920" s="48" t="s">
        <v>2350</v>
      </c>
      <c r="AT920" s="48" t="s">
        <v>2350</v>
      </c>
      <c r="AU920" s="48"/>
      <c r="AV920" s="48"/>
      <c r="AW920" s="102" t="s">
        <v>11073</v>
      </c>
      <c r="AX920" s="102" t="s">
        <v>11073</v>
      </c>
      <c r="AY920" s="102" t="s">
        <v>11760</v>
      </c>
      <c r="AZ920" s="102" t="s">
        <v>11760</v>
      </c>
      <c r="BA920" s="2"/>
      <c r="BB920" s="3"/>
      <c r="BC920" s="3"/>
      <c r="BD920" s="3"/>
      <c r="BE920" s="3"/>
    </row>
    <row r="921" spans="1:57" x14ac:dyDescent="0.3">
      <c r="A921" s="62" t="s">
        <v>893</v>
      </c>
      <c r="B921" s="63"/>
      <c r="C921" s="63"/>
      <c r="D921" s="64"/>
      <c r="E921" s="66"/>
      <c r="F921" s="98" t="s">
        <v>7762</v>
      </c>
      <c r="G921" s="63"/>
      <c r="H921" s="67"/>
      <c r="I921" s="68"/>
      <c r="J921" s="68"/>
      <c r="K921" s="67" t="s">
        <v>10220</v>
      </c>
      <c r="L921" s="71"/>
      <c r="M921" s="72">
        <v>4130.35693359375</v>
      </c>
      <c r="N921" s="72">
        <v>9068.2626953125</v>
      </c>
      <c r="O921" s="73"/>
      <c r="P921" s="74"/>
      <c r="Q921" s="74"/>
      <c r="R921" s="84"/>
      <c r="S921" s="48">
        <v>1</v>
      </c>
      <c r="T921" s="48">
        <v>1</v>
      </c>
      <c r="U921" s="49">
        <v>0</v>
      </c>
      <c r="V921" s="49">
        <v>0</v>
      </c>
      <c r="W921" s="49">
        <v>0</v>
      </c>
      <c r="X921" s="49">
        <v>1</v>
      </c>
      <c r="Y921" s="49">
        <v>0</v>
      </c>
      <c r="Z921" s="49" t="s">
        <v>10536</v>
      </c>
      <c r="AA921" s="69">
        <v>921</v>
      </c>
      <c r="AB921" s="69"/>
      <c r="AC921" s="70"/>
      <c r="AD921" s="76">
        <v>358</v>
      </c>
      <c r="AE921" s="76">
        <v>399</v>
      </c>
      <c r="AF921" s="76">
        <v>17174</v>
      </c>
      <c r="AG921" s="76">
        <v>18091</v>
      </c>
      <c r="AH921" s="76"/>
      <c r="AI921" s="76" t="s">
        <v>5392</v>
      </c>
      <c r="AJ921" s="76" t="s">
        <v>5659</v>
      </c>
      <c r="AK921" s="76"/>
      <c r="AL921" s="76"/>
      <c r="AM921" s="78">
        <v>41360.946516203701</v>
      </c>
      <c r="AN921" s="76" t="s">
        <v>8071</v>
      </c>
      <c r="AO921" s="81" t="s">
        <v>8990</v>
      </c>
      <c r="AP921" s="76" t="s">
        <v>66</v>
      </c>
      <c r="AQ921" s="48"/>
      <c r="AR921" s="48"/>
      <c r="AS921" s="48"/>
      <c r="AT921" s="48"/>
      <c r="AU921" s="48"/>
      <c r="AV921" s="48"/>
      <c r="AW921" s="102" t="s">
        <v>11074</v>
      </c>
      <c r="AX921" s="102" t="s">
        <v>11074</v>
      </c>
      <c r="AY921" s="102" t="s">
        <v>11761</v>
      </c>
      <c r="AZ921" s="102" t="s">
        <v>11761</v>
      </c>
      <c r="BA921" s="2"/>
      <c r="BB921" s="3"/>
      <c r="BC921" s="3"/>
      <c r="BD921" s="3"/>
      <c r="BE921" s="3"/>
    </row>
    <row r="922" spans="1:57" x14ac:dyDescent="0.3">
      <c r="A922" s="62" t="s">
        <v>894</v>
      </c>
      <c r="B922" s="63"/>
      <c r="C922" s="63"/>
      <c r="D922" s="64"/>
      <c r="E922" s="66"/>
      <c r="F922" s="98" t="s">
        <v>7763</v>
      </c>
      <c r="G922" s="63"/>
      <c r="H922" s="67"/>
      <c r="I922" s="68"/>
      <c r="J922" s="68"/>
      <c r="K922" s="67" t="s">
        <v>10221</v>
      </c>
      <c r="L922" s="71"/>
      <c r="M922" s="72">
        <v>2702.047607421875</v>
      </c>
      <c r="N922" s="72">
        <v>9651.65234375</v>
      </c>
      <c r="O922" s="73"/>
      <c r="P922" s="74"/>
      <c r="Q922" s="74"/>
      <c r="R922" s="84"/>
      <c r="S922" s="48">
        <v>1</v>
      </c>
      <c r="T922" s="48">
        <v>1</v>
      </c>
      <c r="U922" s="49">
        <v>0</v>
      </c>
      <c r="V922" s="49">
        <v>0</v>
      </c>
      <c r="W922" s="49">
        <v>0</v>
      </c>
      <c r="X922" s="49">
        <v>1</v>
      </c>
      <c r="Y922" s="49">
        <v>0</v>
      </c>
      <c r="Z922" s="49" t="s">
        <v>10536</v>
      </c>
      <c r="AA922" s="69">
        <v>922</v>
      </c>
      <c r="AB922" s="69"/>
      <c r="AC922" s="70"/>
      <c r="AD922" s="76">
        <v>1426</v>
      </c>
      <c r="AE922" s="76">
        <v>391</v>
      </c>
      <c r="AF922" s="76">
        <v>2594</v>
      </c>
      <c r="AG922" s="76">
        <v>12465</v>
      </c>
      <c r="AH922" s="76"/>
      <c r="AI922" s="76" t="s">
        <v>5393</v>
      </c>
      <c r="AJ922" s="76"/>
      <c r="AK922" s="76"/>
      <c r="AL922" s="76"/>
      <c r="AM922" s="78">
        <v>41509.948287037034</v>
      </c>
      <c r="AN922" s="76" t="s">
        <v>8071</v>
      </c>
      <c r="AO922" s="81" t="s">
        <v>8991</v>
      </c>
      <c r="AP922" s="76" t="s">
        <v>66</v>
      </c>
      <c r="AQ922" s="48" t="s">
        <v>2280</v>
      </c>
      <c r="AR922" s="48" t="s">
        <v>2280</v>
      </c>
      <c r="AS922" s="48" t="s">
        <v>2350</v>
      </c>
      <c r="AT922" s="48" t="s">
        <v>2350</v>
      </c>
      <c r="AU922" s="48"/>
      <c r="AV922" s="48"/>
      <c r="AW922" s="102" t="s">
        <v>11075</v>
      </c>
      <c r="AX922" s="102" t="s">
        <v>11075</v>
      </c>
      <c r="AY922" s="102" t="s">
        <v>11762</v>
      </c>
      <c r="AZ922" s="102" t="s">
        <v>11762</v>
      </c>
      <c r="BA922" s="2"/>
      <c r="BB922" s="3"/>
      <c r="BC922" s="3"/>
      <c r="BD922" s="3"/>
      <c r="BE922" s="3"/>
    </row>
    <row r="923" spans="1:57" x14ac:dyDescent="0.3">
      <c r="A923" s="62" t="s">
        <v>895</v>
      </c>
      <c r="B923" s="63"/>
      <c r="C923" s="63"/>
      <c r="D923" s="64"/>
      <c r="E923" s="66"/>
      <c r="F923" s="98" t="s">
        <v>7764</v>
      </c>
      <c r="G923" s="63"/>
      <c r="H923" s="67"/>
      <c r="I923" s="68"/>
      <c r="J923" s="68"/>
      <c r="K923" s="67" t="s">
        <v>10222</v>
      </c>
      <c r="L923" s="71"/>
      <c r="M923" s="72">
        <v>463.92623901367188</v>
      </c>
      <c r="N923" s="72">
        <v>4984.52734375</v>
      </c>
      <c r="O923" s="73"/>
      <c r="P923" s="74"/>
      <c r="Q923" s="74"/>
      <c r="R923" s="84"/>
      <c r="S923" s="48">
        <v>0</v>
      </c>
      <c r="T923" s="48">
        <v>1</v>
      </c>
      <c r="U923" s="49">
        <v>0</v>
      </c>
      <c r="V923" s="49">
        <v>6.1729999999999997E-3</v>
      </c>
      <c r="W923" s="49">
        <v>0</v>
      </c>
      <c r="X923" s="49">
        <v>0.54322700000000002</v>
      </c>
      <c r="Y923" s="49">
        <v>0</v>
      </c>
      <c r="Z923" s="49">
        <v>0</v>
      </c>
      <c r="AA923" s="69">
        <v>923</v>
      </c>
      <c r="AB923" s="69"/>
      <c r="AC923" s="70"/>
      <c r="AD923" s="76">
        <v>191</v>
      </c>
      <c r="AE923" s="76">
        <v>373</v>
      </c>
      <c r="AF923" s="76">
        <v>43152</v>
      </c>
      <c r="AG923" s="76">
        <v>10717</v>
      </c>
      <c r="AH923" s="76"/>
      <c r="AI923" s="76"/>
      <c r="AJ923" s="76"/>
      <c r="AK923" s="76"/>
      <c r="AL923" s="76"/>
      <c r="AM923" s="78">
        <v>39994.594884259262</v>
      </c>
      <c r="AN923" s="76" t="s">
        <v>8071</v>
      </c>
      <c r="AO923" s="81" t="s">
        <v>8992</v>
      </c>
      <c r="AP923" s="76" t="s">
        <v>66</v>
      </c>
      <c r="AQ923" s="48"/>
      <c r="AR923" s="48"/>
      <c r="AS923" s="48"/>
      <c r="AT923" s="48"/>
      <c r="AU923" s="48"/>
      <c r="AV923" s="48"/>
      <c r="AW923" s="102" t="s">
        <v>10901</v>
      </c>
      <c r="AX923" s="102" t="s">
        <v>10901</v>
      </c>
      <c r="AY923" s="102" t="s">
        <v>11589</v>
      </c>
      <c r="AZ923" s="102" t="s">
        <v>11589</v>
      </c>
      <c r="BA923" s="2"/>
      <c r="BB923" s="3"/>
      <c r="BC923" s="3"/>
      <c r="BD923" s="3"/>
      <c r="BE923" s="3"/>
    </row>
    <row r="924" spans="1:57" x14ac:dyDescent="0.3">
      <c r="A924" s="62" t="s">
        <v>896</v>
      </c>
      <c r="B924" s="63"/>
      <c r="C924" s="63"/>
      <c r="D924" s="64"/>
      <c r="E924" s="66"/>
      <c r="F924" s="98" t="s">
        <v>7765</v>
      </c>
      <c r="G924" s="63"/>
      <c r="H924" s="67"/>
      <c r="I924" s="68"/>
      <c r="J924" s="68"/>
      <c r="K924" s="67" t="s">
        <v>10223</v>
      </c>
      <c r="L924" s="71"/>
      <c r="M924" s="72">
        <v>3856.8955078125</v>
      </c>
      <c r="N924" s="72">
        <v>6628.970703125</v>
      </c>
      <c r="O924" s="73"/>
      <c r="P924" s="74"/>
      <c r="Q924" s="74"/>
      <c r="R924" s="84"/>
      <c r="S924" s="48">
        <v>0</v>
      </c>
      <c r="T924" s="48">
        <v>1</v>
      </c>
      <c r="U924" s="49">
        <v>0</v>
      </c>
      <c r="V924" s="49">
        <v>1.2658000000000001E-2</v>
      </c>
      <c r="W924" s="49">
        <v>5.5000000000000002E-5</v>
      </c>
      <c r="X924" s="49">
        <v>0.54666599999999999</v>
      </c>
      <c r="Y924" s="49">
        <v>0</v>
      </c>
      <c r="Z924" s="49">
        <v>0</v>
      </c>
      <c r="AA924" s="69">
        <v>924</v>
      </c>
      <c r="AB924" s="69"/>
      <c r="AC924" s="70"/>
      <c r="AD924" s="76">
        <v>201</v>
      </c>
      <c r="AE924" s="76">
        <v>206</v>
      </c>
      <c r="AF924" s="76">
        <v>31435</v>
      </c>
      <c r="AG924" s="76">
        <v>24448</v>
      </c>
      <c r="AH924" s="76"/>
      <c r="AI924" s="76" t="s">
        <v>5394</v>
      </c>
      <c r="AJ924" s="76"/>
      <c r="AK924" s="76"/>
      <c r="AL924" s="76"/>
      <c r="AM924" s="78">
        <v>41320.955300925925</v>
      </c>
      <c r="AN924" s="76" t="s">
        <v>8071</v>
      </c>
      <c r="AO924" s="81" t="s">
        <v>8993</v>
      </c>
      <c r="AP924" s="76" t="s">
        <v>66</v>
      </c>
      <c r="AQ924" s="48"/>
      <c r="AR924" s="48"/>
      <c r="AS924" s="48"/>
      <c r="AT924" s="48"/>
      <c r="AU924" s="48"/>
      <c r="AV924" s="48"/>
      <c r="AW924" s="102" t="s">
        <v>10866</v>
      </c>
      <c r="AX924" s="102" t="s">
        <v>10866</v>
      </c>
      <c r="AY924" s="102" t="s">
        <v>11554</v>
      </c>
      <c r="AZ924" s="102" t="s">
        <v>11554</v>
      </c>
      <c r="BA924" s="2"/>
      <c r="BB924" s="3"/>
      <c r="BC924" s="3"/>
      <c r="BD924" s="3"/>
      <c r="BE924" s="3"/>
    </row>
    <row r="925" spans="1:57" x14ac:dyDescent="0.3">
      <c r="A925" s="62" t="s">
        <v>897</v>
      </c>
      <c r="B925" s="63"/>
      <c r="C925" s="63"/>
      <c r="D925" s="64"/>
      <c r="E925" s="66"/>
      <c r="F925" s="98" t="s">
        <v>7766</v>
      </c>
      <c r="G925" s="63"/>
      <c r="H925" s="67"/>
      <c r="I925" s="68"/>
      <c r="J925" s="68"/>
      <c r="K925" s="67" t="s">
        <v>10224</v>
      </c>
      <c r="L925" s="71"/>
      <c r="M925" s="72">
        <v>6086.72900390625</v>
      </c>
      <c r="N925" s="72">
        <v>9610.05078125</v>
      </c>
      <c r="O925" s="73"/>
      <c r="P925" s="74"/>
      <c r="Q925" s="74"/>
      <c r="R925" s="84"/>
      <c r="S925" s="48">
        <v>1</v>
      </c>
      <c r="T925" s="48">
        <v>1</v>
      </c>
      <c r="U925" s="49">
        <v>0</v>
      </c>
      <c r="V925" s="49">
        <v>0</v>
      </c>
      <c r="W925" s="49">
        <v>0</v>
      </c>
      <c r="X925" s="49">
        <v>1</v>
      </c>
      <c r="Y925" s="49">
        <v>0</v>
      </c>
      <c r="Z925" s="49" t="s">
        <v>10536</v>
      </c>
      <c r="AA925" s="69">
        <v>925</v>
      </c>
      <c r="AB925" s="69"/>
      <c r="AC925" s="70"/>
      <c r="AD925" s="76">
        <v>1706</v>
      </c>
      <c r="AE925" s="76">
        <v>1083</v>
      </c>
      <c r="AF925" s="76">
        <v>32298</v>
      </c>
      <c r="AG925" s="76">
        <v>8</v>
      </c>
      <c r="AH925" s="76"/>
      <c r="AI925" s="76" t="s">
        <v>5395</v>
      </c>
      <c r="AJ925" s="76"/>
      <c r="AK925" s="81" t="s">
        <v>6738</v>
      </c>
      <c r="AL925" s="76"/>
      <c r="AM925" s="78">
        <v>42268.177361111113</v>
      </c>
      <c r="AN925" s="76" t="s">
        <v>8071</v>
      </c>
      <c r="AO925" s="81" t="s">
        <v>8994</v>
      </c>
      <c r="AP925" s="76" t="s">
        <v>66</v>
      </c>
      <c r="AQ925" s="48" t="s">
        <v>10581</v>
      </c>
      <c r="AR925" s="48" t="s">
        <v>10583</v>
      </c>
      <c r="AS925" s="48" t="s">
        <v>2381</v>
      </c>
      <c r="AT925" s="48" t="s">
        <v>2381</v>
      </c>
      <c r="AU925" s="48" t="s">
        <v>2433</v>
      </c>
      <c r="AV925" s="48" t="s">
        <v>2433</v>
      </c>
      <c r="AW925" s="102" t="s">
        <v>11076</v>
      </c>
      <c r="AX925" s="102" t="s">
        <v>11276</v>
      </c>
      <c r="AY925" s="102" t="s">
        <v>11763</v>
      </c>
      <c r="AZ925" s="102" t="s">
        <v>11961</v>
      </c>
      <c r="BA925" s="2"/>
      <c r="BB925" s="3"/>
      <c r="BC925" s="3"/>
      <c r="BD925" s="3"/>
      <c r="BE925" s="3"/>
    </row>
    <row r="926" spans="1:57" x14ac:dyDescent="0.3">
      <c r="A926" s="62" t="s">
        <v>898</v>
      </c>
      <c r="B926" s="63"/>
      <c r="C926" s="63"/>
      <c r="D926" s="64"/>
      <c r="E926" s="66"/>
      <c r="F926" s="98" t="s">
        <v>7767</v>
      </c>
      <c r="G926" s="63"/>
      <c r="H926" s="67"/>
      <c r="I926" s="68"/>
      <c r="J926" s="68"/>
      <c r="K926" s="67" t="s">
        <v>10225</v>
      </c>
      <c r="L926" s="71"/>
      <c r="M926" s="72">
        <v>8641.111328125</v>
      </c>
      <c r="N926" s="72">
        <v>1226.488525390625</v>
      </c>
      <c r="O926" s="73"/>
      <c r="P926" s="74"/>
      <c r="Q926" s="74"/>
      <c r="R926" s="84"/>
      <c r="S926" s="48">
        <v>0</v>
      </c>
      <c r="T926" s="48">
        <v>1</v>
      </c>
      <c r="U926" s="49">
        <v>0</v>
      </c>
      <c r="V926" s="49">
        <v>1</v>
      </c>
      <c r="W926" s="49">
        <v>0</v>
      </c>
      <c r="X926" s="49">
        <v>1</v>
      </c>
      <c r="Y926" s="49">
        <v>0</v>
      </c>
      <c r="Z926" s="49">
        <v>0</v>
      </c>
      <c r="AA926" s="69">
        <v>926</v>
      </c>
      <c r="AB926" s="69"/>
      <c r="AC926" s="70"/>
      <c r="AD926" s="76">
        <v>702</v>
      </c>
      <c r="AE926" s="76">
        <v>230</v>
      </c>
      <c r="AF926" s="76">
        <v>5878</v>
      </c>
      <c r="AG926" s="76">
        <v>19155</v>
      </c>
      <c r="AH926" s="76"/>
      <c r="AI926" s="76" t="s">
        <v>5396</v>
      </c>
      <c r="AJ926" s="76" t="s">
        <v>5748</v>
      </c>
      <c r="AK926" s="76"/>
      <c r="AL926" s="76"/>
      <c r="AM926" s="78">
        <v>42894.733263888891</v>
      </c>
      <c r="AN926" s="76" t="s">
        <v>8071</v>
      </c>
      <c r="AO926" s="81" t="s">
        <v>8995</v>
      </c>
      <c r="AP926" s="76" t="s">
        <v>66</v>
      </c>
      <c r="AQ926" s="48"/>
      <c r="AR926" s="48"/>
      <c r="AS926" s="48"/>
      <c r="AT926" s="48"/>
      <c r="AU926" s="48"/>
      <c r="AV926" s="48"/>
      <c r="AW926" s="102" t="s">
        <v>11077</v>
      </c>
      <c r="AX926" s="102" t="s">
        <v>11077</v>
      </c>
      <c r="AY926" s="102" t="s">
        <v>11764</v>
      </c>
      <c r="AZ926" s="102" t="s">
        <v>11764</v>
      </c>
      <c r="BA926" s="2"/>
      <c r="BB926" s="3"/>
      <c r="BC926" s="3"/>
      <c r="BD926" s="3"/>
      <c r="BE926" s="3"/>
    </row>
    <row r="927" spans="1:57" x14ac:dyDescent="0.3">
      <c r="A927" s="62" t="s">
        <v>1370</v>
      </c>
      <c r="B927" s="63"/>
      <c r="C927" s="63"/>
      <c r="D927" s="64"/>
      <c r="E927" s="66"/>
      <c r="F927" s="98" t="s">
        <v>7768</v>
      </c>
      <c r="G927" s="63"/>
      <c r="H927" s="67"/>
      <c r="I927" s="68"/>
      <c r="J927" s="68"/>
      <c r="K927" s="67" t="s">
        <v>10226</v>
      </c>
      <c r="L927" s="71"/>
      <c r="M927" s="72">
        <v>8733.6943359375</v>
      </c>
      <c r="N927" s="72">
        <v>1143.3367919921875</v>
      </c>
      <c r="O927" s="73"/>
      <c r="P927" s="74"/>
      <c r="Q927" s="74"/>
      <c r="R927" s="84"/>
      <c r="S927" s="48">
        <v>1</v>
      </c>
      <c r="T927" s="48">
        <v>0</v>
      </c>
      <c r="U927" s="49">
        <v>0</v>
      </c>
      <c r="V927" s="49">
        <v>1</v>
      </c>
      <c r="W927" s="49">
        <v>0</v>
      </c>
      <c r="X927" s="49">
        <v>1</v>
      </c>
      <c r="Y927" s="49">
        <v>0</v>
      </c>
      <c r="Z927" s="49">
        <v>0</v>
      </c>
      <c r="AA927" s="69">
        <v>927</v>
      </c>
      <c r="AB927" s="69"/>
      <c r="AC927" s="70"/>
      <c r="AD927" s="76">
        <v>1315</v>
      </c>
      <c r="AE927" s="76">
        <v>2066</v>
      </c>
      <c r="AF927" s="76">
        <v>22626</v>
      </c>
      <c r="AG927" s="76">
        <v>11432</v>
      </c>
      <c r="AH927" s="76"/>
      <c r="AI927" s="76" t="s">
        <v>5397</v>
      </c>
      <c r="AJ927" s="76" t="s">
        <v>6191</v>
      </c>
      <c r="AK927" s="81" t="s">
        <v>6739</v>
      </c>
      <c r="AL927" s="76"/>
      <c r="AM927" s="78">
        <v>40785.877129629633</v>
      </c>
      <c r="AN927" s="76" t="s">
        <v>8071</v>
      </c>
      <c r="AO927" s="81" t="s">
        <v>8996</v>
      </c>
      <c r="AP927" s="76" t="s">
        <v>65</v>
      </c>
      <c r="AQ927" s="48"/>
      <c r="AR927" s="48"/>
      <c r="AS927" s="48"/>
      <c r="AT927" s="48"/>
      <c r="AU927" s="48"/>
      <c r="AV927" s="48"/>
      <c r="AW927" s="48"/>
      <c r="AX927" s="48"/>
      <c r="AY927" s="48"/>
      <c r="AZ927" s="48"/>
      <c r="BA927" s="2"/>
      <c r="BB927" s="3"/>
      <c r="BC927" s="3"/>
      <c r="BD927" s="3"/>
      <c r="BE927" s="3"/>
    </row>
    <row r="928" spans="1:57" x14ac:dyDescent="0.3">
      <c r="A928" s="62" t="s">
        <v>899</v>
      </c>
      <c r="B928" s="63"/>
      <c r="C928" s="63"/>
      <c r="D928" s="64"/>
      <c r="E928" s="66"/>
      <c r="F928" s="98" t="s">
        <v>7769</v>
      </c>
      <c r="G928" s="63"/>
      <c r="H928" s="67"/>
      <c r="I928" s="68"/>
      <c r="J928" s="68"/>
      <c r="K928" s="67" t="s">
        <v>10227</v>
      </c>
      <c r="L928" s="71"/>
      <c r="M928" s="72">
        <v>9165.75</v>
      </c>
      <c r="N928" s="72">
        <v>1143.3367919921875</v>
      </c>
      <c r="O928" s="73"/>
      <c r="P928" s="74"/>
      <c r="Q928" s="74"/>
      <c r="R928" s="84"/>
      <c r="S928" s="48">
        <v>0</v>
      </c>
      <c r="T928" s="48">
        <v>1</v>
      </c>
      <c r="U928" s="49">
        <v>0</v>
      </c>
      <c r="V928" s="49">
        <v>1</v>
      </c>
      <c r="W928" s="49">
        <v>0</v>
      </c>
      <c r="X928" s="49">
        <v>1</v>
      </c>
      <c r="Y928" s="49">
        <v>0</v>
      </c>
      <c r="Z928" s="49">
        <v>0</v>
      </c>
      <c r="AA928" s="69">
        <v>928</v>
      </c>
      <c r="AB928" s="69"/>
      <c r="AC928" s="70"/>
      <c r="AD928" s="76">
        <v>356</v>
      </c>
      <c r="AE928" s="76">
        <v>821</v>
      </c>
      <c r="AF928" s="76">
        <v>186728</v>
      </c>
      <c r="AG928" s="76">
        <v>49252</v>
      </c>
      <c r="AH928" s="76"/>
      <c r="AI928" s="76" t="s">
        <v>5398</v>
      </c>
      <c r="AJ928" s="76"/>
      <c r="AK928" s="76"/>
      <c r="AL928" s="76"/>
      <c r="AM928" s="78">
        <v>40737.718935185185</v>
      </c>
      <c r="AN928" s="76" t="s">
        <v>8071</v>
      </c>
      <c r="AO928" s="81" t="s">
        <v>8997</v>
      </c>
      <c r="AP928" s="76" t="s">
        <v>66</v>
      </c>
      <c r="AQ928" s="48"/>
      <c r="AR928" s="48"/>
      <c r="AS928" s="48"/>
      <c r="AT928" s="48"/>
      <c r="AU928" s="48"/>
      <c r="AV928" s="48"/>
      <c r="AW928" s="102" t="s">
        <v>11078</v>
      </c>
      <c r="AX928" s="102" t="s">
        <v>11078</v>
      </c>
      <c r="AY928" s="102" t="s">
        <v>11765</v>
      </c>
      <c r="AZ928" s="102" t="s">
        <v>11765</v>
      </c>
      <c r="BA928" s="2"/>
      <c r="BB928" s="3"/>
      <c r="BC928" s="3"/>
      <c r="BD928" s="3"/>
      <c r="BE928" s="3"/>
    </row>
    <row r="929" spans="1:57" x14ac:dyDescent="0.3">
      <c r="A929" s="62" t="s">
        <v>1371</v>
      </c>
      <c r="B929" s="63"/>
      <c r="C929" s="63"/>
      <c r="D929" s="64"/>
      <c r="E929" s="66"/>
      <c r="F929" s="98" t="s">
        <v>7770</v>
      </c>
      <c r="G929" s="63"/>
      <c r="H929" s="67"/>
      <c r="I929" s="68"/>
      <c r="J929" s="68"/>
      <c r="K929" s="67" t="s">
        <v>10228</v>
      </c>
      <c r="L929" s="71"/>
      <c r="M929" s="72">
        <v>9104.02734375</v>
      </c>
      <c r="N929" s="72">
        <v>1226.488525390625</v>
      </c>
      <c r="O929" s="73"/>
      <c r="P929" s="74"/>
      <c r="Q929" s="74"/>
      <c r="R929" s="84"/>
      <c r="S929" s="48">
        <v>1</v>
      </c>
      <c r="T929" s="48">
        <v>0</v>
      </c>
      <c r="U929" s="49">
        <v>0</v>
      </c>
      <c r="V929" s="49">
        <v>1</v>
      </c>
      <c r="W929" s="49">
        <v>0</v>
      </c>
      <c r="X929" s="49">
        <v>1</v>
      </c>
      <c r="Y929" s="49">
        <v>0</v>
      </c>
      <c r="Z929" s="49">
        <v>0</v>
      </c>
      <c r="AA929" s="69">
        <v>929</v>
      </c>
      <c r="AB929" s="69"/>
      <c r="AC929" s="70"/>
      <c r="AD929" s="76">
        <v>503</v>
      </c>
      <c r="AE929" s="76">
        <v>571</v>
      </c>
      <c r="AF929" s="76">
        <v>87</v>
      </c>
      <c r="AG929" s="76">
        <v>16590</v>
      </c>
      <c r="AH929" s="76"/>
      <c r="AI929" s="76" t="s">
        <v>5399</v>
      </c>
      <c r="AJ929" s="76" t="s">
        <v>6192</v>
      </c>
      <c r="AK929" s="76"/>
      <c r="AL929" s="76"/>
      <c r="AM929" s="78">
        <v>43476.922719907408</v>
      </c>
      <c r="AN929" s="76" t="s">
        <v>8071</v>
      </c>
      <c r="AO929" s="81" t="s">
        <v>8998</v>
      </c>
      <c r="AP929" s="76" t="s">
        <v>65</v>
      </c>
      <c r="AQ929" s="48"/>
      <c r="AR929" s="48"/>
      <c r="AS929" s="48"/>
      <c r="AT929" s="48"/>
      <c r="AU929" s="48"/>
      <c r="AV929" s="48"/>
      <c r="AW929" s="48"/>
      <c r="AX929" s="48"/>
      <c r="AY929" s="48"/>
      <c r="AZ929" s="48"/>
      <c r="BA929" s="2"/>
      <c r="BB929" s="3"/>
      <c r="BC929" s="3"/>
      <c r="BD929" s="3"/>
      <c r="BE929" s="3"/>
    </row>
    <row r="930" spans="1:57" x14ac:dyDescent="0.3">
      <c r="A930" s="62" t="s">
        <v>900</v>
      </c>
      <c r="B930" s="63"/>
      <c r="C930" s="63"/>
      <c r="D930" s="64"/>
      <c r="E930" s="66"/>
      <c r="F930" s="98" t="s">
        <v>7771</v>
      </c>
      <c r="G930" s="63"/>
      <c r="H930" s="67"/>
      <c r="I930" s="68"/>
      <c r="J930" s="68"/>
      <c r="K930" s="67" t="s">
        <v>10229</v>
      </c>
      <c r="L930" s="71"/>
      <c r="M930" s="72">
        <v>8270.77734375</v>
      </c>
      <c r="N930" s="72">
        <v>623.63824462890625</v>
      </c>
      <c r="O930" s="73"/>
      <c r="P930" s="74"/>
      <c r="Q930" s="74"/>
      <c r="R930" s="84"/>
      <c r="S930" s="48">
        <v>0</v>
      </c>
      <c r="T930" s="48">
        <v>1</v>
      </c>
      <c r="U930" s="49">
        <v>0</v>
      </c>
      <c r="V930" s="49">
        <v>1</v>
      </c>
      <c r="W930" s="49">
        <v>0</v>
      </c>
      <c r="X930" s="49">
        <v>1</v>
      </c>
      <c r="Y930" s="49">
        <v>0</v>
      </c>
      <c r="Z930" s="49">
        <v>0</v>
      </c>
      <c r="AA930" s="69">
        <v>930</v>
      </c>
      <c r="AB930" s="69"/>
      <c r="AC930" s="70"/>
      <c r="AD930" s="76">
        <v>102</v>
      </c>
      <c r="AE930" s="76">
        <v>37</v>
      </c>
      <c r="AF930" s="76">
        <v>3985</v>
      </c>
      <c r="AG930" s="76">
        <v>3920</v>
      </c>
      <c r="AH930" s="76"/>
      <c r="AI930" s="76" t="s">
        <v>5400</v>
      </c>
      <c r="AJ930" s="76" t="s">
        <v>5693</v>
      </c>
      <c r="AK930" s="76"/>
      <c r="AL930" s="76"/>
      <c r="AM930" s="78">
        <v>42971.901354166665</v>
      </c>
      <c r="AN930" s="76" t="s">
        <v>8071</v>
      </c>
      <c r="AO930" s="81" t="s">
        <v>8999</v>
      </c>
      <c r="AP930" s="76" t="s">
        <v>66</v>
      </c>
      <c r="AQ930" s="48"/>
      <c r="AR930" s="48"/>
      <c r="AS930" s="48"/>
      <c r="AT930" s="48"/>
      <c r="AU930" s="48"/>
      <c r="AV930" s="48"/>
      <c r="AW930" s="102" t="s">
        <v>11079</v>
      </c>
      <c r="AX930" s="102" t="s">
        <v>11079</v>
      </c>
      <c r="AY930" s="102" t="s">
        <v>11766</v>
      </c>
      <c r="AZ930" s="102" t="s">
        <v>11766</v>
      </c>
      <c r="BA930" s="2"/>
      <c r="BB930" s="3"/>
      <c r="BC930" s="3"/>
      <c r="BD930" s="3"/>
      <c r="BE930" s="3"/>
    </row>
    <row r="931" spans="1:57" x14ac:dyDescent="0.3">
      <c r="A931" s="62" t="s">
        <v>1372</v>
      </c>
      <c r="B931" s="63"/>
      <c r="C931" s="63"/>
      <c r="D931" s="64"/>
      <c r="E931" s="66"/>
      <c r="F931" s="98" t="s">
        <v>7772</v>
      </c>
      <c r="G931" s="63"/>
      <c r="H931" s="67"/>
      <c r="I931" s="68"/>
      <c r="J931" s="68"/>
      <c r="K931" s="67" t="s">
        <v>10230</v>
      </c>
      <c r="L931" s="71"/>
      <c r="M931" s="72">
        <v>8147.33349609375</v>
      </c>
      <c r="N931" s="72">
        <v>561.2744140625</v>
      </c>
      <c r="O931" s="73"/>
      <c r="P931" s="74"/>
      <c r="Q931" s="74"/>
      <c r="R931" s="84"/>
      <c r="S931" s="48">
        <v>1</v>
      </c>
      <c r="T931" s="48">
        <v>0</v>
      </c>
      <c r="U931" s="49">
        <v>0</v>
      </c>
      <c r="V931" s="49">
        <v>1</v>
      </c>
      <c r="W931" s="49">
        <v>0</v>
      </c>
      <c r="X931" s="49">
        <v>1</v>
      </c>
      <c r="Y931" s="49">
        <v>0</v>
      </c>
      <c r="Z931" s="49">
        <v>0</v>
      </c>
      <c r="AA931" s="69">
        <v>931</v>
      </c>
      <c r="AB931" s="69"/>
      <c r="AC931" s="70"/>
      <c r="AD931" s="76">
        <v>489</v>
      </c>
      <c r="AE931" s="76">
        <v>5534</v>
      </c>
      <c r="AF931" s="76">
        <v>68144</v>
      </c>
      <c r="AG931" s="76">
        <v>60259</v>
      </c>
      <c r="AH931" s="76"/>
      <c r="AI931" s="76" t="s">
        <v>5401</v>
      </c>
      <c r="AJ931" s="76" t="s">
        <v>6193</v>
      </c>
      <c r="AK931" s="76"/>
      <c r="AL931" s="76"/>
      <c r="AM931" s="78">
        <v>41044.722812499997</v>
      </c>
      <c r="AN931" s="76" t="s">
        <v>8071</v>
      </c>
      <c r="AO931" s="81" t="s">
        <v>9000</v>
      </c>
      <c r="AP931" s="76" t="s">
        <v>65</v>
      </c>
      <c r="AQ931" s="48"/>
      <c r="AR931" s="48"/>
      <c r="AS931" s="48"/>
      <c r="AT931" s="48"/>
      <c r="AU931" s="48"/>
      <c r="AV931" s="48"/>
      <c r="AW931" s="48"/>
      <c r="AX931" s="48"/>
      <c r="AY931" s="48"/>
      <c r="AZ931" s="48"/>
      <c r="BA931" s="2"/>
      <c r="BB931" s="3"/>
      <c r="BC931" s="3"/>
      <c r="BD931" s="3"/>
      <c r="BE931" s="3"/>
    </row>
    <row r="932" spans="1:57" x14ac:dyDescent="0.3">
      <c r="A932" s="62" t="s">
        <v>901</v>
      </c>
      <c r="B932" s="63"/>
      <c r="C932" s="63"/>
      <c r="D932" s="64"/>
      <c r="E932" s="66"/>
      <c r="F932" s="98" t="s">
        <v>7773</v>
      </c>
      <c r="G932" s="63"/>
      <c r="H932" s="67"/>
      <c r="I932" s="68"/>
      <c r="J932" s="68"/>
      <c r="K932" s="67" t="s">
        <v>10231</v>
      </c>
      <c r="L932" s="71"/>
      <c r="M932" s="72">
        <v>8667.7177734375</v>
      </c>
      <c r="N932" s="72">
        <v>9749.544921875</v>
      </c>
      <c r="O932" s="73"/>
      <c r="P932" s="74"/>
      <c r="Q932" s="74"/>
      <c r="R932" s="84"/>
      <c r="S932" s="48">
        <v>1</v>
      </c>
      <c r="T932" s="48">
        <v>1</v>
      </c>
      <c r="U932" s="49">
        <v>0</v>
      </c>
      <c r="V932" s="49">
        <v>0</v>
      </c>
      <c r="W932" s="49">
        <v>0</v>
      </c>
      <c r="X932" s="49">
        <v>1</v>
      </c>
      <c r="Y932" s="49">
        <v>0</v>
      </c>
      <c r="Z932" s="49" t="s">
        <v>10536</v>
      </c>
      <c r="AA932" s="69">
        <v>932</v>
      </c>
      <c r="AB932" s="69"/>
      <c r="AC932" s="70"/>
      <c r="AD932" s="76">
        <v>590</v>
      </c>
      <c r="AE932" s="76">
        <v>197</v>
      </c>
      <c r="AF932" s="76">
        <v>8502</v>
      </c>
      <c r="AG932" s="76">
        <v>6977</v>
      </c>
      <c r="AH932" s="76"/>
      <c r="AI932" s="76" t="s">
        <v>5402</v>
      </c>
      <c r="AJ932" s="76" t="s">
        <v>5693</v>
      </c>
      <c r="AK932" s="76"/>
      <c r="AL932" s="76"/>
      <c r="AM932" s="78">
        <v>43697.722511574073</v>
      </c>
      <c r="AN932" s="76" t="s">
        <v>8071</v>
      </c>
      <c r="AO932" s="81" t="s">
        <v>9001</v>
      </c>
      <c r="AP932" s="76" t="s">
        <v>66</v>
      </c>
      <c r="AQ932" s="48"/>
      <c r="AR932" s="48"/>
      <c r="AS932" s="48"/>
      <c r="AT932" s="48"/>
      <c r="AU932" s="48"/>
      <c r="AV932" s="48"/>
      <c r="AW932" s="102" t="s">
        <v>11080</v>
      </c>
      <c r="AX932" s="102" t="s">
        <v>11080</v>
      </c>
      <c r="AY932" s="102" t="s">
        <v>11767</v>
      </c>
      <c r="AZ932" s="102" t="s">
        <v>11767</v>
      </c>
      <c r="BA932" s="2"/>
      <c r="BB932" s="3"/>
      <c r="BC932" s="3"/>
      <c r="BD932" s="3"/>
      <c r="BE932" s="3"/>
    </row>
    <row r="933" spans="1:57" x14ac:dyDescent="0.3">
      <c r="A933" s="62" t="s">
        <v>902</v>
      </c>
      <c r="B933" s="63"/>
      <c r="C933" s="63"/>
      <c r="D933" s="64"/>
      <c r="E933" s="66"/>
      <c r="F933" s="98" t="s">
        <v>7774</v>
      </c>
      <c r="G933" s="63"/>
      <c r="H933" s="67"/>
      <c r="I933" s="68"/>
      <c r="J933" s="68"/>
      <c r="K933" s="67" t="s">
        <v>10232</v>
      </c>
      <c r="L933" s="71"/>
      <c r="M933" s="72">
        <v>8147.33349609375</v>
      </c>
      <c r="N933" s="72">
        <v>249.45530700683594</v>
      </c>
      <c r="O933" s="73"/>
      <c r="P933" s="74"/>
      <c r="Q933" s="74"/>
      <c r="R933" s="84"/>
      <c r="S933" s="48">
        <v>0</v>
      </c>
      <c r="T933" s="48">
        <v>1</v>
      </c>
      <c r="U933" s="49">
        <v>0</v>
      </c>
      <c r="V933" s="49">
        <v>1</v>
      </c>
      <c r="W933" s="49">
        <v>0</v>
      </c>
      <c r="X933" s="49">
        <v>1</v>
      </c>
      <c r="Y933" s="49">
        <v>0</v>
      </c>
      <c r="Z933" s="49">
        <v>0</v>
      </c>
      <c r="AA933" s="69">
        <v>933</v>
      </c>
      <c r="AB933" s="69"/>
      <c r="AC933" s="70"/>
      <c r="AD933" s="76">
        <v>340</v>
      </c>
      <c r="AE933" s="76">
        <v>247</v>
      </c>
      <c r="AF933" s="76">
        <v>3212</v>
      </c>
      <c r="AG933" s="76">
        <v>968</v>
      </c>
      <c r="AH933" s="76"/>
      <c r="AI933" s="76"/>
      <c r="AJ933" s="76"/>
      <c r="AK933" s="76"/>
      <c r="AL933" s="76"/>
      <c r="AM933" s="78">
        <v>40613.703182870369</v>
      </c>
      <c r="AN933" s="76" t="s">
        <v>8071</v>
      </c>
      <c r="AO933" s="81" t="s">
        <v>9002</v>
      </c>
      <c r="AP933" s="76" t="s">
        <v>66</v>
      </c>
      <c r="AQ933" s="48"/>
      <c r="AR933" s="48"/>
      <c r="AS933" s="48"/>
      <c r="AT933" s="48"/>
      <c r="AU933" s="48"/>
      <c r="AV933" s="48"/>
      <c r="AW933" s="102" t="s">
        <v>11081</v>
      </c>
      <c r="AX933" s="102" t="s">
        <v>11081</v>
      </c>
      <c r="AY933" s="102" t="s">
        <v>11768</v>
      </c>
      <c r="AZ933" s="102" t="s">
        <v>11768</v>
      </c>
      <c r="BA933" s="2"/>
      <c r="BB933" s="3"/>
      <c r="BC933" s="3"/>
      <c r="BD933" s="3"/>
      <c r="BE933" s="3"/>
    </row>
    <row r="934" spans="1:57" x14ac:dyDescent="0.3">
      <c r="A934" s="62" t="s">
        <v>1373</v>
      </c>
      <c r="B934" s="63"/>
      <c r="C934" s="63"/>
      <c r="D934" s="64"/>
      <c r="E934" s="66"/>
      <c r="F934" s="98" t="s">
        <v>7775</v>
      </c>
      <c r="G934" s="63"/>
      <c r="H934" s="67"/>
      <c r="I934" s="68"/>
      <c r="J934" s="68"/>
      <c r="K934" s="67" t="s">
        <v>10233</v>
      </c>
      <c r="L934" s="71"/>
      <c r="M934" s="72">
        <v>8270.77734375</v>
      </c>
      <c r="N934" s="72">
        <v>311.81912231445313</v>
      </c>
      <c r="O934" s="73"/>
      <c r="P934" s="74"/>
      <c r="Q934" s="74"/>
      <c r="R934" s="84"/>
      <c r="S934" s="48">
        <v>1</v>
      </c>
      <c r="T934" s="48">
        <v>0</v>
      </c>
      <c r="U934" s="49">
        <v>0</v>
      </c>
      <c r="V934" s="49">
        <v>1</v>
      </c>
      <c r="W934" s="49">
        <v>0</v>
      </c>
      <c r="X934" s="49">
        <v>1</v>
      </c>
      <c r="Y934" s="49">
        <v>0</v>
      </c>
      <c r="Z934" s="49">
        <v>0</v>
      </c>
      <c r="AA934" s="69">
        <v>934</v>
      </c>
      <c r="AB934" s="69"/>
      <c r="AC934" s="70"/>
      <c r="AD934" s="76">
        <v>374</v>
      </c>
      <c r="AE934" s="76">
        <v>62</v>
      </c>
      <c r="AF934" s="76">
        <v>528</v>
      </c>
      <c r="AG934" s="76">
        <v>3441</v>
      </c>
      <c r="AH934" s="76"/>
      <c r="AI934" s="76" t="s">
        <v>5403</v>
      </c>
      <c r="AJ934" s="76" t="s">
        <v>5658</v>
      </c>
      <c r="AK934" s="76"/>
      <c r="AL934" s="76"/>
      <c r="AM934" s="78">
        <v>43626.860509259262</v>
      </c>
      <c r="AN934" s="76" t="s">
        <v>8071</v>
      </c>
      <c r="AO934" s="81" t="s">
        <v>9003</v>
      </c>
      <c r="AP934" s="76" t="s">
        <v>65</v>
      </c>
      <c r="AQ934" s="48"/>
      <c r="AR934" s="48"/>
      <c r="AS934" s="48"/>
      <c r="AT934" s="48"/>
      <c r="AU934" s="48"/>
      <c r="AV934" s="48"/>
      <c r="AW934" s="48"/>
      <c r="AX934" s="48"/>
      <c r="AY934" s="48"/>
      <c r="AZ934" s="48"/>
      <c r="BA934" s="2"/>
      <c r="BB934" s="3"/>
      <c r="BC934" s="3"/>
      <c r="BD934" s="3"/>
      <c r="BE934" s="3"/>
    </row>
    <row r="935" spans="1:57" x14ac:dyDescent="0.3">
      <c r="A935" s="62" t="s">
        <v>903</v>
      </c>
      <c r="B935" s="63"/>
      <c r="C935" s="63"/>
      <c r="D935" s="64"/>
      <c r="E935" s="66"/>
      <c r="F935" s="98" t="s">
        <v>7776</v>
      </c>
      <c r="G935" s="63"/>
      <c r="H935" s="67"/>
      <c r="I935" s="68"/>
      <c r="J935" s="68"/>
      <c r="K935" s="67" t="s">
        <v>10234</v>
      </c>
      <c r="L935" s="71"/>
      <c r="M935" s="72">
        <v>1607.735107421875</v>
      </c>
      <c r="N935" s="72">
        <v>6971.64697265625</v>
      </c>
      <c r="O935" s="73"/>
      <c r="P935" s="74"/>
      <c r="Q935" s="74"/>
      <c r="R935" s="84"/>
      <c r="S935" s="48">
        <v>0</v>
      </c>
      <c r="T935" s="48">
        <v>1</v>
      </c>
      <c r="U935" s="49">
        <v>0</v>
      </c>
      <c r="V935" s="49">
        <v>9.7090000000000006E-3</v>
      </c>
      <c r="W935" s="49">
        <v>1.8818999999999999E-2</v>
      </c>
      <c r="X935" s="49">
        <v>0.54937599999999998</v>
      </c>
      <c r="Y935" s="49">
        <v>0</v>
      </c>
      <c r="Z935" s="49">
        <v>0</v>
      </c>
      <c r="AA935" s="69">
        <v>935</v>
      </c>
      <c r="AB935" s="69"/>
      <c r="AC935" s="70"/>
      <c r="AD935" s="76">
        <v>170</v>
      </c>
      <c r="AE935" s="76">
        <v>130</v>
      </c>
      <c r="AF935" s="76">
        <v>17428</v>
      </c>
      <c r="AG935" s="76">
        <v>9735</v>
      </c>
      <c r="AH935" s="76"/>
      <c r="AI935" s="76" t="s">
        <v>5404</v>
      </c>
      <c r="AJ935" s="76" t="s">
        <v>5777</v>
      </c>
      <c r="AK935" s="81" t="s">
        <v>6740</v>
      </c>
      <c r="AL935" s="76"/>
      <c r="AM935" s="78">
        <v>39986.055613425924</v>
      </c>
      <c r="AN935" s="76" t="s">
        <v>8071</v>
      </c>
      <c r="AO935" s="81" t="s">
        <v>9004</v>
      </c>
      <c r="AP935" s="76" t="s">
        <v>66</v>
      </c>
      <c r="AQ935" s="48"/>
      <c r="AR935" s="48"/>
      <c r="AS935" s="48"/>
      <c r="AT935" s="48"/>
      <c r="AU935" s="48"/>
      <c r="AV935" s="48"/>
      <c r="AW935" s="102" t="s">
        <v>10629</v>
      </c>
      <c r="AX935" s="102" t="s">
        <v>10629</v>
      </c>
      <c r="AY935" s="102" t="s">
        <v>11318</v>
      </c>
      <c r="AZ935" s="102" t="s">
        <v>11318</v>
      </c>
      <c r="BA935" s="2"/>
      <c r="BB935" s="3"/>
      <c r="BC935" s="3"/>
      <c r="BD935" s="3"/>
      <c r="BE935" s="3"/>
    </row>
    <row r="936" spans="1:57" x14ac:dyDescent="0.3">
      <c r="A936" s="62" t="s">
        <v>904</v>
      </c>
      <c r="B936" s="63"/>
      <c r="C936" s="63"/>
      <c r="D936" s="64"/>
      <c r="E936" s="66"/>
      <c r="F936" s="98" t="s">
        <v>7777</v>
      </c>
      <c r="G936" s="63"/>
      <c r="H936" s="67"/>
      <c r="I936" s="68"/>
      <c r="J936" s="68"/>
      <c r="K936" s="67" t="s">
        <v>10235</v>
      </c>
      <c r="L936" s="71"/>
      <c r="M936" s="72">
        <v>9627.8046875</v>
      </c>
      <c r="N936" s="72">
        <v>9125.724609375</v>
      </c>
      <c r="O936" s="73"/>
      <c r="P936" s="74"/>
      <c r="Q936" s="74"/>
      <c r="R936" s="84"/>
      <c r="S936" s="48">
        <v>1</v>
      </c>
      <c r="T936" s="48">
        <v>1</v>
      </c>
      <c r="U936" s="49">
        <v>0</v>
      </c>
      <c r="V936" s="49">
        <v>0</v>
      </c>
      <c r="W936" s="49">
        <v>0</v>
      </c>
      <c r="X936" s="49">
        <v>1</v>
      </c>
      <c r="Y936" s="49">
        <v>0</v>
      </c>
      <c r="Z936" s="49" t="s">
        <v>10536</v>
      </c>
      <c r="AA936" s="69">
        <v>936</v>
      </c>
      <c r="AB936" s="69"/>
      <c r="AC936" s="70"/>
      <c r="AD936" s="76">
        <v>1431</v>
      </c>
      <c r="AE936" s="76">
        <v>502</v>
      </c>
      <c r="AF936" s="76">
        <v>5939</v>
      </c>
      <c r="AG936" s="76">
        <v>6709</v>
      </c>
      <c r="AH936" s="76"/>
      <c r="AI936" s="76" t="s">
        <v>5405</v>
      </c>
      <c r="AJ936" s="76"/>
      <c r="AK936" s="76"/>
      <c r="AL936" s="76"/>
      <c r="AM936" s="78">
        <v>40521.658483796295</v>
      </c>
      <c r="AN936" s="76" t="s">
        <v>8071</v>
      </c>
      <c r="AO936" s="81" t="s">
        <v>9005</v>
      </c>
      <c r="AP936" s="76" t="s">
        <v>66</v>
      </c>
      <c r="AQ936" s="48" t="s">
        <v>2283</v>
      </c>
      <c r="AR936" s="48" t="s">
        <v>2283</v>
      </c>
      <c r="AS936" s="48" t="s">
        <v>2350</v>
      </c>
      <c r="AT936" s="48" t="s">
        <v>2350</v>
      </c>
      <c r="AU936" s="48"/>
      <c r="AV936" s="48"/>
      <c r="AW936" s="102" t="s">
        <v>11082</v>
      </c>
      <c r="AX936" s="102" t="s">
        <v>11082</v>
      </c>
      <c r="AY936" s="102" t="s">
        <v>11769</v>
      </c>
      <c r="AZ936" s="102" t="s">
        <v>11769</v>
      </c>
      <c r="BA936" s="2"/>
      <c r="BB936" s="3"/>
      <c r="BC936" s="3"/>
      <c r="BD936" s="3"/>
      <c r="BE936" s="3"/>
    </row>
    <row r="937" spans="1:57" x14ac:dyDescent="0.3">
      <c r="A937" s="62" t="s">
        <v>905</v>
      </c>
      <c r="B937" s="63"/>
      <c r="C937" s="63"/>
      <c r="D937" s="64"/>
      <c r="E937" s="66"/>
      <c r="F937" s="98" t="s">
        <v>7778</v>
      </c>
      <c r="G937" s="63"/>
      <c r="H937" s="67"/>
      <c r="I937" s="68"/>
      <c r="J937" s="68"/>
      <c r="K937" s="67" t="s">
        <v>10236</v>
      </c>
      <c r="L937" s="71"/>
      <c r="M937" s="72">
        <v>6328.359375</v>
      </c>
      <c r="N937" s="72">
        <v>5468.06884765625</v>
      </c>
      <c r="O937" s="73"/>
      <c r="P937" s="74"/>
      <c r="Q937" s="74"/>
      <c r="R937" s="84"/>
      <c r="S937" s="48">
        <v>0</v>
      </c>
      <c r="T937" s="48">
        <v>1</v>
      </c>
      <c r="U937" s="49">
        <v>0</v>
      </c>
      <c r="V937" s="49">
        <v>4.3478000000000003E-2</v>
      </c>
      <c r="W937" s="49">
        <v>0</v>
      </c>
      <c r="X937" s="49">
        <v>0.57882900000000004</v>
      </c>
      <c r="Y937" s="49">
        <v>0</v>
      </c>
      <c r="Z937" s="49">
        <v>0</v>
      </c>
      <c r="AA937" s="69">
        <v>937</v>
      </c>
      <c r="AB937" s="69"/>
      <c r="AC937" s="70"/>
      <c r="AD937" s="76">
        <v>164</v>
      </c>
      <c r="AE937" s="76">
        <v>119</v>
      </c>
      <c r="AF937" s="76">
        <v>8125</v>
      </c>
      <c r="AG937" s="76">
        <v>4133</v>
      </c>
      <c r="AH937" s="76"/>
      <c r="AI937" s="76" t="s">
        <v>5406</v>
      </c>
      <c r="AJ937" s="76" t="s">
        <v>6194</v>
      </c>
      <c r="AK937" s="81" t="s">
        <v>6741</v>
      </c>
      <c r="AL937" s="76"/>
      <c r="AM937" s="78">
        <v>41390.803240740737</v>
      </c>
      <c r="AN937" s="76" t="s">
        <v>8071</v>
      </c>
      <c r="AO937" s="81" t="s">
        <v>9006</v>
      </c>
      <c r="AP937" s="76" t="s">
        <v>66</v>
      </c>
      <c r="AQ937" s="48"/>
      <c r="AR937" s="48"/>
      <c r="AS937" s="48"/>
      <c r="AT937" s="48"/>
      <c r="AU937" s="48"/>
      <c r="AV937" s="48"/>
      <c r="AW937" s="102" t="s">
        <v>10626</v>
      </c>
      <c r="AX937" s="102" t="s">
        <v>10626</v>
      </c>
      <c r="AY937" s="102" t="s">
        <v>11315</v>
      </c>
      <c r="AZ937" s="102" t="s">
        <v>11315</v>
      </c>
      <c r="BA937" s="2"/>
      <c r="BB937" s="3"/>
      <c r="BC937" s="3"/>
      <c r="BD937" s="3"/>
      <c r="BE937" s="3"/>
    </row>
    <row r="938" spans="1:57" x14ac:dyDescent="0.3">
      <c r="A938" s="62" t="s">
        <v>906</v>
      </c>
      <c r="B938" s="63"/>
      <c r="C938" s="63"/>
      <c r="D938" s="64"/>
      <c r="E938" s="66"/>
      <c r="F938" s="98" t="s">
        <v>7779</v>
      </c>
      <c r="G938" s="63"/>
      <c r="H938" s="67"/>
      <c r="I938" s="68"/>
      <c r="J938" s="68"/>
      <c r="K938" s="67" t="s">
        <v>10237</v>
      </c>
      <c r="L938" s="71"/>
      <c r="M938" s="72">
        <v>6331.43115234375</v>
      </c>
      <c r="N938" s="72">
        <v>9729.6611328125</v>
      </c>
      <c r="O938" s="73"/>
      <c r="P938" s="74"/>
      <c r="Q938" s="74"/>
      <c r="R938" s="84"/>
      <c r="S938" s="48">
        <v>1</v>
      </c>
      <c r="T938" s="48">
        <v>1</v>
      </c>
      <c r="U938" s="49">
        <v>0</v>
      </c>
      <c r="V938" s="49">
        <v>0</v>
      </c>
      <c r="W938" s="49">
        <v>0</v>
      </c>
      <c r="X938" s="49">
        <v>1</v>
      </c>
      <c r="Y938" s="49">
        <v>0</v>
      </c>
      <c r="Z938" s="49" t="s">
        <v>10536</v>
      </c>
      <c r="AA938" s="69">
        <v>938</v>
      </c>
      <c r="AB938" s="69"/>
      <c r="AC938" s="70"/>
      <c r="AD938" s="76">
        <v>503</v>
      </c>
      <c r="AE938" s="76">
        <v>168</v>
      </c>
      <c r="AF938" s="76">
        <v>142</v>
      </c>
      <c r="AG938" s="76">
        <v>1256</v>
      </c>
      <c r="AH938" s="76"/>
      <c r="AI938" s="76" t="s">
        <v>5407</v>
      </c>
      <c r="AJ938" s="76" t="s">
        <v>5735</v>
      </c>
      <c r="AK938" s="76"/>
      <c r="AL938" s="76"/>
      <c r="AM938" s="78">
        <v>43587.796076388891</v>
      </c>
      <c r="AN938" s="76" t="s">
        <v>8071</v>
      </c>
      <c r="AO938" s="81" t="s">
        <v>9007</v>
      </c>
      <c r="AP938" s="76" t="s">
        <v>66</v>
      </c>
      <c r="AQ938" s="48" t="s">
        <v>2284</v>
      </c>
      <c r="AR938" s="48" t="s">
        <v>2284</v>
      </c>
      <c r="AS938" s="48" t="s">
        <v>2350</v>
      </c>
      <c r="AT938" s="48" t="s">
        <v>2350</v>
      </c>
      <c r="AU938" s="48"/>
      <c r="AV938" s="48"/>
      <c r="AW938" s="102" t="s">
        <v>11083</v>
      </c>
      <c r="AX938" s="102" t="s">
        <v>11083</v>
      </c>
      <c r="AY938" s="102" t="s">
        <v>11770</v>
      </c>
      <c r="AZ938" s="102" t="s">
        <v>11770</v>
      </c>
      <c r="BA938" s="2"/>
      <c r="BB938" s="3"/>
      <c r="BC938" s="3"/>
      <c r="BD938" s="3"/>
      <c r="BE938" s="3"/>
    </row>
    <row r="939" spans="1:57" x14ac:dyDescent="0.3">
      <c r="A939" s="62" t="s">
        <v>907</v>
      </c>
      <c r="B939" s="63"/>
      <c r="C939" s="63"/>
      <c r="D939" s="64"/>
      <c r="E939" s="66"/>
      <c r="F939" s="98" t="s">
        <v>7780</v>
      </c>
      <c r="G939" s="63"/>
      <c r="H939" s="67"/>
      <c r="I939" s="68"/>
      <c r="J939" s="68"/>
      <c r="K939" s="67" t="s">
        <v>10238</v>
      </c>
      <c r="L939" s="71"/>
      <c r="M939" s="72">
        <v>6295.66650390625</v>
      </c>
      <c r="N939" s="72">
        <v>1891.7027587890625</v>
      </c>
      <c r="O939" s="73"/>
      <c r="P939" s="74"/>
      <c r="Q939" s="74"/>
      <c r="R939" s="84"/>
      <c r="S939" s="48">
        <v>2</v>
      </c>
      <c r="T939" s="48">
        <v>1</v>
      </c>
      <c r="U939" s="49">
        <v>0</v>
      </c>
      <c r="V939" s="49">
        <v>1</v>
      </c>
      <c r="W939" s="49">
        <v>0</v>
      </c>
      <c r="X939" s="49">
        <v>1.2982450000000001</v>
      </c>
      <c r="Y939" s="49">
        <v>0</v>
      </c>
      <c r="Z939" s="49">
        <v>0</v>
      </c>
      <c r="AA939" s="69">
        <v>939</v>
      </c>
      <c r="AB939" s="69"/>
      <c r="AC939" s="70"/>
      <c r="AD939" s="76">
        <v>1188</v>
      </c>
      <c r="AE939" s="76">
        <v>1316</v>
      </c>
      <c r="AF939" s="76">
        <v>35904</v>
      </c>
      <c r="AG939" s="76">
        <v>13044</v>
      </c>
      <c r="AH939" s="76"/>
      <c r="AI939" s="81" t="s">
        <v>5408</v>
      </c>
      <c r="AJ939" s="76" t="s">
        <v>6195</v>
      </c>
      <c r="AK939" s="81" t="s">
        <v>6742</v>
      </c>
      <c r="AL939" s="76"/>
      <c r="AM939" s="78">
        <v>40000.816342592596</v>
      </c>
      <c r="AN939" s="76" t="s">
        <v>8071</v>
      </c>
      <c r="AO939" s="81" t="s">
        <v>9008</v>
      </c>
      <c r="AP939" s="76" t="s">
        <v>66</v>
      </c>
      <c r="AQ939" s="48"/>
      <c r="AR939" s="48"/>
      <c r="AS939" s="48"/>
      <c r="AT939" s="48"/>
      <c r="AU939" s="48"/>
      <c r="AV939" s="48"/>
      <c r="AW939" s="102" t="s">
        <v>11084</v>
      </c>
      <c r="AX939" s="102" t="s">
        <v>11084</v>
      </c>
      <c r="AY939" s="102" t="s">
        <v>11771</v>
      </c>
      <c r="AZ939" s="102" t="s">
        <v>11771</v>
      </c>
      <c r="BA939" s="2"/>
      <c r="BB939" s="3"/>
      <c r="BC939" s="3"/>
      <c r="BD939" s="3"/>
      <c r="BE939" s="3"/>
    </row>
    <row r="940" spans="1:57" x14ac:dyDescent="0.3">
      <c r="A940" s="62" t="s">
        <v>908</v>
      </c>
      <c r="B940" s="63"/>
      <c r="C940" s="63"/>
      <c r="D940" s="64"/>
      <c r="E940" s="66"/>
      <c r="F940" s="98" t="s">
        <v>7781</v>
      </c>
      <c r="G940" s="63"/>
      <c r="H940" s="67"/>
      <c r="I940" s="68"/>
      <c r="J940" s="68"/>
      <c r="K940" s="67" t="s">
        <v>10239</v>
      </c>
      <c r="L940" s="71"/>
      <c r="M940" s="72">
        <v>6203.08349609375</v>
      </c>
      <c r="N940" s="72">
        <v>1829.3388671875</v>
      </c>
      <c r="O940" s="73"/>
      <c r="P940" s="74"/>
      <c r="Q940" s="74"/>
      <c r="R940" s="84"/>
      <c r="S940" s="48">
        <v>0</v>
      </c>
      <c r="T940" s="48">
        <v>1</v>
      </c>
      <c r="U940" s="49">
        <v>0</v>
      </c>
      <c r="V940" s="49">
        <v>1</v>
      </c>
      <c r="W940" s="49">
        <v>0</v>
      </c>
      <c r="X940" s="49">
        <v>0.70175399999999999</v>
      </c>
      <c r="Y940" s="49">
        <v>0</v>
      </c>
      <c r="Z940" s="49">
        <v>0</v>
      </c>
      <c r="AA940" s="69">
        <v>940</v>
      </c>
      <c r="AB940" s="69"/>
      <c r="AC940" s="70"/>
      <c r="AD940" s="76">
        <v>142</v>
      </c>
      <c r="AE940" s="76">
        <v>51</v>
      </c>
      <c r="AF940" s="76">
        <v>95</v>
      </c>
      <c r="AG940" s="76">
        <v>44</v>
      </c>
      <c r="AH940" s="76"/>
      <c r="AI940" s="76" t="s">
        <v>5409</v>
      </c>
      <c r="AJ940" s="76"/>
      <c r="AK940" s="76"/>
      <c r="AL940" s="76"/>
      <c r="AM940" s="78">
        <v>43804.580555555556</v>
      </c>
      <c r="AN940" s="76" t="s">
        <v>8071</v>
      </c>
      <c r="AO940" s="81" t="s">
        <v>9009</v>
      </c>
      <c r="AP940" s="76" t="s">
        <v>66</v>
      </c>
      <c r="AQ940" s="48"/>
      <c r="AR940" s="48"/>
      <c r="AS940" s="48"/>
      <c r="AT940" s="48"/>
      <c r="AU940" s="48"/>
      <c r="AV940" s="48"/>
      <c r="AW940" s="102" t="s">
        <v>11085</v>
      </c>
      <c r="AX940" s="102" t="s">
        <v>11085</v>
      </c>
      <c r="AY940" s="102" t="s">
        <v>11772</v>
      </c>
      <c r="AZ940" s="102" t="s">
        <v>11772</v>
      </c>
      <c r="BA940" s="2"/>
      <c r="BB940" s="3"/>
      <c r="BC940" s="3"/>
      <c r="BD940" s="3"/>
      <c r="BE940" s="3"/>
    </row>
    <row r="941" spans="1:57" x14ac:dyDescent="0.3">
      <c r="A941" s="62" t="s">
        <v>909</v>
      </c>
      <c r="B941" s="63"/>
      <c r="C941" s="63"/>
      <c r="D941" s="64"/>
      <c r="E941" s="66"/>
      <c r="F941" s="98" t="s">
        <v>7782</v>
      </c>
      <c r="G941" s="63"/>
      <c r="H941" s="67"/>
      <c r="I941" s="68"/>
      <c r="J941" s="68"/>
      <c r="K941" s="67" t="s">
        <v>10240</v>
      </c>
      <c r="L941" s="71"/>
      <c r="M941" s="72">
        <v>6388.46875</v>
      </c>
      <c r="N941" s="72">
        <v>5709.2890625</v>
      </c>
      <c r="O941" s="73"/>
      <c r="P941" s="74"/>
      <c r="Q941" s="74"/>
      <c r="R941" s="84"/>
      <c r="S941" s="48">
        <v>0</v>
      </c>
      <c r="T941" s="48">
        <v>1</v>
      </c>
      <c r="U941" s="49">
        <v>0</v>
      </c>
      <c r="V941" s="49">
        <v>4.3478000000000003E-2</v>
      </c>
      <c r="W941" s="49">
        <v>0</v>
      </c>
      <c r="X941" s="49">
        <v>0.57882900000000004</v>
      </c>
      <c r="Y941" s="49">
        <v>0</v>
      </c>
      <c r="Z941" s="49">
        <v>0</v>
      </c>
      <c r="AA941" s="69">
        <v>941</v>
      </c>
      <c r="AB941" s="69"/>
      <c r="AC941" s="70"/>
      <c r="AD941" s="76">
        <v>368</v>
      </c>
      <c r="AE941" s="76">
        <v>488</v>
      </c>
      <c r="AF941" s="76">
        <v>51220</v>
      </c>
      <c r="AG941" s="76">
        <v>4290</v>
      </c>
      <c r="AH941" s="76"/>
      <c r="AI941" s="76" t="s">
        <v>5410</v>
      </c>
      <c r="AJ941" s="76" t="s">
        <v>6135</v>
      </c>
      <c r="AK941" s="76"/>
      <c r="AL941" s="76"/>
      <c r="AM941" s="78">
        <v>39834.161851851852</v>
      </c>
      <c r="AN941" s="76" t="s">
        <v>8071</v>
      </c>
      <c r="AO941" s="81" t="s">
        <v>9010</v>
      </c>
      <c r="AP941" s="76" t="s">
        <v>66</v>
      </c>
      <c r="AQ941" s="48"/>
      <c r="AR941" s="48"/>
      <c r="AS941" s="48"/>
      <c r="AT941" s="48"/>
      <c r="AU941" s="48"/>
      <c r="AV941" s="48"/>
      <c r="AW941" s="102" t="s">
        <v>10626</v>
      </c>
      <c r="AX941" s="102" t="s">
        <v>10626</v>
      </c>
      <c r="AY941" s="102" t="s">
        <v>11315</v>
      </c>
      <c r="AZ941" s="102" t="s">
        <v>11315</v>
      </c>
      <c r="BA941" s="2"/>
      <c r="BB941" s="3"/>
      <c r="BC941" s="3"/>
      <c r="BD941" s="3"/>
      <c r="BE941" s="3"/>
    </row>
    <row r="942" spans="1:57" x14ac:dyDescent="0.3">
      <c r="A942" s="62" t="s">
        <v>910</v>
      </c>
      <c r="B942" s="63"/>
      <c r="C942" s="63"/>
      <c r="D942" s="64"/>
      <c r="E942" s="66"/>
      <c r="F942" s="98" t="s">
        <v>7783</v>
      </c>
      <c r="G942" s="63"/>
      <c r="H942" s="67"/>
      <c r="I942" s="68"/>
      <c r="J942" s="68"/>
      <c r="K942" s="67" t="s">
        <v>10241</v>
      </c>
      <c r="L942" s="71"/>
      <c r="M942" s="72">
        <v>6203.08349609375</v>
      </c>
      <c r="N942" s="72">
        <v>1517.519775390625</v>
      </c>
      <c r="O942" s="73"/>
      <c r="P942" s="74"/>
      <c r="Q942" s="74"/>
      <c r="R942" s="84"/>
      <c r="S942" s="48">
        <v>0</v>
      </c>
      <c r="T942" s="48">
        <v>1</v>
      </c>
      <c r="U942" s="49">
        <v>0</v>
      </c>
      <c r="V942" s="49">
        <v>1</v>
      </c>
      <c r="W942" s="49">
        <v>0</v>
      </c>
      <c r="X942" s="49">
        <v>1</v>
      </c>
      <c r="Y942" s="49">
        <v>0</v>
      </c>
      <c r="Z942" s="49">
        <v>0</v>
      </c>
      <c r="AA942" s="69">
        <v>942</v>
      </c>
      <c r="AB942" s="69"/>
      <c r="AC942" s="70"/>
      <c r="AD942" s="76">
        <v>1677</v>
      </c>
      <c r="AE942" s="76">
        <v>3725</v>
      </c>
      <c r="AF942" s="76">
        <v>143333</v>
      </c>
      <c r="AG942" s="76">
        <v>7997</v>
      </c>
      <c r="AH942" s="76"/>
      <c r="AI942" s="76" t="s">
        <v>5411</v>
      </c>
      <c r="AJ942" s="76" t="s">
        <v>6196</v>
      </c>
      <c r="AK942" s="81" t="s">
        <v>6743</v>
      </c>
      <c r="AL942" s="76"/>
      <c r="AM942" s="78">
        <v>40273.436469907407</v>
      </c>
      <c r="AN942" s="76" t="s">
        <v>8071</v>
      </c>
      <c r="AO942" s="81" t="s">
        <v>9011</v>
      </c>
      <c r="AP942" s="76" t="s">
        <v>66</v>
      </c>
      <c r="AQ942" s="48"/>
      <c r="AR942" s="48"/>
      <c r="AS942" s="48"/>
      <c r="AT942" s="48"/>
      <c r="AU942" s="48"/>
      <c r="AV942" s="48"/>
      <c r="AW942" s="102" t="s">
        <v>11086</v>
      </c>
      <c r="AX942" s="102" t="s">
        <v>11086</v>
      </c>
      <c r="AY942" s="102" t="s">
        <v>11773</v>
      </c>
      <c r="AZ942" s="102" t="s">
        <v>11773</v>
      </c>
      <c r="BA942" s="2"/>
      <c r="BB942" s="3"/>
      <c r="BC942" s="3"/>
      <c r="BD942" s="3"/>
      <c r="BE942" s="3"/>
    </row>
    <row r="943" spans="1:57" x14ac:dyDescent="0.3">
      <c r="A943" s="62" t="s">
        <v>1374</v>
      </c>
      <c r="B943" s="63"/>
      <c r="C943" s="63"/>
      <c r="D943" s="64"/>
      <c r="E943" s="66"/>
      <c r="F943" s="98" t="s">
        <v>7784</v>
      </c>
      <c r="G943" s="63"/>
      <c r="H943" s="67"/>
      <c r="I943" s="68"/>
      <c r="J943" s="68"/>
      <c r="K943" s="67" t="s">
        <v>10242</v>
      </c>
      <c r="L943" s="71"/>
      <c r="M943" s="72">
        <v>6295.66650390625</v>
      </c>
      <c r="N943" s="72">
        <v>1579.883544921875</v>
      </c>
      <c r="O943" s="73"/>
      <c r="P943" s="74"/>
      <c r="Q943" s="74"/>
      <c r="R943" s="84"/>
      <c r="S943" s="48">
        <v>1</v>
      </c>
      <c r="T943" s="48">
        <v>0</v>
      </c>
      <c r="U943" s="49">
        <v>0</v>
      </c>
      <c r="V943" s="49">
        <v>1</v>
      </c>
      <c r="W943" s="49">
        <v>0</v>
      </c>
      <c r="X943" s="49">
        <v>1</v>
      </c>
      <c r="Y943" s="49">
        <v>0</v>
      </c>
      <c r="Z943" s="49">
        <v>0</v>
      </c>
      <c r="AA943" s="69">
        <v>943</v>
      </c>
      <c r="AB943" s="69"/>
      <c r="AC943" s="70"/>
      <c r="AD943" s="76">
        <v>140</v>
      </c>
      <c r="AE943" s="76">
        <v>3599914</v>
      </c>
      <c r="AF943" s="76">
        <v>2875</v>
      </c>
      <c r="AG943" s="76">
        <v>36</v>
      </c>
      <c r="AH943" s="76"/>
      <c r="AI943" s="76" t="s">
        <v>5412</v>
      </c>
      <c r="AJ943" s="76" t="s">
        <v>5666</v>
      </c>
      <c r="AK943" s="81" t="s">
        <v>6744</v>
      </c>
      <c r="AL943" s="76"/>
      <c r="AM943" s="78">
        <v>39518.599259259259</v>
      </c>
      <c r="AN943" s="76" t="s">
        <v>8071</v>
      </c>
      <c r="AO943" s="81" t="s">
        <v>9012</v>
      </c>
      <c r="AP943" s="76" t="s">
        <v>65</v>
      </c>
      <c r="AQ943" s="48"/>
      <c r="AR943" s="48"/>
      <c r="AS943" s="48"/>
      <c r="AT943" s="48"/>
      <c r="AU943" s="48"/>
      <c r="AV943" s="48"/>
      <c r="AW943" s="48"/>
      <c r="AX943" s="48"/>
      <c r="AY943" s="48"/>
      <c r="AZ943" s="48"/>
      <c r="BA943" s="2"/>
      <c r="BB943" s="3"/>
      <c r="BC943" s="3"/>
      <c r="BD943" s="3"/>
      <c r="BE943" s="3"/>
    </row>
    <row r="944" spans="1:57" x14ac:dyDescent="0.3">
      <c r="A944" s="62" t="s">
        <v>912</v>
      </c>
      <c r="B944" s="63"/>
      <c r="C944" s="63"/>
      <c r="D944" s="64"/>
      <c r="E944" s="66"/>
      <c r="F944" s="98" t="s">
        <v>7785</v>
      </c>
      <c r="G944" s="63"/>
      <c r="H944" s="67"/>
      <c r="I944" s="68"/>
      <c r="J944" s="68"/>
      <c r="K944" s="67" t="s">
        <v>10243</v>
      </c>
      <c r="L944" s="71"/>
      <c r="M944" s="72">
        <v>6449.97216796875</v>
      </c>
      <c r="N944" s="72">
        <v>4967.13037109375</v>
      </c>
      <c r="O944" s="73"/>
      <c r="P944" s="74"/>
      <c r="Q944" s="74"/>
      <c r="R944" s="84"/>
      <c r="S944" s="48">
        <v>0</v>
      </c>
      <c r="T944" s="48">
        <v>1</v>
      </c>
      <c r="U944" s="49">
        <v>0</v>
      </c>
      <c r="V944" s="49">
        <v>0.14285700000000001</v>
      </c>
      <c r="W944" s="49">
        <v>0</v>
      </c>
      <c r="X944" s="49">
        <v>0.59523800000000004</v>
      </c>
      <c r="Y944" s="49">
        <v>0</v>
      </c>
      <c r="Z944" s="49">
        <v>0</v>
      </c>
      <c r="AA944" s="69">
        <v>944</v>
      </c>
      <c r="AB944" s="69"/>
      <c r="AC944" s="70"/>
      <c r="AD944" s="76">
        <v>1409</v>
      </c>
      <c r="AE944" s="76">
        <v>7072</v>
      </c>
      <c r="AF944" s="76">
        <v>184988</v>
      </c>
      <c r="AG944" s="76">
        <v>405938</v>
      </c>
      <c r="AH944" s="76"/>
      <c r="AI944" s="76" t="s">
        <v>5413</v>
      </c>
      <c r="AJ944" s="76" t="s">
        <v>6197</v>
      </c>
      <c r="AK944" s="81" t="s">
        <v>6745</v>
      </c>
      <c r="AL944" s="76"/>
      <c r="AM944" s="78">
        <v>39925.083113425928</v>
      </c>
      <c r="AN944" s="76" t="s">
        <v>8071</v>
      </c>
      <c r="AO944" s="81" t="s">
        <v>9013</v>
      </c>
      <c r="AP944" s="76" t="s">
        <v>66</v>
      </c>
      <c r="AQ944" s="48" t="s">
        <v>2172</v>
      </c>
      <c r="AR944" s="48" t="s">
        <v>2172</v>
      </c>
      <c r="AS944" s="48" t="s">
        <v>2363</v>
      </c>
      <c r="AT944" s="48" t="s">
        <v>2363</v>
      </c>
      <c r="AU944" s="48"/>
      <c r="AV944" s="48"/>
      <c r="AW944" s="102" t="s">
        <v>10769</v>
      </c>
      <c r="AX944" s="102" t="s">
        <v>10769</v>
      </c>
      <c r="AY944" s="102" t="s">
        <v>11458</v>
      </c>
      <c r="AZ944" s="102" t="s">
        <v>11458</v>
      </c>
      <c r="BA944" s="2"/>
      <c r="BB944" s="3"/>
      <c r="BC944" s="3"/>
      <c r="BD944" s="3"/>
      <c r="BE944" s="3"/>
    </row>
    <row r="945" spans="1:57" x14ac:dyDescent="0.3">
      <c r="A945" s="62" t="s">
        <v>913</v>
      </c>
      <c r="B945" s="63"/>
      <c r="C945" s="63"/>
      <c r="D945" s="64"/>
      <c r="E945" s="66"/>
      <c r="F945" s="98" t="s">
        <v>7786</v>
      </c>
      <c r="G945" s="63"/>
      <c r="H945" s="67"/>
      <c r="I945" s="68"/>
      <c r="J945" s="68"/>
      <c r="K945" s="67" t="s">
        <v>10244</v>
      </c>
      <c r="L945" s="71"/>
      <c r="M945" s="72">
        <v>511.6337890625</v>
      </c>
      <c r="N945" s="72">
        <v>561.892333984375</v>
      </c>
      <c r="O945" s="73"/>
      <c r="P945" s="74"/>
      <c r="Q945" s="74"/>
      <c r="R945" s="84"/>
      <c r="S945" s="48">
        <v>0</v>
      </c>
      <c r="T945" s="48">
        <v>2</v>
      </c>
      <c r="U945" s="49">
        <v>0</v>
      </c>
      <c r="V945" s="49">
        <v>3.125E-2</v>
      </c>
      <c r="W945" s="49">
        <v>0</v>
      </c>
      <c r="X945" s="49">
        <v>0.58333299999999999</v>
      </c>
      <c r="Y945" s="49">
        <v>0.5</v>
      </c>
      <c r="Z945" s="49">
        <v>0</v>
      </c>
      <c r="AA945" s="69">
        <v>945</v>
      </c>
      <c r="AB945" s="69"/>
      <c r="AC945" s="70"/>
      <c r="AD945" s="76">
        <v>247</v>
      </c>
      <c r="AE945" s="76">
        <v>145</v>
      </c>
      <c r="AF945" s="76">
        <v>17074</v>
      </c>
      <c r="AG945" s="76">
        <v>33832</v>
      </c>
      <c r="AH945" s="76"/>
      <c r="AI945" s="76" t="s">
        <v>5414</v>
      </c>
      <c r="AJ945" s="76" t="s">
        <v>6198</v>
      </c>
      <c r="AK945" s="76"/>
      <c r="AL945" s="76"/>
      <c r="AM945" s="78">
        <v>41623.127870370372</v>
      </c>
      <c r="AN945" s="76" t="s">
        <v>8071</v>
      </c>
      <c r="AO945" s="81" t="s">
        <v>9014</v>
      </c>
      <c r="AP945" s="76" t="s">
        <v>66</v>
      </c>
      <c r="AQ945" s="48"/>
      <c r="AR945" s="48"/>
      <c r="AS945" s="48"/>
      <c r="AT945" s="48"/>
      <c r="AU945" s="48"/>
      <c r="AV945" s="48"/>
      <c r="AW945" s="102" t="s">
        <v>10878</v>
      </c>
      <c r="AX945" s="102" t="s">
        <v>10878</v>
      </c>
      <c r="AY945" s="102" t="s">
        <v>11566</v>
      </c>
      <c r="AZ945" s="102" t="s">
        <v>11566</v>
      </c>
      <c r="BA945" s="2"/>
      <c r="BB945" s="3"/>
      <c r="BC945" s="3"/>
      <c r="BD945" s="3"/>
      <c r="BE945" s="3"/>
    </row>
    <row r="946" spans="1:57" x14ac:dyDescent="0.3">
      <c r="A946" s="62" t="s">
        <v>914</v>
      </c>
      <c r="B946" s="63"/>
      <c r="C946" s="63"/>
      <c r="D946" s="64"/>
      <c r="E946" s="66"/>
      <c r="F946" s="98" t="s">
        <v>7787</v>
      </c>
      <c r="G946" s="63"/>
      <c r="H946" s="67"/>
      <c r="I946" s="68"/>
      <c r="J946" s="68"/>
      <c r="K946" s="67" t="s">
        <v>10245</v>
      </c>
      <c r="L946" s="71"/>
      <c r="M946" s="72">
        <v>2742.734619140625</v>
      </c>
      <c r="N946" s="72">
        <v>6151.95947265625</v>
      </c>
      <c r="O946" s="73"/>
      <c r="P946" s="74"/>
      <c r="Q946" s="74"/>
      <c r="R946" s="84"/>
      <c r="S946" s="48">
        <v>0</v>
      </c>
      <c r="T946" s="48">
        <v>1</v>
      </c>
      <c r="U946" s="49">
        <v>0</v>
      </c>
      <c r="V946" s="49">
        <v>9.7090000000000006E-3</v>
      </c>
      <c r="W946" s="49">
        <v>1.8818999999999999E-2</v>
      </c>
      <c r="X946" s="49">
        <v>0.54937599999999998</v>
      </c>
      <c r="Y946" s="49">
        <v>0</v>
      </c>
      <c r="Z946" s="49">
        <v>0</v>
      </c>
      <c r="AA946" s="69">
        <v>946</v>
      </c>
      <c r="AB946" s="69"/>
      <c r="AC946" s="70"/>
      <c r="AD946" s="76">
        <v>94</v>
      </c>
      <c r="AE946" s="76">
        <v>69</v>
      </c>
      <c r="AF946" s="76">
        <v>1765</v>
      </c>
      <c r="AG946" s="76">
        <v>3164</v>
      </c>
      <c r="AH946" s="76"/>
      <c r="AI946" s="76" t="s">
        <v>5415</v>
      </c>
      <c r="AJ946" s="76" t="s">
        <v>6199</v>
      </c>
      <c r="AK946" s="76"/>
      <c r="AL946" s="76"/>
      <c r="AM946" s="78">
        <v>42915.65828703704</v>
      </c>
      <c r="AN946" s="76" t="s">
        <v>8071</v>
      </c>
      <c r="AO946" s="81" t="s">
        <v>9015</v>
      </c>
      <c r="AP946" s="76" t="s">
        <v>66</v>
      </c>
      <c r="AQ946" s="48"/>
      <c r="AR946" s="48"/>
      <c r="AS946" s="48"/>
      <c r="AT946" s="48"/>
      <c r="AU946" s="48"/>
      <c r="AV946" s="48"/>
      <c r="AW946" s="102" t="s">
        <v>10629</v>
      </c>
      <c r="AX946" s="102" t="s">
        <v>10629</v>
      </c>
      <c r="AY946" s="102" t="s">
        <v>11318</v>
      </c>
      <c r="AZ946" s="102" t="s">
        <v>11318</v>
      </c>
      <c r="BA946" s="2"/>
      <c r="BB946" s="3"/>
      <c r="BC946" s="3"/>
      <c r="BD946" s="3"/>
      <c r="BE946" s="3"/>
    </row>
    <row r="947" spans="1:57" x14ac:dyDescent="0.3">
      <c r="A947" s="62" t="s">
        <v>915</v>
      </c>
      <c r="B947" s="63"/>
      <c r="C947" s="63"/>
      <c r="D947" s="64"/>
      <c r="E947" s="66"/>
      <c r="F947" s="98" t="s">
        <v>7788</v>
      </c>
      <c r="G947" s="63"/>
      <c r="H947" s="67"/>
      <c r="I947" s="68"/>
      <c r="J947" s="68"/>
      <c r="K947" s="67" t="s">
        <v>10246</v>
      </c>
      <c r="L947" s="71"/>
      <c r="M947" s="72">
        <v>1980.0445556640625</v>
      </c>
      <c r="N947" s="72">
        <v>9432.84375</v>
      </c>
      <c r="O947" s="73"/>
      <c r="P947" s="74"/>
      <c r="Q947" s="74"/>
      <c r="R947" s="84"/>
      <c r="S947" s="48">
        <v>1</v>
      </c>
      <c r="T947" s="48">
        <v>1</v>
      </c>
      <c r="U947" s="49">
        <v>0</v>
      </c>
      <c r="V947" s="49">
        <v>0</v>
      </c>
      <c r="W947" s="49">
        <v>0</v>
      </c>
      <c r="X947" s="49">
        <v>1</v>
      </c>
      <c r="Y947" s="49">
        <v>0</v>
      </c>
      <c r="Z947" s="49" t="s">
        <v>10536</v>
      </c>
      <c r="AA947" s="69">
        <v>947</v>
      </c>
      <c r="AB947" s="69"/>
      <c r="AC947" s="70"/>
      <c r="AD947" s="76">
        <v>991</v>
      </c>
      <c r="AE947" s="76">
        <v>3613703</v>
      </c>
      <c r="AF947" s="76">
        <v>333409</v>
      </c>
      <c r="AG947" s="76">
        <v>1010</v>
      </c>
      <c r="AH947" s="76"/>
      <c r="AI947" s="76" t="s">
        <v>5416</v>
      </c>
      <c r="AJ947" s="76" t="s">
        <v>5666</v>
      </c>
      <c r="AK947" s="81" t="s">
        <v>6746</v>
      </c>
      <c r="AL947" s="76"/>
      <c r="AM947" s="78">
        <v>39903.41646990741</v>
      </c>
      <c r="AN947" s="76" t="s">
        <v>8071</v>
      </c>
      <c r="AO947" s="81" t="s">
        <v>9016</v>
      </c>
      <c r="AP947" s="76" t="s">
        <v>66</v>
      </c>
      <c r="AQ947" s="48" t="s">
        <v>2285</v>
      </c>
      <c r="AR947" s="48" t="s">
        <v>2285</v>
      </c>
      <c r="AS947" s="48" t="s">
        <v>2357</v>
      </c>
      <c r="AT947" s="48" t="s">
        <v>2357</v>
      </c>
      <c r="AU947" s="48" t="s">
        <v>915</v>
      </c>
      <c r="AV947" s="48" t="s">
        <v>915</v>
      </c>
      <c r="AW947" s="102" t="s">
        <v>11087</v>
      </c>
      <c r="AX947" s="102" t="s">
        <v>11087</v>
      </c>
      <c r="AY947" s="102" t="s">
        <v>11774</v>
      </c>
      <c r="AZ947" s="102" t="s">
        <v>11774</v>
      </c>
      <c r="BA947" s="2"/>
      <c r="BB947" s="3"/>
      <c r="BC947" s="3"/>
      <c r="BD947" s="3"/>
      <c r="BE947" s="3"/>
    </row>
    <row r="948" spans="1:57" x14ac:dyDescent="0.3">
      <c r="A948" s="62" t="s">
        <v>916</v>
      </c>
      <c r="B948" s="63"/>
      <c r="C948" s="63"/>
      <c r="D948" s="64"/>
      <c r="E948" s="66"/>
      <c r="F948" s="98" t="s">
        <v>7789</v>
      </c>
      <c r="G948" s="63"/>
      <c r="H948" s="67"/>
      <c r="I948" s="68"/>
      <c r="J948" s="68"/>
      <c r="K948" s="67" t="s">
        <v>10247</v>
      </c>
      <c r="L948" s="71"/>
      <c r="M948" s="72">
        <v>3919.361083984375</v>
      </c>
      <c r="N948" s="72">
        <v>1413.580078125</v>
      </c>
      <c r="O948" s="73"/>
      <c r="P948" s="74"/>
      <c r="Q948" s="74"/>
      <c r="R948" s="84"/>
      <c r="S948" s="48">
        <v>0</v>
      </c>
      <c r="T948" s="48">
        <v>2</v>
      </c>
      <c r="U948" s="49">
        <v>2</v>
      </c>
      <c r="V948" s="49">
        <v>0.5</v>
      </c>
      <c r="W948" s="49">
        <v>0</v>
      </c>
      <c r="X948" s="49">
        <v>1.4594590000000001</v>
      </c>
      <c r="Y948" s="49">
        <v>0</v>
      </c>
      <c r="Z948" s="49">
        <v>0</v>
      </c>
      <c r="AA948" s="69">
        <v>948</v>
      </c>
      <c r="AB948" s="69"/>
      <c r="AC948" s="70"/>
      <c r="AD948" s="76">
        <v>1040</v>
      </c>
      <c r="AE948" s="76">
        <v>2064</v>
      </c>
      <c r="AF948" s="76">
        <v>22944</v>
      </c>
      <c r="AG948" s="76">
        <v>83804</v>
      </c>
      <c r="AH948" s="76"/>
      <c r="AI948" s="76" t="s">
        <v>5417</v>
      </c>
      <c r="AJ948" s="76" t="s">
        <v>6200</v>
      </c>
      <c r="AK948" s="81" t="s">
        <v>6747</v>
      </c>
      <c r="AL948" s="76"/>
      <c r="AM948" s="78">
        <v>39940.074942129628</v>
      </c>
      <c r="AN948" s="76" t="s">
        <v>8071</v>
      </c>
      <c r="AO948" s="81" t="s">
        <v>9017</v>
      </c>
      <c r="AP948" s="76" t="s">
        <v>66</v>
      </c>
      <c r="AQ948" s="48"/>
      <c r="AR948" s="48"/>
      <c r="AS948" s="48"/>
      <c r="AT948" s="48"/>
      <c r="AU948" s="48"/>
      <c r="AV948" s="48"/>
      <c r="AW948" s="102" t="s">
        <v>11088</v>
      </c>
      <c r="AX948" s="102" t="s">
        <v>11088</v>
      </c>
      <c r="AY948" s="102" t="s">
        <v>11775</v>
      </c>
      <c r="AZ948" s="102" t="s">
        <v>11775</v>
      </c>
      <c r="BA948" s="2"/>
      <c r="BB948" s="3"/>
      <c r="BC948" s="3"/>
      <c r="BD948" s="3"/>
      <c r="BE948" s="3"/>
    </row>
    <row r="949" spans="1:57" x14ac:dyDescent="0.3">
      <c r="A949" s="62" t="s">
        <v>1375</v>
      </c>
      <c r="B949" s="63"/>
      <c r="C949" s="63"/>
      <c r="D949" s="64"/>
      <c r="E949" s="66"/>
      <c r="F949" s="98" t="s">
        <v>7790</v>
      </c>
      <c r="G949" s="63"/>
      <c r="H949" s="67"/>
      <c r="I949" s="68"/>
      <c r="J949" s="68"/>
      <c r="K949" s="67" t="s">
        <v>10248</v>
      </c>
      <c r="L949" s="71"/>
      <c r="M949" s="72">
        <v>3765.0556640625</v>
      </c>
      <c r="N949" s="72">
        <v>1621.45947265625</v>
      </c>
      <c r="O949" s="73"/>
      <c r="P949" s="74"/>
      <c r="Q949" s="74"/>
      <c r="R949" s="84"/>
      <c r="S949" s="48">
        <v>1</v>
      </c>
      <c r="T949" s="48">
        <v>0</v>
      </c>
      <c r="U949" s="49">
        <v>0</v>
      </c>
      <c r="V949" s="49">
        <v>0.33333299999999999</v>
      </c>
      <c r="W949" s="49">
        <v>0</v>
      </c>
      <c r="X949" s="49">
        <v>0.77027000000000001</v>
      </c>
      <c r="Y949" s="49">
        <v>0</v>
      </c>
      <c r="Z949" s="49">
        <v>0</v>
      </c>
      <c r="AA949" s="69">
        <v>949</v>
      </c>
      <c r="AB949" s="69"/>
      <c r="AC949" s="70"/>
      <c r="AD949" s="76">
        <v>1251</v>
      </c>
      <c r="AE949" s="76">
        <v>3476</v>
      </c>
      <c r="AF949" s="76">
        <v>23785</v>
      </c>
      <c r="AG949" s="76">
        <v>19491</v>
      </c>
      <c r="AH949" s="76"/>
      <c r="AI949" s="76" t="s">
        <v>5418</v>
      </c>
      <c r="AJ949" s="76" t="s">
        <v>6200</v>
      </c>
      <c r="AK949" s="81" t="s">
        <v>6748</v>
      </c>
      <c r="AL949" s="76"/>
      <c r="AM949" s="78">
        <v>39958.815532407411</v>
      </c>
      <c r="AN949" s="76" t="s">
        <v>8071</v>
      </c>
      <c r="AO949" s="81" t="s">
        <v>9018</v>
      </c>
      <c r="AP949" s="76" t="s">
        <v>65</v>
      </c>
      <c r="AQ949" s="48"/>
      <c r="AR949" s="48"/>
      <c r="AS949" s="48"/>
      <c r="AT949" s="48"/>
      <c r="AU949" s="48"/>
      <c r="AV949" s="48"/>
      <c r="AW949" s="48"/>
      <c r="AX949" s="48"/>
      <c r="AY949" s="48"/>
      <c r="AZ949" s="48"/>
      <c r="BA949" s="2"/>
      <c r="BB949" s="3"/>
      <c r="BC949" s="3"/>
      <c r="BD949" s="3"/>
      <c r="BE949" s="3"/>
    </row>
    <row r="950" spans="1:57" x14ac:dyDescent="0.3">
      <c r="A950" s="62" t="s">
        <v>1376</v>
      </c>
      <c r="B950" s="63"/>
      <c r="C950" s="63"/>
      <c r="D950" s="64"/>
      <c r="E950" s="66"/>
      <c r="F950" s="98" t="s">
        <v>7791</v>
      </c>
      <c r="G950" s="63"/>
      <c r="H950" s="67"/>
      <c r="I950" s="68"/>
      <c r="J950" s="68"/>
      <c r="K950" s="67" t="s">
        <v>10249</v>
      </c>
      <c r="L950" s="71"/>
      <c r="M950" s="72">
        <v>3867.926025390625</v>
      </c>
      <c r="N950" s="72">
        <v>1482.8734130859375</v>
      </c>
      <c r="O950" s="73"/>
      <c r="P950" s="74"/>
      <c r="Q950" s="74"/>
      <c r="R950" s="84"/>
      <c r="S950" s="48">
        <v>1</v>
      </c>
      <c r="T950" s="48">
        <v>0</v>
      </c>
      <c r="U950" s="49">
        <v>0</v>
      </c>
      <c r="V950" s="49">
        <v>0.33333299999999999</v>
      </c>
      <c r="W950" s="49">
        <v>0</v>
      </c>
      <c r="X950" s="49">
        <v>0.77027000000000001</v>
      </c>
      <c r="Y950" s="49">
        <v>0</v>
      </c>
      <c r="Z950" s="49">
        <v>0</v>
      </c>
      <c r="AA950" s="69">
        <v>950</v>
      </c>
      <c r="AB950" s="69"/>
      <c r="AC950" s="70"/>
      <c r="AD950" s="76">
        <v>199</v>
      </c>
      <c r="AE950" s="76">
        <v>2630</v>
      </c>
      <c r="AF950" s="76">
        <v>16220</v>
      </c>
      <c r="AG950" s="76">
        <v>37474</v>
      </c>
      <c r="AH950" s="76"/>
      <c r="AI950" s="76" t="s">
        <v>5419</v>
      </c>
      <c r="AJ950" s="76"/>
      <c r="AK950" s="76"/>
      <c r="AL950" s="76"/>
      <c r="AM950" s="78">
        <v>41130.677002314813</v>
      </c>
      <c r="AN950" s="76" t="s">
        <v>8071</v>
      </c>
      <c r="AO950" s="81" t="s">
        <v>9019</v>
      </c>
      <c r="AP950" s="76" t="s">
        <v>65</v>
      </c>
      <c r="AQ950" s="48"/>
      <c r="AR950" s="48"/>
      <c r="AS950" s="48"/>
      <c r="AT950" s="48"/>
      <c r="AU950" s="48"/>
      <c r="AV950" s="48"/>
      <c r="AW950" s="48"/>
      <c r="AX950" s="48"/>
      <c r="AY950" s="48"/>
      <c r="AZ950" s="48"/>
      <c r="BA950" s="2"/>
      <c r="BB950" s="3"/>
      <c r="BC950" s="3"/>
      <c r="BD950" s="3"/>
      <c r="BE950" s="3"/>
    </row>
    <row r="951" spans="1:57" x14ac:dyDescent="0.3">
      <c r="A951" s="62" t="s">
        <v>917</v>
      </c>
      <c r="B951" s="63"/>
      <c r="C951" s="63"/>
      <c r="D951" s="64"/>
      <c r="E951" s="66"/>
      <c r="F951" s="98" t="s">
        <v>7792</v>
      </c>
      <c r="G951" s="63"/>
      <c r="H951" s="67"/>
      <c r="I951" s="68"/>
      <c r="J951" s="68"/>
      <c r="K951" s="67" t="s">
        <v>10250</v>
      </c>
      <c r="L951" s="71"/>
      <c r="M951" s="72">
        <v>6858.34033203125</v>
      </c>
      <c r="N951" s="72">
        <v>9710.9560546875</v>
      </c>
      <c r="O951" s="73"/>
      <c r="P951" s="74"/>
      <c r="Q951" s="74"/>
      <c r="R951" s="84"/>
      <c r="S951" s="48">
        <v>1</v>
      </c>
      <c r="T951" s="48">
        <v>1</v>
      </c>
      <c r="U951" s="49">
        <v>0</v>
      </c>
      <c r="V951" s="49">
        <v>0</v>
      </c>
      <c r="W951" s="49">
        <v>0</v>
      </c>
      <c r="X951" s="49">
        <v>1</v>
      </c>
      <c r="Y951" s="49">
        <v>0</v>
      </c>
      <c r="Z951" s="49" t="s">
        <v>10536</v>
      </c>
      <c r="AA951" s="69">
        <v>951</v>
      </c>
      <c r="AB951" s="69"/>
      <c r="AC951" s="70"/>
      <c r="AD951" s="76">
        <v>1499</v>
      </c>
      <c r="AE951" s="76">
        <v>826</v>
      </c>
      <c r="AF951" s="76">
        <v>15787</v>
      </c>
      <c r="AG951" s="76">
        <v>37756</v>
      </c>
      <c r="AH951" s="76"/>
      <c r="AI951" s="76" t="s">
        <v>5420</v>
      </c>
      <c r="AJ951" s="76" t="s">
        <v>6201</v>
      </c>
      <c r="AK951" s="76"/>
      <c r="AL951" s="76"/>
      <c r="AM951" s="78">
        <v>41212.852847222224</v>
      </c>
      <c r="AN951" s="76" t="s">
        <v>8071</v>
      </c>
      <c r="AO951" s="81" t="s">
        <v>9020</v>
      </c>
      <c r="AP951" s="76" t="s">
        <v>66</v>
      </c>
      <c r="AQ951" s="48"/>
      <c r="AR951" s="48"/>
      <c r="AS951" s="48"/>
      <c r="AT951" s="48"/>
      <c r="AU951" s="48"/>
      <c r="AV951" s="48"/>
      <c r="AW951" s="102" t="s">
        <v>11089</v>
      </c>
      <c r="AX951" s="102" t="s">
        <v>11089</v>
      </c>
      <c r="AY951" s="102" t="s">
        <v>11776</v>
      </c>
      <c r="AZ951" s="102" t="s">
        <v>11776</v>
      </c>
      <c r="BA951" s="2"/>
      <c r="BB951" s="3"/>
      <c r="BC951" s="3"/>
      <c r="BD951" s="3"/>
      <c r="BE951" s="3"/>
    </row>
    <row r="952" spans="1:57" x14ac:dyDescent="0.3">
      <c r="A952" s="62" t="s">
        <v>918</v>
      </c>
      <c r="B952" s="63"/>
      <c r="C952" s="63"/>
      <c r="D952" s="64"/>
      <c r="E952" s="66"/>
      <c r="F952" s="98" t="s">
        <v>7793</v>
      </c>
      <c r="G952" s="63"/>
      <c r="H952" s="67"/>
      <c r="I952" s="68"/>
      <c r="J952" s="68"/>
      <c r="K952" s="67" t="s">
        <v>10251</v>
      </c>
      <c r="L952" s="71"/>
      <c r="M952" s="72">
        <v>4783.47216796875</v>
      </c>
      <c r="N952" s="72">
        <v>5534.15771484375</v>
      </c>
      <c r="O952" s="73"/>
      <c r="P952" s="74"/>
      <c r="Q952" s="74"/>
      <c r="R952" s="84"/>
      <c r="S952" s="48">
        <v>0</v>
      </c>
      <c r="T952" s="48">
        <v>1</v>
      </c>
      <c r="U952" s="49">
        <v>0</v>
      </c>
      <c r="V952" s="49">
        <v>0.04</v>
      </c>
      <c r="W952" s="49">
        <v>0</v>
      </c>
      <c r="X952" s="49">
        <v>0.57588300000000003</v>
      </c>
      <c r="Y952" s="49">
        <v>0</v>
      </c>
      <c r="Z952" s="49">
        <v>0</v>
      </c>
      <c r="AA952" s="69">
        <v>952</v>
      </c>
      <c r="AB952" s="69"/>
      <c r="AC952" s="70"/>
      <c r="AD952" s="76">
        <v>44</v>
      </c>
      <c r="AE952" s="76">
        <v>144</v>
      </c>
      <c r="AF952" s="76">
        <v>12752</v>
      </c>
      <c r="AG952" s="76">
        <v>10113</v>
      </c>
      <c r="AH952" s="76"/>
      <c r="AI952" s="76"/>
      <c r="AJ952" s="76" t="s">
        <v>6202</v>
      </c>
      <c r="AK952" s="76"/>
      <c r="AL952" s="76"/>
      <c r="AM952" s="78">
        <v>40596.487916666665</v>
      </c>
      <c r="AN952" s="76" t="s">
        <v>8071</v>
      </c>
      <c r="AO952" s="81" t="s">
        <v>9021</v>
      </c>
      <c r="AP952" s="76" t="s">
        <v>66</v>
      </c>
      <c r="AQ952" s="48" t="s">
        <v>2132</v>
      </c>
      <c r="AR952" s="48" t="s">
        <v>2132</v>
      </c>
      <c r="AS952" s="48" t="s">
        <v>2352</v>
      </c>
      <c r="AT952" s="48" t="s">
        <v>2352</v>
      </c>
      <c r="AU952" s="48"/>
      <c r="AV952" s="48"/>
      <c r="AW952" s="102" t="s">
        <v>10640</v>
      </c>
      <c r="AX952" s="102" t="s">
        <v>10640</v>
      </c>
      <c r="AY952" s="102" t="s">
        <v>11329</v>
      </c>
      <c r="AZ952" s="102" t="s">
        <v>11329</v>
      </c>
      <c r="BA952" s="2"/>
      <c r="BB952" s="3"/>
      <c r="BC952" s="3"/>
      <c r="BD952" s="3"/>
      <c r="BE952" s="3"/>
    </row>
    <row r="953" spans="1:57" x14ac:dyDescent="0.3">
      <c r="A953" s="62" t="s">
        <v>919</v>
      </c>
      <c r="B953" s="63"/>
      <c r="C953" s="63"/>
      <c r="D953" s="64"/>
      <c r="E953" s="66"/>
      <c r="F953" s="98" t="s">
        <v>7794</v>
      </c>
      <c r="G953" s="63"/>
      <c r="H953" s="67"/>
      <c r="I953" s="68"/>
      <c r="J953" s="68"/>
      <c r="K953" s="67" t="s">
        <v>10252</v>
      </c>
      <c r="L953" s="71"/>
      <c r="M953" s="72">
        <v>1949.3031005859375</v>
      </c>
      <c r="N953" s="72">
        <v>9673.5703125</v>
      </c>
      <c r="O953" s="73"/>
      <c r="P953" s="74"/>
      <c r="Q953" s="74"/>
      <c r="R953" s="84"/>
      <c r="S953" s="48">
        <v>1</v>
      </c>
      <c r="T953" s="48">
        <v>1</v>
      </c>
      <c r="U953" s="49">
        <v>0</v>
      </c>
      <c r="V953" s="49">
        <v>0</v>
      </c>
      <c r="W953" s="49">
        <v>0</v>
      </c>
      <c r="X953" s="49">
        <v>1</v>
      </c>
      <c r="Y953" s="49">
        <v>0</v>
      </c>
      <c r="Z953" s="49" t="s">
        <v>10536</v>
      </c>
      <c r="AA953" s="69">
        <v>953</v>
      </c>
      <c r="AB953" s="69"/>
      <c r="AC953" s="70"/>
      <c r="AD953" s="76">
        <v>23</v>
      </c>
      <c r="AE953" s="76">
        <v>121</v>
      </c>
      <c r="AF953" s="76">
        <v>12506</v>
      </c>
      <c r="AG953" s="76">
        <v>381</v>
      </c>
      <c r="AH953" s="76"/>
      <c r="AI953" s="76" t="s">
        <v>5421</v>
      </c>
      <c r="AJ953" s="76" t="s">
        <v>6203</v>
      </c>
      <c r="AK953" s="81" t="s">
        <v>6749</v>
      </c>
      <c r="AL953" s="76"/>
      <c r="AM953" s="78">
        <v>41631.872372685182</v>
      </c>
      <c r="AN953" s="76" t="s">
        <v>8071</v>
      </c>
      <c r="AO953" s="81" t="s">
        <v>9022</v>
      </c>
      <c r="AP953" s="76" t="s">
        <v>66</v>
      </c>
      <c r="AQ953" s="48" t="s">
        <v>2286</v>
      </c>
      <c r="AR953" s="48" t="s">
        <v>2286</v>
      </c>
      <c r="AS953" s="48" t="s">
        <v>2350</v>
      </c>
      <c r="AT953" s="48" t="s">
        <v>2350</v>
      </c>
      <c r="AU953" s="48"/>
      <c r="AV953" s="48"/>
      <c r="AW953" s="102" t="s">
        <v>11090</v>
      </c>
      <c r="AX953" s="102" t="s">
        <v>11090</v>
      </c>
      <c r="AY953" s="102" t="s">
        <v>11777</v>
      </c>
      <c r="AZ953" s="102" t="s">
        <v>11777</v>
      </c>
      <c r="BA953" s="2"/>
      <c r="BB953" s="3"/>
      <c r="BC953" s="3"/>
      <c r="BD953" s="3"/>
      <c r="BE953" s="3"/>
    </row>
    <row r="954" spans="1:57" x14ac:dyDescent="0.3">
      <c r="A954" s="62" t="s">
        <v>920</v>
      </c>
      <c r="B954" s="63"/>
      <c r="C954" s="63"/>
      <c r="D954" s="64"/>
      <c r="E954" s="66"/>
      <c r="F954" s="98" t="s">
        <v>7795</v>
      </c>
      <c r="G954" s="63"/>
      <c r="H954" s="67"/>
      <c r="I954" s="68"/>
      <c r="J954" s="68"/>
      <c r="K954" s="67" t="s">
        <v>10253</v>
      </c>
      <c r="L954" s="71"/>
      <c r="M954" s="72">
        <v>8651.201171875</v>
      </c>
      <c r="N954" s="72">
        <v>9709.1689453125</v>
      </c>
      <c r="O954" s="73"/>
      <c r="P954" s="74"/>
      <c r="Q954" s="74"/>
      <c r="R954" s="84"/>
      <c r="S954" s="48">
        <v>1</v>
      </c>
      <c r="T954" s="48">
        <v>1</v>
      </c>
      <c r="U954" s="49">
        <v>0</v>
      </c>
      <c r="V954" s="49">
        <v>0</v>
      </c>
      <c r="W954" s="49">
        <v>0</v>
      </c>
      <c r="X954" s="49">
        <v>1</v>
      </c>
      <c r="Y954" s="49">
        <v>0</v>
      </c>
      <c r="Z954" s="49" t="s">
        <v>10536</v>
      </c>
      <c r="AA954" s="69">
        <v>954</v>
      </c>
      <c r="AB954" s="69"/>
      <c r="AC954" s="70"/>
      <c r="AD954" s="76">
        <v>172</v>
      </c>
      <c r="AE954" s="76">
        <v>120</v>
      </c>
      <c r="AF954" s="76">
        <v>16346</v>
      </c>
      <c r="AG954" s="76">
        <v>1291</v>
      </c>
      <c r="AH954" s="76"/>
      <c r="AI954" s="76" t="s">
        <v>5422</v>
      </c>
      <c r="AJ954" s="76"/>
      <c r="AK954" s="76"/>
      <c r="AL954" s="76"/>
      <c r="AM954" s="78">
        <v>40760.585648148146</v>
      </c>
      <c r="AN954" s="76" t="s">
        <v>8071</v>
      </c>
      <c r="AO954" s="81" t="s">
        <v>9023</v>
      </c>
      <c r="AP954" s="76" t="s">
        <v>66</v>
      </c>
      <c r="AQ954" s="48"/>
      <c r="AR954" s="48"/>
      <c r="AS954" s="48"/>
      <c r="AT954" s="48"/>
      <c r="AU954" s="48"/>
      <c r="AV954" s="48"/>
      <c r="AW954" s="102" t="s">
        <v>11091</v>
      </c>
      <c r="AX954" s="102" t="s">
        <v>11091</v>
      </c>
      <c r="AY954" s="102" t="s">
        <v>11778</v>
      </c>
      <c r="AZ954" s="102" t="s">
        <v>11778</v>
      </c>
      <c r="BA954" s="2"/>
      <c r="BB954" s="3"/>
      <c r="BC954" s="3"/>
      <c r="BD954" s="3"/>
      <c r="BE954" s="3"/>
    </row>
    <row r="955" spans="1:57" x14ac:dyDescent="0.3">
      <c r="A955" s="62" t="s">
        <v>921</v>
      </c>
      <c r="B955" s="63"/>
      <c r="C955" s="63"/>
      <c r="D955" s="64"/>
      <c r="E955" s="66"/>
      <c r="F955" s="98" t="s">
        <v>7796</v>
      </c>
      <c r="G955" s="63"/>
      <c r="H955" s="67"/>
      <c r="I955" s="68"/>
      <c r="J955" s="68"/>
      <c r="K955" s="67" t="s">
        <v>10254</v>
      </c>
      <c r="L955" s="71"/>
      <c r="M955" s="72">
        <v>2287.977783203125</v>
      </c>
      <c r="N955" s="72">
        <v>6470.84521484375</v>
      </c>
      <c r="O955" s="73"/>
      <c r="P955" s="74"/>
      <c r="Q955" s="74"/>
      <c r="R955" s="84"/>
      <c r="S955" s="48">
        <v>0</v>
      </c>
      <c r="T955" s="48">
        <v>1</v>
      </c>
      <c r="U955" s="49">
        <v>0</v>
      </c>
      <c r="V955" s="49">
        <v>9.7090000000000006E-3</v>
      </c>
      <c r="W955" s="49">
        <v>1.8818999999999999E-2</v>
      </c>
      <c r="X955" s="49">
        <v>0.54937599999999998</v>
      </c>
      <c r="Y955" s="49">
        <v>0</v>
      </c>
      <c r="Z955" s="49">
        <v>0</v>
      </c>
      <c r="AA955" s="69">
        <v>955</v>
      </c>
      <c r="AB955" s="69"/>
      <c r="AC955" s="70"/>
      <c r="AD955" s="76">
        <v>280</v>
      </c>
      <c r="AE955" s="76">
        <v>161</v>
      </c>
      <c r="AF955" s="76">
        <v>14822</v>
      </c>
      <c r="AG955" s="76">
        <v>161180</v>
      </c>
      <c r="AH955" s="76"/>
      <c r="AI955" s="76" t="s">
        <v>5423</v>
      </c>
      <c r="AJ955" s="76"/>
      <c r="AK955" s="81" t="s">
        <v>6750</v>
      </c>
      <c r="AL955" s="76"/>
      <c r="AM955" s="78">
        <v>41395.678136574075</v>
      </c>
      <c r="AN955" s="76" t="s">
        <v>8071</v>
      </c>
      <c r="AO955" s="81" t="s">
        <v>9024</v>
      </c>
      <c r="AP955" s="76" t="s">
        <v>66</v>
      </c>
      <c r="AQ955" s="48"/>
      <c r="AR955" s="48"/>
      <c r="AS955" s="48"/>
      <c r="AT955" s="48"/>
      <c r="AU955" s="48"/>
      <c r="AV955" s="48"/>
      <c r="AW955" s="102" t="s">
        <v>10629</v>
      </c>
      <c r="AX955" s="102" t="s">
        <v>10629</v>
      </c>
      <c r="AY955" s="102" t="s">
        <v>11318</v>
      </c>
      <c r="AZ955" s="102" t="s">
        <v>11318</v>
      </c>
      <c r="BA955" s="2"/>
      <c r="BB955" s="3"/>
      <c r="BC955" s="3"/>
      <c r="BD955" s="3"/>
      <c r="BE955" s="3"/>
    </row>
    <row r="956" spans="1:57" x14ac:dyDescent="0.3">
      <c r="A956" s="62" t="s">
        <v>922</v>
      </c>
      <c r="B956" s="63"/>
      <c r="C956" s="63"/>
      <c r="D956" s="64"/>
      <c r="E956" s="66"/>
      <c r="F956" s="98" t="s">
        <v>7797</v>
      </c>
      <c r="G956" s="63"/>
      <c r="H956" s="67"/>
      <c r="I956" s="68"/>
      <c r="J956" s="68"/>
      <c r="K956" s="67" t="s">
        <v>10255</v>
      </c>
      <c r="L956" s="71"/>
      <c r="M956" s="72">
        <v>3451.34912109375</v>
      </c>
      <c r="N956" s="72">
        <v>5702.3984375</v>
      </c>
      <c r="O956" s="73"/>
      <c r="P956" s="74"/>
      <c r="Q956" s="74"/>
      <c r="R956" s="84"/>
      <c r="S956" s="48">
        <v>0</v>
      </c>
      <c r="T956" s="48">
        <v>1</v>
      </c>
      <c r="U956" s="49">
        <v>0</v>
      </c>
      <c r="V956" s="49">
        <v>0.04</v>
      </c>
      <c r="W956" s="49">
        <v>0</v>
      </c>
      <c r="X956" s="49">
        <v>0.55888199999999999</v>
      </c>
      <c r="Y956" s="49">
        <v>0</v>
      </c>
      <c r="Z956" s="49">
        <v>0</v>
      </c>
      <c r="AA956" s="69">
        <v>956</v>
      </c>
      <c r="AB956" s="69"/>
      <c r="AC956" s="70"/>
      <c r="AD956" s="76">
        <v>887</v>
      </c>
      <c r="AE956" s="76">
        <v>132</v>
      </c>
      <c r="AF956" s="76">
        <v>33371</v>
      </c>
      <c r="AG956" s="76">
        <v>68298</v>
      </c>
      <c r="AH956" s="76"/>
      <c r="AI956" s="76" t="s">
        <v>5424</v>
      </c>
      <c r="AJ956" s="76" t="s">
        <v>6204</v>
      </c>
      <c r="AK956" s="81" t="s">
        <v>6751</v>
      </c>
      <c r="AL956" s="76"/>
      <c r="AM956" s="78">
        <v>40877.142141203702</v>
      </c>
      <c r="AN956" s="76" t="s">
        <v>8071</v>
      </c>
      <c r="AO956" s="81" t="s">
        <v>9025</v>
      </c>
      <c r="AP956" s="76" t="s">
        <v>66</v>
      </c>
      <c r="AQ956" s="48"/>
      <c r="AR956" s="48"/>
      <c r="AS956" s="48"/>
      <c r="AT956" s="48"/>
      <c r="AU956" s="48"/>
      <c r="AV956" s="48"/>
      <c r="AW956" s="102" t="s">
        <v>10920</v>
      </c>
      <c r="AX956" s="102" t="s">
        <v>10920</v>
      </c>
      <c r="AY956" s="102" t="s">
        <v>11608</v>
      </c>
      <c r="AZ956" s="102" t="s">
        <v>11608</v>
      </c>
      <c r="BA956" s="2"/>
      <c r="BB956" s="3"/>
      <c r="BC956" s="3"/>
      <c r="BD956" s="3"/>
      <c r="BE956" s="3"/>
    </row>
    <row r="957" spans="1:57" x14ac:dyDescent="0.3">
      <c r="A957" s="62" t="s">
        <v>923</v>
      </c>
      <c r="B957" s="63"/>
      <c r="C957" s="63"/>
      <c r="D957" s="64"/>
      <c r="E957" s="66"/>
      <c r="F957" s="98" t="s">
        <v>7798</v>
      </c>
      <c r="G957" s="63"/>
      <c r="H957" s="67"/>
      <c r="I957" s="68"/>
      <c r="J957" s="68"/>
      <c r="K957" s="67" t="s">
        <v>10256</v>
      </c>
      <c r="L957" s="71"/>
      <c r="M957" s="72">
        <v>4042.927978515625</v>
      </c>
      <c r="N957" s="72">
        <v>9238.34765625</v>
      </c>
      <c r="O957" s="73"/>
      <c r="P957" s="74"/>
      <c r="Q957" s="74"/>
      <c r="R957" s="84"/>
      <c r="S957" s="48">
        <v>1</v>
      </c>
      <c r="T957" s="48">
        <v>1</v>
      </c>
      <c r="U957" s="49">
        <v>0</v>
      </c>
      <c r="V957" s="49">
        <v>0</v>
      </c>
      <c r="W957" s="49">
        <v>0</v>
      </c>
      <c r="X957" s="49">
        <v>1</v>
      </c>
      <c r="Y957" s="49">
        <v>0</v>
      </c>
      <c r="Z957" s="49" t="s">
        <v>10536</v>
      </c>
      <c r="AA957" s="69">
        <v>957</v>
      </c>
      <c r="AB957" s="69"/>
      <c r="AC957" s="70"/>
      <c r="AD957" s="76">
        <v>587</v>
      </c>
      <c r="AE957" s="76">
        <v>417</v>
      </c>
      <c r="AF957" s="76">
        <v>20227</v>
      </c>
      <c r="AG957" s="76">
        <v>13232</v>
      </c>
      <c r="AH957" s="76"/>
      <c r="AI957" s="76" t="s">
        <v>5425</v>
      </c>
      <c r="AJ957" s="76" t="s">
        <v>6205</v>
      </c>
      <c r="AK957" s="76"/>
      <c r="AL957" s="76"/>
      <c r="AM957" s="78">
        <v>41171.952013888891</v>
      </c>
      <c r="AN957" s="76" t="s">
        <v>8071</v>
      </c>
      <c r="AO957" s="81" t="s">
        <v>9026</v>
      </c>
      <c r="AP957" s="76" t="s">
        <v>66</v>
      </c>
      <c r="AQ957" s="48"/>
      <c r="AR957" s="48"/>
      <c r="AS957" s="48"/>
      <c r="AT957" s="48"/>
      <c r="AU957" s="48"/>
      <c r="AV957" s="48"/>
      <c r="AW957" s="102" t="s">
        <v>11092</v>
      </c>
      <c r="AX957" s="102" t="s">
        <v>11092</v>
      </c>
      <c r="AY957" s="102" t="s">
        <v>11779</v>
      </c>
      <c r="AZ957" s="102" t="s">
        <v>11779</v>
      </c>
      <c r="BA957" s="2"/>
      <c r="BB957" s="3"/>
      <c r="BC957" s="3"/>
      <c r="BD957" s="3"/>
      <c r="BE957" s="3"/>
    </row>
    <row r="958" spans="1:57" x14ac:dyDescent="0.3">
      <c r="A958" s="62" t="s">
        <v>924</v>
      </c>
      <c r="B958" s="63"/>
      <c r="C958" s="63"/>
      <c r="D958" s="64"/>
      <c r="E958" s="66"/>
      <c r="F958" s="98" t="s">
        <v>7799</v>
      </c>
      <c r="G958" s="63"/>
      <c r="H958" s="67"/>
      <c r="I958" s="68"/>
      <c r="J958" s="68"/>
      <c r="K958" s="67" t="s">
        <v>10257</v>
      </c>
      <c r="L958" s="71"/>
      <c r="M958" s="72">
        <v>6295.66650390625</v>
      </c>
      <c r="N958" s="72">
        <v>2473.76513671875</v>
      </c>
      <c r="O958" s="73"/>
      <c r="P958" s="74"/>
      <c r="Q958" s="74"/>
      <c r="R958" s="84"/>
      <c r="S958" s="48">
        <v>0</v>
      </c>
      <c r="T958" s="48">
        <v>1</v>
      </c>
      <c r="U958" s="49">
        <v>0</v>
      </c>
      <c r="V958" s="49">
        <v>1</v>
      </c>
      <c r="W958" s="49">
        <v>0</v>
      </c>
      <c r="X958" s="49">
        <v>1</v>
      </c>
      <c r="Y958" s="49">
        <v>0</v>
      </c>
      <c r="Z958" s="49">
        <v>0</v>
      </c>
      <c r="AA958" s="69">
        <v>958</v>
      </c>
      <c r="AB958" s="69"/>
      <c r="AC958" s="70"/>
      <c r="AD958" s="76">
        <v>4356</v>
      </c>
      <c r="AE958" s="76">
        <v>4332</v>
      </c>
      <c r="AF958" s="76">
        <v>30684</v>
      </c>
      <c r="AG958" s="76">
        <v>23832</v>
      </c>
      <c r="AH958" s="76"/>
      <c r="AI958" s="76" t="s">
        <v>5426</v>
      </c>
      <c r="AJ958" s="76" t="s">
        <v>6206</v>
      </c>
      <c r="AK958" s="81" t="s">
        <v>6752</v>
      </c>
      <c r="AL958" s="76"/>
      <c r="AM958" s="78">
        <v>41315.733530092592</v>
      </c>
      <c r="AN958" s="76" t="s">
        <v>8071</v>
      </c>
      <c r="AO958" s="81" t="s">
        <v>9027</v>
      </c>
      <c r="AP958" s="76" t="s">
        <v>66</v>
      </c>
      <c r="AQ958" s="48"/>
      <c r="AR958" s="48"/>
      <c r="AS958" s="48"/>
      <c r="AT958" s="48"/>
      <c r="AU958" s="48"/>
      <c r="AV958" s="48"/>
      <c r="AW958" s="102" t="s">
        <v>11093</v>
      </c>
      <c r="AX958" s="102" t="s">
        <v>11093</v>
      </c>
      <c r="AY958" s="102" t="s">
        <v>11780</v>
      </c>
      <c r="AZ958" s="102" t="s">
        <v>11780</v>
      </c>
      <c r="BA958" s="2"/>
      <c r="BB958" s="3"/>
      <c r="BC958" s="3"/>
      <c r="BD958" s="3"/>
      <c r="BE958" s="3"/>
    </row>
    <row r="959" spans="1:57" x14ac:dyDescent="0.3">
      <c r="A959" s="62" t="s">
        <v>1377</v>
      </c>
      <c r="B959" s="63"/>
      <c r="C959" s="63"/>
      <c r="D959" s="64"/>
      <c r="E959" s="66"/>
      <c r="F959" s="98" t="s">
        <v>7800</v>
      </c>
      <c r="G959" s="63"/>
      <c r="H959" s="67"/>
      <c r="I959" s="68"/>
      <c r="J959" s="68"/>
      <c r="K959" s="67" t="s">
        <v>10258</v>
      </c>
      <c r="L959" s="71"/>
      <c r="M959" s="72">
        <v>6203.08349609375</v>
      </c>
      <c r="N959" s="72">
        <v>2536.12890625</v>
      </c>
      <c r="O959" s="73"/>
      <c r="P959" s="74"/>
      <c r="Q959" s="74"/>
      <c r="R959" s="84"/>
      <c r="S959" s="48">
        <v>1</v>
      </c>
      <c r="T959" s="48">
        <v>0</v>
      </c>
      <c r="U959" s="49">
        <v>0</v>
      </c>
      <c r="V959" s="49">
        <v>1</v>
      </c>
      <c r="W959" s="49">
        <v>0</v>
      </c>
      <c r="X959" s="49">
        <v>1</v>
      </c>
      <c r="Y959" s="49">
        <v>0</v>
      </c>
      <c r="Z959" s="49">
        <v>0</v>
      </c>
      <c r="AA959" s="69">
        <v>959</v>
      </c>
      <c r="AB959" s="69"/>
      <c r="AC959" s="70"/>
      <c r="AD959" s="76">
        <v>648</v>
      </c>
      <c r="AE959" s="76">
        <v>1266</v>
      </c>
      <c r="AF959" s="76">
        <v>10573</v>
      </c>
      <c r="AG959" s="76">
        <v>2316</v>
      </c>
      <c r="AH959" s="76"/>
      <c r="AI959" s="76" t="s">
        <v>5427</v>
      </c>
      <c r="AJ959" s="76" t="s">
        <v>6207</v>
      </c>
      <c r="AK959" s="76"/>
      <c r="AL959" s="76"/>
      <c r="AM959" s="78">
        <v>40725.413726851853</v>
      </c>
      <c r="AN959" s="76" t="s">
        <v>8071</v>
      </c>
      <c r="AO959" s="81" t="s">
        <v>9028</v>
      </c>
      <c r="AP959" s="76" t="s">
        <v>65</v>
      </c>
      <c r="AQ959" s="48"/>
      <c r="AR959" s="48"/>
      <c r="AS959" s="48"/>
      <c r="AT959" s="48"/>
      <c r="AU959" s="48"/>
      <c r="AV959" s="48"/>
      <c r="AW959" s="48"/>
      <c r="AX959" s="48"/>
      <c r="AY959" s="48"/>
      <c r="AZ959" s="48"/>
      <c r="BA959" s="2"/>
      <c r="BB959" s="3"/>
      <c r="BC959" s="3"/>
      <c r="BD959" s="3"/>
      <c r="BE959" s="3"/>
    </row>
    <row r="960" spans="1:57" x14ac:dyDescent="0.3">
      <c r="A960" s="62" t="s">
        <v>925</v>
      </c>
      <c r="B960" s="63"/>
      <c r="C960" s="63"/>
      <c r="D960" s="64"/>
      <c r="E960" s="66"/>
      <c r="F960" s="98" t="s">
        <v>7801</v>
      </c>
      <c r="G960" s="63"/>
      <c r="H960" s="67"/>
      <c r="I960" s="68"/>
      <c r="J960" s="68"/>
      <c r="K960" s="67" t="s">
        <v>10259</v>
      </c>
      <c r="L960" s="71"/>
      <c r="M960" s="72">
        <v>2499.75</v>
      </c>
      <c r="N960" s="72">
        <v>914.66943359375</v>
      </c>
      <c r="O960" s="73"/>
      <c r="P960" s="74"/>
      <c r="Q960" s="74"/>
      <c r="R960" s="84"/>
      <c r="S960" s="48">
        <v>0</v>
      </c>
      <c r="T960" s="48">
        <v>1</v>
      </c>
      <c r="U960" s="49">
        <v>0</v>
      </c>
      <c r="V960" s="49">
        <v>0.2</v>
      </c>
      <c r="W960" s="49">
        <v>0</v>
      </c>
      <c r="X960" s="49">
        <v>0.693693</v>
      </c>
      <c r="Y960" s="49">
        <v>0</v>
      </c>
      <c r="Z960" s="49">
        <v>0</v>
      </c>
      <c r="AA960" s="69">
        <v>960</v>
      </c>
      <c r="AB960" s="69"/>
      <c r="AC960" s="70"/>
      <c r="AD960" s="76">
        <v>2314</v>
      </c>
      <c r="AE960" s="76">
        <v>27</v>
      </c>
      <c r="AF960" s="76">
        <v>28140</v>
      </c>
      <c r="AG960" s="76">
        <v>21769</v>
      </c>
      <c r="AH960" s="76"/>
      <c r="AI960" s="76" t="s">
        <v>5428</v>
      </c>
      <c r="AJ960" s="76"/>
      <c r="AK960" s="76"/>
      <c r="AL960" s="76"/>
      <c r="AM960" s="78">
        <v>43424.298206018517</v>
      </c>
      <c r="AN960" s="76" t="s">
        <v>8071</v>
      </c>
      <c r="AO960" s="81" t="s">
        <v>9029</v>
      </c>
      <c r="AP960" s="76" t="s">
        <v>66</v>
      </c>
      <c r="AQ960" s="48"/>
      <c r="AR960" s="48"/>
      <c r="AS960" s="48"/>
      <c r="AT960" s="48"/>
      <c r="AU960" s="48"/>
      <c r="AV960" s="48"/>
      <c r="AW960" s="102" t="s">
        <v>10638</v>
      </c>
      <c r="AX960" s="102" t="s">
        <v>10638</v>
      </c>
      <c r="AY960" s="102" t="s">
        <v>11327</v>
      </c>
      <c r="AZ960" s="102" t="s">
        <v>11327</v>
      </c>
      <c r="BA960" s="2"/>
      <c r="BB960" s="3"/>
      <c r="BC960" s="3"/>
      <c r="BD960" s="3"/>
      <c r="BE960" s="3"/>
    </row>
    <row r="961" spans="1:57" x14ac:dyDescent="0.3">
      <c r="A961" s="62" t="s">
        <v>926</v>
      </c>
      <c r="B961" s="63"/>
      <c r="C961" s="63"/>
      <c r="D961" s="64"/>
      <c r="E961" s="66"/>
      <c r="F961" s="98" t="s">
        <v>7802</v>
      </c>
      <c r="G961" s="63"/>
      <c r="H961" s="67"/>
      <c r="I961" s="68"/>
      <c r="J961" s="68"/>
      <c r="K961" s="67" t="s">
        <v>10260</v>
      </c>
      <c r="L961" s="71"/>
      <c r="M961" s="72">
        <v>9293.1396484375</v>
      </c>
      <c r="N961" s="72">
        <v>9347.9697265625</v>
      </c>
      <c r="O961" s="73"/>
      <c r="P961" s="74"/>
      <c r="Q961" s="74"/>
      <c r="R961" s="84"/>
      <c r="S961" s="48">
        <v>1</v>
      </c>
      <c r="T961" s="48">
        <v>1</v>
      </c>
      <c r="U961" s="49">
        <v>0</v>
      </c>
      <c r="V961" s="49">
        <v>0</v>
      </c>
      <c r="W961" s="49">
        <v>0</v>
      </c>
      <c r="X961" s="49">
        <v>1</v>
      </c>
      <c r="Y961" s="49">
        <v>0</v>
      </c>
      <c r="Z961" s="49" t="s">
        <v>10536</v>
      </c>
      <c r="AA961" s="69">
        <v>961</v>
      </c>
      <c r="AB961" s="69"/>
      <c r="AC961" s="70"/>
      <c r="AD961" s="76">
        <v>2143</v>
      </c>
      <c r="AE961" s="76">
        <v>735</v>
      </c>
      <c r="AF961" s="76">
        <v>3625</v>
      </c>
      <c r="AG961" s="76">
        <v>219821</v>
      </c>
      <c r="AH961" s="76"/>
      <c r="AI961" s="76" t="s">
        <v>5429</v>
      </c>
      <c r="AJ961" s="76"/>
      <c r="AK961" s="76"/>
      <c r="AL961" s="76"/>
      <c r="AM961" s="78">
        <v>41863.867534722223</v>
      </c>
      <c r="AN961" s="76" t="s">
        <v>8071</v>
      </c>
      <c r="AO961" s="81" t="s">
        <v>9030</v>
      </c>
      <c r="AP961" s="76" t="s">
        <v>66</v>
      </c>
      <c r="AQ961" s="48"/>
      <c r="AR961" s="48"/>
      <c r="AS961" s="48"/>
      <c r="AT961" s="48"/>
      <c r="AU961" s="48"/>
      <c r="AV961" s="48"/>
      <c r="AW961" s="102" t="s">
        <v>11094</v>
      </c>
      <c r="AX961" s="102" t="s">
        <v>11094</v>
      </c>
      <c r="AY961" s="102" t="s">
        <v>11781</v>
      </c>
      <c r="AZ961" s="102" t="s">
        <v>11781</v>
      </c>
      <c r="BA961" s="2"/>
      <c r="BB961" s="3"/>
      <c r="BC961" s="3"/>
      <c r="BD961" s="3"/>
      <c r="BE961" s="3"/>
    </row>
    <row r="962" spans="1:57" x14ac:dyDescent="0.3">
      <c r="A962" s="62" t="s">
        <v>927</v>
      </c>
      <c r="B962" s="63"/>
      <c r="C962" s="63"/>
      <c r="D962" s="64"/>
      <c r="E962" s="66"/>
      <c r="F962" s="98" t="s">
        <v>7803</v>
      </c>
      <c r="G962" s="63"/>
      <c r="H962" s="67"/>
      <c r="I962" s="68"/>
      <c r="J962" s="68"/>
      <c r="K962" s="67" t="s">
        <v>10261</v>
      </c>
      <c r="L962" s="71"/>
      <c r="M962" s="72">
        <v>6776.3583984375</v>
      </c>
      <c r="N962" s="72">
        <v>9375.685546875</v>
      </c>
      <c r="O962" s="73"/>
      <c r="P962" s="74"/>
      <c r="Q962" s="74"/>
      <c r="R962" s="84"/>
      <c r="S962" s="48">
        <v>1</v>
      </c>
      <c r="T962" s="48">
        <v>1</v>
      </c>
      <c r="U962" s="49">
        <v>0</v>
      </c>
      <c r="V962" s="49">
        <v>0</v>
      </c>
      <c r="W962" s="49">
        <v>0</v>
      </c>
      <c r="X962" s="49">
        <v>1</v>
      </c>
      <c r="Y962" s="49">
        <v>0</v>
      </c>
      <c r="Z962" s="49" t="s">
        <v>10536</v>
      </c>
      <c r="AA962" s="69">
        <v>962</v>
      </c>
      <c r="AB962" s="69"/>
      <c r="AC962" s="70"/>
      <c r="AD962" s="76">
        <v>9</v>
      </c>
      <c r="AE962" s="76">
        <v>3346</v>
      </c>
      <c r="AF962" s="76">
        <v>91798</v>
      </c>
      <c r="AG962" s="76">
        <v>17</v>
      </c>
      <c r="AH962" s="76"/>
      <c r="AI962" s="76" t="s">
        <v>5430</v>
      </c>
      <c r="AJ962" s="76" t="s">
        <v>6208</v>
      </c>
      <c r="AK962" s="81" t="s">
        <v>6753</v>
      </c>
      <c r="AL962" s="76"/>
      <c r="AM962" s="78">
        <v>41399.666412037041</v>
      </c>
      <c r="AN962" s="76" t="s">
        <v>8071</v>
      </c>
      <c r="AO962" s="81" t="s">
        <v>9031</v>
      </c>
      <c r="AP962" s="76" t="s">
        <v>66</v>
      </c>
      <c r="AQ962" s="48" t="s">
        <v>2287</v>
      </c>
      <c r="AR962" s="48" t="s">
        <v>2287</v>
      </c>
      <c r="AS962" s="48" t="s">
        <v>2365</v>
      </c>
      <c r="AT962" s="48" t="s">
        <v>2365</v>
      </c>
      <c r="AU962" s="48"/>
      <c r="AV962" s="48"/>
      <c r="AW962" s="102" t="s">
        <v>10794</v>
      </c>
      <c r="AX962" s="102" t="s">
        <v>10794</v>
      </c>
      <c r="AY962" s="102" t="s">
        <v>11483</v>
      </c>
      <c r="AZ962" s="102" t="s">
        <v>11483</v>
      </c>
      <c r="BA962" s="2"/>
      <c r="BB962" s="3"/>
      <c r="BC962" s="3"/>
      <c r="BD962" s="3"/>
      <c r="BE962" s="3"/>
    </row>
    <row r="963" spans="1:57" x14ac:dyDescent="0.3">
      <c r="A963" s="62" t="s">
        <v>928</v>
      </c>
      <c r="B963" s="63"/>
      <c r="C963" s="63"/>
      <c r="D963" s="64"/>
      <c r="E963" s="66"/>
      <c r="F963" s="98" t="s">
        <v>7804</v>
      </c>
      <c r="G963" s="63"/>
      <c r="H963" s="67"/>
      <c r="I963" s="68"/>
      <c r="J963" s="68"/>
      <c r="K963" s="67" t="s">
        <v>10262</v>
      </c>
      <c r="L963" s="71"/>
      <c r="M963" s="72">
        <v>9049.3564453125</v>
      </c>
      <c r="N963" s="72">
        <v>6049.291015625</v>
      </c>
      <c r="O963" s="73"/>
      <c r="P963" s="74"/>
      <c r="Q963" s="74"/>
      <c r="R963" s="84"/>
      <c r="S963" s="48">
        <v>0</v>
      </c>
      <c r="T963" s="48">
        <v>1</v>
      </c>
      <c r="U963" s="49">
        <v>0</v>
      </c>
      <c r="V963" s="49">
        <v>2.1277000000000001E-2</v>
      </c>
      <c r="W963" s="49">
        <v>0</v>
      </c>
      <c r="X963" s="49">
        <v>0.55968399999999996</v>
      </c>
      <c r="Y963" s="49">
        <v>0</v>
      </c>
      <c r="Z963" s="49">
        <v>0</v>
      </c>
      <c r="AA963" s="69">
        <v>963</v>
      </c>
      <c r="AB963" s="69"/>
      <c r="AC963" s="70"/>
      <c r="AD963" s="76">
        <v>736</v>
      </c>
      <c r="AE963" s="76">
        <v>790</v>
      </c>
      <c r="AF963" s="76">
        <v>27883</v>
      </c>
      <c r="AG963" s="76">
        <v>60378</v>
      </c>
      <c r="AH963" s="76"/>
      <c r="AI963" s="76" t="s">
        <v>5431</v>
      </c>
      <c r="AJ963" s="76" t="s">
        <v>6209</v>
      </c>
      <c r="AK963" s="76"/>
      <c r="AL963" s="76"/>
      <c r="AM963" s="78">
        <v>41689.038541666669</v>
      </c>
      <c r="AN963" s="76" t="s">
        <v>8071</v>
      </c>
      <c r="AO963" s="81" t="s">
        <v>9032</v>
      </c>
      <c r="AP963" s="76" t="s">
        <v>66</v>
      </c>
      <c r="AQ963" s="48"/>
      <c r="AR963" s="48"/>
      <c r="AS963" s="48"/>
      <c r="AT963" s="48"/>
      <c r="AU963" s="48" t="s">
        <v>2392</v>
      </c>
      <c r="AV963" s="48" t="s">
        <v>2392</v>
      </c>
      <c r="AW963" s="102" t="s">
        <v>10606</v>
      </c>
      <c r="AX963" s="102" t="s">
        <v>10606</v>
      </c>
      <c r="AY963" s="102" t="s">
        <v>11295</v>
      </c>
      <c r="AZ963" s="102" t="s">
        <v>11295</v>
      </c>
      <c r="BA963" s="2"/>
      <c r="BB963" s="3"/>
      <c r="BC963" s="3"/>
      <c r="BD963" s="3"/>
      <c r="BE963" s="3"/>
    </row>
    <row r="964" spans="1:57" x14ac:dyDescent="0.3">
      <c r="A964" s="62" t="s">
        <v>929</v>
      </c>
      <c r="B964" s="63"/>
      <c r="C964" s="63"/>
      <c r="D964" s="64"/>
      <c r="E964" s="66"/>
      <c r="F964" s="98" t="s">
        <v>7805</v>
      </c>
      <c r="G964" s="63"/>
      <c r="H964" s="67"/>
      <c r="I964" s="68"/>
      <c r="J964" s="68"/>
      <c r="K964" s="67" t="s">
        <v>10263</v>
      </c>
      <c r="L964" s="71"/>
      <c r="M964" s="72">
        <v>6233.9443359375</v>
      </c>
      <c r="N964" s="72">
        <v>4053.648681640625</v>
      </c>
      <c r="O964" s="73"/>
      <c r="P964" s="74"/>
      <c r="Q964" s="74"/>
      <c r="R964" s="84"/>
      <c r="S964" s="48">
        <v>0</v>
      </c>
      <c r="T964" s="48">
        <v>1</v>
      </c>
      <c r="U964" s="49">
        <v>0</v>
      </c>
      <c r="V964" s="49">
        <v>0.33333299999999999</v>
      </c>
      <c r="W964" s="49">
        <v>0</v>
      </c>
      <c r="X964" s="49">
        <v>0.63829800000000003</v>
      </c>
      <c r="Y964" s="49">
        <v>0</v>
      </c>
      <c r="Z964" s="49">
        <v>0</v>
      </c>
      <c r="AA964" s="69">
        <v>964</v>
      </c>
      <c r="AB964" s="69"/>
      <c r="AC964" s="70"/>
      <c r="AD964" s="76">
        <v>573</v>
      </c>
      <c r="AE964" s="76">
        <v>406</v>
      </c>
      <c r="AF964" s="76">
        <v>37325</v>
      </c>
      <c r="AG964" s="76">
        <v>22987</v>
      </c>
      <c r="AH964" s="76"/>
      <c r="AI964" s="76" t="s">
        <v>5432</v>
      </c>
      <c r="AJ964" s="76"/>
      <c r="AK964" s="76"/>
      <c r="AL964" s="76"/>
      <c r="AM964" s="78">
        <v>42179.032523148147</v>
      </c>
      <c r="AN964" s="76" t="s">
        <v>8071</v>
      </c>
      <c r="AO964" s="81" t="s">
        <v>9033</v>
      </c>
      <c r="AP964" s="76" t="s">
        <v>66</v>
      </c>
      <c r="AQ964" s="48"/>
      <c r="AR964" s="48"/>
      <c r="AS964" s="48"/>
      <c r="AT964" s="48"/>
      <c r="AU964" s="48"/>
      <c r="AV964" s="48"/>
      <c r="AW964" s="102" t="s">
        <v>11095</v>
      </c>
      <c r="AX964" s="102" t="s">
        <v>11095</v>
      </c>
      <c r="AY964" s="102" t="s">
        <v>11782</v>
      </c>
      <c r="AZ964" s="102" t="s">
        <v>11782</v>
      </c>
      <c r="BA964" s="2"/>
      <c r="BB964" s="3"/>
      <c r="BC964" s="3"/>
      <c r="BD964" s="3"/>
      <c r="BE964" s="3"/>
    </row>
    <row r="965" spans="1:57" x14ac:dyDescent="0.3">
      <c r="A965" s="62" t="s">
        <v>961</v>
      </c>
      <c r="B965" s="63"/>
      <c r="C965" s="63"/>
      <c r="D965" s="64"/>
      <c r="E965" s="66"/>
      <c r="F965" s="98" t="s">
        <v>7806</v>
      </c>
      <c r="G965" s="63"/>
      <c r="H965" s="67"/>
      <c r="I965" s="68"/>
      <c r="J965" s="68"/>
      <c r="K965" s="67" t="s">
        <v>10264</v>
      </c>
      <c r="L965" s="71"/>
      <c r="M965" s="72">
        <v>6125.9306640625</v>
      </c>
      <c r="N965" s="72">
        <v>4136.80029296875</v>
      </c>
      <c r="O965" s="73"/>
      <c r="P965" s="74"/>
      <c r="Q965" s="74"/>
      <c r="R965" s="84"/>
      <c r="S965" s="48">
        <v>3</v>
      </c>
      <c r="T965" s="48">
        <v>1</v>
      </c>
      <c r="U965" s="49">
        <v>2</v>
      </c>
      <c r="V965" s="49">
        <v>0.5</v>
      </c>
      <c r="W965" s="49">
        <v>0</v>
      </c>
      <c r="X965" s="49">
        <v>1.723403</v>
      </c>
      <c r="Y965" s="49">
        <v>0</v>
      </c>
      <c r="Z965" s="49">
        <v>0</v>
      </c>
      <c r="AA965" s="69">
        <v>965</v>
      </c>
      <c r="AB965" s="69"/>
      <c r="AC965" s="70"/>
      <c r="AD965" s="76">
        <v>289</v>
      </c>
      <c r="AE965" s="76">
        <v>239</v>
      </c>
      <c r="AF965" s="76">
        <v>10561</v>
      </c>
      <c r="AG965" s="76">
        <v>5032</v>
      </c>
      <c r="AH965" s="76"/>
      <c r="AI965" s="76" t="s">
        <v>5433</v>
      </c>
      <c r="AJ965" s="76"/>
      <c r="AK965" s="76"/>
      <c r="AL965" s="76"/>
      <c r="AM965" s="78">
        <v>42730.681631944448</v>
      </c>
      <c r="AN965" s="76" t="s">
        <v>8071</v>
      </c>
      <c r="AO965" s="81" t="s">
        <v>9034</v>
      </c>
      <c r="AP965" s="76" t="s">
        <v>66</v>
      </c>
      <c r="AQ965" s="48" t="s">
        <v>2298</v>
      </c>
      <c r="AR965" s="48" t="s">
        <v>2298</v>
      </c>
      <c r="AS965" s="48" t="s">
        <v>2350</v>
      </c>
      <c r="AT965" s="48" t="s">
        <v>2350</v>
      </c>
      <c r="AU965" s="48"/>
      <c r="AV965" s="48"/>
      <c r="AW965" s="102" t="s">
        <v>11096</v>
      </c>
      <c r="AX965" s="102" t="s">
        <v>11096</v>
      </c>
      <c r="AY965" s="102" t="s">
        <v>11783</v>
      </c>
      <c r="AZ965" s="102" t="s">
        <v>11783</v>
      </c>
      <c r="BA965" s="2"/>
      <c r="BB965" s="3"/>
      <c r="BC965" s="3"/>
      <c r="BD965" s="3"/>
      <c r="BE965" s="3"/>
    </row>
    <row r="966" spans="1:57" x14ac:dyDescent="0.3">
      <c r="A966" s="62" t="s">
        <v>1378</v>
      </c>
      <c r="B966" s="63"/>
      <c r="C966" s="63"/>
      <c r="D966" s="64"/>
      <c r="E966" s="66"/>
      <c r="F966" s="98" t="s">
        <v>7807</v>
      </c>
      <c r="G966" s="63"/>
      <c r="H966" s="67"/>
      <c r="I966" s="68"/>
      <c r="J966" s="68"/>
      <c r="K966" s="67" t="s">
        <v>10265</v>
      </c>
      <c r="L966" s="71"/>
      <c r="M966" s="72">
        <v>681.5072021484375</v>
      </c>
      <c r="N966" s="72">
        <v>1790.1806640625</v>
      </c>
      <c r="O966" s="73"/>
      <c r="P966" s="74"/>
      <c r="Q966" s="74"/>
      <c r="R966" s="84"/>
      <c r="S966" s="48">
        <v>1</v>
      </c>
      <c r="T966" s="48">
        <v>0</v>
      </c>
      <c r="U966" s="49">
        <v>0</v>
      </c>
      <c r="V966" s="49">
        <v>5.1279999999999997E-3</v>
      </c>
      <c r="W966" s="49">
        <v>0</v>
      </c>
      <c r="X966" s="49">
        <v>0.52987600000000001</v>
      </c>
      <c r="Y966" s="49">
        <v>0</v>
      </c>
      <c r="Z966" s="49">
        <v>0</v>
      </c>
      <c r="AA966" s="69">
        <v>966</v>
      </c>
      <c r="AB966" s="69"/>
      <c r="AC966" s="70"/>
      <c r="AD966" s="76">
        <v>386</v>
      </c>
      <c r="AE966" s="76">
        <v>464</v>
      </c>
      <c r="AF966" s="76">
        <v>1882</v>
      </c>
      <c r="AG966" s="76">
        <v>2680</v>
      </c>
      <c r="AH966" s="76"/>
      <c r="AI966" s="76" t="s">
        <v>5434</v>
      </c>
      <c r="AJ966" s="76" t="s">
        <v>6210</v>
      </c>
      <c r="AK966" s="81" t="s">
        <v>6754</v>
      </c>
      <c r="AL966" s="76"/>
      <c r="AM966" s="78">
        <v>43611.092997685184</v>
      </c>
      <c r="AN966" s="76" t="s">
        <v>8071</v>
      </c>
      <c r="AO966" s="81" t="s">
        <v>9035</v>
      </c>
      <c r="AP966" s="76" t="s">
        <v>65</v>
      </c>
      <c r="AQ966" s="48"/>
      <c r="AR966" s="48"/>
      <c r="AS966" s="48"/>
      <c r="AT966" s="48"/>
      <c r="AU966" s="48"/>
      <c r="AV966" s="48"/>
      <c r="AW966" s="48"/>
      <c r="AX966" s="48"/>
      <c r="AY966" s="48"/>
      <c r="AZ966" s="48"/>
      <c r="BA966" s="2"/>
      <c r="BB966" s="3"/>
      <c r="BC966" s="3"/>
      <c r="BD966" s="3"/>
      <c r="BE966" s="3"/>
    </row>
    <row r="967" spans="1:57" x14ac:dyDescent="0.3">
      <c r="A967" s="62" t="s">
        <v>1379</v>
      </c>
      <c r="B967" s="63"/>
      <c r="C967" s="63"/>
      <c r="D967" s="64"/>
      <c r="E967" s="66"/>
      <c r="F967" s="98" t="s">
        <v>7808</v>
      </c>
      <c r="G967" s="63"/>
      <c r="H967" s="67"/>
      <c r="I967" s="68"/>
      <c r="J967" s="68"/>
      <c r="K967" s="67" t="s">
        <v>10266</v>
      </c>
      <c r="L967" s="71"/>
      <c r="M967" s="72">
        <v>801.70489501953125</v>
      </c>
      <c r="N967" s="72">
        <v>1645.4434814453125</v>
      </c>
      <c r="O967" s="73"/>
      <c r="P967" s="74"/>
      <c r="Q967" s="74"/>
      <c r="R967" s="84"/>
      <c r="S967" s="48">
        <v>1</v>
      </c>
      <c r="T967" s="48">
        <v>0</v>
      </c>
      <c r="U967" s="49">
        <v>0</v>
      </c>
      <c r="V967" s="49">
        <v>5.1279999999999997E-3</v>
      </c>
      <c r="W967" s="49">
        <v>0</v>
      </c>
      <c r="X967" s="49">
        <v>0.52987600000000001</v>
      </c>
      <c r="Y967" s="49">
        <v>0</v>
      </c>
      <c r="Z967" s="49">
        <v>0</v>
      </c>
      <c r="AA967" s="69">
        <v>967</v>
      </c>
      <c r="AB967" s="69"/>
      <c r="AC967" s="70"/>
      <c r="AD967" s="76">
        <v>41</v>
      </c>
      <c r="AE967" s="76">
        <v>33</v>
      </c>
      <c r="AF967" s="76">
        <v>172</v>
      </c>
      <c r="AG967" s="76">
        <v>416</v>
      </c>
      <c r="AH967" s="76"/>
      <c r="AI967" s="76" t="s">
        <v>5435</v>
      </c>
      <c r="AJ967" s="76"/>
      <c r="AK967" s="76"/>
      <c r="AL967" s="76"/>
      <c r="AM967" s="78">
        <v>43582.727488425924</v>
      </c>
      <c r="AN967" s="76" t="s">
        <v>8071</v>
      </c>
      <c r="AO967" s="81" t="s">
        <v>9036</v>
      </c>
      <c r="AP967" s="76" t="s">
        <v>65</v>
      </c>
      <c r="AQ967" s="48"/>
      <c r="AR967" s="48"/>
      <c r="AS967" s="48"/>
      <c r="AT967" s="48"/>
      <c r="AU967" s="48"/>
      <c r="AV967" s="48"/>
      <c r="AW967" s="48"/>
      <c r="AX967" s="48"/>
      <c r="AY967" s="48"/>
      <c r="AZ967" s="48"/>
      <c r="BA967" s="2"/>
      <c r="BB967" s="3"/>
      <c r="BC967" s="3"/>
      <c r="BD967" s="3"/>
      <c r="BE967" s="3"/>
    </row>
    <row r="968" spans="1:57" x14ac:dyDescent="0.3">
      <c r="A968" s="62" t="s">
        <v>1380</v>
      </c>
      <c r="B968" s="63"/>
      <c r="C968" s="63"/>
      <c r="D968" s="64"/>
      <c r="E968" s="66"/>
      <c r="F968" s="98" t="s">
        <v>7809</v>
      </c>
      <c r="G968" s="63"/>
      <c r="H968" s="67"/>
      <c r="I968" s="68"/>
      <c r="J968" s="68"/>
      <c r="K968" s="67" t="s">
        <v>10267</v>
      </c>
      <c r="L968" s="71"/>
      <c r="M968" s="72">
        <v>1031.3162841796875</v>
      </c>
      <c r="N968" s="72">
        <v>1699.187744140625</v>
      </c>
      <c r="O968" s="73"/>
      <c r="P968" s="74"/>
      <c r="Q968" s="74"/>
      <c r="R968" s="84"/>
      <c r="S968" s="48">
        <v>1</v>
      </c>
      <c r="T968" s="48">
        <v>0</v>
      </c>
      <c r="U968" s="49">
        <v>0</v>
      </c>
      <c r="V968" s="49">
        <v>5.1279999999999997E-3</v>
      </c>
      <c r="W968" s="49">
        <v>0</v>
      </c>
      <c r="X968" s="49">
        <v>0.52987600000000001</v>
      </c>
      <c r="Y968" s="49">
        <v>0</v>
      </c>
      <c r="Z968" s="49">
        <v>0</v>
      </c>
      <c r="AA968" s="69">
        <v>968</v>
      </c>
      <c r="AB968" s="69"/>
      <c r="AC968" s="70"/>
      <c r="AD968" s="76">
        <v>963</v>
      </c>
      <c r="AE968" s="76">
        <v>669</v>
      </c>
      <c r="AF968" s="76">
        <v>18753</v>
      </c>
      <c r="AG968" s="76">
        <v>7719</v>
      </c>
      <c r="AH968" s="76"/>
      <c r="AI968" s="76" t="s">
        <v>5436</v>
      </c>
      <c r="AJ968" s="76" t="s">
        <v>5933</v>
      </c>
      <c r="AK968" s="81" t="s">
        <v>6755</v>
      </c>
      <c r="AL968" s="76"/>
      <c r="AM968" s="78">
        <v>40447.53601851852</v>
      </c>
      <c r="AN968" s="76" t="s">
        <v>8071</v>
      </c>
      <c r="AO968" s="81" t="s">
        <v>9037</v>
      </c>
      <c r="AP968" s="76" t="s">
        <v>65</v>
      </c>
      <c r="AQ968" s="48"/>
      <c r="AR968" s="48"/>
      <c r="AS968" s="48"/>
      <c r="AT968" s="48"/>
      <c r="AU968" s="48"/>
      <c r="AV968" s="48"/>
      <c r="AW968" s="48"/>
      <c r="AX968" s="48"/>
      <c r="AY968" s="48"/>
      <c r="AZ968" s="48"/>
      <c r="BA968" s="2"/>
      <c r="BB968" s="3"/>
      <c r="BC968" s="3"/>
      <c r="BD968" s="3"/>
      <c r="BE968" s="3"/>
    </row>
    <row r="969" spans="1:57" x14ac:dyDescent="0.3">
      <c r="A969" s="62" t="s">
        <v>931</v>
      </c>
      <c r="B969" s="63"/>
      <c r="C969" s="63"/>
      <c r="D969" s="64"/>
      <c r="E969" s="66"/>
      <c r="F969" s="98" t="s">
        <v>7810</v>
      </c>
      <c r="G969" s="63"/>
      <c r="H969" s="67"/>
      <c r="I969" s="68"/>
      <c r="J969" s="68"/>
      <c r="K969" s="67" t="s">
        <v>10268</v>
      </c>
      <c r="L969" s="71"/>
      <c r="M969" s="72">
        <v>6203.08349609375</v>
      </c>
      <c r="N969" s="72">
        <v>2224.309814453125</v>
      </c>
      <c r="O969" s="73"/>
      <c r="P969" s="74"/>
      <c r="Q969" s="74"/>
      <c r="R969" s="84"/>
      <c r="S969" s="48">
        <v>0</v>
      </c>
      <c r="T969" s="48">
        <v>1</v>
      </c>
      <c r="U969" s="49">
        <v>0</v>
      </c>
      <c r="V969" s="49">
        <v>1</v>
      </c>
      <c r="W969" s="49">
        <v>0</v>
      </c>
      <c r="X969" s="49">
        <v>1</v>
      </c>
      <c r="Y969" s="49">
        <v>0</v>
      </c>
      <c r="Z969" s="49">
        <v>0</v>
      </c>
      <c r="AA969" s="69">
        <v>969</v>
      </c>
      <c r="AB969" s="69"/>
      <c r="AC969" s="70"/>
      <c r="AD969" s="76">
        <v>2730</v>
      </c>
      <c r="AE969" s="76">
        <v>2680</v>
      </c>
      <c r="AF969" s="76">
        <v>21334</v>
      </c>
      <c r="AG969" s="76">
        <v>17343</v>
      </c>
      <c r="AH969" s="76"/>
      <c r="AI969" s="76" t="s">
        <v>5437</v>
      </c>
      <c r="AJ969" s="76" t="s">
        <v>6211</v>
      </c>
      <c r="AK969" s="81" t="s">
        <v>6756</v>
      </c>
      <c r="AL969" s="76"/>
      <c r="AM969" s="78">
        <v>41940.601377314815</v>
      </c>
      <c r="AN969" s="76" t="s">
        <v>8071</v>
      </c>
      <c r="AO969" s="81" t="s">
        <v>9038</v>
      </c>
      <c r="AP969" s="76" t="s">
        <v>66</v>
      </c>
      <c r="AQ969" s="48"/>
      <c r="AR969" s="48"/>
      <c r="AS969" s="48"/>
      <c r="AT969" s="48"/>
      <c r="AU969" s="48"/>
      <c r="AV969" s="48"/>
      <c r="AW969" s="102" t="s">
        <v>11097</v>
      </c>
      <c r="AX969" s="102" t="s">
        <v>11097</v>
      </c>
      <c r="AY969" s="102" t="s">
        <v>11784</v>
      </c>
      <c r="AZ969" s="102" t="s">
        <v>11784</v>
      </c>
      <c r="BA969" s="2"/>
      <c r="BB969" s="3"/>
      <c r="BC969" s="3"/>
      <c r="BD969" s="3"/>
      <c r="BE969" s="3"/>
    </row>
    <row r="970" spans="1:57" x14ac:dyDescent="0.3">
      <c r="A970" s="62" t="s">
        <v>1381</v>
      </c>
      <c r="B970" s="63"/>
      <c r="C970" s="63"/>
      <c r="D970" s="64"/>
      <c r="E970" s="66"/>
      <c r="F970" s="98" t="s">
        <v>7811</v>
      </c>
      <c r="G970" s="63"/>
      <c r="H970" s="67"/>
      <c r="I970" s="68"/>
      <c r="J970" s="68"/>
      <c r="K970" s="67" t="s">
        <v>10269</v>
      </c>
      <c r="L970" s="71"/>
      <c r="M970" s="72">
        <v>6295.66650390625</v>
      </c>
      <c r="N970" s="72">
        <v>2141.157958984375</v>
      </c>
      <c r="O970" s="73"/>
      <c r="P970" s="74"/>
      <c r="Q970" s="74"/>
      <c r="R970" s="84"/>
      <c r="S970" s="48">
        <v>1</v>
      </c>
      <c r="T970" s="48">
        <v>0</v>
      </c>
      <c r="U970" s="49">
        <v>0</v>
      </c>
      <c r="V970" s="49">
        <v>1</v>
      </c>
      <c r="W970" s="49">
        <v>0</v>
      </c>
      <c r="X970" s="49">
        <v>1</v>
      </c>
      <c r="Y970" s="49">
        <v>0</v>
      </c>
      <c r="Z970" s="49">
        <v>0</v>
      </c>
      <c r="AA970" s="69">
        <v>970</v>
      </c>
      <c r="AB970" s="69"/>
      <c r="AC970" s="70"/>
      <c r="AD970" s="76">
        <v>10</v>
      </c>
      <c r="AE970" s="76">
        <v>116</v>
      </c>
      <c r="AF970" s="76">
        <v>1856</v>
      </c>
      <c r="AG970" s="76">
        <v>878</v>
      </c>
      <c r="AH970" s="76"/>
      <c r="AI970" s="76" t="s">
        <v>5438</v>
      </c>
      <c r="AJ970" s="76" t="s">
        <v>5761</v>
      </c>
      <c r="AK970" s="81" t="s">
        <v>6757</v>
      </c>
      <c r="AL970" s="76"/>
      <c r="AM970" s="78">
        <v>40588.903807870367</v>
      </c>
      <c r="AN970" s="76" t="s">
        <v>8071</v>
      </c>
      <c r="AO970" s="81" t="s">
        <v>9039</v>
      </c>
      <c r="AP970" s="76" t="s">
        <v>65</v>
      </c>
      <c r="AQ970" s="48"/>
      <c r="AR970" s="48"/>
      <c r="AS970" s="48"/>
      <c r="AT970" s="48"/>
      <c r="AU970" s="48"/>
      <c r="AV970" s="48"/>
      <c r="AW970" s="48"/>
      <c r="AX970" s="48"/>
      <c r="AY970" s="48"/>
      <c r="AZ970" s="48"/>
      <c r="BA970" s="2"/>
      <c r="BB970" s="3"/>
      <c r="BC970" s="3"/>
      <c r="BD970" s="3"/>
      <c r="BE970" s="3"/>
    </row>
    <row r="971" spans="1:57" x14ac:dyDescent="0.3">
      <c r="A971" s="62" t="s">
        <v>932</v>
      </c>
      <c r="B971" s="63"/>
      <c r="C971" s="63"/>
      <c r="D971" s="64"/>
      <c r="E971" s="66"/>
      <c r="F971" s="98" t="s">
        <v>7812</v>
      </c>
      <c r="G971" s="63"/>
      <c r="H971" s="67"/>
      <c r="I971" s="68"/>
      <c r="J971" s="68"/>
      <c r="K971" s="67" t="s">
        <v>10270</v>
      </c>
      <c r="L971" s="71"/>
      <c r="M971" s="72">
        <v>6203.08349609375</v>
      </c>
      <c r="N971" s="72">
        <v>1268.064453125</v>
      </c>
      <c r="O971" s="73"/>
      <c r="P971" s="74"/>
      <c r="Q971" s="74"/>
      <c r="R971" s="84"/>
      <c r="S971" s="48">
        <v>0</v>
      </c>
      <c r="T971" s="48">
        <v>1</v>
      </c>
      <c r="U971" s="49">
        <v>0</v>
      </c>
      <c r="V971" s="49">
        <v>1</v>
      </c>
      <c r="W971" s="49">
        <v>0</v>
      </c>
      <c r="X971" s="49">
        <v>1</v>
      </c>
      <c r="Y971" s="49">
        <v>0</v>
      </c>
      <c r="Z971" s="49">
        <v>0</v>
      </c>
      <c r="AA971" s="69">
        <v>971</v>
      </c>
      <c r="AB971" s="69"/>
      <c r="AC971" s="70"/>
      <c r="AD971" s="76">
        <v>7611</v>
      </c>
      <c r="AE971" s="76">
        <v>8483</v>
      </c>
      <c r="AF971" s="76">
        <v>135978</v>
      </c>
      <c r="AG971" s="76">
        <v>115911</v>
      </c>
      <c r="AH971" s="76"/>
      <c r="AI971" s="76" t="s">
        <v>5439</v>
      </c>
      <c r="AJ971" s="76" t="s">
        <v>6212</v>
      </c>
      <c r="AK971" s="76"/>
      <c r="AL971" s="76"/>
      <c r="AM971" s="78">
        <v>41578.894444444442</v>
      </c>
      <c r="AN971" s="76" t="s">
        <v>8071</v>
      </c>
      <c r="AO971" s="81" t="s">
        <v>9040</v>
      </c>
      <c r="AP971" s="76" t="s">
        <v>66</v>
      </c>
      <c r="AQ971" s="48"/>
      <c r="AR971" s="48"/>
      <c r="AS971" s="48"/>
      <c r="AT971" s="48"/>
      <c r="AU971" s="48" t="s">
        <v>2434</v>
      </c>
      <c r="AV971" s="48" t="s">
        <v>2434</v>
      </c>
      <c r="AW971" s="102" t="s">
        <v>11098</v>
      </c>
      <c r="AX971" s="102" t="s">
        <v>11098</v>
      </c>
      <c r="AY971" s="102" t="s">
        <v>11785</v>
      </c>
      <c r="AZ971" s="102" t="s">
        <v>11785</v>
      </c>
      <c r="BA971" s="2"/>
      <c r="BB971" s="3"/>
      <c r="BC971" s="3"/>
      <c r="BD971" s="3"/>
      <c r="BE971" s="3"/>
    </row>
    <row r="972" spans="1:57" x14ac:dyDescent="0.3">
      <c r="A972" s="62" t="s">
        <v>1382</v>
      </c>
      <c r="B972" s="63"/>
      <c r="C972" s="63"/>
      <c r="D972" s="64"/>
      <c r="E972" s="66"/>
      <c r="F972" s="98" t="s">
        <v>7813</v>
      </c>
      <c r="G972" s="63"/>
      <c r="H972" s="67"/>
      <c r="I972" s="68"/>
      <c r="J972" s="68"/>
      <c r="K972" s="67" t="s">
        <v>10271</v>
      </c>
      <c r="L972" s="71"/>
      <c r="M972" s="72">
        <v>6295.66650390625</v>
      </c>
      <c r="N972" s="72">
        <v>1205.70068359375</v>
      </c>
      <c r="O972" s="73"/>
      <c r="P972" s="74"/>
      <c r="Q972" s="74"/>
      <c r="R972" s="84"/>
      <c r="S972" s="48">
        <v>1</v>
      </c>
      <c r="T972" s="48">
        <v>0</v>
      </c>
      <c r="U972" s="49">
        <v>0</v>
      </c>
      <c r="V972" s="49">
        <v>1</v>
      </c>
      <c r="W972" s="49">
        <v>0</v>
      </c>
      <c r="X972" s="49">
        <v>1</v>
      </c>
      <c r="Y972" s="49">
        <v>0</v>
      </c>
      <c r="Z972" s="49">
        <v>0</v>
      </c>
      <c r="AA972" s="69">
        <v>972</v>
      </c>
      <c r="AB972" s="69"/>
      <c r="AC972" s="70"/>
      <c r="AD972" s="76">
        <v>8473</v>
      </c>
      <c r="AE972" s="76">
        <v>8626</v>
      </c>
      <c r="AF972" s="76">
        <v>52526</v>
      </c>
      <c r="AG972" s="76">
        <v>60288</v>
      </c>
      <c r="AH972" s="76"/>
      <c r="AI972" s="76" t="s">
        <v>5440</v>
      </c>
      <c r="AJ972" s="76" t="s">
        <v>6213</v>
      </c>
      <c r="AK972" s="81" t="s">
        <v>6758</v>
      </c>
      <c r="AL972" s="76"/>
      <c r="AM972" s="78">
        <v>42490.199062500003</v>
      </c>
      <c r="AN972" s="76" t="s">
        <v>8071</v>
      </c>
      <c r="AO972" s="81" t="s">
        <v>9041</v>
      </c>
      <c r="AP972" s="76" t="s">
        <v>65</v>
      </c>
      <c r="AQ972" s="48"/>
      <c r="AR972" s="48"/>
      <c r="AS972" s="48"/>
      <c r="AT972" s="48"/>
      <c r="AU972" s="48"/>
      <c r="AV972" s="48"/>
      <c r="AW972" s="48"/>
      <c r="AX972" s="48"/>
      <c r="AY972" s="48"/>
      <c r="AZ972" s="48"/>
      <c r="BA972" s="2"/>
      <c r="BB972" s="3"/>
      <c r="BC972" s="3"/>
      <c r="BD972" s="3"/>
      <c r="BE972" s="3"/>
    </row>
    <row r="973" spans="1:57" x14ac:dyDescent="0.3">
      <c r="A973" s="62" t="s">
        <v>933</v>
      </c>
      <c r="B973" s="63"/>
      <c r="C973" s="63"/>
      <c r="D973" s="64"/>
      <c r="E973" s="66"/>
      <c r="F973" s="98" t="s">
        <v>7814</v>
      </c>
      <c r="G973" s="63"/>
      <c r="H973" s="67"/>
      <c r="I973" s="68"/>
      <c r="J973" s="68"/>
      <c r="K973" s="67" t="s">
        <v>10272</v>
      </c>
      <c r="L973" s="71"/>
      <c r="M973" s="72">
        <v>9455.5166015625</v>
      </c>
      <c r="N973" s="72">
        <v>6204.89990234375</v>
      </c>
      <c r="O973" s="73"/>
      <c r="P973" s="74"/>
      <c r="Q973" s="74"/>
      <c r="R973" s="84"/>
      <c r="S973" s="48">
        <v>0</v>
      </c>
      <c r="T973" s="48">
        <v>1</v>
      </c>
      <c r="U973" s="49">
        <v>0</v>
      </c>
      <c r="V973" s="49">
        <v>2.1277000000000001E-2</v>
      </c>
      <c r="W973" s="49">
        <v>0</v>
      </c>
      <c r="X973" s="49">
        <v>0.55968399999999996</v>
      </c>
      <c r="Y973" s="49">
        <v>0</v>
      </c>
      <c r="Z973" s="49">
        <v>0</v>
      </c>
      <c r="AA973" s="69">
        <v>973</v>
      </c>
      <c r="AB973" s="69"/>
      <c r="AC973" s="70"/>
      <c r="AD973" s="76">
        <v>85</v>
      </c>
      <c r="AE973" s="76">
        <v>7</v>
      </c>
      <c r="AF973" s="76">
        <v>563</v>
      </c>
      <c r="AG973" s="76">
        <v>724</v>
      </c>
      <c r="AH973" s="76"/>
      <c r="AI973" s="76" t="s">
        <v>5441</v>
      </c>
      <c r="AJ973" s="76"/>
      <c r="AK973" s="76"/>
      <c r="AL973" s="76"/>
      <c r="AM973" s="78">
        <v>43029.768553240741</v>
      </c>
      <c r="AN973" s="76" t="s">
        <v>8071</v>
      </c>
      <c r="AO973" s="81" t="s">
        <v>9042</v>
      </c>
      <c r="AP973" s="76" t="s">
        <v>66</v>
      </c>
      <c r="AQ973" s="48"/>
      <c r="AR973" s="48"/>
      <c r="AS973" s="48"/>
      <c r="AT973" s="48"/>
      <c r="AU973" s="48" t="s">
        <v>2392</v>
      </c>
      <c r="AV973" s="48" t="s">
        <v>2392</v>
      </c>
      <c r="AW973" s="102" t="s">
        <v>10606</v>
      </c>
      <c r="AX973" s="102" t="s">
        <v>10606</v>
      </c>
      <c r="AY973" s="102" t="s">
        <v>11295</v>
      </c>
      <c r="AZ973" s="102" t="s">
        <v>11295</v>
      </c>
      <c r="BA973" s="2"/>
      <c r="BB973" s="3"/>
      <c r="BC973" s="3"/>
      <c r="BD973" s="3"/>
      <c r="BE973" s="3"/>
    </row>
    <row r="974" spans="1:57" x14ac:dyDescent="0.3">
      <c r="A974" s="62" t="s">
        <v>934</v>
      </c>
      <c r="B974" s="63"/>
      <c r="C974" s="63"/>
      <c r="D974" s="64"/>
      <c r="E974" s="66"/>
      <c r="F974" s="98" t="s">
        <v>7815</v>
      </c>
      <c r="G974" s="63"/>
      <c r="H974" s="67"/>
      <c r="I974" s="68"/>
      <c r="J974" s="68"/>
      <c r="K974" s="67" t="s">
        <v>10273</v>
      </c>
      <c r="L974" s="71"/>
      <c r="M974" s="72">
        <v>6295.66650390625</v>
      </c>
      <c r="N974" s="72">
        <v>311.81912231445313</v>
      </c>
      <c r="O974" s="73"/>
      <c r="P974" s="74"/>
      <c r="Q974" s="74"/>
      <c r="R974" s="84"/>
      <c r="S974" s="48">
        <v>2</v>
      </c>
      <c r="T974" s="48">
        <v>1</v>
      </c>
      <c r="U974" s="49">
        <v>0</v>
      </c>
      <c r="V974" s="49">
        <v>1</v>
      </c>
      <c r="W974" s="49">
        <v>0</v>
      </c>
      <c r="X974" s="49">
        <v>1.2982450000000001</v>
      </c>
      <c r="Y974" s="49">
        <v>0</v>
      </c>
      <c r="Z974" s="49">
        <v>0</v>
      </c>
      <c r="AA974" s="69">
        <v>974</v>
      </c>
      <c r="AB974" s="69"/>
      <c r="AC974" s="70"/>
      <c r="AD974" s="76">
        <v>687</v>
      </c>
      <c r="AE974" s="76">
        <v>2242</v>
      </c>
      <c r="AF974" s="76">
        <v>2865</v>
      </c>
      <c r="AG974" s="76">
        <v>865</v>
      </c>
      <c r="AH974" s="76"/>
      <c r="AI974" s="76" t="s">
        <v>5442</v>
      </c>
      <c r="AJ974" s="76" t="s">
        <v>6214</v>
      </c>
      <c r="AK974" s="81" t="s">
        <v>6759</v>
      </c>
      <c r="AL974" s="76"/>
      <c r="AM974" s="78">
        <v>41325.538900462961</v>
      </c>
      <c r="AN974" s="76" t="s">
        <v>8071</v>
      </c>
      <c r="AO974" s="81" t="s">
        <v>9043</v>
      </c>
      <c r="AP974" s="76" t="s">
        <v>66</v>
      </c>
      <c r="AQ974" s="48" t="s">
        <v>2292</v>
      </c>
      <c r="AR974" s="48" t="s">
        <v>2292</v>
      </c>
      <c r="AS974" s="48" t="s">
        <v>2350</v>
      </c>
      <c r="AT974" s="48" t="s">
        <v>2350</v>
      </c>
      <c r="AU974" s="48"/>
      <c r="AV974" s="48"/>
      <c r="AW974" s="102" t="s">
        <v>11099</v>
      </c>
      <c r="AX974" s="102" t="s">
        <v>11099</v>
      </c>
      <c r="AY974" s="102" t="s">
        <v>11786</v>
      </c>
      <c r="AZ974" s="102" t="s">
        <v>11786</v>
      </c>
      <c r="BA974" s="2"/>
      <c r="BB974" s="3"/>
      <c r="BC974" s="3"/>
      <c r="BD974" s="3"/>
      <c r="BE974" s="3"/>
    </row>
    <row r="975" spans="1:57" x14ac:dyDescent="0.3">
      <c r="A975" s="62" t="s">
        <v>935</v>
      </c>
      <c r="B975" s="63"/>
      <c r="C975" s="63"/>
      <c r="D975" s="64"/>
      <c r="E975" s="66"/>
      <c r="F975" s="98" t="s">
        <v>7816</v>
      </c>
      <c r="G975" s="63"/>
      <c r="H975" s="67"/>
      <c r="I975" s="68"/>
      <c r="J975" s="68"/>
      <c r="K975" s="67" t="s">
        <v>10274</v>
      </c>
      <c r="L975" s="71"/>
      <c r="M975" s="72">
        <v>6203.08349609375</v>
      </c>
      <c r="N975" s="72">
        <v>249.45530700683594</v>
      </c>
      <c r="O975" s="73"/>
      <c r="P975" s="74"/>
      <c r="Q975" s="74"/>
      <c r="R975" s="84"/>
      <c r="S975" s="48">
        <v>0</v>
      </c>
      <c r="T975" s="48">
        <v>1</v>
      </c>
      <c r="U975" s="49">
        <v>0</v>
      </c>
      <c r="V975" s="49">
        <v>1</v>
      </c>
      <c r="W975" s="49">
        <v>0</v>
      </c>
      <c r="X975" s="49">
        <v>0.70175399999999999</v>
      </c>
      <c r="Y975" s="49">
        <v>0</v>
      </c>
      <c r="Z975" s="49">
        <v>0</v>
      </c>
      <c r="AA975" s="69">
        <v>975</v>
      </c>
      <c r="AB975" s="69"/>
      <c r="AC975" s="70"/>
      <c r="AD975" s="76">
        <v>2781</v>
      </c>
      <c r="AE975" s="76">
        <v>1309</v>
      </c>
      <c r="AF975" s="76">
        <v>21973</v>
      </c>
      <c r="AG975" s="76">
        <v>238231</v>
      </c>
      <c r="AH975" s="76"/>
      <c r="AI975" s="76" t="s">
        <v>5443</v>
      </c>
      <c r="AJ975" s="76" t="s">
        <v>5947</v>
      </c>
      <c r="AK975" s="76"/>
      <c r="AL975" s="76"/>
      <c r="AM975" s="78">
        <v>42388.492708333331</v>
      </c>
      <c r="AN975" s="76" t="s">
        <v>8071</v>
      </c>
      <c r="AO975" s="81" t="s">
        <v>9044</v>
      </c>
      <c r="AP975" s="76" t="s">
        <v>66</v>
      </c>
      <c r="AQ975" s="48"/>
      <c r="AR975" s="48"/>
      <c r="AS975" s="48"/>
      <c r="AT975" s="48"/>
      <c r="AU975" s="48"/>
      <c r="AV975" s="48"/>
      <c r="AW975" s="102" t="s">
        <v>11100</v>
      </c>
      <c r="AX975" s="102" t="s">
        <v>11100</v>
      </c>
      <c r="AY975" s="102" t="s">
        <v>11787</v>
      </c>
      <c r="AZ975" s="102" t="s">
        <v>11787</v>
      </c>
      <c r="BA975" s="2"/>
      <c r="BB975" s="3"/>
      <c r="BC975" s="3"/>
      <c r="BD975" s="3"/>
      <c r="BE975" s="3"/>
    </row>
    <row r="976" spans="1:57" x14ac:dyDescent="0.3">
      <c r="A976" s="62" t="s">
        <v>936</v>
      </c>
      <c r="B976" s="63"/>
      <c r="C976" s="63"/>
      <c r="D976" s="64"/>
      <c r="E976" s="66"/>
      <c r="F976" s="98" t="s">
        <v>7817</v>
      </c>
      <c r="G976" s="63"/>
      <c r="H976" s="67"/>
      <c r="I976" s="68"/>
      <c r="J976" s="68"/>
      <c r="K976" s="67" t="s">
        <v>10275</v>
      </c>
      <c r="L976" s="71"/>
      <c r="M976" s="72">
        <v>605.6265869140625</v>
      </c>
      <c r="N976" s="72">
        <v>965.05078125</v>
      </c>
      <c r="O976" s="73"/>
      <c r="P976" s="74"/>
      <c r="Q976" s="74"/>
      <c r="R976" s="84"/>
      <c r="S976" s="48">
        <v>0</v>
      </c>
      <c r="T976" s="48">
        <v>2</v>
      </c>
      <c r="U976" s="49">
        <v>0</v>
      </c>
      <c r="V976" s="49">
        <v>3.125E-2</v>
      </c>
      <c r="W976" s="49">
        <v>0</v>
      </c>
      <c r="X976" s="49">
        <v>0.58333299999999999</v>
      </c>
      <c r="Y976" s="49">
        <v>0.5</v>
      </c>
      <c r="Z976" s="49">
        <v>0</v>
      </c>
      <c r="AA976" s="69">
        <v>976</v>
      </c>
      <c r="AB976" s="69"/>
      <c r="AC976" s="70"/>
      <c r="AD976" s="76">
        <v>819</v>
      </c>
      <c r="AE976" s="76">
        <v>479</v>
      </c>
      <c r="AF976" s="76">
        <v>94695</v>
      </c>
      <c r="AG976" s="76">
        <v>70116</v>
      </c>
      <c r="AH976" s="76"/>
      <c r="AI976" s="76" t="s">
        <v>5444</v>
      </c>
      <c r="AJ976" s="76" t="s">
        <v>6215</v>
      </c>
      <c r="AK976" s="81" t="s">
        <v>6760</v>
      </c>
      <c r="AL976" s="76"/>
      <c r="AM976" s="78">
        <v>40814.709918981483</v>
      </c>
      <c r="AN976" s="76" t="s">
        <v>8071</v>
      </c>
      <c r="AO976" s="81" t="s">
        <v>9045</v>
      </c>
      <c r="AP976" s="76" t="s">
        <v>66</v>
      </c>
      <c r="AQ976" s="48"/>
      <c r="AR976" s="48"/>
      <c r="AS976" s="48"/>
      <c r="AT976" s="48"/>
      <c r="AU976" s="48"/>
      <c r="AV976" s="48"/>
      <c r="AW976" s="102" t="s">
        <v>10878</v>
      </c>
      <c r="AX976" s="102" t="s">
        <v>10878</v>
      </c>
      <c r="AY976" s="102" t="s">
        <v>11566</v>
      </c>
      <c r="AZ976" s="102" t="s">
        <v>11566</v>
      </c>
      <c r="BA976" s="2"/>
      <c r="BB976" s="3"/>
      <c r="BC976" s="3"/>
      <c r="BD976" s="3"/>
      <c r="BE976" s="3"/>
    </row>
    <row r="977" spans="1:57" x14ac:dyDescent="0.3">
      <c r="A977" s="62" t="s">
        <v>937</v>
      </c>
      <c r="B977" s="63"/>
      <c r="C977" s="63"/>
      <c r="D977" s="64"/>
      <c r="E977" s="66"/>
      <c r="F977" s="98" t="s">
        <v>7818</v>
      </c>
      <c r="G977" s="63"/>
      <c r="H977" s="67"/>
      <c r="I977" s="68"/>
      <c r="J977" s="68"/>
      <c r="K977" s="67" t="s">
        <v>10276</v>
      </c>
      <c r="L977" s="71"/>
      <c r="M977" s="72">
        <v>1515.98681640625</v>
      </c>
      <c r="N977" s="72">
        <v>9318.7998046875</v>
      </c>
      <c r="O977" s="73"/>
      <c r="P977" s="74"/>
      <c r="Q977" s="74"/>
      <c r="R977" s="84"/>
      <c r="S977" s="48">
        <v>1</v>
      </c>
      <c r="T977" s="48">
        <v>1</v>
      </c>
      <c r="U977" s="49">
        <v>0</v>
      </c>
      <c r="V977" s="49">
        <v>0</v>
      </c>
      <c r="W977" s="49">
        <v>0</v>
      </c>
      <c r="X977" s="49">
        <v>1</v>
      </c>
      <c r="Y977" s="49">
        <v>0</v>
      </c>
      <c r="Z977" s="49" t="s">
        <v>10536</v>
      </c>
      <c r="AA977" s="69">
        <v>977</v>
      </c>
      <c r="AB977" s="69"/>
      <c r="AC977" s="70"/>
      <c r="AD977" s="76">
        <v>15</v>
      </c>
      <c r="AE977" s="76">
        <v>35742</v>
      </c>
      <c r="AF977" s="76">
        <v>78202</v>
      </c>
      <c r="AG977" s="76">
        <v>25044</v>
      </c>
      <c r="AH977" s="76"/>
      <c r="AI977" s="76" t="s">
        <v>5445</v>
      </c>
      <c r="AJ977" s="76" t="s">
        <v>5846</v>
      </c>
      <c r="AK977" s="81" t="s">
        <v>6761</v>
      </c>
      <c r="AL977" s="76"/>
      <c r="AM977" s="78">
        <v>42827.825173611112</v>
      </c>
      <c r="AN977" s="76" t="s">
        <v>8071</v>
      </c>
      <c r="AO977" s="81" t="s">
        <v>9046</v>
      </c>
      <c r="AP977" s="76" t="s">
        <v>66</v>
      </c>
      <c r="AQ977" s="48" t="s">
        <v>2293</v>
      </c>
      <c r="AR977" s="48" t="s">
        <v>2293</v>
      </c>
      <c r="AS977" s="48" t="s">
        <v>2382</v>
      </c>
      <c r="AT977" s="48" t="s">
        <v>2382</v>
      </c>
      <c r="AU977" s="48"/>
      <c r="AV977" s="48"/>
      <c r="AW977" s="102" t="s">
        <v>11101</v>
      </c>
      <c r="AX977" s="102" t="s">
        <v>11101</v>
      </c>
      <c r="AY977" s="102" t="s">
        <v>11788</v>
      </c>
      <c r="AZ977" s="102" t="s">
        <v>11788</v>
      </c>
      <c r="BA977" s="2"/>
      <c r="BB977" s="3"/>
      <c r="BC977" s="3"/>
      <c r="BD977" s="3"/>
      <c r="BE977" s="3"/>
    </row>
    <row r="978" spans="1:57" x14ac:dyDescent="0.3">
      <c r="A978" s="62" t="s">
        <v>938</v>
      </c>
      <c r="B978" s="63"/>
      <c r="C978" s="63"/>
      <c r="D978" s="64"/>
      <c r="E978" s="66"/>
      <c r="F978" s="98" t="s">
        <v>7819</v>
      </c>
      <c r="G978" s="63"/>
      <c r="H978" s="67"/>
      <c r="I978" s="68"/>
      <c r="J978" s="68"/>
      <c r="K978" s="67" t="s">
        <v>10277</v>
      </c>
      <c r="L978" s="71"/>
      <c r="M978" s="72">
        <v>9443.5</v>
      </c>
      <c r="N978" s="72">
        <v>4219.9521484375</v>
      </c>
      <c r="O978" s="73"/>
      <c r="P978" s="74"/>
      <c r="Q978" s="74"/>
      <c r="R978" s="84"/>
      <c r="S978" s="48">
        <v>0</v>
      </c>
      <c r="T978" s="48">
        <v>2</v>
      </c>
      <c r="U978" s="49">
        <v>2</v>
      </c>
      <c r="V978" s="49">
        <v>0.5</v>
      </c>
      <c r="W978" s="49">
        <v>0</v>
      </c>
      <c r="X978" s="49">
        <v>1.4594590000000001</v>
      </c>
      <c r="Y978" s="49">
        <v>0</v>
      </c>
      <c r="Z978" s="49">
        <v>0</v>
      </c>
      <c r="AA978" s="69">
        <v>978</v>
      </c>
      <c r="AB978" s="69"/>
      <c r="AC978" s="70"/>
      <c r="AD978" s="76">
        <v>901</v>
      </c>
      <c r="AE978" s="76">
        <v>71</v>
      </c>
      <c r="AF978" s="76">
        <v>789</v>
      </c>
      <c r="AG978" s="76">
        <v>2545</v>
      </c>
      <c r="AH978" s="76"/>
      <c r="AI978" s="76" t="s">
        <v>5446</v>
      </c>
      <c r="AJ978" s="76" t="s">
        <v>6216</v>
      </c>
      <c r="AK978" s="81" t="s">
        <v>6762</v>
      </c>
      <c r="AL978" s="76"/>
      <c r="AM978" s="78">
        <v>43244.816840277781</v>
      </c>
      <c r="AN978" s="76" t="s">
        <v>8071</v>
      </c>
      <c r="AO978" s="81" t="s">
        <v>9047</v>
      </c>
      <c r="AP978" s="76" t="s">
        <v>66</v>
      </c>
      <c r="AQ978" s="48"/>
      <c r="AR978" s="48"/>
      <c r="AS978" s="48"/>
      <c r="AT978" s="48"/>
      <c r="AU978" s="48"/>
      <c r="AV978" s="48"/>
      <c r="AW978" s="102" t="s">
        <v>11102</v>
      </c>
      <c r="AX978" s="102" t="s">
        <v>11102</v>
      </c>
      <c r="AY978" s="102" t="s">
        <v>11789</v>
      </c>
      <c r="AZ978" s="102" t="s">
        <v>11789</v>
      </c>
      <c r="BA978" s="2"/>
      <c r="BB978" s="3"/>
      <c r="BC978" s="3"/>
      <c r="BD978" s="3"/>
      <c r="BE978" s="3"/>
    </row>
    <row r="979" spans="1:57" x14ac:dyDescent="0.3">
      <c r="A979" s="62" t="s">
        <v>1383</v>
      </c>
      <c r="B979" s="63"/>
      <c r="C979" s="63"/>
      <c r="D979" s="64"/>
      <c r="E979" s="66"/>
      <c r="F979" s="98" t="s">
        <v>7820</v>
      </c>
      <c r="G979" s="63"/>
      <c r="H979" s="67"/>
      <c r="I979" s="68"/>
      <c r="J979" s="68"/>
      <c r="K979" s="67" t="s">
        <v>10278</v>
      </c>
      <c r="L979" s="71"/>
      <c r="M979" s="72">
        <v>9628.6669921875</v>
      </c>
      <c r="N979" s="72">
        <v>4053.648681640625</v>
      </c>
      <c r="O979" s="73"/>
      <c r="P979" s="74"/>
      <c r="Q979" s="74"/>
      <c r="R979" s="84"/>
      <c r="S979" s="48">
        <v>1</v>
      </c>
      <c r="T979" s="48">
        <v>0</v>
      </c>
      <c r="U979" s="49">
        <v>0</v>
      </c>
      <c r="V979" s="49">
        <v>0.33333299999999999</v>
      </c>
      <c r="W979" s="49">
        <v>0</v>
      </c>
      <c r="X979" s="49">
        <v>0.77027000000000001</v>
      </c>
      <c r="Y979" s="49">
        <v>0</v>
      </c>
      <c r="Z979" s="49">
        <v>0</v>
      </c>
      <c r="AA979" s="69">
        <v>979</v>
      </c>
      <c r="AB979" s="69"/>
      <c r="AC979" s="70"/>
      <c r="AD979" s="76">
        <v>229</v>
      </c>
      <c r="AE979" s="76">
        <v>65897</v>
      </c>
      <c r="AF979" s="76">
        <v>3145</v>
      </c>
      <c r="AG979" s="76">
        <v>15197</v>
      </c>
      <c r="AH979" s="76"/>
      <c r="AI979" s="76" t="s">
        <v>5447</v>
      </c>
      <c r="AJ979" s="76"/>
      <c r="AK979" s="81" t="s">
        <v>6763</v>
      </c>
      <c r="AL979" s="76"/>
      <c r="AM979" s="78">
        <v>42010.824560185189</v>
      </c>
      <c r="AN979" s="76" t="s">
        <v>8071</v>
      </c>
      <c r="AO979" s="81" t="s">
        <v>9048</v>
      </c>
      <c r="AP979" s="76" t="s">
        <v>65</v>
      </c>
      <c r="AQ979" s="48"/>
      <c r="AR979" s="48"/>
      <c r="AS979" s="48"/>
      <c r="AT979" s="48"/>
      <c r="AU979" s="48"/>
      <c r="AV979" s="48"/>
      <c r="AW979" s="48"/>
      <c r="AX979" s="48"/>
      <c r="AY979" s="48"/>
      <c r="AZ979" s="48"/>
      <c r="BA979" s="2"/>
      <c r="BB979" s="3"/>
      <c r="BC979" s="3"/>
      <c r="BD979" s="3"/>
      <c r="BE979" s="3"/>
    </row>
    <row r="980" spans="1:57" x14ac:dyDescent="0.3">
      <c r="A980" s="62" t="s">
        <v>1384</v>
      </c>
      <c r="B980" s="63"/>
      <c r="C980" s="63"/>
      <c r="D980" s="64"/>
      <c r="E980" s="66"/>
      <c r="F980" s="98" t="s">
        <v>7821</v>
      </c>
      <c r="G980" s="63"/>
      <c r="H980" s="67"/>
      <c r="I980" s="68"/>
      <c r="J980" s="68"/>
      <c r="K980" s="67" t="s">
        <v>10279</v>
      </c>
      <c r="L980" s="71"/>
      <c r="M980" s="72">
        <v>9505.22265625</v>
      </c>
      <c r="N980" s="72">
        <v>4164.51806640625</v>
      </c>
      <c r="O980" s="73"/>
      <c r="P980" s="74"/>
      <c r="Q980" s="74"/>
      <c r="R980" s="84"/>
      <c r="S980" s="48">
        <v>1</v>
      </c>
      <c r="T980" s="48">
        <v>0</v>
      </c>
      <c r="U980" s="49">
        <v>0</v>
      </c>
      <c r="V980" s="49">
        <v>0.33333299999999999</v>
      </c>
      <c r="W980" s="49">
        <v>0</v>
      </c>
      <c r="X980" s="49">
        <v>0.77027000000000001</v>
      </c>
      <c r="Y980" s="49">
        <v>0</v>
      </c>
      <c r="Z980" s="49">
        <v>0</v>
      </c>
      <c r="AA980" s="69">
        <v>980</v>
      </c>
      <c r="AB980" s="69"/>
      <c r="AC980" s="70"/>
      <c r="AD980" s="76">
        <v>443</v>
      </c>
      <c r="AE980" s="76">
        <v>60</v>
      </c>
      <c r="AF980" s="76">
        <v>2593</v>
      </c>
      <c r="AG980" s="76">
        <v>9643</v>
      </c>
      <c r="AH980" s="76"/>
      <c r="AI980" s="76" t="s">
        <v>5448</v>
      </c>
      <c r="AJ980" s="76" t="s">
        <v>6217</v>
      </c>
      <c r="AK980" s="81" t="s">
        <v>6764</v>
      </c>
      <c r="AL980" s="76"/>
      <c r="AM980" s="78">
        <v>43464.586956018517</v>
      </c>
      <c r="AN980" s="76" t="s">
        <v>8071</v>
      </c>
      <c r="AO980" s="81" t="s">
        <v>9049</v>
      </c>
      <c r="AP980" s="76" t="s">
        <v>65</v>
      </c>
      <c r="AQ980" s="48"/>
      <c r="AR980" s="48"/>
      <c r="AS980" s="48"/>
      <c r="AT980" s="48"/>
      <c r="AU980" s="48"/>
      <c r="AV980" s="48"/>
      <c r="AW980" s="48"/>
      <c r="AX980" s="48"/>
      <c r="AY980" s="48"/>
      <c r="AZ980" s="48"/>
      <c r="BA980" s="2"/>
      <c r="BB980" s="3"/>
      <c r="BC980" s="3"/>
      <c r="BD980" s="3"/>
      <c r="BE980" s="3"/>
    </row>
    <row r="981" spans="1:57" x14ac:dyDescent="0.3">
      <c r="A981" s="62" t="s">
        <v>939</v>
      </c>
      <c r="B981" s="63"/>
      <c r="C981" s="63"/>
      <c r="D981" s="64"/>
      <c r="E981" s="66"/>
      <c r="F981" s="98" t="s">
        <v>7822</v>
      </c>
      <c r="G981" s="63"/>
      <c r="H981" s="67"/>
      <c r="I981" s="68"/>
      <c r="J981" s="68"/>
      <c r="K981" s="67" t="s">
        <v>10280</v>
      </c>
      <c r="L981" s="71"/>
      <c r="M981" s="72">
        <v>6528.0673828125</v>
      </c>
      <c r="N981" s="72">
        <v>9649.2109375</v>
      </c>
      <c r="O981" s="73"/>
      <c r="P981" s="74"/>
      <c r="Q981" s="74"/>
      <c r="R981" s="84"/>
      <c r="S981" s="48">
        <v>1</v>
      </c>
      <c r="T981" s="48">
        <v>1</v>
      </c>
      <c r="U981" s="49">
        <v>0</v>
      </c>
      <c r="V981" s="49">
        <v>0</v>
      </c>
      <c r="W981" s="49">
        <v>0</v>
      </c>
      <c r="X981" s="49">
        <v>1</v>
      </c>
      <c r="Y981" s="49">
        <v>0</v>
      </c>
      <c r="Z981" s="49" t="s">
        <v>10536</v>
      </c>
      <c r="AA981" s="69">
        <v>981</v>
      </c>
      <c r="AB981" s="69"/>
      <c r="AC981" s="70"/>
      <c r="AD981" s="76">
        <v>970</v>
      </c>
      <c r="AE981" s="76">
        <v>344</v>
      </c>
      <c r="AF981" s="76">
        <v>1610</v>
      </c>
      <c r="AG981" s="76">
        <v>98</v>
      </c>
      <c r="AH981" s="76"/>
      <c r="AI981" s="76"/>
      <c r="AJ981" s="76" t="s">
        <v>6218</v>
      </c>
      <c r="AK981" s="76"/>
      <c r="AL981" s="76"/>
      <c r="AM981" s="78">
        <v>42231.594224537039</v>
      </c>
      <c r="AN981" s="76" t="s">
        <v>8071</v>
      </c>
      <c r="AO981" s="81" t="s">
        <v>9050</v>
      </c>
      <c r="AP981" s="76" t="s">
        <v>66</v>
      </c>
      <c r="AQ981" s="48" t="s">
        <v>2294</v>
      </c>
      <c r="AR981" s="48" t="s">
        <v>2294</v>
      </c>
      <c r="AS981" s="48" t="s">
        <v>2350</v>
      </c>
      <c r="AT981" s="48" t="s">
        <v>2350</v>
      </c>
      <c r="AU981" s="48"/>
      <c r="AV981" s="48"/>
      <c r="AW981" s="102" t="s">
        <v>11103</v>
      </c>
      <c r="AX981" s="102" t="s">
        <v>11103</v>
      </c>
      <c r="AY981" s="102" t="s">
        <v>11790</v>
      </c>
      <c r="AZ981" s="102" t="s">
        <v>11790</v>
      </c>
      <c r="BA981" s="2"/>
      <c r="BB981" s="3"/>
      <c r="BC981" s="3"/>
      <c r="BD981" s="3"/>
      <c r="BE981" s="3"/>
    </row>
    <row r="982" spans="1:57" x14ac:dyDescent="0.3">
      <c r="A982" s="62" t="s">
        <v>940</v>
      </c>
      <c r="B982" s="63"/>
      <c r="C982" s="63"/>
      <c r="D982" s="64"/>
      <c r="E982" s="66"/>
      <c r="F982" s="98" t="s">
        <v>7823</v>
      </c>
      <c r="G982" s="63"/>
      <c r="H982" s="67"/>
      <c r="I982" s="68"/>
      <c r="J982" s="68"/>
      <c r="K982" s="67" t="s">
        <v>10281</v>
      </c>
      <c r="L982" s="71"/>
      <c r="M982" s="72">
        <v>3143.322021484375</v>
      </c>
      <c r="N982" s="72">
        <v>9031.2822265625</v>
      </c>
      <c r="O982" s="73"/>
      <c r="P982" s="74"/>
      <c r="Q982" s="74"/>
      <c r="R982" s="84"/>
      <c r="S982" s="48">
        <v>1</v>
      </c>
      <c r="T982" s="48">
        <v>1</v>
      </c>
      <c r="U982" s="49">
        <v>0</v>
      </c>
      <c r="V982" s="49">
        <v>0</v>
      </c>
      <c r="W982" s="49">
        <v>0</v>
      </c>
      <c r="X982" s="49">
        <v>1</v>
      </c>
      <c r="Y982" s="49">
        <v>0</v>
      </c>
      <c r="Z982" s="49" t="s">
        <v>10536</v>
      </c>
      <c r="AA982" s="69">
        <v>982</v>
      </c>
      <c r="AB982" s="69"/>
      <c r="AC982" s="70"/>
      <c r="AD982" s="76">
        <v>23205</v>
      </c>
      <c r="AE982" s="76">
        <v>27126</v>
      </c>
      <c r="AF982" s="76">
        <v>120343</v>
      </c>
      <c r="AG982" s="76">
        <v>581</v>
      </c>
      <c r="AH982" s="76"/>
      <c r="AI982" s="76" t="s">
        <v>5449</v>
      </c>
      <c r="AJ982" s="76"/>
      <c r="AK982" s="76"/>
      <c r="AL982" s="76"/>
      <c r="AM982" s="78">
        <v>41278.470254629632</v>
      </c>
      <c r="AN982" s="76" t="s">
        <v>8071</v>
      </c>
      <c r="AO982" s="81" t="s">
        <v>9051</v>
      </c>
      <c r="AP982" s="76" t="s">
        <v>66</v>
      </c>
      <c r="AQ982" s="48" t="s">
        <v>2295</v>
      </c>
      <c r="AR982" s="48" t="s">
        <v>2295</v>
      </c>
      <c r="AS982" s="48" t="s">
        <v>2350</v>
      </c>
      <c r="AT982" s="48" t="s">
        <v>2350</v>
      </c>
      <c r="AU982" s="48"/>
      <c r="AV982" s="48"/>
      <c r="AW982" s="102" t="s">
        <v>11104</v>
      </c>
      <c r="AX982" s="102" t="s">
        <v>11104</v>
      </c>
      <c r="AY982" s="102" t="s">
        <v>11791</v>
      </c>
      <c r="AZ982" s="102" t="s">
        <v>11791</v>
      </c>
      <c r="BA982" s="2"/>
      <c r="BB982" s="3"/>
      <c r="BC982" s="3"/>
      <c r="BD982" s="3"/>
      <c r="BE982" s="3"/>
    </row>
    <row r="983" spans="1:57" x14ac:dyDescent="0.3">
      <c r="A983" s="62" t="s">
        <v>941</v>
      </c>
      <c r="B983" s="63"/>
      <c r="C983" s="63"/>
      <c r="D983" s="64"/>
      <c r="E983" s="66"/>
      <c r="F983" s="98" t="s">
        <v>7824</v>
      </c>
      <c r="G983" s="63"/>
      <c r="H983" s="67"/>
      <c r="I983" s="68"/>
      <c r="J983" s="68"/>
      <c r="K983" s="67" t="s">
        <v>10282</v>
      </c>
      <c r="L983" s="71"/>
      <c r="M983" s="72">
        <v>2294.55810546875</v>
      </c>
      <c r="N983" s="72">
        <v>5799.8359375</v>
      </c>
      <c r="O983" s="73"/>
      <c r="P983" s="74"/>
      <c r="Q983" s="74"/>
      <c r="R983" s="84"/>
      <c r="S983" s="48">
        <v>0</v>
      </c>
      <c r="T983" s="48">
        <v>1</v>
      </c>
      <c r="U983" s="49">
        <v>0</v>
      </c>
      <c r="V983" s="49">
        <v>3.7037E-2</v>
      </c>
      <c r="W983" s="49">
        <v>0</v>
      </c>
      <c r="X983" s="49">
        <v>0.55762100000000003</v>
      </c>
      <c r="Y983" s="49">
        <v>0</v>
      </c>
      <c r="Z983" s="49">
        <v>0</v>
      </c>
      <c r="AA983" s="69">
        <v>983</v>
      </c>
      <c r="AB983" s="69"/>
      <c r="AC983" s="70"/>
      <c r="AD983" s="76">
        <v>52</v>
      </c>
      <c r="AE983" s="76">
        <v>28</v>
      </c>
      <c r="AF983" s="76">
        <v>2206</v>
      </c>
      <c r="AG983" s="76">
        <v>3034</v>
      </c>
      <c r="AH983" s="76"/>
      <c r="AI983" s="76" t="s">
        <v>5450</v>
      </c>
      <c r="AJ983" s="76" t="s">
        <v>5658</v>
      </c>
      <c r="AK983" s="81" t="s">
        <v>6765</v>
      </c>
      <c r="AL983" s="76"/>
      <c r="AM983" s="78">
        <v>42360.484259259261</v>
      </c>
      <c r="AN983" s="76" t="s">
        <v>8071</v>
      </c>
      <c r="AO983" s="81" t="s">
        <v>9052</v>
      </c>
      <c r="AP983" s="76" t="s">
        <v>66</v>
      </c>
      <c r="AQ983" s="48"/>
      <c r="AR983" s="48"/>
      <c r="AS983" s="48"/>
      <c r="AT983" s="48"/>
      <c r="AU983" s="48"/>
      <c r="AV983" s="48"/>
      <c r="AW983" s="102" t="s">
        <v>10935</v>
      </c>
      <c r="AX983" s="102" t="s">
        <v>10935</v>
      </c>
      <c r="AY983" s="102" t="s">
        <v>11623</v>
      </c>
      <c r="AZ983" s="102" t="s">
        <v>11623</v>
      </c>
      <c r="BA983" s="2"/>
      <c r="BB983" s="3"/>
      <c r="BC983" s="3"/>
      <c r="BD983" s="3"/>
      <c r="BE983" s="3"/>
    </row>
    <row r="984" spans="1:57" x14ac:dyDescent="0.3">
      <c r="A984" s="62" t="s">
        <v>942</v>
      </c>
      <c r="B984" s="63"/>
      <c r="C984" s="63"/>
      <c r="D984" s="64"/>
      <c r="E984" s="66"/>
      <c r="F984" s="98" t="s">
        <v>7825</v>
      </c>
      <c r="G984" s="63"/>
      <c r="H984" s="67"/>
      <c r="I984" s="68"/>
      <c r="J984" s="68"/>
      <c r="K984" s="67" t="s">
        <v>10283</v>
      </c>
      <c r="L984" s="71"/>
      <c r="M984" s="72">
        <v>6789.4443359375</v>
      </c>
      <c r="N984" s="72">
        <v>2452.97705078125</v>
      </c>
      <c r="O984" s="73"/>
      <c r="P984" s="74"/>
      <c r="Q984" s="74"/>
      <c r="R984" s="84"/>
      <c r="S984" s="48">
        <v>1</v>
      </c>
      <c r="T984" s="48">
        <v>1</v>
      </c>
      <c r="U984" s="49">
        <v>0</v>
      </c>
      <c r="V984" s="49">
        <v>1</v>
      </c>
      <c r="W984" s="49">
        <v>0</v>
      </c>
      <c r="X984" s="49">
        <v>1</v>
      </c>
      <c r="Y984" s="49">
        <v>0</v>
      </c>
      <c r="Z984" s="49">
        <v>1</v>
      </c>
      <c r="AA984" s="69">
        <v>984</v>
      </c>
      <c r="AB984" s="69"/>
      <c r="AC984" s="70"/>
      <c r="AD984" s="76">
        <v>100</v>
      </c>
      <c r="AE984" s="76">
        <v>73</v>
      </c>
      <c r="AF984" s="76">
        <v>1961</v>
      </c>
      <c r="AG984" s="76">
        <v>5509</v>
      </c>
      <c r="AH984" s="76"/>
      <c r="AI984" s="76"/>
      <c r="AJ984" s="76"/>
      <c r="AK984" s="76"/>
      <c r="AL984" s="76"/>
      <c r="AM984" s="78">
        <v>42893.957881944443</v>
      </c>
      <c r="AN984" s="76" t="s">
        <v>8071</v>
      </c>
      <c r="AO984" s="81" t="s">
        <v>9053</v>
      </c>
      <c r="AP984" s="76" t="s">
        <v>66</v>
      </c>
      <c r="AQ984" s="48"/>
      <c r="AR984" s="48"/>
      <c r="AS984" s="48"/>
      <c r="AT984" s="48"/>
      <c r="AU984" s="48"/>
      <c r="AV984" s="48"/>
      <c r="AW984" s="102" t="s">
        <v>11105</v>
      </c>
      <c r="AX984" s="102" t="s">
        <v>11105</v>
      </c>
      <c r="AY984" s="102" t="s">
        <v>11792</v>
      </c>
      <c r="AZ984" s="102" t="s">
        <v>11792</v>
      </c>
      <c r="BA984" s="2"/>
      <c r="BB984" s="3"/>
      <c r="BC984" s="3"/>
      <c r="BD984" s="3"/>
      <c r="BE984" s="3"/>
    </row>
    <row r="985" spans="1:57" x14ac:dyDescent="0.3">
      <c r="A985" s="62" t="s">
        <v>943</v>
      </c>
      <c r="B985" s="63"/>
      <c r="C985" s="63"/>
      <c r="D985" s="64"/>
      <c r="E985" s="66"/>
      <c r="F985" s="98" t="s">
        <v>7826</v>
      </c>
      <c r="G985" s="63"/>
      <c r="H985" s="67"/>
      <c r="I985" s="68"/>
      <c r="J985" s="68"/>
      <c r="K985" s="67" t="s">
        <v>10284</v>
      </c>
      <c r="L985" s="71"/>
      <c r="M985" s="72">
        <v>6666</v>
      </c>
      <c r="N985" s="72">
        <v>2536.12890625</v>
      </c>
      <c r="O985" s="73"/>
      <c r="P985" s="74"/>
      <c r="Q985" s="74"/>
      <c r="R985" s="84"/>
      <c r="S985" s="48">
        <v>1</v>
      </c>
      <c r="T985" s="48">
        <v>1</v>
      </c>
      <c r="U985" s="49">
        <v>0</v>
      </c>
      <c r="V985" s="49">
        <v>1</v>
      </c>
      <c r="W985" s="49">
        <v>0</v>
      </c>
      <c r="X985" s="49">
        <v>1</v>
      </c>
      <c r="Y985" s="49">
        <v>0</v>
      </c>
      <c r="Z985" s="49">
        <v>1</v>
      </c>
      <c r="AA985" s="69">
        <v>985</v>
      </c>
      <c r="AB985" s="69"/>
      <c r="AC985" s="70"/>
      <c r="AD985" s="76">
        <v>361</v>
      </c>
      <c r="AE985" s="76">
        <v>223</v>
      </c>
      <c r="AF985" s="76">
        <v>1702</v>
      </c>
      <c r="AG985" s="76">
        <v>2140</v>
      </c>
      <c r="AH985" s="76"/>
      <c r="AI985" s="76" t="s">
        <v>5451</v>
      </c>
      <c r="AJ985" s="76" t="s">
        <v>6219</v>
      </c>
      <c r="AK985" s="76"/>
      <c r="AL985" s="76"/>
      <c r="AM985" s="78">
        <v>40455.04283564815</v>
      </c>
      <c r="AN985" s="76" t="s">
        <v>8071</v>
      </c>
      <c r="AO985" s="81" t="s">
        <v>9054</v>
      </c>
      <c r="AP985" s="76" t="s">
        <v>66</v>
      </c>
      <c r="AQ985" s="48"/>
      <c r="AR985" s="48"/>
      <c r="AS985" s="48"/>
      <c r="AT985" s="48"/>
      <c r="AU985" s="48"/>
      <c r="AV985" s="48"/>
      <c r="AW985" s="102" t="s">
        <v>11106</v>
      </c>
      <c r="AX985" s="102" t="s">
        <v>11106</v>
      </c>
      <c r="AY985" s="102" t="s">
        <v>11793</v>
      </c>
      <c r="AZ985" s="102" t="s">
        <v>11793</v>
      </c>
      <c r="BA985" s="2"/>
      <c r="BB985" s="3"/>
      <c r="BC985" s="3"/>
      <c r="BD985" s="3"/>
      <c r="BE985" s="3"/>
    </row>
    <row r="986" spans="1:57" x14ac:dyDescent="0.3">
      <c r="A986" s="62" t="s">
        <v>944</v>
      </c>
      <c r="B986" s="63"/>
      <c r="C986" s="63"/>
      <c r="D986" s="64"/>
      <c r="E986" s="66"/>
      <c r="F986" s="98" t="s">
        <v>7827</v>
      </c>
      <c r="G986" s="63"/>
      <c r="H986" s="67"/>
      <c r="I986" s="68"/>
      <c r="J986" s="68"/>
      <c r="K986" s="67" t="s">
        <v>10285</v>
      </c>
      <c r="L986" s="71"/>
      <c r="M986" s="72">
        <v>2840.29248046875</v>
      </c>
      <c r="N986" s="72">
        <v>9162.7412109375</v>
      </c>
      <c r="O986" s="73"/>
      <c r="P986" s="74"/>
      <c r="Q986" s="74"/>
      <c r="R986" s="84"/>
      <c r="S986" s="48">
        <v>1</v>
      </c>
      <c r="T986" s="48">
        <v>1</v>
      </c>
      <c r="U986" s="49">
        <v>0</v>
      </c>
      <c r="V986" s="49">
        <v>0</v>
      </c>
      <c r="W986" s="49">
        <v>0</v>
      </c>
      <c r="X986" s="49">
        <v>1</v>
      </c>
      <c r="Y986" s="49">
        <v>0</v>
      </c>
      <c r="Z986" s="49" t="s">
        <v>10536</v>
      </c>
      <c r="AA986" s="69">
        <v>986</v>
      </c>
      <c r="AB986" s="69"/>
      <c r="AC986" s="70"/>
      <c r="AD986" s="76">
        <v>62</v>
      </c>
      <c r="AE986" s="76">
        <v>274</v>
      </c>
      <c r="AF986" s="76">
        <v>2900</v>
      </c>
      <c r="AG986" s="76">
        <v>1769</v>
      </c>
      <c r="AH986" s="76"/>
      <c r="AI986" s="76" t="s">
        <v>5452</v>
      </c>
      <c r="AJ986" s="76"/>
      <c r="AK986" s="76"/>
      <c r="AL986" s="76"/>
      <c r="AM986" s="78">
        <v>41659.832395833335</v>
      </c>
      <c r="AN986" s="76" t="s">
        <v>8071</v>
      </c>
      <c r="AO986" s="81" t="s">
        <v>9055</v>
      </c>
      <c r="AP986" s="76" t="s">
        <v>66</v>
      </c>
      <c r="AQ986" s="48" t="s">
        <v>2296</v>
      </c>
      <c r="AR986" s="48" t="s">
        <v>2296</v>
      </c>
      <c r="AS986" s="48" t="s">
        <v>2350</v>
      </c>
      <c r="AT986" s="48" t="s">
        <v>2350</v>
      </c>
      <c r="AU986" s="48"/>
      <c r="AV986" s="48"/>
      <c r="AW986" s="102" t="s">
        <v>11107</v>
      </c>
      <c r="AX986" s="102" t="s">
        <v>11107</v>
      </c>
      <c r="AY986" s="102" t="s">
        <v>11794</v>
      </c>
      <c r="AZ986" s="102" t="s">
        <v>11794</v>
      </c>
      <c r="BA986" s="2"/>
      <c r="BB986" s="3"/>
      <c r="BC986" s="3"/>
      <c r="BD986" s="3"/>
      <c r="BE986" s="3"/>
    </row>
    <row r="987" spans="1:57" x14ac:dyDescent="0.3">
      <c r="A987" s="62" t="s">
        <v>945</v>
      </c>
      <c r="B987" s="63"/>
      <c r="C987" s="63"/>
      <c r="D987" s="64"/>
      <c r="E987" s="66"/>
      <c r="F987" s="98" t="s">
        <v>7828</v>
      </c>
      <c r="G987" s="63"/>
      <c r="H987" s="67"/>
      <c r="I987" s="68"/>
      <c r="J987" s="68"/>
      <c r="K987" s="67" t="s">
        <v>10286</v>
      </c>
      <c r="L987" s="71"/>
      <c r="M987" s="72">
        <v>3599.869384765625</v>
      </c>
      <c r="N987" s="72">
        <v>9483.2041015625</v>
      </c>
      <c r="O987" s="73"/>
      <c r="P987" s="74"/>
      <c r="Q987" s="74"/>
      <c r="R987" s="84"/>
      <c r="S987" s="48">
        <v>1</v>
      </c>
      <c r="T987" s="48">
        <v>1</v>
      </c>
      <c r="U987" s="49">
        <v>0</v>
      </c>
      <c r="V987" s="49">
        <v>0</v>
      </c>
      <c r="W987" s="49">
        <v>0</v>
      </c>
      <c r="X987" s="49">
        <v>1</v>
      </c>
      <c r="Y987" s="49">
        <v>0</v>
      </c>
      <c r="Z987" s="49" t="s">
        <v>10536</v>
      </c>
      <c r="AA987" s="69">
        <v>987</v>
      </c>
      <c r="AB987" s="69"/>
      <c r="AC987" s="70"/>
      <c r="AD987" s="76">
        <v>859</v>
      </c>
      <c r="AE987" s="76">
        <v>615</v>
      </c>
      <c r="AF987" s="76">
        <v>15696</v>
      </c>
      <c r="AG987" s="76">
        <v>16346</v>
      </c>
      <c r="AH987" s="76"/>
      <c r="AI987" s="76" t="s">
        <v>5453</v>
      </c>
      <c r="AJ987" s="76" t="s">
        <v>6220</v>
      </c>
      <c r="AK987" s="81" t="s">
        <v>6766</v>
      </c>
      <c r="AL987" s="76"/>
      <c r="AM987" s="78">
        <v>41110.840925925928</v>
      </c>
      <c r="AN987" s="76" t="s">
        <v>8071</v>
      </c>
      <c r="AO987" s="81" t="s">
        <v>9056</v>
      </c>
      <c r="AP987" s="76" t="s">
        <v>66</v>
      </c>
      <c r="AQ987" s="48"/>
      <c r="AR987" s="48"/>
      <c r="AS987" s="48"/>
      <c r="AT987" s="48"/>
      <c r="AU987" s="48"/>
      <c r="AV987" s="48"/>
      <c r="AW987" s="102" t="s">
        <v>11108</v>
      </c>
      <c r="AX987" s="102" t="s">
        <v>11108</v>
      </c>
      <c r="AY987" s="102" t="s">
        <v>11795</v>
      </c>
      <c r="AZ987" s="102" t="s">
        <v>11795</v>
      </c>
      <c r="BA987" s="2"/>
      <c r="BB987" s="3"/>
      <c r="BC987" s="3"/>
      <c r="BD987" s="3"/>
      <c r="BE987" s="3"/>
    </row>
    <row r="988" spans="1:57" x14ac:dyDescent="0.3">
      <c r="A988" s="62" t="s">
        <v>947</v>
      </c>
      <c r="B988" s="63"/>
      <c r="C988" s="63"/>
      <c r="D988" s="64"/>
      <c r="E988" s="66"/>
      <c r="F988" s="98" t="s">
        <v>7829</v>
      </c>
      <c r="G988" s="63"/>
      <c r="H988" s="67"/>
      <c r="I988" s="68"/>
      <c r="J988" s="68"/>
      <c r="K988" s="67" t="s">
        <v>10287</v>
      </c>
      <c r="L988" s="71"/>
      <c r="M988" s="72">
        <v>4338.408203125</v>
      </c>
      <c r="N988" s="72">
        <v>5701.85546875</v>
      </c>
      <c r="O988" s="73"/>
      <c r="P988" s="74"/>
      <c r="Q988" s="74"/>
      <c r="R988" s="84"/>
      <c r="S988" s="48">
        <v>0</v>
      </c>
      <c r="T988" s="48">
        <v>1</v>
      </c>
      <c r="U988" s="49">
        <v>0</v>
      </c>
      <c r="V988" s="49">
        <v>0.04</v>
      </c>
      <c r="W988" s="49">
        <v>0</v>
      </c>
      <c r="X988" s="49">
        <v>0.55888199999999999</v>
      </c>
      <c r="Y988" s="49">
        <v>0</v>
      </c>
      <c r="Z988" s="49">
        <v>0</v>
      </c>
      <c r="AA988" s="69">
        <v>988</v>
      </c>
      <c r="AB988" s="69"/>
      <c r="AC988" s="70"/>
      <c r="AD988" s="76">
        <v>622</v>
      </c>
      <c r="AE988" s="76">
        <v>88</v>
      </c>
      <c r="AF988" s="76">
        <v>35597</v>
      </c>
      <c r="AG988" s="76">
        <v>57843</v>
      </c>
      <c r="AH988" s="76"/>
      <c r="AI988" s="76" t="s">
        <v>5454</v>
      </c>
      <c r="AJ988" s="76"/>
      <c r="AK988" s="76"/>
      <c r="AL988" s="76"/>
      <c r="AM988" s="78">
        <v>43645.781608796293</v>
      </c>
      <c r="AN988" s="76" t="s">
        <v>8071</v>
      </c>
      <c r="AO988" s="81" t="s">
        <v>9057</v>
      </c>
      <c r="AP988" s="76" t="s">
        <v>66</v>
      </c>
      <c r="AQ988" s="48"/>
      <c r="AR988" s="48"/>
      <c r="AS988" s="48"/>
      <c r="AT988" s="48"/>
      <c r="AU988" s="48"/>
      <c r="AV988" s="48"/>
      <c r="AW988" s="102" t="s">
        <v>10920</v>
      </c>
      <c r="AX988" s="102" t="s">
        <v>10920</v>
      </c>
      <c r="AY988" s="102" t="s">
        <v>11608</v>
      </c>
      <c r="AZ988" s="102" t="s">
        <v>11608</v>
      </c>
      <c r="BA988" s="2"/>
      <c r="BB988" s="3"/>
      <c r="BC988" s="3"/>
      <c r="BD988" s="3"/>
      <c r="BE988" s="3"/>
    </row>
    <row r="989" spans="1:57" x14ac:dyDescent="0.3">
      <c r="A989" s="62" t="s">
        <v>948</v>
      </c>
      <c r="B989" s="63"/>
      <c r="C989" s="63"/>
      <c r="D989" s="64"/>
      <c r="E989" s="66"/>
      <c r="F989" s="98" t="s">
        <v>7830</v>
      </c>
      <c r="G989" s="63"/>
      <c r="H989" s="67"/>
      <c r="I989" s="68"/>
      <c r="J989" s="68"/>
      <c r="K989" s="67" t="s">
        <v>10288</v>
      </c>
      <c r="L989" s="71"/>
      <c r="M989" s="72">
        <v>6165.2705078125</v>
      </c>
      <c r="N989" s="72">
        <v>9642.1953125</v>
      </c>
      <c r="O989" s="73"/>
      <c r="P989" s="74"/>
      <c r="Q989" s="74"/>
      <c r="R989" s="84"/>
      <c r="S989" s="48">
        <v>1</v>
      </c>
      <c r="T989" s="48">
        <v>1</v>
      </c>
      <c r="U989" s="49">
        <v>0</v>
      </c>
      <c r="V989" s="49">
        <v>0</v>
      </c>
      <c r="W989" s="49">
        <v>0</v>
      </c>
      <c r="X989" s="49">
        <v>1</v>
      </c>
      <c r="Y989" s="49">
        <v>0</v>
      </c>
      <c r="Z989" s="49" t="s">
        <v>10536</v>
      </c>
      <c r="AA989" s="69">
        <v>989</v>
      </c>
      <c r="AB989" s="69"/>
      <c r="AC989" s="70"/>
      <c r="AD989" s="76">
        <v>1068</v>
      </c>
      <c r="AE989" s="76">
        <v>1572</v>
      </c>
      <c r="AF989" s="76">
        <v>45036</v>
      </c>
      <c r="AG989" s="76">
        <v>34277</v>
      </c>
      <c r="AH989" s="76"/>
      <c r="AI989" s="76" t="s">
        <v>5455</v>
      </c>
      <c r="AJ989" s="76" t="s">
        <v>6221</v>
      </c>
      <c r="AK989" s="81" t="s">
        <v>6767</v>
      </c>
      <c r="AL989" s="76"/>
      <c r="AM989" s="78">
        <v>42829.966793981483</v>
      </c>
      <c r="AN989" s="76" t="s">
        <v>8071</v>
      </c>
      <c r="AO989" s="81" t="s">
        <v>9058</v>
      </c>
      <c r="AP989" s="76" t="s">
        <v>66</v>
      </c>
      <c r="AQ989" s="48"/>
      <c r="AR989" s="48"/>
      <c r="AS989" s="48"/>
      <c r="AT989" s="48"/>
      <c r="AU989" s="48"/>
      <c r="AV989" s="48"/>
      <c r="AW989" s="102" t="s">
        <v>11109</v>
      </c>
      <c r="AX989" s="102" t="s">
        <v>11109</v>
      </c>
      <c r="AY989" s="102" t="s">
        <v>11796</v>
      </c>
      <c r="AZ989" s="102" t="s">
        <v>11796</v>
      </c>
      <c r="BA989" s="2"/>
      <c r="BB989" s="3"/>
      <c r="BC989" s="3"/>
      <c r="BD989" s="3"/>
      <c r="BE989" s="3"/>
    </row>
    <row r="990" spans="1:57" x14ac:dyDescent="0.3">
      <c r="A990" s="62" t="s">
        <v>949</v>
      </c>
      <c r="B990" s="63"/>
      <c r="C990" s="63"/>
      <c r="D990" s="64"/>
      <c r="E990" s="66"/>
      <c r="F990" s="98" t="s">
        <v>7831</v>
      </c>
      <c r="G990" s="63"/>
      <c r="H990" s="67"/>
      <c r="I990" s="68"/>
      <c r="J990" s="68"/>
      <c r="K990" s="67" t="s">
        <v>10289</v>
      </c>
      <c r="L990" s="71"/>
      <c r="M990" s="72">
        <v>1814.830322265625</v>
      </c>
      <c r="N990" s="72">
        <v>2598.49267578125</v>
      </c>
      <c r="O990" s="73"/>
      <c r="P990" s="74"/>
      <c r="Q990" s="74"/>
      <c r="R990" s="84"/>
      <c r="S990" s="48">
        <v>0</v>
      </c>
      <c r="T990" s="48">
        <v>1</v>
      </c>
      <c r="U990" s="49">
        <v>0</v>
      </c>
      <c r="V990" s="49">
        <v>0.111111</v>
      </c>
      <c r="W990" s="49">
        <v>0</v>
      </c>
      <c r="X990" s="49">
        <v>0.58536600000000005</v>
      </c>
      <c r="Y990" s="49">
        <v>0</v>
      </c>
      <c r="Z990" s="49">
        <v>0</v>
      </c>
      <c r="AA990" s="69">
        <v>990</v>
      </c>
      <c r="AB990" s="69"/>
      <c r="AC990" s="70"/>
      <c r="AD990" s="76">
        <v>925</v>
      </c>
      <c r="AE990" s="76">
        <v>6710</v>
      </c>
      <c r="AF990" s="76">
        <v>25943</v>
      </c>
      <c r="AG990" s="76">
        <v>6985</v>
      </c>
      <c r="AH990" s="76"/>
      <c r="AI990" s="76" t="s">
        <v>5456</v>
      </c>
      <c r="AJ990" s="76" t="s">
        <v>5666</v>
      </c>
      <c r="AK990" s="81" t="s">
        <v>6768</v>
      </c>
      <c r="AL990" s="76"/>
      <c r="AM990" s="78">
        <v>39226.669895833336</v>
      </c>
      <c r="AN990" s="76" t="s">
        <v>8071</v>
      </c>
      <c r="AO990" s="81" t="s">
        <v>9059</v>
      </c>
      <c r="AP990" s="76" t="s">
        <v>66</v>
      </c>
      <c r="AQ990" s="48"/>
      <c r="AR990" s="48"/>
      <c r="AS990" s="48"/>
      <c r="AT990" s="48"/>
      <c r="AU990" s="48"/>
      <c r="AV990" s="48"/>
      <c r="AW990" s="102" t="s">
        <v>10845</v>
      </c>
      <c r="AX990" s="102" t="s">
        <v>10845</v>
      </c>
      <c r="AY990" s="102" t="s">
        <v>11534</v>
      </c>
      <c r="AZ990" s="102" t="s">
        <v>11534</v>
      </c>
      <c r="BA990" s="2"/>
      <c r="BB990" s="3"/>
      <c r="BC990" s="3"/>
      <c r="BD990" s="3"/>
      <c r="BE990" s="3"/>
    </row>
    <row r="991" spans="1:57" x14ac:dyDescent="0.3">
      <c r="A991" s="62" t="s">
        <v>950</v>
      </c>
      <c r="B991" s="63"/>
      <c r="C991" s="63"/>
      <c r="D991" s="64"/>
      <c r="E991" s="66"/>
      <c r="F991" s="98" t="s">
        <v>7832</v>
      </c>
      <c r="G991" s="63"/>
      <c r="H991" s="67"/>
      <c r="I991" s="68"/>
      <c r="J991" s="68"/>
      <c r="K991" s="67" t="s">
        <v>10290</v>
      </c>
      <c r="L991" s="71"/>
      <c r="M991" s="72">
        <v>1102.929931640625</v>
      </c>
      <c r="N991" s="72">
        <v>9417.728515625</v>
      </c>
      <c r="O991" s="73"/>
      <c r="P991" s="74"/>
      <c r="Q991" s="74"/>
      <c r="R991" s="84"/>
      <c r="S991" s="48">
        <v>1</v>
      </c>
      <c r="T991" s="48">
        <v>1</v>
      </c>
      <c r="U991" s="49">
        <v>0</v>
      </c>
      <c r="V991" s="49">
        <v>0</v>
      </c>
      <c r="W991" s="49">
        <v>0</v>
      </c>
      <c r="X991" s="49">
        <v>1</v>
      </c>
      <c r="Y991" s="49">
        <v>0</v>
      </c>
      <c r="Z991" s="49" t="s">
        <v>10536</v>
      </c>
      <c r="AA991" s="69">
        <v>991</v>
      </c>
      <c r="AB991" s="69"/>
      <c r="AC991" s="70"/>
      <c r="AD991" s="76">
        <v>4332</v>
      </c>
      <c r="AE991" s="76">
        <v>5551</v>
      </c>
      <c r="AF991" s="76">
        <v>229481</v>
      </c>
      <c r="AG991" s="76">
        <v>32666</v>
      </c>
      <c r="AH991" s="76"/>
      <c r="AI991" s="76" t="s">
        <v>5457</v>
      </c>
      <c r="AJ991" s="76" t="s">
        <v>6222</v>
      </c>
      <c r="AK991" s="76"/>
      <c r="AL991" s="76"/>
      <c r="AM991" s="78">
        <v>39906.88490740741</v>
      </c>
      <c r="AN991" s="76" t="s">
        <v>8071</v>
      </c>
      <c r="AO991" s="81" t="s">
        <v>9060</v>
      </c>
      <c r="AP991" s="76" t="s">
        <v>66</v>
      </c>
      <c r="AQ991" s="48"/>
      <c r="AR991" s="48"/>
      <c r="AS991" s="48"/>
      <c r="AT991" s="48"/>
      <c r="AU991" s="48"/>
      <c r="AV991" s="48"/>
      <c r="AW991" s="102" t="s">
        <v>11110</v>
      </c>
      <c r="AX991" s="102" t="s">
        <v>11110</v>
      </c>
      <c r="AY991" s="102" t="s">
        <v>11797</v>
      </c>
      <c r="AZ991" s="102" t="s">
        <v>11797</v>
      </c>
      <c r="BA991" s="2"/>
      <c r="BB991" s="3"/>
      <c r="BC991" s="3"/>
      <c r="BD991" s="3"/>
      <c r="BE991" s="3"/>
    </row>
    <row r="992" spans="1:57" x14ac:dyDescent="0.3">
      <c r="A992" s="62" t="s">
        <v>951</v>
      </c>
      <c r="B992" s="63"/>
      <c r="C992" s="63"/>
      <c r="D992" s="64"/>
      <c r="E992" s="66"/>
      <c r="F992" s="98" t="s">
        <v>7833</v>
      </c>
      <c r="G992" s="63"/>
      <c r="H992" s="67"/>
      <c r="I992" s="68"/>
      <c r="J992" s="68"/>
      <c r="K992" s="67" t="s">
        <v>10291</v>
      </c>
      <c r="L992" s="71"/>
      <c r="M992" s="72">
        <v>6329.6025390625</v>
      </c>
      <c r="N992" s="72">
        <v>9618.1376953125</v>
      </c>
      <c r="O992" s="73"/>
      <c r="P992" s="74"/>
      <c r="Q992" s="74"/>
      <c r="R992" s="84"/>
      <c r="S992" s="48">
        <v>1</v>
      </c>
      <c r="T992" s="48">
        <v>1</v>
      </c>
      <c r="U992" s="49">
        <v>0</v>
      </c>
      <c r="V992" s="49">
        <v>0</v>
      </c>
      <c r="W992" s="49">
        <v>0</v>
      </c>
      <c r="X992" s="49">
        <v>1</v>
      </c>
      <c r="Y992" s="49">
        <v>0</v>
      </c>
      <c r="Z992" s="49" t="s">
        <v>10536</v>
      </c>
      <c r="AA992" s="69">
        <v>992</v>
      </c>
      <c r="AB992" s="69"/>
      <c r="AC992" s="70"/>
      <c r="AD992" s="76">
        <v>563</v>
      </c>
      <c r="AE992" s="76">
        <v>383</v>
      </c>
      <c r="AF992" s="76">
        <v>14095</v>
      </c>
      <c r="AG992" s="76">
        <v>3268</v>
      </c>
      <c r="AH992" s="76"/>
      <c r="AI992" s="76" t="s">
        <v>5458</v>
      </c>
      <c r="AJ992" s="76" t="s">
        <v>6223</v>
      </c>
      <c r="AK992" s="76"/>
      <c r="AL992" s="76"/>
      <c r="AM992" s="78">
        <v>39991.730763888889</v>
      </c>
      <c r="AN992" s="76" t="s">
        <v>8071</v>
      </c>
      <c r="AO992" s="81" t="s">
        <v>9061</v>
      </c>
      <c r="AP992" s="76" t="s">
        <v>66</v>
      </c>
      <c r="AQ992" s="48"/>
      <c r="AR992" s="48"/>
      <c r="AS992" s="48"/>
      <c r="AT992" s="48"/>
      <c r="AU992" s="48"/>
      <c r="AV992" s="48"/>
      <c r="AW992" s="102" t="s">
        <v>11111</v>
      </c>
      <c r="AX992" s="102" t="s">
        <v>11111</v>
      </c>
      <c r="AY992" s="102" t="s">
        <v>11798</v>
      </c>
      <c r="AZ992" s="102" t="s">
        <v>11798</v>
      </c>
      <c r="BA992" s="2"/>
      <c r="BB992" s="3"/>
      <c r="BC992" s="3"/>
      <c r="BD992" s="3"/>
      <c r="BE992" s="3"/>
    </row>
    <row r="993" spans="1:57" x14ac:dyDescent="0.3">
      <c r="A993" s="62" t="s">
        <v>952</v>
      </c>
      <c r="B993" s="63"/>
      <c r="C993" s="63"/>
      <c r="D993" s="64"/>
      <c r="E993" s="66"/>
      <c r="F993" s="98" t="s">
        <v>7834</v>
      </c>
      <c r="G993" s="63"/>
      <c r="H993" s="67"/>
      <c r="I993" s="68"/>
      <c r="J993" s="68"/>
      <c r="K993" s="67" t="s">
        <v>10292</v>
      </c>
      <c r="L993" s="71"/>
      <c r="M993" s="72">
        <v>4685.67236328125</v>
      </c>
      <c r="N993" s="72">
        <v>9366.01171875</v>
      </c>
      <c r="O993" s="73"/>
      <c r="P993" s="74"/>
      <c r="Q993" s="74"/>
      <c r="R993" s="84"/>
      <c r="S993" s="48">
        <v>1</v>
      </c>
      <c r="T993" s="48">
        <v>1</v>
      </c>
      <c r="U993" s="49">
        <v>0</v>
      </c>
      <c r="V993" s="49">
        <v>0</v>
      </c>
      <c r="W993" s="49">
        <v>0</v>
      </c>
      <c r="X993" s="49">
        <v>1</v>
      </c>
      <c r="Y993" s="49">
        <v>0</v>
      </c>
      <c r="Z993" s="49" t="s">
        <v>10536</v>
      </c>
      <c r="AA993" s="69">
        <v>993</v>
      </c>
      <c r="AB993" s="69"/>
      <c r="AC993" s="70"/>
      <c r="AD993" s="76">
        <v>315</v>
      </c>
      <c r="AE993" s="76">
        <v>60</v>
      </c>
      <c r="AF993" s="76">
        <v>561</v>
      </c>
      <c r="AG993" s="76">
        <v>4416</v>
      </c>
      <c r="AH993" s="76"/>
      <c r="AI993" s="76" t="s">
        <v>5459</v>
      </c>
      <c r="AJ993" s="76" t="s">
        <v>5686</v>
      </c>
      <c r="AK993" s="76"/>
      <c r="AL993" s="76"/>
      <c r="AM993" s="78">
        <v>42664.707916666666</v>
      </c>
      <c r="AN993" s="76" t="s">
        <v>8071</v>
      </c>
      <c r="AO993" s="81" t="s">
        <v>9062</v>
      </c>
      <c r="AP993" s="76" t="s">
        <v>66</v>
      </c>
      <c r="AQ993" s="48"/>
      <c r="AR993" s="48"/>
      <c r="AS993" s="48"/>
      <c r="AT993" s="48"/>
      <c r="AU993" s="48" t="s">
        <v>2435</v>
      </c>
      <c r="AV993" s="48" t="s">
        <v>2435</v>
      </c>
      <c r="AW993" s="102" t="s">
        <v>11112</v>
      </c>
      <c r="AX993" s="102" t="s">
        <v>11112</v>
      </c>
      <c r="AY993" s="102" t="s">
        <v>11799</v>
      </c>
      <c r="AZ993" s="102" t="s">
        <v>11799</v>
      </c>
      <c r="BA993" s="2"/>
      <c r="BB993" s="3"/>
      <c r="BC993" s="3"/>
      <c r="BD993" s="3"/>
      <c r="BE993" s="3"/>
    </row>
    <row r="994" spans="1:57" x14ac:dyDescent="0.3">
      <c r="A994" s="62" t="s">
        <v>953</v>
      </c>
      <c r="B994" s="63"/>
      <c r="C994" s="63"/>
      <c r="D994" s="64"/>
      <c r="E994" s="66"/>
      <c r="F994" s="98" t="s">
        <v>7835</v>
      </c>
      <c r="G994" s="63"/>
      <c r="H994" s="67"/>
      <c r="I994" s="68"/>
      <c r="J994" s="68"/>
      <c r="K994" s="67" t="s">
        <v>10293</v>
      </c>
      <c r="L994" s="71"/>
      <c r="M994" s="72">
        <v>4590.47705078125</v>
      </c>
      <c r="N994" s="72">
        <v>9120.6689453125</v>
      </c>
      <c r="O994" s="73"/>
      <c r="P994" s="74"/>
      <c r="Q994" s="74"/>
      <c r="R994" s="84"/>
      <c r="S994" s="48">
        <v>1</v>
      </c>
      <c r="T994" s="48">
        <v>1</v>
      </c>
      <c r="U994" s="49">
        <v>0</v>
      </c>
      <c r="V994" s="49">
        <v>0</v>
      </c>
      <c r="W994" s="49">
        <v>0</v>
      </c>
      <c r="X994" s="49">
        <v>1</v>
      </c>
      <c r="Y994" s="49">
        <v>0</v>
      </c>
      <c r="Z994" s="49" t="s">
        <v>10536</v>
      </c>
      <c r="AA994" s="69">
        <v>994</v>
      </c>
      <c r="AB994" s="69"/>
      <c r="AC994" s="70"/>
      <c r="AD994" s="76">
        <v>137</v>
      </c>
      <c r="AE994" s="76">
        <v>496</v>
      </c>
      <c r="AF994" s="76">
        <v>30415</v>
      </c>
      <c r="AG994" s="76">
        <v>21058</v>
      </c>
      <c r="AH994" s="76"/>
      <c r="AI994" s="76" t="s">
        <v>5460</v>
      </c>
      <c r="AJ994" s="76" t="s">
        <v>6224</v>
      </c>
      <c r="AK994" s="81" t="s">
        <v>6769</v>
      </c>
      <c r="AL994" s="76"/>
      <c r="AM994" s="78">
        <v>40606.759965277779</v>
      </c>
      <c r="AN994" s="76" t="s">
        <v>8071</v>
      </c>
      <c r="AO994" s="81" t="s">
        <v>9063</v>
      </c>
      <c r="AP994" s="76" t="s">
        <v>66</v>
      </c>
      <c r="AQ994" s="48"/>
      <c r="AR994" s="48"/>
      <c r="AS994" s="48"/>
      <c r="AT994" s="48"/>
      <c r="AU994" s="48"/>
      <c r="AV994" s="48"/>
      <c r="AW994" s="102" t="s">
        <v>11113</v>
      </c>
      <c r="AX994" s="102" t="s">
        <v>11113</v>
      </c>
      <c r="AY994" s="102" t="s">
        <v>11800</v>
      </c>
      <c r="AZ994" s="102" t="s">
        <v>11800</v>
      </c>
      <c r="BA994" s="2"/>
      <c r="BB994" s="3"/>
      <c r="BC994" s="3"/>
      <c r="BD994" s="3"/>
      <c r="BE994" s="3"/>
    </row>
    <row r="995" spans="1:57" x14ac:dyDescent="0.3">
      <c r="A995" s="62" t="s">
        <v>954</v>
      </c>
      <c r="B995" s="63"/>
      <c r="C995" s="63"/>
      <c r="D995" s="64"/>
      <c r="E995" s="66"/>
      <c r="F995" s="98" t="s">
        <v>7836</v>
      </c>
      <c r="G995" s="63"/>
      <c r="H995" s="67"/>
      <c r="I995" s="68"/>
      <c r="J995" s="68"/>
      <c r="K995" s="67" t="s">
        <v>10294</v>
      </c>
      <c r="L995" s="71"/>
      <c r="M995" s="72">
        <v>6203.08349609375</v>
      </c>
      <c r="N995" s="72">
        <v>873.09356689453125</v>
      </c>
      <c r="O995" s="73"/>
      <c r="P995" s="74"/>
      <c r="Q995" s="74"/>
      <c r="R995" s="84"/>
      <c r="S995" s="48">
        <v>0</v>
      </c>
      <c r="T995" s="48">
        <v>1</v>
      </c>
      <c r="U995" s="49">
        <v>0</v>
      </c>
      <c r="V995" s="49">
        <v>1</v>
      </c>
      <c r="W995" s="49">
        <v>0</v>
      </c>
      <c r="X995" s="49">
        <v>1</v>
      </c>
      <c r="Y995" s="49">
        <v>0</v>
      </c>
      <c r="Z995" s="49">
        <v>0</v>
      </c>
      <c r="AA995" s="69">
        <v>995</v>
      </c>
      <c r="AB995" s="69"/>
      <c r="AC995" s="70"/>
      <c r="AD995" s="76">
        <v>782</v>
      </c>
      <c r="AE995" s="76">
        <v>803</v>
      </c>
      <c r="AF995" s="76">
        <v>20059</v>
      </c>
      <c r="AG995" s="76">
        <v>87229</v>
      </c>
      <c r="AH995" s="76"/>
      <c r="AI995" s="76" t="s">
        <v>5461</v>
      </c>
      <c r="AJ995" s="76" t="s">
        <v>6225</v>
      </c>
      <c r="AK995" s="76"/>
      <c r="AL995" s="76"/>
      <c r="AM995" s="78">
        <v>41647.962256944447</v>
      </c>
      <c r="AN995" s="76" t="s">
        <v>8071</v>
      </c>
      <c r="AO995" s="81" t="s">
        <v>9064</v>
      </c>
      <c r="AP995" s="76" t="s">
        <v>66</v>
      </c>
      <c r="AQ995" s="48"/>
      <c r="AR995" s="48"/>
      <c r="AS995" s="48"/>
      <c r="AT995" s="48"/>
      <c r="AU995" s="48"/>
      <c r="AV995" s="48"/>
      <c r="AW995" s="102" t="s">
        <v>11114</v>
      </c>
      <c r="AX995" s="102" t="s">
        <v>11114</v>
      </c>
      <c r="AY995" s="102" t="s">
        <v>11801</v>
      </c>
      <c r="AZ995" s="102" t="s">
        <v>11801</v>
      </c>
      <c r="BA995" s="2"/>
      <c r="BB995" s="3"/>
      <c r="BC995" s="3"/>
      <c r="BD995" s="3"/>
      <c r="BE995" s="3"/>
    </row>
    <row r="996" spans="1:57" x14ac:dyDescent="0.3">
      <c r="A996" s="62" t="s">
        <v>1385</v>
      </c>
      <c r="B996" s="63"/>
      <c r="C996" s="63"/>
      <c r="D996" s="64"/>
      <c r="E996" s="66"/>
      <c r="F996" s="98" t="s">
        <v>7837</v>
      </c>
      <c r="G996" s="63"/>
      <c r="H996" s="67"/>
      <c r="I996" s="68"/>
      <c r="J996" s="68"/>
      <c r="K996" s="67" t="s">
        <v>10295</v>
      </c>
      <c r="L996" s="71"/>
      <c r="M996" s="72">
        <v>6295.66650390625</v>
      </c>
      <c r="N996" s="72">
        <v>956.24530029296875</v>
      </c>
      <c r="O996" s="73"/>
      <c r="P996" s="74"/>
      <c r="Q996" s="74"/>
      <c r="R996" s="84"/>
      <c r="S996" s="48">
        <v>1</v>
      </c>
      <c r="T996" s="48">
        <v>0</v>
      </c>
      <c r="U996" s="49">
        <v>0</v>
      </c>
      <c r="V996" s="49">
        <v>1</v>
      </c>
      <c r="W996" s="49">
        <v>0</v>
      </c>
      <c r="X996" s="49">
        <v>1</v>
      </c>
      <c r="Y996" s="49">
        <v>0</v>
      </c>
      <c r="Z996" s="49">
        <v>0</v>
      </c>
      <c r="AA996" s="69">
        <v>996</v>
      </c>
      <c r="AB996" s="69"/>
      <c r="AC996" s="70"/>
      <c r="AD996" s="76">
        <v>10994</v>
      </c>
      <c r="AE996" s="76">
        <v>11581</v>
      </c>
      <c r="AF996" s="76">
        <v>91711</v>
      </c>
      <c r="AG996" s="76">
        <v>37644</v>
      </c>
      <c r="AH996" s="76"/>
      <c r="AI996" s="76" t="s">
        <v>5462</v>
      </c>
      <c r="AJ996" s="76" t="s">
        <v>6226</v>
      </c>
      <c r="AK996" s="76"/>
      <c r="AL996" s="76"/>
      <c r="AM996" s="78">
        <v>41268.566990740743</v>
      </c>
      <c r="AN996" s="76" t="s">
        <v>8071</v>
      </c>
      <c r="AO996" s="81" t="s">
        <v>9065</v>
      </c>
      <c r="AP996" s="76" t="s">
        <v>65</v>
      </c>
      <c r="AQ996" s="48"/>
      <c r="AR996" s="48"/>
      <c r="AS996" s="48"/>
      <c r="AT996" s="48"/>
      <c r="AU996" s="48"/>
      <c r="AV996" s="48"/>
      <c r="AW996" s="48"/>
      <c r="AX996" s="48"/>
      <c r="AY996" s="48"/>
      <c r="AZ996" s="48"/>
      <c r="BA996" s="2"/>
      <c r="BB996" s="3"/>
      <c r="BC996" s="3"/>
      <c r="BD996" s="3"/>
      <c r="BE996" s="3"/>
    </row>
    <row r="997" spans="1:57" x14ac:dyDescent="0.3">
      <c r="A997" s="62" t="s">
        <v>955</v>
      </c>
      <c r="B997" s="63"/>
      <c r="C997" s="63"/>
      <c r="D997" s="64"/>
      <c r="E997" s="66"/>
      <c r="F997" s="98" t="s">
        <v>7838</v>
      </c>
      <c r="G997" s="63"/>
      <c r="H997" s="67"/>
      <c r="I997" s="68"/>
      <c r="J997" s="68"/>
      <c r="K997" s="67" t="s">
        <v>10296</v>
      </c>
      <c r="L997" s="71"/>
      <c r="M997" s="72">
        <v>7273.3359375</v>
      </c>
      <c r="N997" s="72">
        <v>6445.1982421875</v>
      </c>
      <c r="O997" s="73"/>
      <c r="P997" s="74"/>
      <c r="Q997" s="74"/>
      <c r="R997" s="84"/>
      <c r="S997" s="48">
        <v>0</v>
      </c>
      <c r="T997" s="48">
        <v>1</v>
      </c>
      <c r="U997" s="49">
        <v>0</v>
      </c>
      <c r="V997" s="49">
        <v>6.9439999999999997E-3</v>
      </c>
      <c r="W997" s="49">
        <v>0</v>
      </c>
      <c r="X997" s="49">
        <v>0.54690300000000003</v>
      </c>
      <c r="Y997" s="49">
        <v>0</v>
      </c>
      <c r="Z997" s="49">
        <v>0</v>
      </c>
      <c r="AA997" s="69">
        <v>997</v>
      </c>
      <c r="AB997" s="69"/>
      <c r="AC997" s="70"/>
      <c r="AD997" s="76">
        <v>161</v>
      </c>
      <c r="AE997" s="76">
        <v>243</v>
      </c>
      <c r="AF997" s="76">
        <v>27227</v>
      </c>
      <c r="AG997" s="76">
        <v>45095</v>
      </c>
      <c r="AH997" s="76"/>
      <c r="AI997" s="76" t="s">
        <v>5463</v>
      </c>
      <c r="AJ997" s="76" t="s">
        <v>6227</v>
      </c>
      <c r="AK997" s="76"/>
      <c r="AL997" s="76"/>
      <c r="AM997" s="78">
        <v>41004.754618055558</v>
      </c>
      <c r="AN997" s="76" t="s">
        <v>8071</v>
      </c>
      <c r="AO997" s="81" t="s">
        <v>9066</v>
      </c>
      <c r="AP997" s="76" t="s">
        <v>66</v>
      </c>
      <c r="AQ997" s="48" t="s">
        <v>2126</v>
      </c>
      <c r="AR997" s="48" t="s">
        <v>2126</v>
      </c>
      <c r="AS997" s="48" t="s">
        <v>2350</v>
      </c>
      <c r="AT997" s="48" t="s">
        <v>2350</v>
      </c>
      <c r="AU997" s="48"/>
      <c r="AV997" s="48"/>
      <c r="AW997" s="102" t="s">
        <v>10618</v>
      </c>
      <c r="AX997" s="102" t="s">
        <v>10618</v>
      </c>
      <c r="AY997" s="102" t="s">
        <v>11307</v>
      </c>
      <c r="AZ997" s="102" t="s">
        <v>11307</v>
      </c>
      <c r="BA997" s="2"/>
      <c r="BB997" s="3"/>
      <c r="BC997" s="3"/>
      <c r="BD997" s="3"/>
      <c r="BE997" s="3"/>
    </row>
    <row r="998" spans="1:57" x14ac:dyDescent="0.3">
      <c r="A998" s="62" t="s">
        <v>956</v>
      </c>
      <c r="B998" s="63"/>
      <c r="C998" s="63"/>
      <c r="D998" s="64"/>
      <c r="E998" s="66"/>
      <c r="F998" s="98" t="s">
        <v>7839</v>
      </c>
      <c r="G998" s="63"/>
      <c r="H998" s="67"/>
      <c r="I998" s="68"/>
      <c r="J998" s="68"/>
      <c r="K998" s="67" t="s">
        <v>10297</v>
      </c>
      <c r="L998" s="71"/>
      <c r="M998" s="72">
        <v>6203.08349609375</v>
      </c>
      <c r="N998" s="72">
        <v>623.63824462890625</v>
      </c>
      <c r="O998" s="73"/>
      <c r="P998" s="74"/>
      <c r="Q998" s="74"/>
      <c r="R998" s="84"/>
      <c r="S998" s="48">
        <v>0</v>
      </c>
      <c r="T998" s="48">
        <v>1</v>
      </c>
      <c r="U998" s="49">
        <v>0</v>
      </c>
      <c r="V998" s="49">
        <v>1</v>
      </c>
      <c r="W998" s="49">
        <v>0</v>
      </c>
      <c r="X998" s="49">
        <v>1</v>
      </c>
      <c r="Y998" s="49">
        <v>0</v>
      </c>
      <c r="Z998" s="49">
        <v>0</v>
      </c>
      <c r="AA998" s="69">
        <v>998</v>
      </c>
      <c r="AB998" s="69"/>
      <c r="AC998" s="70"/>
      <c r="AD998" s="76">
        <v>88</v>
      </c>
      <c r="AE998" s="76">
        <v>66</v>
      </c>
      <c r="AF998" s="76">
        <v>5851</v>
      </c>
      <c r="AG998" s="76">
        <v>7806</v>
      </c>
      <c r="AH998" s="76"/>
      <c r="AI998" s="76" t="s">
        <v>5464</v>
      </c>
      <c r="AJ998" s="76" t="s">
        <v>6228</v>
      </c>
      <c r="AK998" s="76"/>
      <c r="AL998" s="76"/>
      <c r="AM998" s="78">
        <v>42970.343032407407</v>
      </c>
      <c r="AN998" s="76" t="s">
        <v>8071</v>
      </c>
      <c r="AO998" s="81" t="s">
        <v>9067</v>
      </c>
      <c r="AP998" s="76" t="s">
        <v>66</v>
      </c>
      <c r="AQ998" s="48"/>
      <c r="AR998" s="48"/>
      <c r="AS998" s="48"/>
      <c r="AT998" s="48"/>
      <c r="AU998" s="48" t="s">
        <v>2390</v>
      </c>
      <c r="AV998" s="48" t="s">
        <v>2390</v>
      </c>
      <c r="AW998" s="102" t="s">
        <v>11115</v>
      </c>
      <c r="AX998" s="102" t="s">
        <v>11115</v>
      </c>
      <c r="AY998" s="102" t="s">
        <v>11802</v>
      </c>
      <c r="AZ998" s="102" t="s">
        <v>11802</v>
      </c>
      <c r="BA998" s="2"/>
      <c r="BB998" s="3"/>
      <c r="BC998" s="3"/>
      <c r="BD998" s="3"/>
      <c r="BE998" s="3"/>
    </row>
    <row r="999" spans="1:57" x14ac:dyDescent="0.3">
      <c r="A999" s="62" t="s">
        <v>1386</v>
      </c>
      <c r="B999" s="63"/>
      <c r="C999" s="63"/>
      <c r="D999" s="64"/>
      <c r="E999" s="66"/>
      <c r="F999" s="98" t="s">
        <v>7840</v>
      </c>
      <c r="G999" s="63"/>
      <c r="H999" s="67"/>
      <c r="I999" s="68"/>
      <c r="J999" s="68"/>
      <c r="K999" s="67" t="s">
        <v>10298</v>
      </c>
      <c r="L999" s="71"/>
      <c r="M999" s="72">
        <v>6295.66650390625</v>
      </c>
      <c r="N999" s="72">
        <v>561.2744140625</v>
      </c>
      <c r="O999" s="73"/>
      <c r="P999" s="74"/>
      <c r="Q999" s="74"/>
      <c r="R999" s="84"/>
      <c r="S999" s="48">
        <v>1</v>
      </c>
      <c r="T999" s="48">
        <v>0</v>
      </c>
      <c r="U999" s="49">
        <v>0</v>
      </c>
      <c r="V999" s="49">
        <v>1</v>
      </c>
      <c r="W999" s="49">
        <v>0</v>
      </c>
      <c r="X999" s="49">
        <v>1</v>
      </c>
      <c r="Y999" s="49">
        <v>0</v>
      </c>
      <c r="Z999" s="49">
        <v>0</v>
      </c>
      <c r="AA999" s="69">
        <v>999</v>
      </c>
      <c r="AB999" s="69"/>
      <c r="AC999" s="70"/>
      <c r="AD999" s="76">
        <v>14</v>
      </c>
      <c r="AE999" s="76">
        <v>28312</v>
      </c>
      <c r="AF999" s="76">
        <v>143</v>
      </c>
      <c r="AG999" s="76">
        <v>4</v>
      </c>
      <c r="AH999" s="76"/>
      <c r="AI999" s="76" t="s">
        <v>5465</v>
      </c>
      <c r="AJ999" s="76" t="s">
        <v>5671</v>
      </c>
      <c r="AK999" s="76"/>
      <c r="AL999" s="76"/>
      <c r="AM999" s="78">
        <v>43110.617511574077</v>
      </c>
      <c r="AN999" s="76" t="s">
        <v>8071</v>
      </c>
      <c r="AO999" s="81" t="s">
        <v>9068</v>
      </c>
      <c r="AP999" s="76" t="s">
        <v>65</v>
      </c>
      <c r="AQ999" s="48"/>
      <c r="AR999" s="48"/>
      <c r="AS999" s="48"/>
      <c r="AT999" s="48"/>
      <c r="AU999" s="48"/>
      <c r="AV999" s="48"/>
      <c r="AW999" s="48"/>
      <c r="AX999" s="48"/>
      <c r="AY999" s="48"/>
      <c r="AZ999" s="48"/>
      <c r="BA999" s="2"/>
      <c r="BB999" s="3"/>
      <c r="BC999" s="3"/>
      <c r="BD999" s="3"/>
      <c r="BE999" s="3"/>
    </row>
    <row r="1000" spans="1:57" x14ac:dyDescent="0.3">
      <c r="A1000" s="62" t="s">
        <v>957</v>
      </c>
      <c r="B1000" s="63"/>
      <c r="C1000" s="63"/>
      <c r="D1000" s="64"/>
      <c r="E1000" s="66"/>
      <c r="F1000" s="98" t="s">
        <v>7841</v>
      </c>
      <c r="G1000" s="63"/>
      <c r="H1000" s="67"/>
      <c r="I1000" s="68"/>
      <c r="J1000" s="68"/>
      <c r="K1000" s="67" t="s">
        <v>10299</v>
      </c>
      <c r="L1000" s="71"/>
      <c r="M1000" s="72">
        <v>631.49786376953125</v>
      </c>
      <c r="N1000" s="72">
        <v>6504.7646484375</v>
      </c>
      <c r="O1000" s="73"/>
      <c r="P1000" s="74"/>
      <c r="Q1000" s="74"/>
      <c r="R1000" s="84"/>
      <c r="S1000" s="48">
        <v>0</v>
      </c>
      <c r="T1000" s="48">
        <v>1</v>
      </c>
      <c r="U1000" s="49">
        <v>0</v>
      </c>
      <c r="V1000" s="49">
        <v>9.7090000000000006E-3</v>
      </c>
      <c r="W1000" s="49">
        <v>1.8818999999999999E-2</v>
      </c>
      <c r="X1000" s="49">
        <v>0.54937599999999998</v>
      </c>
      <c r="Y1000" s="49">
        <v>0</v>
      </c>
      <c r="Z1000" s="49">
        <v>0</v>
      </c>
      <c r="AA1000" s="69">
        <v>1000</v>
      </c>
      <c r="AB1000" s="69"/>
      <c r="AC1000" s="70"/>
      <c r="AD1000" s="76">
        <v>1376</v>
      </c>
      <c r="AE1000" s="76">
        <v>584</v>
      </c>
      <c r="AF1000" s="76">
        <v>4996</v>
      </c>
      <c r="AG1000" s="76">
        <v>50293</v>
      </c>
      <c r="AH1000" s="76"/>
      <c r="AI1000" s="76" t="s">
        <v>5466</v>
      </c>
      <c r="AJ1000" s="76"/>
      <c r="AK1000" s="76"/>
      <c r="AL1000" s="76"/>
      <c r="AM1000" s="78">
        <v>42797.5780787037</v>
      </c>
      <c r="AN1000" s="76" t="s">
        <v>8071</v>
      </c>
      <c r="AO1000" s="81" t="s">
        <v>9069</v>
      </c>
      <c r="AP1000" s="76" t="s">
        <v>66</v>
      </c>
      <c r="AQ1000" s="48"/>
      <c r="AR1000" s="48"/>
      <c r="AS1000" s="48"/>
      <c r="AT1000" s="48"/>
      <c r="AU1000" s="48"/>
      <c r="AV1000" s="48"/>
      <c r="AW1000" s="102" t="s">
        <v>10629</v>
      </c>
      <c r="AX1000" s="102" t="s">
        <v>10629</v>
      </c>
      <c r="AY1000" s="102" t="s">
        <v>11318</v>
      </c>
      <c r="AZ1000" s="102" t="s">
        <v>11318</v>
      </c>
      <c r="BA1000" s="2"/>
      <c r="BB1000" s="3"/>
      <c r="BC1000" s="3"/>
      <c r="BD1000" s="3"/>
      <c r="BE1000" s="3"/>
    </row>
    <row r="1001" spans="1:57" x14ac:dyDescent="0.3">
      <c r="A1001" s="62" t="s">
        <v>958</v>
      </c>
      <c r="B1001" s="63"/>
      <c r="C1001" s="63"/>
      <c r="D1001" s="64"/>
      <c r="E1001" s="66"/>
      <c r="F1001" s="98" t="s">
        <v>7842</v>
      </c>
      <c r="G1001" s="63"/>
      <c r="H1001" s="67"/>
      <c r="I1001" s="68"/>
      <c r="J1001" s="68"/>
      <c r="K1001" s="67" t="s">
        <v>10300</v>
      </c>
      <c r="L1001" s="71"/>
      <c r="M1001" s="72">
        <v>6789.4443359375</v>
      </c>
      <c r="N1001" s="72">
        <v>2847.947998046875</v>
      </c>
      <c r="O1001" s="73"/>
      <c r="P1001" s="74"/>
      <c r="Q1001" s="74"/>
      <c r="R1001" s="84"/>
      <c r="S1001" s="48">
        <v>0</v>
      </c>
      <c r="T1001" s="48">
        <v>1</v>
      </c>
      <c r="U1001" s="49">
        <v>0</v>
      </c>
      <c r="V1001" s="49">
        <v>1</v>
      </c>
      <c r="W1001" s="49">
        <v>0</v>
      </c>
      <c r="X1001" s="49">
        <v>1</v>
      </c>
      <c r="Y1001" s="49">
        <v>0</v>
      </c>
      <c r="Z1001" s="49">
        <v>0</v>
      </c>
      <c r="AA1001" s="69">
        <v>1001</v>
      </c>
      <c r="AB1001" s="69"/>
      <c r="AC1001" s="70"/>
      <c r="AD1001" s="76">
        <v>659</v>
      </c>
      <c r="AE1001" s="76">
        <v>16405</v>
      </c>
      <c r="AF1001" s="76">
        <v>3004</v>
      </c>
      <c r="AG1001" s="76">
        <v>10144</v>
      </c>
      <c r="AH1001" s="76"/>
      <c r="AI1001" s="76" t="s">
        <v>5467</v>
      </c>
      <c r="AJ1001" s="76" t="s">
        <v>6229</v>
      </c>
      <c r="AK1001" s="81" t="s">
        <v>6770</v>
      </c>
      <c r="AL1001" s="76"/>
      <c r="AM1001" s="78">
        <v>41092.808946759258</v>
      </c>
      <c r="AN1001" s="76" t="s">
        <v>8071</v>
      </c>
      <c r="AO1001" s="81" t="s">
        <v>9070</v>
      </c>
      <c r="AP1001" s="76" t="s">
        <v>66</v>
      </c>
      <c r="AQ1001" s="48"/>
      <c r="AR1001" s="48"/>
      <c r="AS1001" s="48"/>
      <c r="AT1001" s="48"/>
      <c r="AU1001" s="48"/>
      <c r="AV1001" s="48"/>
      <c r="AW1001" s="102" t="s">
        <v>11116</v>
      </c>
      <c r="AX1001" s="102" t="s">
        <v>11116</v>
      </c>
      <c r="AY1001" s="102" t="s">
        <v>11803</v>
      </c>
      <c r="AZ1001" s="102" t="s">
        <v>11803</v>
      </c>
      <c r="BA1001" s="2"/>
      <c r="BB1001" s="3"/>
      <c r="BC1001" s="3"/>
      <c r="BD1001" s="3"/>
      <c r="BE1001" s="3"/>
    </row>
    <row r="1002" spans="1:57" x14ac:dyDescent="0.3">
      <c r="A1002" s="62" t="s">
        <v>1387</v>
      </c>
      <c r="B1002" s="63"/>
      <c r="C1002" s="63"/>
      <c r="D1002" s="64"/>
      <c r="E1002" s="66"/>
      <c r="F1002" s="98" t="s">
        <v>7843</v>
      </c>
      <c r="G1002" s="63"/>
      <c r="H1002" s="67"/>
      <c r="I1002" s="68"/>
      <c r="J1002" s="68"/>
      <c r="K1002" s="67" t="s">
        <v>10301</v>
      </c>
      <c r="L1002" s="71"/>
      <c r="M1002" s="72">
        <v>6666</v>
      </c>
      <c r="N1002" s="72">
        <v>2785.584228515625</v>
      </c>
      <c r="O1002" s="73"/>
      <c r="P1002" s="74"/>
      <c r="Q1002" s="74"/>
      <c r="R1002" s="84"/>
      <c r="S1002" s="48">
        <v>1</v>
      </c>
      <c r="T1002" s="48">
        <v>0</v>
      </c>
      <c r="U1002" s="49">
        <v>0</v>
      </c>
      <c r="V1002" s="49">
        <v>1</v>
      </c>
      <c r="W1002" s="49">
        <v>0</v>
      </c>
      <c r="X1002" s="49">
        <v>1</v>
      </c>
      <c r="Y1002" s="49">
        <v>0</v>
      </c>
      <c r="Z1002" s="49">
        <v>0</v>
      </c>
      <c r="AA1002" s="69">
        <v>1002</v>
      </c>
      <c r="AB1002" s="69"/>
      <c r="AC1002" s="70"/>
      <c r="AD1002" s="76">
        <v>636</v>
      </c>
      <c r="AE1002" s="76">
        <v>34595</v>
      </c>
      <c r="AF1002" s="76">
        <v>6812</v>
      </c>
      <c r="AG1002" s="76">
        <v>2684</v>
      </c>
      <c r="AH1002" s="76"/>
      <c r="AI1002" s="76" t="s">
        <v>5468</v>
      </c>
      <c r="AJ1002" s="76" t="s">
        <v>6230</v>
      </c>
      <c r="AK1002" s="81" t="s">
        <v>6771</v>
      </c>
      <c r="AL1002" s="76"/>
      <c r="AM1002" s="78">
        <v>42389.256203703706</v>
      </c>
      <c r="AN1002" s="76" t="s">
        <v>8071</v>
      </c>
      <c r="AO1002" s="81" t="s">
        <v>9071</v>
      </c>
      <c r="AP1002" s="76" t="s">
        <v>65</v>
      </c>
      <c r="AQ1002" s="48"/>
      <c r="AR1002" s="48"/>
      <c r="AS1002" s="48"/>
      <c r="AT1002" s="48"/>
      <c r="AU1002" s="48"/>
      <c r="AV1002" s="48"/>
      <c r="AW1002" s="48"/>
      <c r="AX1002" s="48"/>
      <c r="AY1002" s="48"/>
      <c r="AZ1002" s="48"/>
      <c r="BA1002" s="2"/>
      <c r="BB1002" s="3"/>
      <c r="BC1002" s="3"/>
      <c r="BD1002" s="3"/>
      <c r="BE1002" s="3"/>
    </row>
    <row r="1003" spans="1:57" x14ac:dyDescent="0.3">
      <c r="A1003" s="62" t="s">
        <v>959</v>
      </c>
      <c r="B1003" s="63"/>
      <c r="C1003" s="63"/>
      <c r="D1003" s="64"/>
      <c r="E1003" s="66"/>
      <c r="F1003" s="98" t="s">
        <v>7844</v>
      </c>
      <c r="G1003" s="63"/>
      <c r="H1003" s="67"/>
      <c r="I1003" s="68"/>
      <c r="J1003" s="68"/>
      <c r="K1003" s="67" t="s">
        <v>10302</v>
      </c>
      <c r="L1003" s="71"/>
      <c r="M1003" s="72">
        <v>6943.75</v>
      </c>
      <c r="N1003" s="72">
        <v>4605.9228515625</v>
      </c>
      <c r="O1003" s="73"/>
      <c r="P1003" s="74"/>
      <c r="Q1003" s="74"/>
      <c r="R1003" s="84"/>
      <c r="S1003" s="48">
        <v>0</v>
      </c>
      <c r="T1003" s="48">
        <v>1</v>
      </c>
      <c r="U1003" s="49">
        <v>0</v>
      </c>
      <c r="V1003" s="49">
        <v>0.2</v>
      </c>
      <c r="W1003" s="49">
        <v>0</v>
      </c>
      <c r="X1003" s="49">
        <v>0.61068699999999998</v>
      </c>
      <c r="Y1003" s="49">
        <v>0</v>
      </c>
      <c r="Z1003" s="49">
        <v>0</v>
      </c>
      <c r="AA1003" s="69">
        <v>1003</v>
      </c>
      <c r="AB1003" s="69"/>
      <c r="AC1003" s="70"/>
      <c r="AD1003" s="76">
        <v>647</v>
      </c>
      <c r="AE1003" s="76">
        <v>4081</v>
      </c>
      <c r="AF1003" s="76">
        <v>2302</v>
      </c>
      <c r="AG1003" s="76">
        <v>20629</v>
      </c>
      <c r="AH1003" s="76"/>
      <c r="AI1003" s="76"/>
      <c r="AJ1003" s="76"/>
      <c r="AK1003" s="76"/>
      <c r="AL1003" s="76"/>
      <c r="AM1003" s="78">
        <v>42412.765590277777</v>
      </c>
      <c r="AN1003" s="76" t="s">
        <v>8071</v>
      </c>
      <c r="AO1003" s="81" t="s">
        <v>9072</v>
      </c>
      <c r="AP1003" s="76" t="s">
        <v>66</v>
      </c>
      <c r="AQ1003" s="48"/>
      <c r="AR1003" s="48"/>
      <c r="AS1003" s="48"/>
      <c r="AT1003" s="48"/>
      <c r="AU1003" s="48" t="s">
        <v>2436</v>
      </c>
      <c r="AV1003" s="48" t="s">
        <v>2436</v>
      </c>
      <c r="AW1003" s="102" t="s">
        <v>11117</v>
      </c>
      <c r="AX1003" s="102" t="s">
        <v>11117</v>
      </c>
      <c r="AY1003" s="102" t="s">
        <v>11804</v>
      </c>
      <c r="AZ1003" s="102" t="s">
        <v>11804</v>
      </c>
      <c r="BA1003" s="2"/>
      <c r="BB1003" s="3"/>
      <c r="BC1003" s="3"/>
      <c r="BD1003" s="3"/>
      <c r="BE1003" s="3"/>
    </row>
    <row r="1004" spans="1:57" x14ac:dyDescent="0.3">
      <c r="A1004" s="62" t="s">
        <v>997</v>
      </c>
      <c r="B1004" s="63"/>
      <c r="C1004" s="63"/>
      <c r="D1004" s="64"/>
      <c r="E1004" s="66"/>
      <c r="F1004" s="98" t="s">
        <v>7845</v>
      </c>
      <c r="G1004" s="63"/>
      <c r="H1004" s="67"/>
      <c r="I1004" s="68"/>
      <c r="J1004" s="68"/>
      <c r="K1004" s="67" t="s">
        <v>10303</v>
      </c>
      <c r="L1004" s="71"/>
      <c r="M1004" s="72">
        <v>7150.74853515625</v>
      </c>
      <c r="N1004" s="72">
        <v>4563.41748046875</v>
      </c>
      <c r="O1004" s="73"/>
      <c r="P1004" s="74"/>
      <c r="Q1004" s="74"/>
      <c r="R1004" s="84"/>
      <c r="S1004" s="48">
        <v>4</v>
      </c>
      <c r="T1004" s="48">
        <v>1</v>
      </c>
      <c r="U1004" s="49">
        <v>6</v>
      </c>
      <c r="V1004" s="49">
        <v>0.33333299999999999</v>
      </c>
      <c r="W1004" s="49">
        <v>0</v>
      </c>
      <c r="X1004" s="49">
        <v>2.1679379999999999</v>
      </c>
      <c r="Y1004" s="49">
        <v>0</v>
      </c>
      <c r="Z1004" s="49">
        <v>0</v>
      </c>
      <c r="AA1004" s="69">
        <v>1004</v>
      </c>
      <c r="AB1004" s="69"/>
      <c r="AC1004" s="70"/>
      <c r="AD1004" s="76">
        <v>386</v>
      </c>
      <c r="AE1004" s="76">
        <v>144</v>
      </c>
      <c r="AF1004" s="76">
        <v>1494</v>
      </c>
      <c r="AG1004" s="76">
        <v>3448</v>
      </c>
      <c r="AH1004" s="76"/>
      <c r="AI1004" s="76"/>
      <c r="AJ1004" s="76"/>
      <c r="AK1004" s="76"/>
      <c r="AL1004" s="76"/>
      <c r="AM1004" s="78">
        <v>42554.632465277777</v>
      </c>
      <c r="AN1004" s="76" t="s">
        <v>8071</v>
      </c>
      <c r="AO1004" s="81" t="s">
        <v>9073</v>
      </c>
      <c r="AP1004" s="76" t="s">
        <v>66</v>
      </c>
      <c r="AQ1004" s="48"/>
      <c r="AR1004" s="48"/>
      <c r="AS1004" s="48"/>
      <c r="AT1004" s="48"/>
      <c r="AU1004" s="48" t="s">
        <v>2436</v>
      </c>
      <c r="AV1004" s="48" t="s">
        <v>2436</v>
      </c>
      <c r="AW1004" s="102" t="s">
        <v>11118</v>
      </c>
      <c r="AX1004" s="102" t="s">
        <v>11118</v>
      </c>
      <c r="AY1004" s="102" t="s">
        <v>11805</v>
      </c>
      <c r="AZ1004" s="102" t="s">
        <v>11805</v>
      </c>
      <c r="BA1004" s="2"/>
      <c r="BB1004" s="3"/>
      <c r="BC1004" s="3"/>
      <c r="BD1004" s="3"/>
      <c r="BE1004" s="3"/>
    </row>
    <row r="1005" spans="1:57" x14ac:dyDescent="0.3">
      <c r="A1005" s="62" t="s">
        <v>960</v>
      </c>
      <c r="B1005" s="63"/>
      <c r="C1005" s="63"/>
      <c r="D1005" s="64"/>
      <c r="E1005" s="66"/>
      <c r="F1005" s="98" t="s">
        <v>7846</v>
      </c>
      <c r="G1005" s="63"/>
      <c r="H1005" s="67"/>
      <c r="I1005" s="68"/>
      <c r="J1005" s="68"/>
      <c r="K1005" s="67" t="s">
        <v>10304</v>
      </c>
      <c r="L1005" s="71"/>
      <c r="M1005" s="72">
        <v>1944.997314453125</v>
      </c>
      <c r="N1005" s="72">
        <v>582.0623779296875</v>
      </c>
      <c r="O1005" s="73"/>
      <c r="P1005" s="74"/>
      <c r="Q1005" s="74"/>
      <c r="R1005" s="84"/>
      <c r="S1005" s="48">
        <v>0</v>
      </c>
      <c r="T1005" s="48">
        <v>1</v>
      </c>
      <c r="U1005" s="49">
        <v>0</v>
      </c>
      <c r="V1005" s="49">
        <v>0.111111</v>
      </c>
      <c r="W1005" s="49">
        <v>0</v>
      </c>
      <c r="X1005" s="49">
        <v>0.58536600000000005</v>
      </c>
      <c r="Y1005" s="49">
        <v>0</v>
      </c>
      <c r="Z1005" s="49">
        <v>0</v>
      </c>
      <c r="AA1005" s="69">
        <v>1005</v>
      </c>
      <c r="AB1005" s="69"/>
      <c r="AC1005" s="70"/>
      <c r="AD1005" s="76">
        <v>664</v>
      </c>
      <c r="AE1005" s="76">
        <v>565</v>
      </c>
      <c r="AF1005" s="76">
        <v>31506</v>
      </c>
      <c r="AG1005" s="76">
        <v>137074</v>
      </c>
      <c r="AH1005" s="76"/>
      <c r="AI1005" s="76" t="s">
        <v>5469</v>
      </c>
      <c r="AJ1005" s="76" t="s">
        <v>5957</v>
      </c>
      <c r="AK1005" s="76"/>
      <c r="AL1005" s="76"/>
      <c r="AM1005" s="78">
        <v>42640.062951388885</v>
      </c>
      <c r="AN1005" s="76" t="s">
        <v>8071</v>
      </c>
      <c r="AO1005" s="81" t="s">
        <v>9074</v>
      </c>
      <c r="AP1005" s="76" t="s">
        <v>66</v>
      </c>
      <c r="AQ1005" s="48"/>
      <c r="AR1005" s="48"/>
      <c r="AS1005" s="48"/>
      <c r="AT1005" s="48"/>
      <c r="AU1005" s="48"/>
      <c r="AV1005" s="48"/>
      <c r="AW1005" s="102" t="s">
        <v>11119</v>
      </c>
      <c r="AX1005" s="102" t="s">
        <v>11119</v>
      </c>
      <c r="AY1005" s="102" t="s">
        <v>11806</v>
      </c>
      <c r="AZ1005" s="102" t="s">
        <v>11806</v>
      </c>
      <c r="BA1005" s="2"/>
      <c r="BB1005" s="3"/>
      <c r="BC1005" s="3"/>
      <c r="BD1005" s="3"/>
      <c r="BE1005" s="3"/>
    </row>
    <row r="1006" spans="1:57" x14ac:dyDescent="0.3">
      <c r="A1006" s="62" t="s">
        <v>1109</v>
      </c>
      <c r="B1006" s="63"/>
      <c r="C1006" s="63"/>
      <c r="D1006" s="64"/>
      <c r="E1006" s="66"/>
      <c r="F1006" s="98" t="s">
        <v>7847</v>
      </c>
      <c r="G1006" s="63"/>
      <c r="H1006" s="67"/>
      <c r="I1006" s="68"/>
      <c r="J1006" s="68"/>
      <c r="K1006" s="67" t="s">
        <v>10305</v>
      </c>
      <c r="L1006" s="71"/>
      <c r="M1006" s="72">
        <v>1921.58447265625</v>
      </c>
      <c r="N1006" s="72">
        <v>404.60232543945313</v>
      </c>
      <c r="O1006" s="73"/>
      <c r="P1006" s="74"/>
      <c r="Q1006" s="74"/>
      <c r="R1006" s="84"/>
      <c r="S1006" s="48">
        <v>6</v>
      </c>
      <c r="T1006" s="48">
        <v>1</v>
      </c>
      <c r="U1006" s="49">
        <v>20</v>
      </c>
      <c r="V1006" s="49">
        <v>0.2</v>
      </c>
      <c r="W1006" s="49">
        <v>0</v>
      </c>
      <c r="X1006" s="49">
        <v>3.073169</v>
      </c>
      <c r="Y1006" s="49">
        <v>0</v>
      </c>
      <c r="Z1006" s="49">
        <v>0</v>
      </c>
      <c r="AA1006" s="69">
        <v>1006</v>
      </c>
      <c r="AB1006" s="69"/>
      <c r="AC1006" s="70"/>
      <c r="AD1006" s="76">
        <v>4361</v>
      </c>
      <c r="AE1006" s="76">
        <v>1855</v>
      </c>
      <c r="AF1006" s="76">
        <v>7937</v>
      </c>
      <c r="AG1006" s="76">
        <v>10080</v>
      </c>
      <c r="AH1006" s="76"/>
      <c r="AI1006" s="76" t="s">
        <v>5470</v>
      </c>
      <c r="AJ1006" s="76" t="s">
        <v>6231</v>
      </c>
      <c r="AK1006" s="81" t="s">
        <v>6772</v>
      </c>
      <c r="AL1006" s="76"/>
      <c r="AM1006" s="78">
        <v>40745.420995370368</v>
      </c>
      <c r="AN1006" s="76" t="s">
        <v>8071</v>
      </c>
      <c r="AO1006" s="81" t="s">
        <v>9075</v>
      </c>
      <c r="AP1006" s="76" t="s">
        <v>66</v>
      </c>
      <c r="AQ1006" s="48" t="s">
        <v>2330</v>
      </c>
      <c r="AR1006" s="48" t="s">
        <v>2330</v>
      </c>
      <c r="AS1006" s="48" t="s">
        <v>2350</v>
      </c>
      <c r="AT1006" s="48" t="s">
        <v>2350</v>
      </c>
      <c r="AU1006" s="48"/>
      <c r="AV1006" s="48"/>
      <c r="AW1006" s="102" t="s">
        <v>11120</v>
      </c>
      <c r="AX1006" s="102" t="s">
        <v>11120</v>
      </c>
      <c r="AY1006" s="102" t="s">
        <v>11807</v>
      </c>
      <c r="AZ1006" s="102" t="s">
        <v>11807</v>
      </c>
      <c r="BA1006" s="2"/>
      <c r="BB1006" s="3"/>
      <c r="BC1006" s="3"/>
      <c r="BD1006" s="3"/>
      <c r="BE1006" s="3"/>
    </row>
    <row r="1007" spans="1:57" x14ac:dyDescent="0.3">
      <c r="A1007" s="62" t="s">
        <v>962</v>
      </c>
      <c r="B1007" s="63"/>
      <c r="C1007" s="63"/>
      <c r="D1007" s="64"/>
      <c r="E1007" s="66"/>
      <c r="F1007" s="98" t="s">
        <v>7848</v>
      </c>
      <c r="G1007" s="63"/>
      <c r="H1007" s="67"/>
      <c r="I1007" s="68"/>
      <c r="J1007" s="68"/>
      <c r="K1007" s="67" t="s">
        <v>10306</v>
      </c>
      <c r="L1007" s="71"/>
      <c r="M1007" s="72">
        <v>6017.91650390625</v>
      </c>
      <c r="N1007" s="72">
        <v>4219.9521484375</v>
      </c>
      <c r="O1007" s="73"/>
      <c r="P1007" s="74"/>
      <c r="Q1007" s="74"/>
      <c r="R1007" s="84"/>
      <c r="S1007" s="48">
        <v>0</v>
      </c>
      <c r="T1007" s="48">
        <v>1</v>
      </c>
      <c r="U1007" s="49">
        <v>0</v>
      </c>
      <c r="V1007" s="49">
        <v>0.33333299999999999</v>
      </c>
      <c r="W1007" s="49">
        <v>0</v>
      </c>
      <c r="X1007" s="49">
        <v>0.63829800000000003</v>
      </c>
      <c r="Y1007" s="49">
        <v>0</v>
      </c>
      <c r="Z1007" s="49">
        <v>0</v>
      </c>
      <c r="AA1007" s="69">
        <v>1007</v>
      </c>
      <c r="AB1007" s="69"/>
      <c r="AC1007" s="70"/>
      <c r="AD1007" s="76">
        <v>102</v>
      </c>
      <c r="AE1007" s="76">
        <v>62</v>
      </c>
      <c r="AF1007" s="76">
        <v>2659</v>
      </c>
      <c r="AG1007" s="76">
        <v>747</v>
      </c>
      <c r="AH1007" s="76"/>
      <c r="AI1007" s="76"/>
      <c r="AJ1007" s="76"/>
      <c r="AK1007" s="76"/>
      <c r="AL1007" s="76"/>
      <c r="AM1007" s="78">
        <v>43798.726423611108</v>
      </c>
      <c r="AN1007" s="76" t="s">
        <v>8071</v>
      </c>
      <c r="AO1007" s="81" t="s">
        <v>9076</v>
      </c>
      <c r="AP1007" s="76" t="s">
        <v>66</v>
      </c>
      <c r="AQ1007" s="48"/>
      <c r="AR1007" s="48"/>
      <c r="AS1007" s="48"/>
      <c r="AT1007" s="48"/>
      <c r="AU1007" s="48"/>
      <c r="AV1007" s="48"/>
      <c r="AW1007" s="102" t="s">
        <v>11095</v>
      </c>
      <c r="AX1007" s="102" t="s">
        <v>11095</v>
      </c>
      <c r="AY1007" s="102" t="s">
        <v>11782</v>
      </c>
      <c r="AZ1007" s="102" t="s">
        <v>11782</v>
      </c>
      <c r="BA1007" s="2"/>
      <c r="BB1007" s="3"/>
      <c r="BC1007" s="3"/>
      <c r="BD1007" s="3"/>
      <c r="BE1007" s="3"/>
    </row>
    <row r="1008" spans="1:57" x14ac:dyDescent="0.3">
      <c r="A1008" s="62" t="s">
        <v>963</v>
      </c>
      <c r="B1008" s="63"/>
      <c r="C1008" s="63"/>
      <c r="D1008" s="64"/>
      <c r="E1008" s="66"/>
      <c r="F1008" s="98" t="s">
        <v>7849</v>
      </c>
      <c r="G1008" s="63"/>
      <c r="H1008" s="67"/>
      <c r="I1008" s="68"/>
      <c r="J1008" s="68"/>
      <c r="K1008" s="67" t="s">
        <v>10307</v>
      </c>
      <c r="L1008" s="71"/>
      <c r="M1008" s="72">
        <v>5161.474609375</v>
      </c>
      <c r="N1008" s="72">
        <v>9455.91015625</v>
      </c>
      <c r="O1008" s="73"/>
      <c r="P1008" s="74"/>
      <c r="Q1008" s="74"/>
      <c r="R1008" s="84"/>
      <c r="S1008" s="48">
        <v>1</v>
      </c>
      <c r="T1008" s="48">
        <v>1</v>
      </c>
      <c r="U1008" s="49">
        <v>0</v>
      </c>
      <c r="V1008" s="49">
        <v>0</v>
      </c>
      <c r="W1008" s="49">
        <v>0</v>
      </c>
      <c r="X1008" s="49">
        <v>1</v>
      </c>
      <c r="Y1008" s="49">
        <v>0</v>
      </c>
      <c r="Z1008" s="49" t="s">
        <v>10536</v>
      </c>
      <c r="AA1008" s="69">
        <v>1008</v>
      </c>
      <c r="AB1008" s="69"/>
      <c r="AC1008" s="70"/>
      <c r="AD1008" s="76">
        <v>35</v>
      </c>
      <c r="AE1008" s="76">
        <v>22</v>
      </c>
      <c r="AF1008" s="76">
        <v>123</v>
      </c>
      <c r="AG1008" s="76">
        <v>434</v>
      </c>
      <c r="AH1008" s="76"/>
      <c r="AI1008" s="76"/>
      <c r="AJ1008" s="76" t="s">
        <v>5668</v>
      </c>
      <c r="AK1008" s="76"/>
      <c r="AL1008" s="76"/>
      <c r="AM1008" s="78">
        <v>41696.732673611114</v>
      </c>
      <c r="AN1008" s="76" t="s">
        <v>8071</v>
      </c>
      <c r="AO1008" s="81" t="s">
        <v>9077</v>
      </c>
      <c r="AP1008" s="76" t="s">
        <v>66</v>
      </c>
      <c r="AQ1008" s="48"/>
      <c r="AR1008" s="48"/>
      <c r="AS1008" s="48"/>
      <c r="AT1008" s="48"/>
      <c r="AU1008" s="48"/>
      <c r="AV1008" s="48"/>
      <c r="AW1008" s="102" t="s">
        <v>11121</v>
      </c>
      <c r="AX1008" s="102" t="s">
        <v>11121</v>
      </c>
      <c r="AY1008" s="102" t="s">
        <v>11808</v>
      </c>
      <c r="AZ1008" s="102" t="s">
        <v>11808</v>
      </c>
      <c r="BA1008" s="2"/>
      <c r="BB1008" s="3"/>
      <c r="BC1008" s="3"/>
      <c r="BD1008" s="3"/>
      <c r="BE1008" s="3"/>
    </row>
    <row r="1009" spans="1:57" x14ac:dyDescent="0.3">
      <c r="A1009" s="62" t="s">
        <v>964</v>
      </c>
      <c r="B1009" s="63"/>
      <c r="C1009" s="63"/>
      <c r="D1009" s="64"/>
      <c r="E1009" s="66"/>
      <c r="F1009" s="98" t="s">
        <v>7850</v>
      </c>
      <c r="G1009" s="63"/>
      <c r="H1009" s="67"/>
      <c r="I1009" s="68"/>
      <c r="J1009" s="68"/>
      <c r="K1009" s="67" t="s">
        <v>10308</v>
      </c>
      <c r="L1009" s="71"/>
      <c r="M1009" s="72">
        <v>6573.41650390625</v>
      </c>
      <c r="N1009" s="72">
        <v>4591.15087890625</v>
      </c>
      <c r="O1009" s="73"/>
      <c r="P1009" s="74"/>
      <c r="Q1009" s="74"/>
      <c r="R1009" s="84"/>
      <c r="S1009" s="48">
        <v>0</v>
      </c>
      <c r="T1009" s="48">
        <v>1</v>
      </c>
      <c r="U1009" s="49">
        <v>0</v>
      </c>
      <c r="V1009" s="49">
        <v>0.2</v>
      </c>
      <c r="W1009" s="49">
        <v>0</v>
      </c>
      <c r="X1009" s="49">
        <v>0.61068699999999998</v>
      </c>
      <c r="Y1009" s="49">
        <v>0</v>
      </c>
      <c r="Z1009" s="49">
        <v>0</v>
      </c>
      <c r="AA1009" s="69">
        <v>1009</v>
      </c>
      <c r="AB1009" s="69"/>
      <c r="AC1009" s="70"/>
      <c r="AD1009" s="76">
        <v>467</v>
      </c>
      <c r="AE1009" s="76">
        <v>381</v>
      </c>
      <c r="AF1009" s="76">
        <v>18398</v>
      </c>
      <c r="AG1009" s="76">
        <v>4833</v>
      </c>
      <c r="AH1009" s="76"/>
      <c r="AI1009" s="76" t="s">
        <v>5471</v>
      </c>
      <c r="AJ1009" s="76" t="s">
        <v>5698</v>
      </c>
      <c r="AK1009" s="76"/>
      <c r="AL1009" s="76"/>
      <c r="AM1009" s="78">
        <v>39785.89466435185</v>
      </c>
      <c r="AN1009" s="76" t="s">
        <v>8071</v>
      </c>
      <c r="AO1009" s="81" t="s">
        <v>9078</v>
      </c>
      <c r="AP1009" s="76" t="s">
        <v>66</v>
      </c>
      <c r="AQ1009" s="48"/>
      <c r="AR1009" s="48"/>
      <c r="AS1009" s="48"/>
      <c r="AT1009" s="48"/>
      <c r="AU1009" s="48"/>
      <c r="AV1009" s="48"/>
      <c r="AW1009" s="102" t="s">
        <v>11122</v>
      </c>
      <c r="AX1009" s="102" t="s">
        <v>11122</v>
      </c>
      <c r="AY1009" s="102" t="s">
        <v>11809</v>
      </c>
      <c r="AZ1009" s="102" t="s">
        <v>11809</v>
      </c>
      <c r="BA1009" s="2"/>
      <c r="BB1009" s="3"/>
      <c r="BC1009" s="3"/>
      <c r="BD1009" s="3"/>
      <c r="BE1009" s="3"/>
    </row>
    <row r="1010" spans="1:57" x14ac:dyDescent="0.3">
      <c r="A1010" s="62" t="s">
        <v>1018</v>
      </c>
      <c r="B1010" s="63"/>
      <c r="C1010" s="63"/>
      <c r="D1010" s="64"/>
      <c r="E1010" s="66"/>
      <c r="F1010" s="98" t="s">
        <v>7851</v>
      </c>
      <c r="G1010" s="63"/>
      <c r="H1010" s="67"/>
      <c r="I1010" s="68"/>
      <c r="J1010" s="68"/>
      <c r="K1010" s="67" t="s">
        <v>10309</v>
      </c>
      <c r="L1010" s="71"/>
      <c r="M1010" s="72">
        <v>6371.77978515625</v>
      </c>
      <c r="N1010" s="72">
        <v>4558.494140625</v>
      </c>
      <c r="O1010" s="73"/>
      <c r="P1010" s="74"/>
      <c r="Q1010" s="74"/>
      <c r="R1010" s="84"/>
      <c r="S1010" s="48">
        <v>4</v>
      </c>
      <c r="T1010" s="48">
        <v>1</v>
      </c>
      <c r="U1010" s="49">
        <v>6</v>
      </c>
      <c r="V1010" s="49">
        <v>0.33333299999999999</v>
      </c>
      <c r="W1010" s="49">
        <v>0</v>
      </c>
      <c r="X1010" s="49">
        <v>2.1679379999999999</v>
      </c>
      <c r="Y1010" s="49">
        <v>0</v>
      </c>
      <c r="Z1010" s="49">
        <v>0</v>
      </c>
      <c r="AA1010" s="69">
        <v>1010</v>
      </c>
      <c r="AB1010" s="69"/>
      <c r="AC1010" s="70"/>
      <c r="AD1010" s="76">
        <v>300</v>
      </c>
      <c r="AE1010" s="76">
        <v>4589</v>
      </c>
      <c r="AF1010" s="76">
        <v>19990</v>
      </c>
      <c r="AG1010" s="76">
        <v>20313</v>
      </c>
      <c r="AH1010" s="76"/>
      <c r="AI1010" s="76" t="s">
        <v>5472</v>
      </c>
      <c r="AJ1010" s="76" t="s">
        <v>6232</v>
      </c>
      <c r="AK1010" s="81" t="s">
        <v>6773</v>
      </c>
      <c r="AL1010" s="76"/>
      <c r="AM1010" s="78">
        <v>40840.206377314818</v>
      </c>
      <c r="AN1010" s="76" t="s">
        <v>8071</v>
      </c>
      <c r="AO1010" s="81" t="s">
        <v>9079</v>
      </c>
      <c r="AP1010" s="76" t="s">
        <v>66</v>
      </c>
      <c r="AQ1010" s="48"/>
      <c r="AR1010" s="48"/>
      <c r="AS1010" s="48"/>
      <c r="AT1010" s="48"/>
      <c r="AU1010" s="48"/>
      <c r="AV1010" s="48"/>
      <c r="AW1010" s="102" t="s">
        <v>11123</v>
      </c>
      <c r="AX1010" s="102" t="s">
        <v>11123</v>
      </c>
      <c r="AY1010" s="102" t="s">
        <v>11810</v>
      </c>
      <c r="AZ1010" s="102" t="s">
        <v>11810</v>
      </c>
      <c r="BA1010" s="2"/>
      <c r="BB1010" s="3"/>
      <c r="BC1010" s="3"/>
      <c r="BD1010" s="3"/>
      <c r="BE1010" s="3"/>
    </row>
    <row r="1011" spans="1:57" x14ac:dyDescent="0.3">
      <c r="A1011" s="62" t="s">
        <v>965</v>
      </c>
      <c r="B1011" s="63"/>
      <c r="C1011" s="63"/>
      <c r="D1011" s="64"/>
      <c r="E1011" s="66"/>
      <c r="F1011" s="98" t="s">
        <v>7852</v>
      </c>
      <c r="G1011" s="63"/>
      <c r="H1011" s="67"/>
      <c r="I1011" s="68"/>
      <c r="J1011" s="68"/>
      <c r="K1011" s="67" t="s">
        <v>10310</v>
      </c>
      <c r="L1011" s="71"/>
      <c r="M1011" s="72">
        <v>3299.430908203125</v>
      </c>
      <c r="N1011" s="72">
        <v>9701.919921875</v>
      </c>
      <c r="O1011" s="73"/>
      <c r="P1011" s="74"/>
      <c r="Q1011" s="74"/>
      <c r="R1011" s="84"/>
      <c r="S1011" s="48">
        <v>1</v>
      </c>
      <c r="T1011" s="48">
        <v>1</v>
      </c>
      <c r="U1011" s="49">
        <v>0</v>
      </c>
      <c r="V1011" s="49">
        <v>0</v>
      </c>
      <c r="W1011" s="49">
        <v>0</v>
      </c>
      <c r="X1011" s="49">
        <v>1</v>
      </c>
      <c r="Y1011" s="49">
        <v>0</v>
      </c>
      <c r="Z1011" s="49" t="s">
        <v>10536</v>
      </c>
      <c r="AA1011" s="69">
        <v>1011</v>
      </c>
      <c r="AB1011" s="69"/>
      <c r="AC1011" s="70"/>
      <c r="AD1011" s="76">
        <v>283</v>
      </c>
      <c r="AE1011" s="76">
        <v>344</v>
      </c>
      <c r="AF1011" s="76">
        <v>1379</v>
      </c>
      <c r="AG1011" s="76">
        <v>1773</v>
      </c>
      <c r="AH1011" s="76"/>
      <c r="AI1011" s="76"/>
      <c r="AJ1011" s="76" t="s">
        <v>6233</v>
      </c>
      <c r="AK1011" s="76"/>
      <c r="AL1011" s="76"/>
      <c r="AM1011" s="78">
        <v>43680.814039351855</v>
      </c>
      <c r="AN1011" s="76" t="s">
        <v>8071</v>
      </c>
      <c r="AO1011" s="81" t="s">
        <v>9080</v>
      </c>
      <c r="AP1011" s="76" t="s">
        <v>66</v>
      </c>
      <c r="AQ1011" s="48"/>
      <c r="AR1011" s="48"/>
      <c r="AS1011" s="48"/>
      <c r="AT1011" s="48"/>
      <c r="AU1011" s="48"/>
      <c r="AV1011" s="48"/>
      <c r="AW1011" s="102" t="s">
        <v>11124</v>
      </c>
      <c r="AX1011" s="102" t="s">
        <v>11124</v>
      </c>
      <c r="AY1011" s="102" t="s">
        <v>11811</v>
      </c>
      <c r="AZ1011" s="102" t="s">
        <v>11811</v>
      </c>
      <c r="BA1011" s="2"/>
      <c r="BB1011" s="3"/>
      <c r="BC1011" s="3"/>
      <c r="BD1011" s="3"/>
      <c r="BE1011" s="3"/>
    </row>
    <row r="1012" spans="1:57" x14ac:dyDescent="0.3">
      <c r="A1012" s="62" t="s">
        <v>966</v>
      </c>
      <c r="B1012" s="63"/>
      <c r="C1012" s="63"/>
      <c r="D1012" s="64"/>
      <c r="E1012" s="66"/>
      <c r="F1012" s="98" t="s">
        <v>7853</v>
      </c>
      <c r="G1012" s="63"/>
      <c r="H1012" s="67"/>
      <c r="I1012" s="68"/>
      <c r="J1012" s="68"/>
      <c r="K1012" s="67" t="s">
        <v>10311</v>
      </c>
      <c r="L1012" s="71"/>
      <c r="M1012" s="72">
        <v>7252.361328125</v>
      </c>
      <c r="N1012" s="72">
        <v>2847.947998046875</v>
      </c>
      <c r="O1012" s="73"/>
      <c r="P1012" s="74"/>
      <c r="Q1012" s="74"/>
      <c r="R1012" s="84"/>
      <c r="S1012" s="48">
        <v>0</v>
      </c>
      <c r="T1012" s="48">
        <v>1</v>
      </c>
      <c r="U1012" s="49">
        <v>0</v>
      </c>
      <c r="V1012" s="49">
        <v>1</v>
      </c>
      <c r="W1012" s="49">
        <v>0</v>
      </c>
      <c r="X1012" s="49">
        <v>1</v>
      </c>
      <c r="Y1012" s="49">
        <v>0</v>
      </c>
      <c r="Z1012" s="49">
        <v>0</v>
      </c>
      <c r="AA1012" s="69">
        <v>1012</v>
      </c>
      <c r="AB1012" s="69"/>
      <c r="AC1012" s="70"/>
      <c r="AD1012" s="76">
        <v>494</v>
      </c>
      <c r="AE1012" s="76">
        <v>1020</v>
      </c>
      <c r="AF1012" s="76">
        <v>80369</v>
      </c>
      <c r="AG1012" s="76">
        <v>158503</v>
      </c>
      <c r="AH1012" s="76"/>
      <c r="AI1012" s="76" t="s">
        <v>5473</v>
      </c>
      <c r="AJ1012" s="76" t="s">
        <v>6234</v>
      </c>
      <c r="AK1012" s="76"/>
      <c r="AL1012" s="76"/>
      <c r="AM1012" s="78">
        <v>42008.70888888889</v>
      </c>
      <c r="AN1012" s="76" t="s">
        <v>8071</v>
      </c>
      <c r="AO1012" s="81" t="s">
        <v>9081</v>
      </c>
      <c r="AP1012" s="76" t="s">
        <v>66</v>
      </c>
      <c r="AQ1012" s="48"/>
      <c r="AR1012" s="48"/>
      <c r="AS1012" s="48"/>
      <c r="AT1012" s="48"/>
      <c r="AU1012" s="48"/>
      <c r="AV1012" s="48"/>
      <c r="AW1012" s="102" t="s">
        <v>11125</v>
      </c>
      <c r="AX1012" s="102" t="s">
        <v>11125</v>
      </c>
      <c r="AY1012" s="102" t="s">
        <v>11812</v>
      </c>
      <c r="AZ1012" s="102" t="s">
        <v>11812</v>
      </c>
      <c r="BA1012" s="2"/>
      <c r="BB1012" s="3"/>
      <c r="BC1012" s="3"/>
      <c r="BD1012" s="3"/>
      <c r="BE1012" s="3"/>
    </row>
    <row r="1013" spans="1:57" x14ac:dyDescent="0.3">
      <c r="A1013" s="62" t="s">
        <v>1388</v>
      </c>
      <c r="B1013" s="63"/>
      <c r="C1013" s="63"/>
      <c r="D1013" s="64"/>
      <c r="E1013" s="66"/>
      <c r="F1013" s="98" t="s">
        <v>7854</v>
      </c>
      <c r="G1013" s="63"/>
      <c r="H1013" s="67"/>
      <c r="I1013" s="68"/>
      <c r="J1013" s="68"/>
      <c r="K1013" s="67" t="s">
        <v>10312</v>
      </c>
      <c r="L1013" s="71"/>
      <c r="M1013" s="72">
        <v>7159.77783203125</v>
      </c>
      <c r="N1013" s="72">
        <v>2785.584228515625</v>
      </c>
      <c r="O1013" s="73"/>
      <c r="P1013" s="74"/>
      <c r="Q1013" s="74"/>
      <c r="R1013" s="84"/>
      <c r="S1013" s="48">
        <v>1</v>
      </c>
      <c r="T1013" s="48">
        <v>0</v>
      </c>
      <c r="U1013" s="49">
        <v>0</v>
      </c>
      <c r="V1013" s="49">
        <v>1</v>
      </c>
      <c r="W1013" s="49">
        <v>0</v>
      </c>
      <c r="X1013" s="49">
        <v>1</v>
      </c>
      <c r="Y1013" s="49">
        <v>0</v>
      </c>
      <c r="Z1013" s="49">
        <v>0</v>
      </c>
      <c r="AA1013" s="69">
        <v>1013</v>
      </c>
      <c r="AB1013" s="69"/>
      <c r="AC1013" s="70"/>
      <c r="AD1013" s="76">
        <v>310</v>
      </c>
      <c r="AE1013" s="76">
        <v>4265</v>
      </c>
      <c r="AF1013" s="76">
        <v>17605</v>
      </c>
      <c r="AG1013" s="76">
        <v>20649</v>
      </c>
      <c r="AH1013" s="76"/>
      <c r="AI1013" s="76" t="s">
        <v>5474</v>
      </c>
      <c r="AJ1013" s="76"/>
      <c r="AK1013" s="81" t="s">
        <v>6774</v>
      </c>
      <c r="AL1013" s="76"/>
      <c r="AM1013" s="78">
        <v>42193.691087962965</v>
      </c>
      <c r="AN1013" s="76" t="s">
        <v>8071</v>
      </c>
      <c r="AO1013" s="81" t="s">
        <v>9082</v>
      </c>
      <c r="AP1013" s="76" t="s">
        <v>65</v>
      </c>
      <c r="AQ1013" s="48"/>
      <c r="AR1013" s="48"/>
      <c r="AS1013" s="48"/>
      <c r="AT1013" s="48"/>
      <c r="AU1013" s="48"/>
      <c r="AV1013" s="48"/>
      <c r="AW1013" s="48"/>
      <c r="AX1013" s="48"/>
      <c r="AY1013" s="48"/>
      <c r="AZ1013" s="48"/>
      <c r="BA1013" s="2"/>
      <c r="BB1013" s="3"/>
      <c r="BC1013" s="3"/>
      <c r="BD1013" s="3"/>
      <c r="BE1013" s="3"/>
    </row>
    <row r="1014" spans="1:57" x14ac:dyDescent="0.3">
      <c r="A1014" s="62" t="s">
        <v>967</v>
      </c>
      <c r="B1014" s="63"/>
      <c r="C1014" s="63"/>
      <c r="D1014" s="64"/>
      <c r="E1014" s="66"/>
      <c r="F1014" s="98" t="s">
        <v>7855</v>
      </c>
      <c r="G1014" s="63"/>
      <c r="H1014" s="67"/>
      <c r="I1014" s="68"/>
      <c r="J1014" s="68"/>
      <c r="K1014" s="67" t="s">
        <v>10313</v>
      </c>
      <c r="L1014" s="71"/>
      <c r="M1014" s="72">
        <v>5832.75</v>
      </c>
      <c r="N1014" s="72">
        <v>249.45530700683594</v>
      </c>
      <c r="O1014" s="73"/>
      <c r="P1014" s="74"/>
      <c r="Q1014" s="74"/>
      <c r="R1014" s="84"/>
      <c r="S1014" s="48">
        <v>0</v>
      </c>
      <c r="T1014" s="48">
        <v>1</v>
      </c>
      <c r="U1014" s="49">
        <v>0</v>
      </c>
      <c r="V1014" s="49">
        <v>1</v>
      </c>
      <c r="W1014" s="49">
        <v>0</v>
      </c>
      <c r="X1014" s="49">
        <v>1</v>
      </c>
      <c r="Y1014" s="49">
        <v>0</v>
      </c>
      <c r="Z1014" s="49">
        <v>0</v>
      </c>
      <c r="AA1014" s="69">
        <v>1014</v>
      </c>
      <c r="AB1014" s="69"/>
      <c r="AC1014" s="70"/>
      <c r="AD1014" s="76">
        <v>477</v>
      </c>
      <c r="AE1014" s="76">
        <v>353</v>
      </c>
      <c r="AF1014" s="76">
        <v>3174</v>
      </c>
      <c r="AG1014" s="76">
        <v>2251</v>
      </c>
      <c r="AH1014" s="76"/>
      <c r="AI1014" s="76" t="s">
        <v>5475</v>
      </c>
      <c r="AJ1014" s="76" t="s">
        <v>6235</v>
      </c>
      <c r="AK1014" s="76"/>
      <c r="AL1014" s="76"/>
      <c r="AM1014" s="78">
        <v>40953.833009259259</v>
      </c>
      <c r="AN1014" s="76" t="s">
        <v>8071</v>
      </c>
      <c r="AO1014" s="81" t="s">
        <v>9083</v>
      </c>
      <c r="AP1014" s="76" t="s">
        <v>66</v>
      </c>
      <c r="AQ1014" s="48"/>
      <c r="AR1014" s="48"/>
      <c r="AS1014" s="48"/>
      <c r="AT1014" s="48"/>
      <c r="AU1014" s="48"/>
      <c r="AV1014" s="48"/>
      <c r="AW1014" s="102" t="s">
        <v>11126</v>
      </c>
      <c r="AX1014" s="102" t="s">
        <v>11126</v>
      </c>
      <c r="AY1014" s="102" t="s">
        <v>11813</v>
      </c>
      <c r="AZ1014" s="102" t="s">
        <v>11813</v>
      </c>
      <c r="BA1014" s="2"/>
      <c r="BB1014" s="3"/>
      <c r="BC1014" s="3"/>
      <c r="BD1014" s="3"/>
      <c r="BE1014" s="3"/>
    </row>
    <row r="1015" spans="1:57" x14ac:dyDescent="0.3">
      <c r="A1015" s="62" t="s">
        <v>1389</v>
      </c>
      <c r="B1015" s="63"/>
      <c r="C1015" s="63"/>
      <c r="D1015" s="64"/>
      <c r="E1015" s="66"/>
      <c r="F1015" s="98" t="s">
        <v>7856</v>
      </c>
      <c r="G1015" s="63"/>
      <c r="H1015" s="67"/>
      <c r="I1015" s="68"/>
      <c r="J1015" s="68"/>
      <c r="K1015" s="67" t="s">
        <v>10314</v>
      </c>
      <c r="L1015" s="71"/>
      <c r="M1015" s="72">
        <v>5709.3056640625</v>
      </c>
      <c r="N1015" s="72">
        <v>311.81912231445313</v>
      </c>
      <c r="O1015" s="73"/>
      <c r="P1015" s="74"/>
      <c r="Q1015" s="74"/>
      <c r="R1015" s="84"/>
      <c r="S1015" s="48">
        <v>1</v>
      </c>
      <c r="T1015" s="48">
        <v>0</v>
      </c>
      <c r="U1015" s="49">
        <v>0</v>
      </c>
      <c r="V1015" s="49">
        <v>1</v>
      </c>
      <c r="W1015" s="49">
        <v>0</v>
      </c>
      <c r="X1015" s="49">
        <v>1</v>
      </c>
      <c r="Y1015" s="49">
        <v>0</v>
      </c>
      <c r="Z1015" s="49">
        <v>0</v>
      </c>
      <c r="AA1015" s="69">
        <v>1015</v>
      </c>
      <c r="AB1015" s="69"/>
      <c r="AC1015" s="70"/>
      <c r="AD1015" s="76">
        <v>5494</v>
      </c>
      <c r="AE1015" s="76">
        <v>45825</v>
      </c>
      <c r="AF1015" s="76">
        <v>39851</v>
      </c>
      <c r="AG1015" s="76">
        <v>11575</v>
      </c>
      <c r="AH1015" s="76"/>
      <c r="AI1015" s="76" t="s">
        <v>5476</v>
      </c>
      <c r="AJ1015" s="76" t="s">
        <v>6236</v>
      </c>
      <c r="AK1015" s="81" t="s">
        <v>6775</v>
      </c>
      <c r="AL1015" s="76"/>
      <c r="AM1015" s="78">
        <v>39950.564236111109</v>
      </c>
      <c r="AN1015" s="76" t="s">
        <v>8071</v>
      </c>
      <c r="AO1015" s="81" t="s">
        <v>9084</v>
      </c>
      <c r="AP1015" s="76" t="s">
        <v>65</v>
      </c>
      <c r="AQ1015" s="48"/>
      <c r="AR1015" s="48"/>
      <c r="AS1015" s="48"/>
      <c r="AT1015" s="48"/>
      <c r="AU1015" s="48"/>
      <c r="AV1015" s="48"/>
      <c r="AW1015" s="48"/>
      <c r="AX1015" s="48"/>
      <c r="AY1015" s="48"/>
      <c r="AZ1015" s="48"/>
      <c r="BA1015" s="2"/>
      <c r="BB1015" s="3"/>
      <c r="BC1015" s="3"/>
      <c r="BD1015" s="3"/>
      <c r="BE1015" s="3"/>
    </row>
    <row r="1016" spans="1:57" x14ac:dyDescent="0.3">
      <c r="A1016" s="62" t="s">
        <v>968</v>
      </c>
      <c r="B1016" s="63"/>
      <c r="C1016" s="63"/>
      <c r="D1016" s="64"/>
      <c r="E1016" s="66"/>
      <c r="F1016" s="98" t="s">
        <v>7857</v>
      </c>
      <c r="G1016" s="63"/>
      <c r="H1016" s="67"/>
      <c r="I1016" s="68"/>
      <c r="J1016" s="68"/>
      <c r="K1016" s="67" t="s">
        <v>10315</v>
      </c>
      <c r="L1016" s="71"/>
      <c r="M1016" s="72">
        <v>5190.0361328125</v>
      </c>
      <c r="N1016" s="72">
        <v>9043.337890625</v>
      </c>
      <c r="O1016" s="73"/>
      <c r="P1016" s="74"/>
      <c r="Q1016" s="74"/>
      <c r="R1016" s="84"/>
      <c r="S1016" s="48">
        <v>1</v>
      </c>
      <c r="T1016" s="48">
        <v>1</v>
      </c>
      <c r="U1016" s="49">
        <v>0</v>
      </c>
      <c r="V1016" s="49">
        <v>0</v>
      </c>
      <c r="W1016" s="49">
        <v>0</v>
      </c>
      <c r="X1016" s="49">
        <v>1</v>
      </c>
      <c r="Y1016" s="49">
        <v>0</v>
      </c>
      <c r="Z1016" s="49" t="s">
        <v>10536</v>
      </c>
      <c r="AA1016" s="69">
        <v>1016</v>
      </c>
      <c r="AB1016" s="69"/>
      <c r="AC1016" s="70"/>
      <c r="AD1016" s="76">
        <v>2345</v>
      </c>
      <c r="AE1016" s="76">
        <v>3368</v>
      </c>
      <c r="AF1016" s="76">
        <v>19022</v>
      </c>
      <c r="AG1016" s="76">
        <v>41650</v>
      </c>
      <c r="AH1016" s="76"/>
      <c r="AI1016" s="76" t="s">
        <v>5477</v>
      </c>
      <c r="AJ1016" s="76" t="s">
        <v>6148</v>
      </c>
      <c r="AK1016" s="81" t="s">
        <v>6776</v>
      </c>
      <c r="AL1016" s="76"/>
      <c r="AM1016" s="78">
        <v>41245.855254629627</v>
      </c>
      <c r="AN1016" s="76" t="s">
        <v>8071</v>
      </c>
      <c r="AO1016" s="81" t="s">
        <v>9085</v>
      </c>
      <c r="AP1016" s="76" t="s">
        <v>66</v>
      </c>
      <c r="AQ1016" s="48"/>
      <c r="AR1016" s="48"/>
      <c r="AS1016" s="48"/>
      <c r="AT1016" s="48"/>
      <c r="AU1016" s="48"/>
      <c r="AV1016" s="48"/>
      <c r="AW1016" s="102" t="s">
        <v>11127</v>
      </c>
      <c r="AX1016" s="102" t="s">
        <v>11127</v>
      </c>
      <c r="AY1016" s="102" t="s">
        <v>11814</v>
      </c>
      <c r="AZ1016" s="102" t="s">
        <v>11814</v>
      </c>
      <c r="BA1016" s="2"/>
      <c r="BB1016" s="3"/>
      <c r="BC1016" s="3"/>
      <c r="BD1016" s="3"/>
      <c r="BE1016" s="3"/>
    </row>
    <row r="1017" spans="1:57" x14ac:dyDescent="0.3">
      <c r="A1017" s="62" t="s">
        <v>969</v>
      </c>
      <c r="B1017" s="63"/>
      <c r="C1017" s="63"/>
      <c r="D1017" s="64"/>
      <c r="E1017" s="66"/>
      <c r="F1017" s="98" t="s">
        <v>7858</v>
      </c>
      <c r="G1017" s="63"/>
      <c r="H1017" s="67"/>
      <c r="I1017" s="68"/>
      <c r="J1017" s="68"/>
      <c r="K1017" s="67" t="s">
        <v>10316</v>
      </c>
      <c r="L1017" s="71"/>
      <c r="M1017" s="72">
        <v>4413.16064453125</v>
      </c>
      <c r="N1017" s="72">
        <v>9376.4677734375</v>
      </c>
      <c r="O1017" s="73"/>
      <c r="P1017" s="74"/>
      <c r="Q1017" s="74"/>
      <c r="R1017" s="84"/>
      <c r="S1017" s="48">
        <v>1</v>
      </c>
      <c r="T1017" s="48">
        <v>1</v>
      </c>
      <c r="U1017" s="49">
        <v>0</v>
      </c>
      <c r="V1017" s="49">
        <v>0</v>
      </c>
      <c r="W1017" s="49">
        <v>0</v>
      </c>
      <c r="X1017" s="49">
        <v>1</v>
      </c>
      <c r="Y1017" s="49">
        <v>0</v>
      </c>
      <c r="Z1017" s="49" t="s">
        <v>10536</v>
      </c>
      <c r="AA1017" s="69">
        <v>1017</v>
      </c>
      <c r="AB1017" s="69"/>
      <c r="AC1017" s="70"/>
      <c r="AD1017" s="76">
        <v>483</v>
      </c>
      <c r="AE1017" s="76">
        <v>517</v>
      </c>
      <c r="AF1017" s="76">
        <v>31699</v>
      </c>
      <c r="AG1017" s="76">
        <v>12523</v>
      </c>
      <c r="AH1017" s="76"/>
      <c r="AI1017" s="76" t="s">
        <v>5478</v>
      </c>
      <c r="AJ1017" s="76"/>
      <c r="AK1017" s="76"/>
      <c r="AL1017" s="76"/>
      <c r="AM1017" s="78">
        <v>42139.688368055555</v>
      </c>
      <c r="AN1017" s="76" t="s">
        <v>8071</v>
      </c>
      <c r="AO1017" s="81" t="s">
        <v>9086</v>
      </c>
      <c r="AP1017" s="76" t="s">
        <v>66</v>
      </c>
      <c r="AQ1017" s="48"/>
      <c r="AR1017" s="48"/>
      <c r="AS1017" s="48"/>
      <c r="AT1017" s="48"/>
      <c r="AU1017" s="48"/>
      <c r="AV1017" s="48"/>
      <c r="AW1017" s="102" t="s">
        <v>11128</v>
      </c>
      <c r="AX1017" s="102" t="s">
        <v>11128</v>
      </c>
      <c r="AY1017" s="102" t="s">
        <v>11815</v>
      </c>
      <c r="AZ1017" s="102" t="s">
        <v>11815</v>
      </c>
      <c r="BA1017" s="2"/>
      <c r="BB1017" s="3"/>
      <c r="BC1017" s="3"/>
      <c r="BD1017" s="3"/>
      <c r="BE1017" s="3"/>
    </row>
    <row r="1018" spans="1:57" x14ac:dyDescent="0.3">
      <c r="A1018" s="62" t="s">
        <v>970</v>
      </c>
      <c r="B1018" s="63"/>
      <c r="C1018" s="63"/>
      <c r="D1018" s="64"/>
      <c r="E1018" s="66"/>
      <c r="F1018" s="98" t="s">
        <v>7859</v>
      </c>
      <c r="G1018" s="63"/>
      <c r="H1018" s="67"/>
      <c r="I1018" s="68"/>
      <c r="J1018" s="68"/>
      <c r="K1018" s="67" t="s">
        <v>10317</v>
      </c>
      <c r="L1018" s="71"/>
      <c r="M1018" s="72">
        <v>2375.354248046875</v>
      </c>
      <c r="N1018" s="72">
        <v>9496.4794921875</v>
      </c>
      <c r="O1018" s="73"/>
      <c r="P1018" s="74"/>
      <c r="Q1018" s="74"/>
      <c r="R1018" s="84"/>
      <c r="S1018" s="48">
        <v>1</v>
      </c>
      <c r="T1018" s="48">
        <v>1</v>
      </c>
      <c r="U1018" s="49">
        <v>0</v>
      </c>
      <c r="V1018" s="49">
        <v>0</v>
      </c>
      <c r="W1018" s="49">
        <v>0</v>
      </c>
      <c r="X1018" s="49">
        <v>1</v>
      </c>
      <c r="Y1018" s="49">
        <v>0</v>
      </c>
      <c r="Z1018" s="49" t="s">
        <v>10536</v>
      </c>
      <c r="AA1018" s="69">
        <v>1018</v>
      </c>
      <c r="AB1018" s="69"/>
      <c r="AC1018" s="70"/>
      <c r="AD1018" s="76">
        <v>2498</v>
      </c>
      <c r="AE1018" s="76">
        <v>2516</v>
      </c>
      <c r="AF1018" s="76">
        <v>10647</v>
      </c>
      <c r="AG1018" s="76">
        <v>0</v>
      </c>
      <c r="AH1018" s="76"/>
      <c r="AI1018" s="76" t="s">
        <v>5479</v>
      </c>
      <c r="AJ1018" s="76"/>
      <c r="AK1018" s="81" t="s">
        <v>6777</v>
      </c>
      <c r="AL1018" s="76"/>
      <c r="AM1018" s="78">
        <v>42447.402754629627</v>
      </c>
      <c r="AN1018" s="76" t="s">
        <v>8071</v>
      </c>
      <c r="AO1018" s="81" t="s">
        <v>9087</v>
      </c>
      <c r="AP1018" s="76" t="s">
        <v>66</v>
      </c>
      <c r="AQ1018" s="48" t="s">
        <v>2299</v>
      </c>
      <c r="AR1018" s="48" t="s">
        <v>2299</v>
      </c>
      <c r="AS1018" s="48" t="s">
        <v>2350</v>
      </c>
      <c r="AT1018" s="48" t="s">
        <v>2350</v>
      </c>
      <c r="AU1018" s="48" t="s">
        <v>2437</v>
      </c>
      <c r="AV1018" s="48" t="s">
        <v>2437</v>
      </c>
      <c r="AW1018" s="102" t="s">
        <v>11129</v>
      </c>
      <c r="AX1018" s="102" t="s">
        <v>11129</v>
      </c>
      <c r="AY1018" s="102" t="s">
        <v>11816</v>
      </c>
      <c r="AZ1018" s="102" t="s">
        <v>11816</v>
      </c>
      <c r="BA1018" s="2"/>
      <c r="BB1018" s="3"/>
      <c r="BC1018" s="3"/>
      <c r="BD1018" s="3"/>
      <c r="BE1018" s="3"/>
    </row>
    <row r="1019" spans="1:57" x14ac:dyDescent="0.3">
      <c r="A1019" s="62" t="s">
        <v>971</v>
      </c>
      <c r="B1019" s="63"/>
      <c r="C1019" s="63"/>
      <c r="D1019" s="64"/>
      <c r="E1019" s="66"/>
      <c r="F1019" s="98" t="s">
        <v>7860</v>
      </c>
      <c r="G1019" s="63"/>
      <c r="H1019" s="67"/>
      <c r="I1019" s="68"/>
      <c r="J1019" s="68"/>
      <c r="K1019" s="67" t="s">
        <v>10318</v>
      </c>
      <c r="L1019" s="71"/>
      <c r="M1019" s="72">
        <v>6338.83935546875</v>
      </c>
      <c r="N1019" s="72">
        <v>4469.40771484375</v>
      </c>
      <c r="O1019" s="73"/>
      <c r="P1019" s="74"/>
      <c r="Q1019" s="74"/>
      <c r="R1019" s="84"/>
      <c r="S1019" s="48">
        <v>0</v>
      </c>
      <c r="T1019" s="48">
        <v>1</v>
      </c>
      <c r="U1019" s="49">
        <v>0</v>
      </c>
      <c r="V1019" s="49">
        <v>0.2</v>
      </c>
      <c r="W1019" s="49">
        <v>0</v>
      </c>
      <c r="X1019" s="49">
        <v>0.61068699999999998</v>
      </c>
      <c r="Y1019" s="49">
        <v>0</v>
      </c>
      <c r="Z1019" s="49">
        <v>0</v>
      </c>
      <c r="AA1019" s="69">
        <v>1019</v>
      </c>
      <c r="AB1019" s="69"/>
      <c r="AC1019" s="70"/>
      <c r="AD1019" s="76">
        <v>270</v>
      </c>
      <c r="AE1019" s="76">
        <v>318</v>
      </c>
      <c r="AF1019" s="76">
        <v>46464</v>
      </c>
      <c r="AG1019" s="76">
        <v>24764</v>
      </c>
      <c r="AH1019" s="76"/>
      <c r="AI1019" s="76" t="s">
        <v>5480</v>
      </c>
      <c r="AJ1019" s="76"/>
      <c r="AK1019" s="76"/>
      <c r="AL1019" s="76"/>
      <c r="AM1019" s="78">
        <v>40880.310381944444</v>
      </c>
      <c r="AN1019" s="76" t="s">
        <v>8071</v>
      </c>
      <c r="AO1019" s="81" t="s">
        <v>9088</v>
      </c>
      <c r="AP1019" s="76" t="s">
        <v>66</v>
      </c>
      <c r="AQ1019" s="48"/>
      <c r="AR1019" s="48"/>
      <c r="AS1019" s="48"/>
      <c r="AT1019" s="48"/>
      <c r="AU1019" s="48"/>
      <c r="AV1019" s="48"/>
      <c r="AW1019" s="102" t="s">
        <v>11122</v>
      </c>
      <c r="AX1019" s="102" t="s">
        <v>11122</v>
      </c>
      <c r="AY1019" s="102" t="s">
        <v>11809</v>
      </c>
      <c r="AZ1019" s="102" t="s">
        <v>11809</v>
      </c>
      <c r="BA1019" s="2"/>
      <c r="BB1019" s="3"/>
      <c r="BC1019" s="3"/>
      <c r="BD1019" s="3"/>
      <c r="BE1019" s="3"/>
    </row>
    <row r="1020" spans="1:57" x14ac:dyDescent="0.3">
      <c r="A1020" s="62" t="s">
        <v>972</v>
      </c>
      <c r="B1020" s="63"/>
      <c r="C1020" s="63"/>
      <c r="D1020" s="64"/>
      <c r="E1020" s="66"/>
      <c r="F1020" s="98" t="s">
        <v>7861</v>
      </c>
      <c r="G1020" s="63"/>
      <c r="H1020" s="67"/>
      <c r="I1020" s="68"/>
      <c r="J1020" s="68"/>
      <c r="K1020" s="67" t="s">
        <v>10319</v>
      </c>
      <c r="L1020" s="71"/>
      <c r="M1020" s="72">
        <v>7344.9443359375</v>
      </c>
      <c r="N1020" s="72">
        <v>4614.9228515625</v>
      </c>
      <c r="O1020" s="73"/>
      <c r="P1020" s="74"/>
      <c r="Q1020" s="74"/>
      <c r="R1020" s="84"/>
      <c r="S1020" s="48">
        <v>0</v>
      </c>
      <c r="T1020" s="48">
        <v>1</v>
      </c>
      <c r="U1020" s="49">
        <v>0</v>
      </c>
      <c r="V1020" s="49">
        <v>0.2</v>
      </c>
      <c r="W1020" s="49">
        <v>0</v>
      </c>
      <c r="X1020" s="49">
        <v>0.61068699999999998</v>
      </c>
      <c r="Y1020" s="49">
        <v>0</v>
      </c>
      <c r="Z1020" s="49">
        <v>0</v>
      </c>
      <c r="AA1020" s="69">
        <v>1020</v>
      </c>
      <c r="AB1020" s="69"/>
      <c r="AC1020" s="70"/>
      <c r="AD1020" s="76">
        <v>146</v>
      </c>
      <c r="AE1020" s="76">
        <v>569</v>
      </c>
      <c r="AF1020" s="76">
        <v>3706</v>
      </c>
      <c r="AG1020" s="76">
        <v>3294</v>
      </c>
      <c r="AH1020" s="76"/>
      <c r="AI1020" s="76" t="s">
        <v>5481</v>
      </c>
      <c r="AJ1020" s="76" t="s">
        <v>5686</v>
      </c>
      <c r="AK1020" s="76"/>
      <c r="AL1020" s="76"/>
      <c r="AM1020" s="78">
        <v>42499.400868055556</v>
      </c>
      <c r="AN1020" s="76" t="s">
        <v>8071</v>
      </c>
      <c r="AO1020" s="81" t="s">
        <v>9089</v>
      </c>
      <c r="AP1020" s="76" t="s">
        <v>66</v>
      </c>
      <c r="AQ1020" s="48"/>
      <c r="AR1020" s="48"/>
      <c r="AS1020" s="48"/>
      <c r="AT1020" s="48"/>
      <c r="AU1020" s="48" t="s">
        <v>2436</v>
      </c>
      <c r="AV1020" s="48" t="s">
        <v>2436</v>
      </c>
      <c r="AW1020" s="102" t="s">
        <v>11117</v>
      </c>
      <c r="AX1020" s="102" t="s">
        <v>11117</v>
      </c>
      <c r="AY1020" s="102" t="s">
        <v>11804</v>
      </c>
      <c r="AZ1020" s="102" t="s">
        <v>11804</v>
      </c>
      <c r="BA1020" s="2"/>
      <c r="BB1020" s="3"/>
      <c r="BC1020" s="3"/>
      <c r="BD1020" s="3"/>
      <c r="BE1020" s="3"/>
    </row>
    <row r="1021" spans="1:57" x14ac:dyDescent="0.3">
      <c r="A1021" s="62" t="s">
        <v>973</v>
      </c>
      <c r="B1021" s="63"/>
      <c r="C1021" s="63"/>
      <c r="D1021" s="64"/>
      <c r="E1021" s="66"/>
      <c r="F1021" s="98" t="s">
        <v>7862</v>
      </c>
      <c r="G1021" s="63"/>
      <c r="H1021" s="67"/>
      <c r="I1021" s="68"/>
      <c r="J1021" s="68"/>
      <c r="K1021" s="67" t="s">
        <v>10320</v>
      </c>
      <c r="L1021" s="71"/>
      <c r="M1021" s="72">
        <v>6295.66650390625</v>
      </c>
      <c r="N1021" s="72">
        <v>2847.947998046875</v>
      </c>
      <c r="O1021" s="73"/>
      <c r="P1021" s="74"/>
      <c r="Q1021" s="74"/>
      <c r="R1021" s="84"/>
      <c r="S1021" s="48">
        <v>2</v>
      </c>
      <c r="T1021" s="48">
        <v>1</v>
      </c>
      <c r="U1021" s="49">
        <v>0</v>
      </c>
      <c r="V1021" s="49">
        <v>1</v>
      </c>
      <c r="W1021" s="49">
        <v>0</v>
      </c>
      <c r="X1021" s="49">
        <v>1.2982450000000001</v>
      </c>
      <c r="Y1021" s="49">
        <v>0</v>
      </c>
      <c r="Z1021" s="49">
        <v>0</v>
      </c>
      <c r="AA1021" s="69">
        <v>1021</v>
      </c>
      <c r="AB1021" s="69"/>
      <c r="AC1021" s="70"/>
      <c r="AD1021" s="76">
        <v>5745</v>
      </c>
      <c r="AE1021" s="76">
        <v>13649</v>
      </c>
      <c r="AF1021" s="76">
        <v>52029</v>
      </c>
      <c r="AG1021" s="76">
        <v>59033</v>
      </c>
      <c r="AH1021" s="76"/>
      <c r="AI1021" s="76" t="s">
        <v>5482</v>
      </c>
      <c r="AJ1021" s="76" t="s">
        <v>6237</v>
      </c>
      <c r="AK1021" s="76"/>
      <c r="AL1021" s="76"/>
      <c r="AM1021" s="78">
        <v>41328.43509259259</v>
      </c>
      <c r="AN1021" s="76" t="s">
        <v>8071</v>
      </c>
      <c r="AO1021" s="81" t="s">
        <v>9090</v>
      </c>
      <c r="AP1021" s="76" t="s">
        <v>66</v>
      </c>
      <c r="AQ1021" s="48"/>
      <c r="AR1021" s="48"/>
      <c r="AS1021" s="48"/>
      <c r="AT1021" s="48"/>
      <c r="AU1021" s="48"/>
      <c r="AV1021" s="48"/>
      <c r="AW1021" s="102" t="s">
        <v>11130</v>
      </c>
      <c r="AX1021" s="102" t="s">
        <v>11130</v>
      </c>
      <c r="AY1021" s="102" t="s">
        <v>11817</v>
      </c>
      <c r="AZ1021" s="102" t="s">
        <v>11817</v>
      </c>
      <c r="BA1021" s="2"/>
      <c r="BB1021" s="3"/>
      <c r="BC1021" s="3"/>
      <c r="BD1021" s="3"/>
      <c r="BE1021" s="3"/>
    </row>
    <row r="1022" spans="1:57" x14ac:dyDescent="0.3">
      <c r="A1022" s="62" t="s">
        <v>974</v>
      </c>
      <c r="B1022" s="63"/>
      <c r="C1022" s="63"/>
      <c r="D1022" s="64"/>
      <c r="E1022" s="66"/>
      <c r="F1022" s="98" t="s">
        <v>7863</v>
      </c>
      <c r="G1022" s="63"/>
      <c r="H1022" s="67"/>
      <c r="I1022" s="68"/>
      <c r="J1022" s="68"/>
      <c r="K1022" s="67" t="s">
        <v>10321</v>
      </c>
      <c r="L1022" s="71"/>
      <c r="M1022" s="72">
        <v>6203.08349609375</v>
      </c>
      <c r="N1022" s="72">
        <v>2785.584228515625</v>
      </c>
      <c r="O1022" s="73"/>
      <c r="P1022" s="74"/>
      <c r="Q1022" s="74"/>
      <c r="R1022" s="84"/>
      <c r="S1022" s="48">
        <v>0</v>
      </c>
      <c r="T1022" s="48">
        <v>1</v>
      </c>
      <c r="U1022" s="49">
        <v>0</v>
      </c>
      <c r="V1022" s="49">
        <v>1</v>
      </c>
      <c r="W1022" s="49">
        <v>0</v>
      </c>
      <c r="X1022" s="49">
        <v>0.70175399999999999</v>
      </c>
      <c r="Y1022" s="49">
        <v>0</v>
      </c>
      <c r="Z1022" s="49">
        <v>0</v>
      </c>
      <c r="AA1022" s="69">
        <v>1022</v>
      </c>
      <c r="AB1022" s="69"/>
      <c r="AC1022" s="70"/>
      <c r="AD1022" s="76">
        <v>52</v>
      </c>
      <c r="AE1022" s="76">
        <v>32</v>
      </c>
      <c r="AF1022" s="76">
        <v>985</v>
      </c>
      <c r="AG1022" s="76">
        <v>1404</v>
      </c>
      <c r="AH1022" s="76"/>
      <c r="AI1022" s="76" t="s">
        <v>5483</v>
      </c>
      <c r="AJ1022" s="76"/>
      <c r="AK1022" s="76"/>
      <c r="AL1022" s="76"/>
      <c r="AM1022" s="78">
        <v>43107.642222222225</v>
      </c>
      <c r="AN1022" s="76" t="s">
        <v>8071</v>
      </c>
      <c r="AO1022" s="81" t="s">
        <v>9091</v>
      </c>
      <c r="AP1022" s="76" t="s">
        <v>66</v>
      </c>
      <c r="AQ1022" s="48"/>
      <c r="AR1022" s="48"/>
      <c r="AS1022" s="48"/>
      <c r="AT1022" s="48"/>
      <c r="AU1022" s="48"/>
      <c r="AV1022" s="48"/>
      <c r="AW1022" s="102" t="s">
        <v>11131</v>
      </c>
      <c r="AX1022" s="102" t="s">
        <v>11131</v>
      </c>
      <c r="AY1022" s="102" t="s">
        <v>11818</v>
      </c>
      <c r="AZ1022" s="102" t="s">
        <v>11818</v>
      </c>
      <c r="BA1022" s="2"/>
      <c r="BB1022" s="3"/>
      <c r="BC1022" s="3"/>
      <c r="BD1022" s="3"/>
      <c r="BE1022" s="3"/>
    </row>
    <row r="1023" spans="1:57" x14ac:dyDescent="0.3">
      <c r="A1023" s="62" t="s">
        <v>975</v>
      </c>
      <c r="B1023" s="63"/>
      <c r="C1023" s="63"/>
      <c r="D1023" s="64"/>
      <c r="E1023" s="66"/>
      <c r="F1023" s="98" t="s">
        <v>7864</v>
      </c>
      <c r="G1023" s="63"/>
      <c r="H1023" s="67"/>
      <c r="I1023" s="68"/>
      <c r="J1023" s="68"/>
      <c r="K1023" s="67" t="s">
        <v>10322</v>
      </c>
      <c r="L1023" s="71"/>
      <c r="M1023" s="72">
        <v>4083.469482421875</v>
      </c>
      <c r="N1023" s="72">
        <v>9454.8447265625</v>
      </c>
      <c r="O1023" s="73"/>
      <c r="P1023" s="74"/>
      <c r="Q1023" s="74"/>
      <c r="R1023" s="84"/>
      <c r="S1023" s="48">
        <v>1</v>
      </c>
      <c r="T1023" s="48">
        <v>1</v>
      </c>
      <c r="U1023" s="49">
        <v>0</v>
      </c>
      <c r="V1023" s="49">
        <v>0</v>
      </c>
      <c r="W1023" s="49">
        <v>0</v>
      </c>
      <c r="X1023" s="49">
        <v>1</v>
      </c>
      <c r="Y1023" s="49">
        <v>0</v>
      </c>
      <c r="Z1023" s="49" t="s">
        <v>10536</v>
      </c>
      <c r="AA1023" s="69">
        <v>1023</v>
      </c>
      <c r="AB1023" s="69"/>
      <c r="AC1023" s="70"/>
      <c r="AD1023" s="76">
        <v>215</v>
      </c>
      <c r="AE1023" s="76">
        <v>406</v>
      </c>
      <c r="AF1023" s="76">
        <v>1299</v>
      </c>
      <c r="AG1023" s="76">
        <v>717</v>
      </c>
      <c r="AH1023" s="76"/>
      <c r="AI1023" s="76"/>
      <c r="AJ1023" s="76" t="s">
        <v>5666</v>
      </c>
      <c r="AK1023" s="76"/>
      <c r="AL1023" s="76"/>
      <c r="AM1023" s="78">
        <v>40125.692719907405</v>
      </c>
      <c r="AN1023" s="76" t="s">
        <v>8071</v>
      </c>
      <c r="AO1023" s="81" t="s">
        <v>9092</v>
      </c>
      <c r="AP1023" s="76" t="s">
        <v>66</v>
      </c>
      <c r="AQ1023" s="48"/>
      <c r="AR1023" s="48"/>
      <c r="AS1023" s="48"/>
      <c r="AT1023" s="48"/>
      <c r="AU1023" s="48" t="s">
        <v>2438</v>
      </c>
      <c r="AV1023" s="48" t="s">
        <v>2438</v>
      </c>
      <c r="AW1023" s="102" t="s">
        <v>11132</v>
      </c>
      <c r="AX1023" s="102" t="s">
        <v>11132</v>
      </c>
      <c r="AY1023" s="102" t="s">
        <v>11819</v>
      </c>
      <c r="AZ1023" s="102" t="s">
        <v>11819</v>
      </c>
      <c r="BA1023" s="2"/>
      <c r="BB1023" s="3"/>
      <c r="BC1023" s="3"/>
      <c r="BD1023" s="3"/>
      <c r="BE1023" s="3"/>
    </row>
    <row r="1024" spans="1:57" x14ac:dyDescent="0.3">
      <c r="A1024" s="62" t="s">
        <v>976</v>
      </c>
      <c r="B1024" s="63"/>
      <c r="C1024" s="63"/>
      <c r="D1024" s="64"/>
      <c r="E1024" s="66"/>
      <c r="F1024" s="98" t="s">
        <v>7865</v>
      </c>
      <c r="G1024" s="63"/>
      <c r="H1024" s="67"/>
      <c r="I1024" s="68"/>
      <c r="J1024" s="68"/>
      <c r="K1024" s="67" t="s">
        <v>10323</v>
      </c>
      <c r="L1024" s="71"/>
      <c r="M1024" s="72">
        <v>9066.765625</v>
      </c>
      <c r="N1024" s="72">
        <v>9262.453125</v>
      </c>
      <c r="O1024" s="73"/>
      <c r="P1024" s="74"/>
      <c r="Q1024" s="74"/>
      <c r="R1024" s="84"/>
      <c r="S1024" s="48">
        <v>1</v>
      </c>
      <c r="T1024" s="48">
        <v>1</v>
      </c>
      <c r="U1024" s="49">
        <v>0</v>
      </c>
      <c r="V1024" s="49">
        <v>0</v>
      </c>
      <c r="W1024" s="49">
        <v>0</v>
      </c>
      <c r="X1024" s="49">
        <v>1</v>
      </c>
      <c r="Y1024" s="49">
        <v>0</v>
      </c>
      <c r="Z1024" s="49" t="s">
        <v>10536</v>
      </c>
      <c r="AA1024" s="69">
        <v>1024</v>
      </c>
      <c r="AB1024" s="69"/>
      <c r="AC1024" s="70"/>
      <c r="AD1024" s="76">
        <v>162</v>
      </c>
      <c r="AE1024" s="76">
        <v>1389</v>
      </c>
      <c r="AF1024" s="76">
        <v>5627</v>
      </c>
      <c r="AG1024" s="76">
        <v>3460</v>
      </c>
      <c r="AH1024" s="76"/>
      <c r="AI1024" s="76" t="s">
        <v>5484</v>
      </c>
      <c r="AJ1024" s="76"/>
      <c r="AK1024" s="81" t="s">
        <v>6778</v>
      </c>
      <c r="AL1024" s="76"/>
      <c r="AM1024" s="78">
        <v>42758.789687500001</v>
      </c>
      <c r="AN1024" s="76" t="s">
        <v>8071</v>
      </c>
      <c r="AO1024" s="81" t="s">
        <v>9093</v>
      </c>
      <c r="AP1024" s="76" t="s">
        <v>66</v>
      </c>
      <c r="AQ1024" s="48" t="s">
        <v>2300</v>
      </c>
      <c r="AR1024" s="48" t="s">
        <v>2300</v>
      </c>
      <c r="AS1024" s="48" t="s">
        <v>2350</v>
      </c>
      <c r="AT1024" s="48" t="s">
        <v>2350</v>
      </c>
      <c r="AU1024" s="48"/>
      <c r="AV1024" s="48"/>
      <c r="AW1024" s="102" t="s">
        <v>11133</v>
      </c>
      <c r="AX1024" s="102" t="s">
        <v>11133</v>
      </c>
      <c r="AY1024" s="102" t="s">
        <v>11820</v>
      </c>
      <c r="AZ1024" s="102" t="s">
        <v>11820</v>
      </c>
      <c r="BA1024" s="2"/>
      <c r="BB1024" s="3"/>
      <c r="BC1024" s="3"/>
      <c r="BD1024" s="3"/>
      <c r="BE1024" s="3"/>
    </row>
    <row r="1025" spans="1:57" x14ac:dyDescent="0.3">
      <c r="A1025" s="62" t="s">
        <v>977</v>
      </c>
      <c r="B1025" s="63"/>
      <c r="C1025" s="63"/>
      <c r="D1025" s="64"/>
      <c r="E1025" s="66"/>
      <c r="F1025" s="98" t="s">
        <v>7866</v>
      </c>
      <c r="G1025" s="63"/>
      <c r="H1025" s="67"/>
      <c r="I1025" s="68"/>
      <c r="J1025" s="68"/>
      <c r="K1025" s="67" t="s">
        <v>10324</v>
      </c>
      <c r="L1025" s="71"/>
      <c r="M1025" s="72">
        <v>2146.3427734375</v>
      </c>
      <c r="N1025" s="72">
        <v>9127.5830078125</v>
      </c>
      <c r="O1025" s="73"/>
      <c r="P1025" s="74"/>
      <c r="Q1025" s="74"/>
      <c r="R1025" s="84"/>
      <c r="S1025" s="48">
        <v>1</v>
      </c>
      <c r="T1025" s="48">
        <v>1</v>
      </c>
      <c r="U1025" s="49">
        <v>0</v>
      </c>
      <c r="V1025" s="49">
        <v>0</v>
      </c>
      <c r="W1025" s="49">
        <v>0</v>
      </c>
      <c r="X1025" s="49">
        <v>1</v>
      </c>
      <c r="Y1025" s="49">
        <v>0</v>
      </c>
      <c r="Z1025" s="49" t="s">
        <v>10536</v>
      </c>
      <c r="AA1025" s="69">
        <v>1025</v>
      </c>
      <c r="AB1025" s="69"/>
      <c r="AC1025" s="70"/>
      <c r="AD1025" s="76">
        <v>2809</v>
      </c>
      <c r="AE1025" s="76">
        <v>3892</v>
      </c>
      <c r="AF1025" s="76">
        <v>46743</v>
      </c>
      <c r="AG1025" s="76">
        <v>22964</v>
      </c>
      <c r="AH1025" s="76"/>
      <c r="AI1025" s="76"/>
      <c r="AJ1025" s="76"/>
      <c r="AK1025" s="76"/>
      <c r="AL1025" s="76"/>
      <c r="AM1025" s="78">
        <v>40573.14434027778</v>
      </c>
      <c r="AN1025" s="76" t="s">
        <v>8071</v>
      </c>
      <c r="AO1025" s="81" t="s">
        <v>9094</v>
      </c>
      <c r="AP1025" s="76" t="s">
        <v>66</v>
      </c>
      <c r="AQ1025" s="48"/>
      <c r="AR1025" s="48"/>
      <c r="AS1025" s="48"/>
      <c r="AT1025" s="48"/>
      <c r="AU1025" s="48"/>
      <c r="AV1025" s="48"/>
      <c r="AW1025" s="102" t="s">
        <v>11134</v>
      </c>
      <c r="AX1025" s="102" t="s">
        <v>11134</v>
      </c>
      <c r="AY1025" s="102" t="s">
        <v>11821</v>
      </c>
      <c r="AZ1025" s="102" t="s">
        <v>11821</v>
      </c>
      <c r="BA1025" s="2"/>
      <c r="BB1025" s="3"/>
      <c r="BC1025" s="3"/>
      <c r="BD1025" s="3"/>
      <c r="BE1025" s="3"/>
    </row>
    <row r="1026" spans="1:57" x14ac:dyDescent="0.3">
      <c r="A1026" s="62" t="s">
        <v>978</v>
      </c>
      <c r="B1026" s="63"/>
      <c r="C1026" s="63"/>
      <c r="D1026" s="64"/>
      <c r="E1026" s="66"/>
      <c r="F1026" s="98" t="s">
        <v>7867</v>
      </c>
      <c r="G1026" s="63"/>
      <c r="H1026" s="67"/>
      <c r="I1026" s="68"/>
      <c r="J1026" s="68"/>
      <c r="K1026" s="67" t="s">
        <v>10325</v>
      </c>
      <c r="L1026" s="71"/>
      <c r="M1026" s="72">
        <v>3247.615966796875</v>
      </c>
      <c r="N1026" s="72">
        <v>9129.140625</v>
      </c>
      <c r="O1026" s="73"/>
      <c r="P1026" s="74"/>
      <c r="Q1026" s="74"/>
      <c r="R1026" s="84"/>
      <c r="S1026" s="48">
        <v>1</v>
      </c>
      <c r="T1026" s="48">
        <v>1</v>
      </c>
      <c r="U1026" s="49">
        <v>0</v>
      </c>
      <c r="V1026" s="49">
        <v>0</v>
      </c>
      <c r="W1026" s="49">
        <v>0</v>
      </c>
      <c r="X1026" s="49">
        <v>1</v>
      </c>
      <c r="Y1026" s="49">
        <v>0</v>
      </c>
      <c r="Z1026" s="49" t="s">
        <v>10536</v>
      </c>
      <c r="AA1026" s="69">
        <v>1026</v>
      </c>
      <c r="AB1026" s="69"/>
      <c r="AC1026" s="70"/>
      <c r="AD1026" s="76">
        <v>906</v>
      </c>
      <c r="AE1026" s="76">
        <v>434</v>
      </c>
      <c r="AF1026" s="76">
        <v>34829</v>
      </c>
      <c r="AG1026" s="76">
        <v>122997</v>
      </c>
      <c r="AH1026" s="76"/>
      <c r="AI1026" s="76" t="s">
        <v>5485</v>
      </c>
      <c r="AJ1026" s="76" t="s">
        <v>6238</v>
      </c>
      <c r="AK1026" s="76"/>
      <c r="AL1026" s="76"/>
      <c r="AM1026" s="78">
        <v>42239.795775462961</v>
      </c>
      <c r="AN1026" s="76" t="s">
        <v>8071</v>
      </c>
      <c r="AO1026" s="81" t="s">
        <v>9095</v>
      </c>
      <c r="AP1026" s="76" t="s">
        <v>66</v>
      </c>
      <c r="AQ1026" s="48"/>
      <c r="AR1026" s="48"/>
      <c r="AS1026" s="48"/>
      <c r="AT1026" s="48"/>
      <c r="AU1026" s="48"/>
      <c r="AV1026" s="48"/>
      <c r="AW1026" s="102" t="s">
        <v>11135</v>
      </c>
      <c r="AX1026" s="102" t="s">
        <v>11135</v>
      </c>
      <c r="AY1026" s="102" t="s">
        <v>11822</v>
      </c>
      <c r="AZ1026" s="102" t="s">
        <v>11822</v>
      </c>
      <c r="BA1026" s="2"/>
      <c r="BB1026" s="3"/>
      <c r="BC1026" s="3"/>
      <c r="BD1026" s="3"/>
      <c r="BE1026" s="3"/>
    </row>
    <row r="1027" spans="1:57" x14ac:dyDescent="0.3">
      <c r="A1027" s="62" t="s">
        <v>979</v>
      </c>
      <c r="B1027" s="63"/>
      <c r="C1027" s="63"/>
      <c r="D1027" s="64"/>
      <c r="E1027" s="66"/>
      <c r="F1027" s="98" t="s">
        <v>7868</v>
      </c>
      <c r="G1027" s="63"/>
      <c r="H1027" s="67"/>
      <c r="I1027" s="68"/>
      <c r="J1027" s="68"/>
      <c r="K1027" s="67" t="s">
        <v>10326</v>
      </c>
      <c r="L1027" s="71"/>
      <c r="M1027" s="72">
        <v>7622.6943359375</v>
      </c>
      <c r="N1027" s="72">
        <v>2847.947998046875</v>
      </c>
      <c r="O1027" s="73"/>
      <c r="P1027" s="74"/>
      <c r="Q1027" s="74"/>
      <c r="R1027" s="84"/>
      <c r="S1027" s="48">
        <v>0</v>
      </c>
      <c r="T1027" s="48">
        <v>1</v>
      </c>
      <c r="U1027" s="49">
        <v>0</v>
      </c>
      <c r="V1027" s="49">
        <v>1</v>
      </c>
      <c r="W1027" s="49">
        <v>0</v>
      </c>
      <c r="X1027" s="49">
        <v>1</v>
      </c>
      <c r="Y1027" s="49">
        <v>0</v>
      </c>
      <c r="Z1027" s="49">
        <v>0</v>
      </c>
      <c r="AA1027" s="69">
        <v>1027</v>
      </c>
      <c r="AB1027" s="69"/>
      <c r="AC1027" s="70"/>
      <c r="AD1027" s="76">
        <v>127</v>
      </c>
      <c r="AE1027" s="76">
        <v>392</v>
      </c>
      <c r="AF1027" s="76">
        <v>35243</v>
      </c>
      <c r="AG1027" s="76">
        <v>64557</v>
      </c>
      <c r="AH1027" s="76"/>
      <c r="AI1027" s="76" t="s">
        <v>5486</v>
      </c>
      <c r="AJ1027" s="76" t="s">
        <v>6239</v>
      </c>
      <c r="AK1027" s="76"/>
      <c r="AL1027" s="76"/>
      <c r="AM1027" s="78">
        <v>41285.517048611109</v>
      </c>
      <c r="AN1027" s="76" t="s">
        <v>8071</v>
      </c>
      <c r="AO1027" s="81" t="s">
        <v>9096</v>
      </c>
      <c r="AP1027" s="76" t="s">
        <v>66</v>
      </c>
      <c r="AQ1027" s="48"/>
      <c r="AR1027" s="48"/>
      <c r="AS1027" s="48"/>
      <c r="AT1027" s="48"/>
      <c r="AU1027" s="48"/>
      <c r="AV1027" s="48"/>
      <c r="AW1027" s="102" t="s">
        <v>11136</v>
      </c>
      <c r="AX1027" s="102" t="s">
        <v>11136</v>
      </c>
      <c r="AY1027" s="102" t="s">
        <v>11823</v>
      </c>
      <c r="AZ1027" s="102" t="s">
        <v>11823</v>
      </c>
      <c r="BA1027" s="2"/>
      <c r="BB1027" s="3"/>
      <c r="BC1027" s="3"/>
      <c r="BD1027" s="3"/>
      <c r="BE1027" s="3"/>
    </row>
    <row r="1028" spans="1:57" x14ac:dyDescent="0.3">
      <c r="A1028" s="62" t="s">
        <v>1390</v>
      </c>
      <c r="B1028" s="63"/>
      <c r="C1028" s="63"/>
      <c r="D1028" s="64"/>
      <c r="E1028" s="66"/>
      <c r="F1028" s="98" t="s">
        <v>7869</v>
      </c>
      <c r="G1028" s="63"/>
      <c r="H1028" s="67"/>
      <c r="I1028" s="68"/>
      <c r="J1028" s="68"/>
      <c r="K1028" s="67" t="s">
        <v>10327</v>
      </c>
      <c r="L1028" s="71"/>
      <c r="M1028" s="72">
        <v>7715.27783203125</v>
      </c>
      <c r="N1028" s="72">
        <v>2785.584228515625</v>
      </c>
      <c r="O1028" s="73"/>
      <c r="P1028" s="74"/>
      <c r="Q1028" s="74"/>
      <c r="R1028" s="84"/>
      <c r="S1028" s="48">
        <v>1</v>
      </c>
      <c r="T1028" s="48">
        <v>0</v>
      </c>
      <c r="U1028" s="49">
        <v>0</v>
      </c>
      <c r="V1028" s="49">
        <v>1</v>
      </c>
      <c r="W1028" s="49">
        <v>0</v>
      </c>
      <c r="X1028" s="49">
        <v>1</v>
      </c>
      <c r="Y1028" s="49">
        <v>0</v>
      </c>
      <c r="Z1028" s="49">
        <v>0</v>
      </c>
      <c r="AA1028" s="69">
        <v>1028</v>
      </c>
      <c r="AB1028" s="69"/>
      <c r="AC1028" s="70"/>
      <c r="AD1028" s="76">
        <v>2472</v>
      </c>
      <c r="AE1028" s="76">
        <v>2602</v>
      </c>
      <c r="AF1028" s="76">
        <v>20812</v>
      </c>
      <c r="AG1028" s="76">
        <v>24475</v>
      </c>
      <c r="AH1028" s="76"/>
      <c r="AI1028" s="76" t="s">
        <v>5487</v>
      </c>
      <c r="AJ1028" s="76" t="s">
        <v>6240</v>
      </c>
      <c r="AK1028" s="76"/>
      <c r="AL1028" s="76"/>
      <c r="AM1028" s="78">
        <v>43638.444664351853</v>
      </c>
      <c r="AN1028" s="76" t="s">
        <v>8071</v>
      </c>
      <c r="AO1028" s="81" t="s">
        <v>9097</v>
      </c>
      <c r="AP1028" s="76" t="s">
        <v>65</v>
      </c>
      <c r="AQ1028" s="48"/>
      <c r="AR1028" s="48"/>
      <c r="AS1028" s="48"/>
      <c r="AT1028" s="48"/>
      <c r="AU1028" s="48"/>
      <c r="AV1028" s="48"/>
      <c r="AW1028" s="48"/>
      <c r="AX1028" s="48"/>
      <c r="AY1028" s="48"/>
      <c r="AZ1028" s="48"/>
      <c r="BA1028" s="2"/>
      <c r="BB1028" s="3"/>
      <c r="BC1028" s="3"/>
      <c r="BD1028" s="3"/>
      <c r="BE1028" s="3"/>
    </row>
    <row r="1029" spans="1:57" x14ac:dyDescent="0.3">
      <c r="A1029" s="62" t="s">
        <v>980</v>
      </c>
      <c r="B1029" s="63"/>
      <c r="C1029" s="63"/>
      <c r="D1029" s="64"/>
      <c r="E1029" s="66"/>
      <c r="F1029" s="98" t="s">
        <v>7870</v>
      </c>
      <c r="G1029" s="63"/>
      <c r="H1029" s="67"/>
      <c r="I1029" s="68"/>
      <c r="J1029" s="68"/>
      <c r="K1029" s="67" t="s">
        <v>10328</v>
      </c>
      <c r="L1029" s="71"/>
      <c r="M1029" s="72">
        <v>667.3206787109375</v>
      </c>
      <c r="N1029" s="72">
        <v>9019.3681640625</v>
      </c>
      <c r="O1029" s="73"/>
      <c r="P1029" s="74"/>
      <c r="Q1029" s="74"/>
      <c r="R1029" s="84"/>
      <c r="S1029" s="48">
        <v>1</v>
      </c>
      <c r="T1029" s="48">
        <v>1</v>
      </c>
      <c r="U1029" s="49">
        <v>0</v>
      </c>
      <c r="V1029" s="49">
        <v>0</v>
      </c>
      <c r="W1029" s="49">
        <v>0</v>
      </c>
      <c r="X1029" s="49">
        <v>1</v>
      </c>
      <c r="Y1029" s="49">
        <v>0</v>
      </c>
      <c r="Z1029" s="49" t="s">
        <v>10536</v>
      </c>
      <c r="AA1029" s="69">
        <v>1029</v>
      </c>
      <c r="AB1029" s="69"/>
      <c r="AC1029" s="70"/>
      <c r="AD1029" s="76">
        <v>505</v>
      </c>
      <c r="AE1029" s="76">
        <v>93</v>
      </c>
      <c r="AF1029" s="76">
        <v>3321</v>
      </c>
      <c r="AG1029" s="76">
        <v>1386</v>
      </c>
      <c r="AH1029" s="76"/>
      <c r="AI1029" s="76" t="s">
        <v>5488</v>
      </c>
      <c r="AJ1029" s="76" t="s">
        <v>6241</v>
      </c>
      <c r="AK1029" s="81" t="s">
        <v>6779</v>
      </c>
      <c r="AL1029" s="76"/>
      <c r="AM1029" s="78">
        <v>43189.397581018522</v>
      </c>
      <c r="AN1029" s="76" t="s">
        <v>8071</v>
      </c>
      <c r="AO1029" s="81" t="s">
        <v>9098</v>
      </c>
      <c r="AP1029" s="76" t="s">
        <v>66</v>
      </c>
      <c r="AQ1029" s="48" t="s">
        <v>2301</v>
      </c>
      <c r="AR1029" s="48" t="s">
        <v>2301</v>
      </c>
      <c r="AS1029" s="48" t="s">
        <v>2350</v>
      </c>
      <c r="AT1029" s="48" t="s">
        <v>2350</v>
      </c>
      <c r="AU1029" s="48"/>
      <c r="AV1029" s="48"/>
      <c r="AW1029" s="102" t="s">
        <v>11137</v>
      </c>
      <c r="AX1029" s="102" t="s">
        <v>11137</v>
      </c>
      <c r="AY1029" s="102" t="s">
        <v>11824</v>
      </c>
      <c r="AZ1029" s="102" t="s">
        <v>11824</v>
      </c>
      <c r="BA1029" s="2"/>
      <c r="BB1029" s="3"/>
      <c r="BC1029" s="3"/>
      <c r="BD1029" s="3"/>
      <c r="BE1029" s="3"/>
    </row>
    <row r="1030" spans="1:57" x14ac:dyDescent="0.3">
      <c r="A1030" s="62" t="s">
        <v>981</v>
      </c>
      <c r="B1030" s="63"/>
      <c r="C1030" s="63"/>
      <c r="D1030" s="64"/>
      <c r="E1030" s="66"/>
      <c r="F1030" s="98" t="s">
        <v>7871</v>
      </c>
      <c r="G1030" s="63"/>
      <c r="H1030" s="67"/>
      <c r="I1030" s="68"/>
      <c r="J1030" s="68"/>
      <c r="K1030" s="67" t="s">
        <v>10329</v>
      </c>
      <c r="L1030" s="71"/>
      <c r="M1030" s="72">
        <v>9042.3056640625</v>
      </c>
      <c r="N1030" s="72">
        <v>2785.584228515625</v>
      </c>
      <c r="O1030" s="73"/>
      <c r="P1030" s="74"/>
      <c r="Q1030" s="74"/>
      <c r="R1030" s="84"/>
      <c r="S1030" s="48">
        <v>0</v>
      </c>
      <c r="T1030" s="48">
        <v>1</v>
      </c>
      <c r="U1030" s="49">
        <v>0</v>
      </c>
      <c r="V1030" s="49">
        <v>1</v>
      </c>
      <c r="W1030" s="49">
        <v>0</v>
      </c>
      <c r="X1030" s="49">
        <v>1</v>
      </c>
      <c r="Y1030" s="49">
        <v>0</v>
      </c>
      <c r="Z1030" s="49">
        <v>0</v>
      </c>
      <c r="AA1030" s="69">
        <v>1030</v>
      </c>
      <c r="AB1030" s="69"/>
      <c r="AC1030" s="70"/>
      <c r="AD1030" s="76">
        <v>3216</v>
      </c>
      <c r="AE1030" s="76">
        <v>876</v>
      </c>
      <c r="AF1030" s="76">
        <v>50702</v>
      </c>
      <c r="AG1030" s="76">
        <v>40208</v>
      </c>
      <c r="AH1030" s="76"/>
      <c r="AI1030" s="82" t="s">
        <v>5489</v>
      </c>
      <c r="AJ1030" s="76"/>
      <c r="AK1030" s="76"/>
      <c r="AL1030" s="76"/>
      <c r="AM1030" s="78">
        <v>40840.829421296294</v>
      </c>
      <c r="AN1030" s="76" t="s">
        <v>8071</v>
      </c>
      <c r="AO1030" s="81" t="s">
        <v>9099</v>
      </c>
      <c r="AP1030" s="76" t="s">
        <v>66</v>
      </c>
      <c r="AQ1030" s="48"/>
      <c r="AR1030" s="48"/>
      <c r="AS1030" s="48"/>
      <c r="AT1030" s="48"/>
      <c r="AU1030" s="48"/>
      <c r="AV1030" s="48"/>
      <c r="AW1030" s="102" t="s">
        <v>11138</v>
      </c>
      <c r="AX1030" s="102" t="s">
        <v>11138</v>
      </c>
      <c r="AY1030" s="102" t="s">
        <v>11825</v>
      </c>
      <c r="AZ1030" s="102" t="s">
        <v>11825</v>
      </c>
      <c r="BA1030" s="2"/>
      <c r="BB1030" s="3"/>
      <c r="BC1030" s="3"/>
      <c r="BD1030" s="3"/>
      <c r="BE1030" s="3"/>
    </row>
    <row r="1031" spans="1:57" x14ac:dyDescent="0.3">
      <c r="A1031" s="62" t="s">
        <v>1391</v>
      </c>
      <c r="B1031" s="63"/>
      <c r="C1031" s="63"/>
      <c r="D1031" s="64"/>
      <c r="E1031" s="66"/>
      <c r="F1031" s="98" t="s">
        <v>7872</v>
      </c>
      <c r="G1031" s="63"/>
      <c r="H1031" s="67"/>
      <c r="I1031" s="68"/>
      <c r="J1031" s="68"/>
      <c r="K1031" s="67" t="s">
        <v>10330</v>
      </c>
      <c r="L1031" s="71"/>
      <c r="M1031" s="72">
        <v>9165.75</v>
      </c>
      <c r="N1031" s="72">
        <v>2847.947998046875</v>
      </c>
      <c r="O1031" s="73"/>
      <c r="P1031" s="74"/>
      <c r="Q1031" s="74"/>
      <c r="R1031" s="84"/>
      <c r="S1031" s="48">
        <v>1</v>
      </c>
      <c r="T1031" s="48">
        <v>0</v>
      </c>
      <c r="U1031" s="49">
        <v>0</v>
      </c>
      <c r="V1031" s="49">
        <v>1</v>
      </c>
      <c r="W1031" s="49">
        <v>0</v>
      </c>
      <c r="X1031" s="49">
        <v>1</v>
      </c>
      <c r="Y1031" s="49">
        <v>0</v>
      </c>
      <c r="Z1031" s="49">
        <v>0</v>
      </c>
      <c r="AA1031" s="69">
        <v>1031</v>
      </c>
      <c r="AB1031" s="69"/>
      <c r="AC1031" s="70"/>
      <c r="AD1031" s="76">
        <v>5138</v>
      </c>
      <c r="AE1031" s="76">
        <v>5035</v>
      </c>
      <c r="AF1031" s="76">
        <v>15388</v>
      </c>
      <c r="AG1031" s="76">
        <v>32287</v>
      </c>
      <c r="AH1031" s="76"/>
      <c r="AI1031" s="76" t="s">
        <v>5490</v>
      </c>
      <c r="AJ1031" s="76"/>
      <c r="AK1031" s="76"/>
      <c r="AL1031" s="76"/>
      <c r="AM1031" s="78">
        <v>42756.579062500001</v>
      </c>
      <c r="AN1031" s="76" t="s">
        <v>8071</v>
      </c>
      <c r="AO1031" s="81" t="s">
        <v>9100</v>
      </c>
      <c r="AP1031" s="76" t="s">
        <v>65</v>
      </c>
      <c r="AQ1031" s="48"/>
      <c r="AR1031" s="48"/>
      <c r="AS1031" s="48"/>
      <c r="AT1031" s="48"/>
      <c r="AU1031" s="48"/>
      <c r="AV1031" s="48"/>
      <c r="AW1031" s="48"/>
      <c r="AX1031" s="48"/>
      <c r="AY1031" s="48"/>
      <c r="AZ1031" s="48"/>
      <c r="BA1031" s="2"/>
      <c r="BB1031" s="3"/>
      <c r="BC1031" s="3"/>
      <c r="BD1031" s="3"/>
      <c r="BE1031" s="3"/>
    </row>
    <row r="1032" spans="1:57" x14ac:dyDescent="0.3">
      <c r="A1032" s="62" t="s">
        <v>982</v>
      </c>
      <c r="B1032" s="63"/>
      <c r="C1032" s="63"/>
      <c r="D1032" s="64"/>
      <c r="E1032" s="66"/>
      <c r="F1032" s="98" t="s">
        <v>7873</v>
      </c>
      <c r="G1032" s="63"/>
      <c r="H1032" s="67"/>
      <c r="I1032" s="68"/>
      <c r="J1032" s="68"/>
      <c r="K1032" s="67" t="s">
        <v>10331</v>
      </c>
      <c r="L1032" s="71"/>
      <c r="M1032" s="72">
        <v>6809.13525390625</v>
      </c>
      <c r="N1032" s="72">
        <v>9098.474609375</v>
      </c>
      <c r="O1032" s="73"/>
      <c r="P1032" s="74"/>
      <c r="Q1032" s="74"/>
      <c r="R1032" s="84"/>
      <c r="S1032" s="48">
        <v>1</v>
      </c>
      <c r="T1032" s="48">
        <v>1</v>
      </c>
      <c r="U1032" s="49">
        <v>0</v>
      </c>
      <c r="V1032" s="49">
        <v>0</v>
      </c>
      <c r="W1032" s="49">
        <v>0</v>
      </c>
      <c r="X1032" s="49">
        <v>1</v>
      </c>
      <c r="Y1032" s="49">
        <v>0</v>
      </c>
      <c r="Z1032" s="49" t="s">
        <v>10536</v>
      </c>
      <c r="AA1032" s="69">
        <v>1032</v>
      </c>
      <c r="AB1032" s="69"/>
      <c r="AC1032" s="70"/>
      <c r="AD1032" s="76">
        <v>1098</v>
      </c>
      <c r="AE1032" s="76">
        <v>1684</v>
      </c>
      <c r="AF1032" s="76">
        <v>39091</v>
      </c>
      <c r="AG1032" s="76">
        <v>3479</v>
      </c>
      <c r="AH1032" s="76"/>
      <c r="AI1032" s="76" t="s">
        <v>5491</v>
      </c>
      <c r="AJ1032" s="76" t="s">
        <v>6242</v>
      </c>
      <c r="AK1032" s="76"/>
      <c r="AL1032" s="76"/>
      <c r="AM1032" s="78">
        <v>40827.889837962961</v>
      </c>
      <c r="AN1032" s="76" t="s">
        <v>8071</v>
      </c>
      <c r="AO1032" s="81" t="s">
        <v>9101</v>
      </c>
      <c r="AP1032" s="76" t="s">
        <v>66</v>
      </c>
      <c r="AQ1032" s="48"/>
      <c r="AR1032" s="48"/>
      <c r="AS1032" s="48"/>
      <c r="AT1032" s="48"/>
      <c r="AU1032" s="48"/>
      <c r="AV1032" s="48"/>
      <c r="AW1032" s="102" t="s">
        <v>11139</v>
      </c>
      <c r="AX1032" s="102" t="s">
        <v>11139</v>
      </c>
      <c r="AY1032" s="102" t="s">
        <v>11826</v>
      </c>
      <c r="AZ1032" s="102" t="s">
        <v>11826</v>
      </c>
      <c r="BA1032" s="2"/>
      <c r="BB1032" s="3"/>
      <c r="BC1032" s="3"/>
      <c r="BD1032" s="3"/>
      <c r="BE1032" s="3"/>
    </row>
    <row r="1033" spans="1:57" x14ac:dyDescent="0.3">
      <c r="A1033" s="62" t="s">
        <v>983</v>
      </c>
      <c r="B1033" s="63"/>
      <c r="C1033" s="63"/>
      <c r="D1033" s="64"/>
      <c r="E1033" s="66"/>
      <c r="F1033" s="98" t="s">
        <v>7874</v>
      </c>
      <c r="G1033" s="63"/>
      <c r="H1033" s="67"/>
      <c r="I1033" s="68"/>
      <c r="J1033" s="68"/>
      <c r="K1033" s="67" t="s">
        <v>10332</v>
      </c>
      <c r="L1033" s="71"/>
      <c r="M1033" s="72">
        <v>9536.0830078125</v>
      </c>
      <c r="N1033" s="72">
        <v>2847.947998046875</v>
      </c>
      <c r="O1033" s="73"/>
      <c r="P1033" s="74"/>
      <c r="Q1033" s="74"/>
      <c r="R1033" s="84"/>
      <c r="S1033" s="48">
        <v>2</v>
      </c>
      <c r="T1033" s="48">
        <v>1</v>
      </c>
      <c r="U1033" s="49">
        <v>0</v>
      </c>
      <c r="V1033" s="49">
        <v>1</v>
      </c>
      <c r="W1033" s="49">
        <v>0</v>
      </c>
      <c r="X1033" s="49">
        <v>1.2982450000000001</v>
      </c>
      <c r="Y1033" s="49">
        <v>0</v>
      </c>
      <c r="Z1033" s="49">
        <v>0</v>
      </c>
      <c r="AA1033" s="69">
        <v>1033</v>
      </c>
      <c r="AB1033" s="69"/>
      <c r="AC1033" s="70"/>
      <c r="AD1033" s="76">
        <v>180</v>
      </c>
      <c r="AE1033" s="76">
        <v>177</v>
      </c>
      <c r="AF1033" s="76">
        <v>3902</v>
      </c>
      <c r="AG1033" s="76">
        <v>21406</v>
      </c>
      <c r="AH1033" s="76"/>
      <c r="AI1033" s="76">
        <v>20</v>
      </c>
      <c r="AJ1033" s="76" t="s">
        <v>6243</v>
      </c>
      <c r="AK1033" s="76"/>
      <c r="AL1033" s="76"/>
      <c r="AM1033" s="78">
        <v>41445.766250000001</v>
      </c>
      <c r="AN1033" s="76" t="s">
        <v>8071</v>
      </c>
      <c r="AO1033" s="81" t="s">
        <v>9102</v>
      </c>
      <c r="AP1033" s="76" t="s">
        <v>66</v>
      </c>
      <c r="AQ1033" s="48"/>
      <c r="AR1033" s="48"/>
      <c r="AS1033" s="48"/>
      <c r="AT1033" s="48"/>
      <c r="AU1033" s="48"/>
      <c r="AV1033" s="48"/>
      <c r="AW1033" s="102" t="s">
        <v>11140</v>
      </c>
      <c r="AX1033" s="102" t="s">
        <v>11140</v>
      </c>
      <c r="AY1033" s="102" t="s">
        <v>11827</v>
      </c>
      <c r="AZ1033" s="102" t="s">
        <v>11827</v>
      </c>
      <c r="BA1033" s="2"/>
      <c r="BB1033" s="3"/>
      <c r="BC1033" s="3"/>
      <c r="BD1033" s="3"/>
      <c r="BE1033" s="3"/>
    </row>
    <row r="1034" spans="1:57" x14ac:dyDescent="0.3">
      <c r="A1034" s="62" t="s">
        <v>984</v>
      </c>
      <c r="B1034" s="63"/>
      <c r="C1034" s="63"/>
      <c r="D1034" s="64"/>
      <c r="E1034" s="66"/>
      <c r="F1034" s="98" t="s">
        <v>7875</v>
      </c>
      <c r="G1034" s="63"/>
      <c r="H1034" s="67"/>
      <c r="I1034" s="68"/>
      <c r="J1034" s="68"/>
      <c r="K1034" s="67" t="s">
        <v>10333</v>
      </c>
      <c r="L1034" s="71"/>
      <c r="M1034" s="72">
        <v>9628.6669921875</v>
      </c>
      <c r="N1034" s="72">
        <v>2785.584228515625</v>
      </c>
      <c r="O1034" s="73"/>
      <c r="P1034" s="74"/>
      <c r="Q1034" s="74"/>
      <c r="R1034" s="84"/>
      <c r="S1034" s="48">
        <v>0</v>
      </c>
      <c r="T1034" s="48">
        <v>1</v>
      </c>
      <c r="U1034" s="49">
        <v>0</v>
      </c>
      <c r="V1034" s="49">
        <v>1</v>
      </c>
      <c r="W1034" s="49">
        <v>0</v>
      </c>
      <c r="X1034" s="49">
        <v>0.70175399999999999</v>
      </c>
      <c r="Y1034" s="49">
        <v>0</v>
      </c>
      <c r="Z1034" s="49">
        <v>0</v>
      </c>
      <c r="AA1034" s="69">
        <v>1034</v>
      </c>
      <c r="AB1034" s="69"/>
      <c r="AC1034" s="70"/>
      <c r="AD1034" s="76">
        <v>621</v>
      </c>
      <c r="AE1034" s="76">
        <v>371</v>
      </c>
      <c r="AF1034" s="76">
        <v>3803</v>
      </c>
      <c r="AG1034" s="76">
        <v>95000</v>
      </c>
      <c r="AH1034" s="76"/>
      <c r="AI1034" s="76" t="s">
        <v>5492</v>
      </c>
      <c r="AJ1034" s="76" t="s">
        <v>6244</v>
      </c>
      <c r="AK1034" s="76"/>
      <c r="AL1034" s="76"/>
      <c r="AM1034" s="78">
        <v>41314.722731481481</v>
      </c>
      <c r="AN1034" s="76" t="s">
        <v>8071</v>
      </c>
      <c r="AO1034" s="81" t="s">
        <v>9103</v>
      </c>
      <c r="AP1034" s="76" t="s">
        <v>66</v>
      </c>
      <c r="AQ1034" s="48"/>
      <c r="AR1034" s="48"/>
      <c r="AS1034" s="48"/>
      <c r="AT1034" s="48"/>
      <c r="AU1034" s="48"/>
      <c r="AV1034" s="48"/>
      <c r="AW1034" s="102" t="s">
        <v>11141</v>
      </c>
      <c r="AX1034" s="102" t="s">
        <v>11141</v>
      </c>
      <c r="AY1034" s="102" t="s">
        <v>11828</v>
      </c>
      <c r="AZ1034" s="102" t="s">
        <v>11828</v>
      </c>
      <c r="BA1034" s="2"/>
      <c r="BB1034" s="3"/>
      <c r="BC1034" s="3"/>
      <c r="BD1034" s="3"/>
      <c r="BE1034" s="3"/>
    </row>
    <row r="1035" spans="1:57" x14ac:dyDescent="0.3">
      <c r="A1035" s="62" t="s">
        <v>986</v>
      </c>
      <c r="B1035" s="63"/>
      <c r="C1035" s="63"/>
      <c r="D1035" s="64"/>
      <c r="E1035" s="66"/>
      <c r="F1035" s="98" t="s">
        <v>7876</v>
      </c>
      <c r="G1035" s="63"/>
      <c r="H1035" s="67"/>
      <c r="I1035" s="68"/>
      <c r="J1035" s="68"/>
      <c r="K1035" s="67" t="s">
        <v>10334</v>
      </c>
      <c r="L1035" s="71"/>
      <c r="M1035" s="72">
        <v>5987.02001953125</v>
      </c>
      <c r="N1035" s="72">
        <v>6688.3046875</v>
      </c>
      <c r="O1035" s="73"/>
      <c r="P1035" s="74"/>
      <c r="Q1035" s="74"/>
      <c r="R1035" s="84"/>
      <c r="S1035" s="48">
        <v>0</v>
      </c>
      <c r="T1035" s="48">
        <v>1</v>
      </c>
      <c r="U1035" s="49">
        <v>0</v>
      </c>
      <c r="V1035" s="49">
        <v>1.2658000000000001E-2</v>
      </c>
      <c r="W1035" s="49">
        <v>5.5000000000000002E-5</v>
      </c>
      <c r="X1035" s="49">
        <v>0.54666599999999999</v>
      </c>
      <c r="Y1035" s="49">
        <v>0</v>
      </c>
      <c r="Z1035" s="49">
        <v>0</v>
      </c>
      <c r="AA1035" s="69">
        <v>1035</v>
      </c>
      <c r="AB1035" s="69"/>
      <c r="AC1035" s="70"/>
      <c r="AD1035" s="76">
        <v>635</v>
      </c>
      <c r="AE1035" s="76">
        <v>427</v>
      </c>
      <c r="AF1035" s="76">
        <v>32708</v>
      </c>
      <c r="AG1035" s="76">
        <v>251497</v>
      </c>
      <c r="AH1035" s="76"/>
      <c r="AI1035" s="82" t="s">
        <v>5493</v>
      </c>
      <c r="AJ1035" s="76"/>
      <c r="AK1035" s="76"/>
      <c r="AL1035" s="76"/>
      <c r="AM1035" s="78">
        <v>41810.878530092596</v>
      </c>
      <c r="AN1035" s="76" t="s">
        <v>8071</v>
      </c>
      <c r="AO1035" s="81" t="s">
        <v>9104</v>
      </c>
      <c r="AP1035" s="76" t="s">
        <v>66</v>
      </c>
      <c r="AQ1035" s="48"/>
      <c r="AR1035" s="48"/>
      <c r="AS1035" s="48"/>
      <c r="AT1035" s="48"/>
      <c r="AU1035" s="48"/>
      <c r="AV1035" s="48"/>
      <c r="AW1035" s="102" t="s">
        <v>10866</v>
      </c>
      <c r="AX1035" s="102" t="s">
        <v>10866</v>
      </c>
      <c r="AY1035" s="102" t="s">
        <v>11554</v>
      </c>
      <c r="AZ1035" s="102" t="s">
        <v>11554</v>
      </c>
      <c r="BA1035" s="2"/>
      <c r="BB1035" s="3"/>
      <c r="BC1035" s="3"/>
      <c r="BD1035" s="3"/>
      <c r="BE1035" s="3"/>
    </row>
    <row r="1036" spans="1:57" x14ac:dyDescent="0.3">
      <c r="A1036" s="62" t="s">
        <v>987</v>
      </c>
      <c r="B1036" s="63"/>
      <c r="C1036" s="63"/>
      <c r="D1036" s="64"/>
      <c r="E1036" s="66"/>
      <c r="F1036" s="98" t="s">
        <v>7877</v>
      </c>
      <c r="G1036" s="63"/>
      <c r="H1036" s="67"/>
      <c r="I1036" s="68"/>
      <c r="J1036" s="68"/>
      <c r="K1036" s="67" t="s">
        <v>10335</v>
      </c>
      <c r="L1036" s="71"/>
      <c r="M1036" s="72">
        <v>6696.9912109375</v>
      </c>
      <c r="N1036" s="72">
        <v>4136.31787109375</v>
      </c>
      <c r="O1036" s="73"/>
      <c r="P1036" s="74"/>
      <c r="Q1036" s="74"/>
      <c r="R1036" s="84"/>
      <c r="S1036" s="48">
        <v>0</v>
      </c>
      <c r="T1036" s="48">
        <v>2</v>
      </c>
      <c r="U1036" s="49">
        <v>2</v>
      </c>
      <c r="V1036" s="49">
        <v>0.5</v>
      </c>
      <c r="W1036" s="49">
        <v>0</v>
      </c>
      <c r="X1036" s="49">
        <v>1.4594590000000001</v>
      </c>
      <c r="Y1036" s="49">
        <v>0</v>
      </c>
      <c r="Z1036" s="49">
        <v>0</v>
      </c>
      <c r="AA1036" s="69">
        <v>1036</v>
      </c>
      <c r="AB1036" s="69"/>
      <c r="AC1036" s="70"/>
      <c r="AD1036" s="76">
        <v>1376</v>
      </c>
      <c r="AE1036" s="76">
        <v>4305</v>
      </c>
      <c r="AF1036" s="76">
        <v>9694</v>
      </c>
      <c r="AG1036" s="76">
        <v>4809</v>
      </c>
      <c r="AH1036" s="76"/>
      <c r="AI1036" s="76" t="s">
        <v>5494</v>
      </c>
      <c r="AJ1036" s="76" t="s">
        <v>6245</v>
      </c>
      <c r="AK1036" s="76"/>
      <c r="AL1036" s="76"/>
      <c r="AM1036" s="78">
        <v>40043.784814814811</v>
      </c>
      <c r="AN1036" s="76" t="s">
        <v>8071</v>
      </c>
      <c r="AO1036" s="81" t="s">
        <v>9105</v>
      </c>
      <c r="AP1036" s="76" t="s">
        <v>66</v>
      </c>
      <c r="AQ1036" s="48"/>
      <c r="AR1036" s="48"/>
      <c r="AS1036" s="48"/>
      <c r="AT1036" s="48"/>
      <c r="AU1036" s="48"/>
      <c r="AV1036" s="48"/>
      <c r="AW1036" s="102" t="s">
        <v>11142</v>
      </c>
      <c r="AX1036" s="102" t="s">
        <v>11142</v>
      </c>
      <c r="AY1036" s="102" t="s">
        <v>11829</v>
      </c>
      <c r="AZ1036" s="102" t="s">
        <v>11829</v>
      </c>
      <c r="BA1036" s="2"/>
      <c r="BB1036" s="3"/>
      <c r="BC1036" s="3"/>
      <c r="BD1036" s="3"/>
      <c r="BE1036" s="3"/>
    </row>
    <row r="1037" spans="1:57" x14ac:dyDescent="0.3">
      <c r="A1037" s="62" t="s">
        <v>1392</v>
      </c>
      <c r="B1037" s="63"/>
      <c r="C1037" s="63"/>
      <c r="D1037" s="64"/>
      <c r="E1037" s="66"/>
      <c r="F1037" s="98" t="s">
        <v>7878</v>
      </c>
      <c r="G1037" s="63"/>
      <c r="H1037" s="67"/>
      <c r="I1037" s="68"/>
      <c r="J1037" s="68"/>
      <c r="K1037" s="67" t="s">
        <v>10336</v>
      </c>
      <c r="L1037" s="71"/>
      <c r="M1037" s="72">
        <v>6789.4443359375</v>
      </c>
      <c r="N1037" s="72">
        <v>4219.9521484375</v>
      </c>
      <c r="O1037" s="73"/>
      <c r="P1037" s="74"/>
      <c r="Q1037" s="74"/>
      <c r="R1037" s="84"/>
      <c r="S1037" s="48">
        <v>1</v>
      </c>
      <c r="T1037" s="48">
        <v>0</v>
      </c>
      <c r="U1037" s="49">
        <v>0</v>
      </c>
      <c r="V1037" s="49">
        <v>0.33333299999999999</v>
      </c>
      <c r="W1037" s="49">
        <v>0</v>
      </c>
      <c r="X1037" s="49">
        <v>0.77027000000000001</v>
      </c>
      <c r="Y1037" s="49">
        <v>0</v>
      </c>
      <c r="Z1037" s="49">
        <v>0</v>
      </c>
      <c r="AA1037" s="69">
        <v>1037</v>
      </c>
      <c r="AB1037" s="69"/>
      <c r="AC1037" s="70"/>
      <c r="AD1037" s="76">
        <v>451</v>
      </c>
      <c r="AE1037" s="76">
        <v>26417</v>
      </c>
      <c r="AF1037" s="76">
        <v>19906</v>
      </c>
      <c r="AG1037" s="76">
        <v>2036</v>
      </c>
      <c r="AH1037" s="76"/>
      <c r="AI1037" s="76" t="s">
        <v>5495</v>
      </c>
      <c r="AJ1037" s="76"/>
      <c r="AK1037" s="81" t="s">
        <v>6780</v>
      </c>
      <c r="AL1037" s="76"/>
      <c r="AM1037" s="78">
        <v>39170.859629629631</v>
      </c>
      <c r="AN1037" s="76" t="s">
        <v>8071</v>
      </c>
      <c r="AO1037" s="81" t="s">
        <v>9106</v>
      </c>
      <c r="AP1037" s="76" t="s">
        <v>65</v>
      </c>
      <c r="AQ1037" s="48"/>
      <c r="AR1037" s="48"/>
      <c r="AS1037" s="48"/>
      <c r="AT1037" s="48"/>
      <c r="AU1037" s="48"/>
      <c r="AV1037" s="48"/>
      <c r="AW1037" s="48"/>
      <c r="AX1037" s="48"/>
      <c r="AY1037" s="48"/>
      <c r="AZ1037" s="48"/>
      <c r="BA1037" s="2"/>
      <c r="BB1037" s="3"/>
      <c r="BC1037" s="3"/>
      <c r="BD1037" s="3"/>
      <c r="BE1037" s="3"/>
    </row>
    <row r="1038" spans="1:57" x14ac:dyDescent="0.3">
      <c r="A1038" s="62" t="s">
        <v>1393</v>
      </c>
      <c r="B1038" s="63"/>
      <c r="C1038" s="63"/>
      <c r="D1038" s="64"/>
      <c r="E1038" s="66"/>
      <c r="F1038" s="98" t="s">
        <v>7879</v>
      </c>
      <c r="G1038" s="63"/>
      <c r="H1038" s="67"/>
      <c r="I1038" s="68"/>
      <c r="J1038" s="68"/>
      <c r="K1038" s="67" t="s">
        <v>10337</v>
      </c>
      <c r="L1038" s="71"/>
      <c r="M1038" s="72">
        <v>6604.27783203125</v>
      </c>
      <c r="N1038" s="72">
        <v>4053.648681640625</v>
      </c>
      <c r="O1038" s="73"/>
      <c r="P1038" s="74"/>
      <c r="Q1038" s="74"/>
      <c r="R1038" s="84"/>
      <c r="S1038" s="48">
        <v>1</v>
      </c>
      <c r="T1038" s="48">
        <v>0</v>
      </c>
      <c r="U1038" s="49">
        <v>0</v>
      </c>
      <c r="V1038" s="49">
        <v>0.33333299999999999</v>
      </c>
      <c r="W1038" s="49">
        <v>0</v>
      </c>
      <c r="X1038" s="49">
        <v>0.77027000000000001</v>
      </c>
      <c r="Y1038" s="49">
        <v>0</v>
      </c>
      <c r="Z1038" s="49">
        <v>0</v>
      </c>
      <c r="AA1038" s="69">
        <v>1038</v>
      </c>
      <c r="AB1038" s="69"/>
      <c r="AC1038" s="70"/>
      <c r="AD1038" s="76">
        <v>99</v>
      </c>
      <c r="AE1038" s="76">
        <v>876</v>
      </c>
      <c r="AF1038" s="76">
        <v>3134</v>
      </c>
      <c r="AG1038" s="76">
        <v>1289</v>
      </c>
      <c r="AH1038" s="76"/>
      <c r="AI1038" s="76" t="s">
        <v>5496</v>
      </c>
      <c r="AJ1038" s="76" t="s">
        <v>6245</v>
      </c>
      <c r="AK1038" s="81" t="s">
        <v>6781</v>
      </c>
      <c r="AL1038" s="76"/>
      <c r="AM1038" s="78">
        <v>42602.028310185182</v>
      </c>
      <c r="AN1038" s="76" t="s">
        <v>8071</v>
      </c>
      <c r="AO1038" s="81" t="s">
        <v>9107</v>
      </c>
      <c r="AP1038" s="76" t="s">
        <v>65</v>
      </c>
      <c r="AQ1038" s="48"/>
      <c r="AR1038" s="48"/>
      <c r="AS1038" s="48"/>
      <c r="AT1038" s="48"/>
      <c r="AU1038" s="48"/>
      <c r="AV1038" s="48"/>
      <c r="AW1038" s="48"/>
      <c r="AX1038" s="48"/>
      <c r="AY1038" s="48"/>
      <c r="AZ1038" s="48"/>
      <c r="BA1038" s="2"/>
      <c r="BB1038" s="3"/>
      <c r="BC1038" s="3"/>
      <c r="BD1038" s="3"/>
      <c r="BE1038" s="3"/>
    </row>
    <row r="1039" spans="1:57" x14ac:dyDescent="0.3">
      <c r="A1039" s="62" t="s">
        <v>988</v>
      </c>
      <c r="B1039" s="63"/>
      <c r="C1039" s="63"/>
      <c r="D1039" s="64"/>
      <c r="E1039" s="66"/>
      <c r="F1039" s="98" t="s">
        <v>7880</v>
      </c>
      <c r="G1039" s="63"/>
      <c r="H1039" s="67"/>
      <c r="I1039" s="68"/>
      <c r="J1039" s="68"/>
      <c r="K1039" s="67" t="s">
        <v>10338</v>
      </c>
      <c r="L1039" s="71"/>
      <c r="M1039" s="72">
        <v>8085.611328125</v>
      </c>
      <c r="N1039" s="72">
        <v>2847.947998046875</v>
      </c>
      <c r="O1039" s="73"/>
      <c r="P1039" s="74"/>
      <c r="Q1039" s="74"/>
      <c r="R1039" s="84"/>
      <c r="S1039" s="48">
        <v>0</v>
      </c>
      <c r="T1039" s="48">
        <v>1</v>
      </c>
      <c r="U1039" s="49">
        <v>0</v>
      </c>
      <c r="V1039" s="49">
        <v>1</v>
      </c>
      <c r="W1039" s="49">
        <v>0</v>
      </c>
      <c r="X1039" s="49">
        <v>1</v>
      </c>
      <c r="Y1039" s="49">
        <v>0</v>
      </c>
      <c r="Z1039" s="49">
        <v>0</v>
      </c>
      <c r="AA1039" s="69">
        <v>1039</v>
      </c>
      <c r="AB1039" s="69"/>
      <c r="AC1039" s="70"/>
      <c r="AD1039" s="76">
        <v>2630</v>
      </c>
      <c r="AE1039" s="76">
        <v>1369</v>
      </c>
      <c r="AF1039" s="76">
        <v>33940</v>
      </c>
      <c r="AG1039" s="76">
        <v>58111</v>
      </c>
      <c r="AH1039" s="76"/>
      <c r="AI1039" s="76" t="s">
        <v>5497</v>
      </c>
      <c r="AJ1039" s="76" t="s">
        <v>6246</v>
      </c>
      <c r="AK1039" s="76"/>
      <c r="AL1039" s="76"/>
      <c r="AM1039" s="78">
        <v>39931.747685185182</v>
      </c>
      <c r="AN1039" s="76" t="s">
        <v>8071</v>
      </c>
      <c r="AO1039" s="81" t="s">
        <v>9108</v>
      </c>
      <c r="AP1039" s="76" t="s">
        <v>66</v>
      </c>
      <c r="AQ1039" s="48"/>
      <c r="AR1039" s="48"/>
      <c r="AS1039" s="48"/>
      <c r="AT1039" s="48"/>
      <c r="AU1039" s="48"/>
      <c r="AV1039" s="48"/>
      <c r="AW1039" s="102" t="s">
        <v>11143</v>
      </c>
      <c r="AX1039" s="102" t="s">
        <v>11143</v>
      </c>
      <c r="AY1039" s="102" t="s">
        <v>11830</v>
      </c>
      <c r="AZ1039" s="102" t="s">
        <v>11830</v>
      </c>
      <c r="BA1039" s="2"/>
      <c r="BB1039" s="3"/>
      <c r="BC1039" s="3"/>
      <c r="BD1039" s="3"/>
      <c r="BE1039" s="3"/>
    </row>
    <row r="1040" spans="1:57" x14ac:dyDescent="0.3">
      <c r="A1040" s="62" t="s">
        <v>1394</v>
      </c>
      <c r="B1040" s="63"/>
      <c r="C1040" s="63"/>
      <c r="D1040" s="64"/>
      <c r="E1040" s="66"/>
      <c r="F1040" s="98" t="s">
        <v>7881</v>
      </c>
      <c r="G1040" s="63"/>
      <c r="H1040" s="67"/>
      <c r="I1040" s="68"/>
      <c r="J1040" s="68"/>
      <c r="K1040" s="67" t="s">
        <v>10339</v>
      </c>
      <c r="L1040" s="71"/>
      <c r="M1040" s="72">
        <v>8209.0556640625</v>
      </c>
      <c r="N1040" s="72">
        <v>2785.584228515625</v>
      </c>
      <c r="O1040" s="73"/>
      <c r="P1040" s="74"/>
      <c r="Q1040" s="74"/>
      <c r="R1040" s="84"/>
      <c r="S1040" s="48">
        <v>1</v>
      </c>
      <c r="T1040" s="48">
        <v>0</v>
      </c>
      <c r="U1040" s="49">
        <v>0</v>
      </c>
      <c r="V1040" s="49">
        <v>1</v>
      </c>
      <c r="W1040" s="49">
        <v>0</v>
      </c>
      <c r="X1040" s="49">
        <v>1</v>
      </c>
      <c r="Y1040" s="49">
        <v>0</v>
      </c>
      <c r="Z1040" s="49">
        <v>0</v>
      </c>
      <c r="AA1040" s="69">
        <v>1040</v>
      </c>
      <c r="AB1040" s="69"/>
      <c r="AC1040" s="70"/>
      <c r="AD1040" s="76">
        <v>204</v>
      </c>
      <c r="AE1040" s="76">
        <v>11615</v>
      </c>
      <c r="AF1040" s="76">
        <v>37362</v>
      </c>
      <c r="AG1040" s="76">
        <v>25098</v>
      </c>
      <c r="AH1040" s="76"/>
      <c r="AI1040" s="76" t="s">
        <v>5498</v>
      </c>
      <c r="AJ1040" s="76"/>
      <c r="AK1040" s="81" t="s">
        <v>6782</v>
      </c>
      <c r="AL1040" s="76"/>
      <c r="AM1040" s="78">
        <v>41481.864930555559</v>
      </c>
      <c r="AN1040" s="76" t="s">
        <v>8071</v>
      </c>
      <c r="AO1040" s="81" t="s">
        <v>9109</v>
      </c>
      <c r="AP1040" s="76" t="s">
        <v>65</v>
      </c>
      <c r="AQ1040" s="48"/>
      <c r="AR1040" s="48"/>
      <c r="AS1040" s="48"/>
      <c r="AT1040" s="48"/>
      <c r="AU1040" s="48"/>
      <c r="AV1040" s="48"/>
      <c r="AW1040" s="48"/>
      <c r="AX1040" s="48"/>
      <c r="AY1040" s="48"/>
      <c r="AZ1040" s="48"/>
      <c r="BA1040" s="2"/>
      <c r="BB1040" s="3"/>
      <c r="BC1040" s="3"/>
      <c r="BD1040" s="3"/>
      <c r="BE1040" s="3"/>
    </row>
    <row r="1041" spans="1:57" x14ac:dyDescent="0.3">
      <c r="A1041" s="62" t="s">
        <v>989</v>
      </c>
      <c r="B1041" s="63"/>
      <c r="C1041" s="63"/>
      <c r="D1041" s="64"/>
      <c r="E1041" s="66"/>
      <c r="F1041" s="98" t="s">
        <v>7882</v>
      </c>
      <c r="G1041" s="63"/>
      <c r="H1041" s="67"/>
      <c r="I1041" s="68"/>
      <c r="J1041" s="68"/>
      <c r="K1041" s="67" t="s">
        <v>10340</v>
      </c>
      <c r="L1041" s="71"/>
      <c r="M1041" s="72">
        <v>560.9608154296875</v>
      </c>
      <c r="N1041" s="72">
        <v>5710.04052734375</v>
      </c>
      <c r="O1041" s="73"/>
      <c r="P1041" s="74"/>
      <c r="Q1041" s="74"/>
      <c r="R1041" s="84"/>
      <c r="S1041" s="48">
        <v>0</v>
      </c>
      <c r="T1041" s="48">
        <v>1</v>
      </c>
      <c r="U1041" s="49">
        <v>0</v>
      </c>
      <c r="V1041" s="49">
        <v>6.1729999999999997E-3</v>
      </c>
      <c r="W1041" s="49">
        <v>0</v>
      </c>
      <c r="X1041" s="49">
        <v>0.54322700000000002</v>
      </c>
      <c r="Y1041" s="49">
        <v>0</v>
      </c>
      <c r="Z1041" s="49">
        <v>0</v>
      </c>
      <c r="AA1041" s="69">
        <v>1041</v>
      </c>
      <c r="AB1041" s="69"/>
      <c r="AC1041" s="70"/>
      <c r="AD1041" s="76">
        <v>920</v>
      </c>
      <c r="AE1041" s="76">
        <v>693</v>
      </c>
      <c r="AF1041" s="76">
        <v>12415</v>
      </c>
      <c r="AG1041" s="76">
        <v>8751</v>
      </c>
      <c r="AH1041" s="76"/>
      <c r="AI1041" s="76" t="s">
        <v>5499</v>
      </c>
      <c r="AJ1041" s="76" t="s">
        <v>6247</v>
      </c>
      <c r="AK1041" s="76"/>
      <c r="AL1041" s="76"/>
      <c r="AM1041" s="78">
        <v>41860.499212962961</v>
      </c>
      <c r="AN1041" s="76" t="s">
        <v>8071</v>
      </c>
      <c r="AO1041" s="81" t="s">
        <v>9110</v>
      </c>
      <c r="AP1041" s="76" t="s">
        <v>66</v>
      </c>
      <c r="AQ1041" s="48"/>
      <c r="AR1041" s="48"/>
      <c r="AS1041" s="48"/>
      <c r="AT1041" s="48"/>
      <c r="AU1041" s="48"/>
      <c r="AV1041" s="48"/>
      <c r="AW1041" s="102" t="s">
        <v>10901</v>
      </c>
      <c r="AX1041" s="102" t="s">
        <v>10901</v>
      </c>
      <c r="AY1041" s="102" t="s">
        <v>11589</v>
      </c>
      <c r="AZ1041" s="102" t="s">
        <v>11589</v>
      </c>
      <c r="BA1041" s="2"/>
      <c r="BB1041" s="3"/>
      <c r="BC1041" s="3"/>
      <c r="BD1041" s="3"/>
      <c r="BE1041" s="3"/>
    </row>
    <row r="1042" spans="1:57" x14ac:dyDescent="0.3">
      <c r="A1042" s="62" t="s">
        <v>990</v>
      </c>
      <c r="B1042" s="63"/>
      <c r="C1042" s="63"/>
      <c r="D1042" s="64"/>
      <c r="E1042" s="66"/>
      <c r="F1042" s="98" t="s">
        <v>7883</v>
      </c>
      <c r="G1042" s="63"/>
      <c r="H1042" s="67"/>
      <c r="I1042" s="68"/>
      <c r="J1042" s="68"/>
      <c r="K1042" s="67" t="s">
        <v>10341</v>
      </c>
      <c r="L1042" s="71"/>
      <c r="M1042" s="72">
        <v>5533.18701171875</v>
      </c>
      <c r="N1042" s="72">
        <v>9174.0517578125</v>
      </c>
      <c r="O1042" s="73"/>
      <c r="P1042" s="74"/>
      <c r="Q1042" s="74"/>
      <c r="R1042" s="84"/>
      <c r="S1042" s="48">
        <v>1</v>
      </c>
      <c r="T1042" s="48">
        <v>1</v>
      </c>
      <c r="U1042" s="49">
        <v>0</v>
      </c>
      <c r="V1042" s="49">
        <v>0</v>
      </c>
      <c r="W1042" s="49">
        <v>0</v>
      </c>
      <c r="X1042" s="49">
        <v>1</v>
      </c>
      <c r="Y1042" s="49">
        <v>0</v>
      </c>
      <c r="Z1042" s="49" t="s">
        <v>10536</v>
      </c>
      <c r="AA1042" s="69">
        <v>1042</v>
      </c>
      <c r="AB1042" s="69"/>
      <c r="AC1042" s="70"/>
      <c r="AD1042" s="76">
        <v>129</v>
      </c>
      <c r="AE1042" s="76">
        <v>203</v>
      </c>
      <c r="AF1042" s="76">
        <v>4540</v>
      </c>
      <c r="AG1042" s="76">
        <v>3594</v>
      </c>
      <c r="AH1042" s="76"/>
      <c r="AI1042" s="76"/>
      <c r="AJ1042" s="76"/>
      <c r="AK1042" s="76"/>
      <c r="AL1042" s="76"/>
      <c r="AM1042" s="78">
        <v>42136.427662037036</v>
      </c>
      <c r="AN1042" s="76" t="s">
        <v>8071</v>
      </c>
      <c r="AO1042" s="81" t="s">
        <v>9111</v>
      </c>
      <c r="AP1042" s="76" t="s">
        <v>66</v>
      </c>
      <c r="AQ1042" s="48"/>
      <c r="AR1042" s="48"/>
      <c r="AS1042" s="48"/>
      <c r="AT1042" s="48"/>
      <c r="AU1042" s="48"/>
      <c r="AV1042" s="48"/>
      <c r="AW1042" s="102" t="s">
        <v>11144</v>
      </c>
      <c r="AX1042" s="102" t="s">
        <v>11144</v>
      </c>
      <c r="AY1042" s="102" t="s">
        <v>11831</v>
      </c>
      <c r="AZ1042" s="102" t="s">
        <v>11831</v>
      </c>
      <c r="BA1042" s="2"/>
      <c r="BB1042" s="3"/>
      <c r="BC1042" s="3"/>
      <c r="BD1042" s="3"/>
      <c r="BE1042" s="3"/>
    </row>
    <row r="1043" spans="1:57" x14ac:dyDescent="0.3">
      <c r="A1043" s="62" t="s">
        <v>991</v>
      </c>
      <c r="B1043" s="63"/>
      <c r="C1043" s="63"/>
      <c r="D1043" s="64"/>
      <c r="E1043" s="66"/>
      <c r="F1043" s="98" t="s">
        <v>7884</v>
      </c>
      <c r="G1043" s="63"/>
      <c r="H1043" s="67"/>
      <c r="I1043" s="68"/>
      <c r="J1043" s="68"/>
      <c r="K1043" s="67" t="s">
        <v>10342</v>
      </c>
      <c r="L1043" s="71"/>
      <c r="M1043" s="72">
        <v>648.8341064453125</v>
      </c>
      <c r="N1043" s="72">
        <v>2907.110107421875</v>
      </c>
      <c r="O1043" s="73"/>
      <c r="P1043" s="74"/>
      <c r="Q1043" s="74"/>
      <c r="R1043" s="84"/>
      <c r="S1043" s="48">
        <v>0</v>
      </c>
      <c r="T1043" s="48">
        <v>1</v>
      </c>
      <c r="U1043" s="49">
        <v>0</v>
      </c>
      <c r="V1043" s="49">
        <v>1.5384999999999999E-2</v>
      </c>
      <c r="W1043" s="49">
        <v>0</v>
      </c>
      <c r="X1043" s="49">
        <v>0.53860799999999998</v>
      </c>
      <c r="Y1043" s="49">
        <v>0</v>
      </c>
      <c r="Z1043" s="49">
        <v>0</v>
      </c>
      <c r="AA1043" s="69">
        <v>1043</v>
      </c>
      <c r="AB1043" s="69"/>
      <c r="AC1043" s="70"/>
      <c r="AD1043" s="76">
        <v>398</v>
      </c>
      <c r="AE1043" s="76">
        <v>148</v>
      </c>
      <c r="AF1043" s="76">
        <v>9009</v>
      </c>
      <c r="AG1043" s="76">
        <v>8503</v>
      </c>
      <c r="AH1043" s="76"/>
      <c r="AI1043" s="76" t="s">
        <v>5500</v>
      </c>
      <c r="AJ1043" s="76"/>
      <c r="AK1043" s="76"/>
      <c r="AL1043" s="76"/>
      <c r="AM1043" s="78">
        <v>43636.184976851851</v>
      </c>
      <c r="AN1043" s="76" t="s">
        <v>8071</v>
      </c>
      <c r="AO1043" s="81" t="s">
        <v>9112</v>
      </c>
      <c r="AP1043" s="76" t="s">
        <v>66</v>
      </c>
      <c r="AQ1043" s="48" t="s">
        <v>2118</v>
      </c>
      <c r="AR1043" s="48" t="s">
        <v>2118</v>
      </c>
      <c r="AS1043" s="48" t="s">
        <v>2351</v>
      </c>
      <c r="AT1043" s="48" t="s">
        <v>2351</v>
      </c>
      <c r="AU1043" s="48" t="s">
        <v>2390</v>
      </c>
      <c r="AV1043" s="48" t="s">
        <v>2390</v>
      </c>
      <c r="AW1043" s="102" t="s">
        <v>10847</v>
      </c>
      <c r="AX1043" s="102" t="s">
        <v>10847</v>
      </c>
      <c r="AY1043" s="102" t="s">
        <v>11292</v>
      </c>
      <c r="AZ1043" s="102" t="s">
        <v>11292</v>
      </c>
      <c r="BA1043" s="2"/>
      <c r="BB1043" s="3"/>
      <c r="BC1043" s="3"/>
      <c r="BD1043" s="3"/>
      <c r="BE1043" s="3"/>
    </row>
    <row r="1044" spans="1:57" x14ac:dyDescent="0.3">
      <c r="A1044" s="62" t="s">
        <v>992</v>
      </c>
      <c r="B1044" s="63"/>
      <c r="C1044" s="63"/>
      <c r="D1044" s="64"/>
      <c r="E1044" s="66"/>
      <c r="F1044" s="98" t="s">
        <v>7885</v>
      </c>
      <c r="G1044" s="63"/>
      <c r="H1044" s="67"/>
      <c r="I1044" s="68"/>
      <c r="J1044" s="68"/>
      <c r="K1044" s="67" t="s">
        <v>10343</v>
      </c>
      <c r="L1044" s="71"/>
      <c r="M1044" s="72">
        <v>1821.7845458984375</v>
      </c>
      <c r="N1044" s="72">
        <v>9186.146484375</v>
      </c>
      <c r="O1044" s="73"/>
      <c r="P1044" s="74"/>
      <c r="Q1044" s="74"/>
      <c r="R1044" s="84"/>
      <c r="S1044" s="48">
        <v>1</v>
      </c>
      <c r="T1044" s="48">
        <v>1</v>
      </c>
      <c r="U1044" s="49">
        <v>0</v>
      </c>
      <c r="V1044" s="49">
        <v>0</v>
      </c>
      <c r="W1044" s="49">
        <v>0</v>
      </c>
      <c r="X1044" s="49">
        <v>1</v>
      </c>
      <c r="Y1044" s="49">
        <v>0</v>
      </c>
      <c r="Z1044" s="49" t="s">
        <v>10536</v>
      </c>
      <c r="AA1044" s="69">
        <v>1044</v>
      </c>
      <c r="AB1044" s="69"/>
      <c r="AC1044" s="70"/>
      <c r="AD1044" s="76">
        <v>374</v>
      </c>
      <c r="AE1044" s="76">
        <v>154</v>
      </c>
      <c r="AF1044" s="76">
        <v>660</v>
      </c>
      <c r="AG1044" s="76">
        <v>14684</v>
      </c>
      <c r="AH1044" s="76"/>
      <c r="AI1044" s="76" t="s">
        <v>5501</v>
      </c>
      <c r="AJ1044" s="76" t="s">
        <v>6248</v>
      </c>
      <c r="AK1044" s="76"/>
      <c r="AL1044" s="76"/>
      <c r="AM1044" s="78">
        <v>43355.467731481483</v>
      </c>
      <c r="AN1044" s="76" t="s">
        <v>8071</v>
      </c>
      <c r="AO1044" s="81" t="s">
        <v>9113</v>
      </c>
      <c r="AP1044" s="76" t="s">
        <v>66</v>
      </c>
      <c r="AQ1044" s="48"/>
      <c r="AR1044" s="48"/>
      <c r="AS1044" s="48"/>
      <c r="AT1044" s="48"/>
      <c r="AU1044" s="48" t="s">
        <v>2439</v>
      </c>
      <c r="AV1044" s="48" t="s">
        <v>2439</v>
      </c>
      <c r="AW1044" s="102" t="s">
        <v>11145</v>
      </c>
      <c r="AX1044" s="102" t="s">
        <v>11145</v>
      </c>
      <c r="AY1044" s="102" t="s">
        <v>11832</v>
      </c>
      <c r="AZ1044" s="102" t="s">
        <v>11832</v>
      </c>
      <c r="BA1044" s="2"/>
      <c r="BB1044" s="3"/>
      <c r="BC1044" s="3"/>
      <c r="BD1044" s="3"/>
      <c r="BE1044" s="3"/>
    </row>
    <row r="1045" spans="1:57" x14ac:dyDescent="0.3">
      <c r="A1045" s="62" t="s">
        <v>993</v>
      </c>
      <c r="B1045" s="63"/>
      <c r="C1045" s="63"/>
      <c r="D1045" s="64"/>
      <c r="E1045" s="66"/>
      <c r="F1045" s="98" t="s">
        <v>7886</v>
      </c>
      <c r="G1045" s="63"/>
      <c r="H1045" s="67"/>
      <c r="I1045" s="68"/>
      <c r="J1045" s="68"/>
      <c r="K1045" s="67" t="s">
        <v>10344</v>
      </c>
      <c r="L1045" s="71"/>
      <c r="M1045" s="72">
        <v>370.33334350585938</v>
      </c>
      <c r="N1045" s="72">
        <v>6440.27685546875</v>
      </c>
      <c r="O1045" s="73"/>
      <c r="P1045" s="74"/>
      <c r="Q1045" s="74"/>
      <c r="R1045" s="84"/>
      <c r="S1045" s="48">
        <v>0</v>
      </c>
      <c r="T1045" s="48">
        <v>1</v>
      </c>
      <c r="U1045" s="49">
        <v>0</v>
      </c>
      <c r="V1045" s="49">
        <v>9.7090000000000006E-3</v>
      </c>
      <c r="W1045" s="49">
        <v>1.8818999999999999E-2</v>
      </c>
      <c r="X1045" s="49">
        <v>0.54937599999999998</v>
      </c>
      <c r="Y1045" s="49">
        <v>0</v>
      </c>
      <c r="Z1045" s="49">
        <v>0</v>
      </c>
      <c r="AA1045" s="69">
        <v>1045</v>
      </c>
      <c r="AB1045" s="69"/>
      <c r="AC1045" s="70"/>
      <c r="AD1045" s="76">
        <v>541</v>
      </c>
      <c r="AE1045" s="76">
        <v>255</v>
      </c>
      <c r="AF1045" s="76">
        <v>30615</v>
      </c>
      <c r="AG1045" s="76">
        <v>20446</v>
      </c>
      <c r="AH1045" s="76"/>
      <c r="AI1045" s="76"/>
      <c r="AJ1045" s="76"/>
      <c r="AK1045" s="76"/>
      <c r="AL1045" s="76"/>
      <c r="AM1045" s="78">
        <v>41880.617928240739</v>
      </c>
      <c r="AN1045" s="76" t="s">
        <v>8071</v>
      </c>
      <c r="AO1045" s="81" t="s">
        <v>9114</v>
      </c>
      <c r="AP1045" s="76" t="s">
        <v>66</v>
      </c>
      <c r="AQ1045" s="48"/>
      <c r="AR1045" s="48"/>
      <c r="AS1045" s="48"/>
      <c r="AT1045" s="48"/>
      <c r="AU1045" s="48"/>
      <c r="AV1045" s="48"/>
      <c r="AW1045" s="102" t="s">
        <v>10629</v>
      </c>
      <c r="AX1045" s="102" t="s">
        <v>10629</v>
      </c>
      <c r="AY1045" s="102" t="s">
        <v>11318</v>
      </c>
      <c r="AZ1045" s="102" t="s">
        <v>11318</v>
      </c>
      <c r="BA1045" s="2"/>
      <c r="BB1045" s="3"/>
      <c r="BC1045" s="3"/>
      <c r="BD1045" s="3"/>
      <c r="BE1045" s="3"/>
    </row>
    <row r="1046" spans="1:57" x14ac:dyDescent="0.3">
      <c r="A1046" s="62" t="s">
        <v>994</v>
      </c>
      <c r="B1046" s="63"/>
      <c r="C1046" s="63"/>
      <c r="D1046" s="64"/>
      <c r="E1046" s="66"/>
      <c r="F1046" s="98" t="s">
        <v>7887</v>
      </c>
      <c r="G1046" s="63"/>
      <c r="H1046" s="67"/>
      <c r="I1046" s="68"/>
      <c r="J1046" s="68"/>
      <c r="K1046" s="67" t="s">
        <v>10345</v>
      </c>
      <c r="L1046" s="71"/>
      <c r="M1046" s="72">
        <v>5869.4716796875</v>
      </c>
      <c r="N1046" s="72">
        <v>9477.7509765625</v>
      </c>
      <c r="O1046" s="73"/>
      <c r="P1046" s="74"/>
      <c r="Q1046" s="74"/>
      <c r="R1046" s="84"/>
      <c r="S1046" s="48">
        <v>1</v>
      </c>
      <c r="T1046" s="48">
        <v>1</v>
      </c>
      <c r="U1046" s="49">
        <v>0</v>
      </c>
      <c r="V1046" s="49">
        <v>0</v>
      </c>
      <c r="W1046" s="49">
        <v>0</v>
      </c>
      <c r="X1046" s="49">
        <v>1</v>
      </c>
      <c r="Y1046" s="49">
        <v>0</v>
      </c>
      <c r="Z1046" s="49" t="s">
        <v>10536</v>
      </c>
      <c r="AA1046" s="69">
        <v>1046</v>
      </c>
      <c r="AB1046" s="69"/>
      <c r="AC1046" s="70"/>
      <c r="AD1046" s="76">
        <v>179</v>
      </c>
      <c r="AE1046" s="76">
        <v>333</v>
      </c>
      <c r="AF1046" s="76">
        <v>7853</v>
      </c>
      <c r="AG1046" s="76">
        <v>4205</v>
      </c>
      <c r="AH1046" s="76"/>
      <c r="AI1046" s="76"/>
      <c r="AJ1046" s="76" t="s">
        <v>5666</v>
      </c>
      <c r="AK1046" s="81" t="s">
        <v>6783</v>
      </c>
      <c r="AL1046" s="76"/>
      <c r="AM1046" s="78">
        <v>41104.556828703702</v>
      </c>
      <c r="AN1046" s="76" t="s">
        <v>8071</v>
      </c>
      <c r="AO1046" s="81" t="s">
        <v>9115</v>
      </c>
      <c r="AP1046" s="76" t="s">
        <v>66</v>
      </c>
      <c r="AQ1046" s="48"/>
      <c r="AR1046" s="48"/>
      <c r="AS1046" s="48"/>
      <c r="AT1046" s="48"/>
      <c r="AU1046" s="48"/>
      <c r="AV1046" s="48"/>
      <c r="AW1046" s="102" t="s">
        <v>11146</v>
      </c>
      <c r="AX1046" s="102" t="s">
        <v>11146</v>
      </c>
      <c r="AY1046" s="102" t="s">
        <v>11833</v>
      </c>
      <c r="AZ1046" s="102" t="s">
        <v>11833</v>
      </c>
      <c r="BA1046" s="2"/>
      <c r="BB1046" s="3"/>
      <c r="BC1046" s="3"/>
      <c r="BD1046" s="3"/>
      <c r="BE1046" s="3"/>
    </row>
    <row r="1047" spans="1:57" x14ac:dyDescent="0.3">
      <c r="A1047" s="62" t="s">
        <v>995</v>
      </c>
      <c r="B1047" s="63"/>
      <c r="C1047" s="63"/>
      <c r="D1047" s="64"/>
      <c r="E1047" s="66"/>
      <c r="F1047" s="98" t="s">
        <v>7888</v>
      </c>
      <c r="G1047" s="63"/>
      <c r="H1047" s="67"/>
      <c r="I1047" s="68"/>
      <c r="J1047" s="68"/>
      <c r="K1047" s="67" t="s">
        <v>10346</v>
      </c>
      <c r="L1047" s="71"/>
      <c r="M1047" s="72">
        <v>5239.365234375</v>
      </c>
      <c r="N1047" s="72">
        <v>8912.2333984375</v>
      </c>
      <c r="O1047" s="73"/>
      <c r="P1047" s="74"/>
      <c r="Q1047" s="74"/>
      <c r="R1047" s="84"/>
      <c r="S1047" s="48">
        <v>1</v>
      </c>
      <c r="T1047" s="48">
        <v>1</v>
      </c>
      <c r="U1047" s="49">
        <v>0</v>
      </c>
      <c r="V1047" s="49">
        <v>0</v>
      </c>
      <c r="W1047" s="49">
        <v>0</v>
      </c>
      <c r="X1047" s="49">
        <v>1</v>
      </c>
      <c r="Y1047" s="49">
        <v>0</v>
      </c>
      <c r="Z1047" s="49" t="s">
        <v>10536</v>
      </c>
      <c r="AA1047" s="69">
        <v>1047</v>
      </c>
      <c r="AB1047" s="69"/>
      <c r="AC1047" s="70"/>
      <c r="AD1047" s="76">
        <v>453</v>
      </c>
      <c r="AE1047" s="76">
        <v>264</v>
      </c>
      <c r="AF1047" s="76">
        <v>4968</v>
      </c>
      <c r="AG1047" s="76">
        <v>8004</v>
      </c>
      <c r="AH1047" s="76"/>
      <c r="AI1047" s="76" t="s">
        <v>5502</v>
      </c>
      <c r="AJ1047" s="76"/>
      <c r="AK1047" s="76"/>
      <c r="AL1047" s="76"/>
      <c r="AM1047" s="78">
        <v>41536.772743055553</v>
      </c>
      <c r="AN1047" s="76" t="s">
        <v>8071</v>
      </c>
      <c r="AO1047" s="81" t="s">
        <v>9116</v>
      </c>
      <c r="AP1047" s="76" t="s">
        <v>66</v>
      </c>
      <c r="AQ1047" s="48"/>
      <c r="AR1047" s="48"/>
      <c r="AS1047" s="48"/>
      <c r="AT1047" s="48"/>
      <c r="AU1047" s="48"/>
      <c r="AV1047" s="48"/>
      <c r="AW1047" s="102" t="s">
        <v>11147</v>
      </c>
      <c r="AX1047" s="102" t="s">
        <v>11147</v>
      </c>
      <c r="AY1047" s="102" t="s">
        <v>11834</v>
      </c>
      <c r="AZ1047" s="102" t="s">
        <v>11834</v>
      </c>
      <c r="BA1047" s="2"/>
      <c r="BB1047" s="3"/>
      <c r="BC1047" s="3"/>
      <c r="BD1047" s="3"/>
      <c r="BE1047" s="3"/>
    </row>
    <row r="1048" spans="1:57" x14ac:dyDescent="0.3">
      <c r="A1048" s="62" t="s">
        <v>996</v>
      </c>
      <c r="B1048" s="63"/>
      <c r="C1048" s="63"/>
      <c r="D1048" s="64"/>
      <c r="E1048" s="66"/>
      <c r="F1048" s="98" t="s">
        <v>7889</v>
      </c>
      <c r="G1048" s="63"/>
      <c r="H1048" s="67"/>
      <c r="I1048" s="68"/>
      <c r="J1048" s="68"/>
      <c r="K1048" s="67" t="s">
        <v>10347</v>
      </c>
      <c r="L1048" s="71"/>
      <c r="M1048" s="72">
        <v>6655.2568359375</v>
      </c>
      <c r="N1048" s="72">
        <v>6707.7587890625</v>
      </c>
      <c r="O1048" s="73"/>
      <c r="P1048" s="74"/>
      <c r="Q1048" s="74"/>
      <c r="R1048" s="84"/>
      <c r="S1048" s="48">
        <v>0</v>
      </c>
      <c r="T1048" s="48">
        <v>1</v>
      </c>
      <c r="U1048" s="49">
        <v>0</v>
      </c>
      <c r="V1048" s="49">
        <v>6.9439999999999997E-3</v>
      </c>
      <c r="W1048" s="49">
        <v>0</v>
      </c>
      <c r="X1048" s="49">
        <v>0.54690300000000003</v>
      </c>
      <c r="Y1048" s="49">
        <v>0</v>
      </c>
      <c r="Z1048" s="49">
        <v>0</v>
      </c>
      <c r="AA1048" s="69">
        <v>1048</v>
      </c>
      <c r="AB1048" s="69"/>
      <c r="AC1048" s="70"/>
      <c r="AD1048" s="76">
        <v>110</v>
      </c>
      <c r="AE1048" s="76">
        <v>231</v>
      </c>
      <c r="AF1048" s="76">
        <v>21747</v>
      </c>
      <c r="AG1048" s="76">
        <v>807</v>
      </c>
      <c r="AH1048" s="76"/>
      <c r="AI1048" s="76"/>
      <c r="AJ1048" s="76" t="s">
        <v>4930</v>
      </c>
      <c r="AK1048" s="76"/>
      <c r="AL1048" s="76"/>
      <c r="AM1048" s="78">
        <v>40566.828692129631</v>
      </c>
      <c r="AN1048" s="76" t="s">
        <v>8071</v>
      </c>
      <c r="AO1048" s="81" t="s">
        <v>9117</v>
      </c>
      <c r="AP1048" s="76" t="s">
        <v>66</v>
      </c>
      <c r="AQ1048" s="48" t="s">
        <v>2126</v>
      </c>
      <c r="AR1048" s="48" t="s">
        <v>2126</v>
      </c>
      <c r="AS1048" s="48" t="s">
        <v>2350</v>
      </c>
      <c r="AT1048" s="48" t="s">
        <v>2350</v>
      </c>
      <c r="AU1048" s="48"/>
      <c r="AV1048" s="48"/>
      <c r="AW1048" s="102" t="s">
        <v>10618</v>
      </c>
      <c r="AX1048" s="102" t="s">
        <v>10618</v>
      </c>
      <c r="AY1048" s="102" t="s">
        <v>11307</v>
      </c>
      <c r="AZ1048" s="102" t="s">
        <v>11307</v>
      </c>
      <c r="BA1048" s="2"/>
      <c r="BB1048" s="3"/>
      <c r="BC1048" s="3"/>
      <c r="BD1048" s="3"/>
      <c r="BE1048" s="3"/>
    </row>
    <row r="1049" spans="1:57" x14ac:dyDescent="0.3">
      <c r="A1049" s="62" t="s">
        <v>998</v>
      </c>
      <c r="B1049" s="63"/>
      <c r="C1049" s="63"/>
      <c r="D1049" s="64"/>
      <c r="E1049" s="66"/>
      <c r="F1049" s="98" t="s">
        <v>7890</v>
      </c>
      <c r="G1049" s="63"/>
      <c r="H1049" s="67"/>
      <c r="I1049" s="68"/>
      <c r="J1049" s="68"/>
      <c r="K1049" s="67" t="s">
        <v>10348</v>
      </c>
      <c r="L1049" s="71"/>
      <c r="M1049" s="72">
        <v>7163.55224609375</v>
      </c>
      <c r="N1049" s="72">
        <v>4469.40771484375</v>
      </c>
      <c r="O1049" s="73"/>
      <c r="P1049" s="74"/>
      <c r="Q1049" s="74"/>
      <c r="R1049" s="84"/>
      <c r="S1049" s="48">
        <v>0</v>
      </c>
      <c r="T1049" s="48">
        <v>1</v>
      </c>
      <c r="U1049" s="49">
        <v>0</v>
      </c>
      <c r="V1049" s="49">
        <v>0.2</v>
      </c>
      <c r="W1049" s="49">
        <v>0</v>
      </c>
      <c r="X1049" s="49">
        <v>0.61068699999999998</v>
      </c>
      <c r="Y1049" s="49">
        <v>0</v>
      </c>
      <c r="Z1049" s="49">
        <v>0</v>
      </c>
      <c r="AA1049" s="69">
        <v>1049</v>
      </c>
      <c r="AB1049" s="69"/>
      <c r="AC1049" s="70"/>
      <c r="AD1049" s="76">
        <v>114</v>
      </c>
      <c r="AE1049" s="76">
        <v>70</v>
      </c>
      <c r="AF1049" s="76">
        <v>95</v>
      </c>
      <c r="AG1049" s="76">
        <v>38</v>
      </c>
      <c r="AH1049" s="76"/>
      <c r="AI1049" s="76" t="s">
        <v>5503</v>
      </c>
      <c r="AJ1049" s="76"/>
      <c r="AK1049" s="76"/>
      <c r="AL1049" s="76"/>
      <c r="AM1049" s="78">
        <v>43722.40556712963</v>
      </c>
      <c r="AN1049" s="76" t="s">
        <v>8071</v>
      </c>
      <c r="AO1049" s="81" t="s">
        <v>9118</v>
      </c>
      <c r="AP1049" s="76" t="s">
        <v>66</v>
      </c>
      <c r="AQ1049" s="48"/>
      <c r="AR1049" s="48"/>
      <c r="AS1049" s="48"/>
      <c r="AT1049" s="48"/>
      <c r="AU1049" s="48" t="s">
        <v>2436</v>
      </c>
      <c r="AV1049" s="48" t="s">
        <v>2436</v>
      </c>
      <c r="AW1049" s="102" t="s">
        <v>11117</v>
      </c>
      <c r="AX1049" s="102" t="s">
        <v>11117</v>
      </c>
      <c r="AY1049" s="102" t="s">
        <v>11804</v>
      </c>
      <c r="AZ1049" s="102" t="s">
        <v>11804</v>
      </c>
      <c r="BA1049" s="2"/>
      <c r="BB1049" s="3"/>
      <c r="BC1049" s="3"/>
      <c r="BD1049" s="3"/>
      <c r="BE1049" s="3"/>
    </row>
    <row r="1050" spans="1:57" x14ac:dyDescent="0.3">
      <c r="A1050" s="62" t="s">
        <v>999</v>
      </c>
      <c r="B1050" s="63"/>
      <c r="C1050" s="63"/>
      <c r="D1050" s="64"/>
      <c r="E1050" s="66"/>
      <c r="F1050" s="98" t="s">
        <v>7891</v>
      </c>
      <c r="G1050" s="63"/>
      <c r="H1050" s="67"/>
      <c r="I1050" s="68"/>
      <c r="J1050" s="68"/>
      <c r="K1050" s="67" t="s">
        <v>10349</v>
      </c>
      <c r="L1050" s="71"/>
      <c r="M1050" s="72">
        <v>8579.388671875</v>
      </c>
      <c r="N1050" s="72">
        <v>2785.584228515625</v>
      </c>
      <c r="O1050" s="73"/>
      <c r="P1050" s="74"/>
      <c r="Q1050" s="74"/>
      <c r="R1050" s="84"/>
      <c r="S1050" s="48">
        <v>0</v>
      </c>
      <c r="T1050" s="48">
        <v>1</v>
      </c>
      <c r="U1050" s="49">
        <v>0</v>
      </c>
      <c r="V1050" s="49">
        <v>1</v>
      </c>
      <c r="W1050" s="49">
        <v>0</v>
      </c>
      <c r="X1050" s="49">
        <v>1</v>
      </c>
      <c r="Y1050" s="49">
        <v>0</v>
      </c>
      <c r="Z1050" s="49">
        <v>0</v>
      </c>
      <c r="AA1050" s="69">
        <v>1050</v>
      </c>
      <c r="AB1050" s="69"/>
      <c r="AC1050" s="70"/>
      <c r="AD1050" s="76">
        <v>124</v>
      </c>
      <c r="AE1050" s="76">
        <v>3</v>
      </c>
      <c r="AF1050" s="76">
        <v>26</v>
      </c>
      <c r="AG1050" s="76">
        <v>5</v>
      </c>
      <c r="AH1050" s="76"/>
      <c r="AI1050" s="76" t="s">
        <v>5504</v>
      </c>
      <c r="AJ1050" s="76"/>
      <c r="AK1050" s="76"/>
      <c r="AL1050" s="76"/>
      <c r="AM1050" s="78">
        <v>42945.814571759256</v>
      </c>
      <c r="AN1050" s="76" t="s">
        <v>8071</v>
      </c>
      <c r="AO1050" s="81" t="s">
        <v>9119</v>
      </c>
      <c r="AP1050" s="76" t="s">
        <v>66</v>
      </c>
      <c r="AQ1050" s="48"/>
      <c r="AR1050" s="48"/>
      <c r="AS1050" s="48"/>
      <c r="AT1050" s="48"/>
      <c r="AU1050" s="48"/>
      <c r="AV1050" s="48"/>
      <c r="AW1050" s="102" t="s">
        <v>11148</v>
      </c>
      <c r="AX1050" s="102" t="s">
        <v>11148</v>
      </c>
      <c r="AY1050" s="102" t="s">
        <v>11835</v>
      </c>
      <c r="AZ1050" s="102" t="s">
        <v>11835</v>
      </c>
      <c r="BA1050" s="2"/>
      <c r="BB1050" s="3"/>
      <c r="BC1050" s="3"/>
      <c r="BD1050" s="3"/>
      <c r="BE1050" s="3"/>
    </row>
    <row r="1051" spans="1:57" x14ac:dyDescent="0.3">
      <c r="A1051" s="62" t="s">
        <v>1395</v>
      </c>
      <c r="B1051" s="63"/>
      <c r="C1051" s="63"/>
      <c r="D1051" s="64"/>
      <c r="E1051" s="66"/>
      <c r="F1051" s="98" t="s">
        <v>7892</v>
      </c>
      <c r="G1051" s="63"/>
      <c r="H1051" s="67"/>
      <c r="I1051" s="68"/>
      <c r="J1051" s="68"/>
      <c r="K1051" s="67" t="s">
        <v>10350</v>
      </c>
      <c r="L1051" s="71"/>
      <c r="M1051" s="72">
        <v>8671.97265625</v>
      </c>
      <c r="N1051" s="72">
        <v>2847.947998046875</v>
      </c>
      <c r="O1051" s="73"/>
      <c r="P1051" s="74"/>
      <c r="Q1051" s="74"/>
      <c r="R1051" s="84"/>
      <c r="S1051" s="48">
        <v>1</v>
      </c>
      <c r="T1051" s="48">
        <v>0</v>
      </c>
      <c r="U1051" s="49">
        <v>0</v>
      </c>
      <c r="V1051" s="49">
        <v>1</v>
      </c>
      <c r="W1051" s="49">
        <v>0</v>
      </c>
      <c r="X1051" s="49">
        <v>1</v>
      </c>
      <c r="Y1051" s="49">
        <v>0</v>
      </c>
      <c r="Z1051" s="49">
        <v>0</v>
      </c>
      <c r="AA1051" s="69">
        <v>1051</v>
      </c>
      <c r="AB1051" s="69"/>
      <c r="AC1051" s="70"/>
      <c r="AD1051" s="76">
        <v>313</v>
      </c>
      <c r="AE1051" s="76">
        <v>404216</v>
      </c>
      <c r="AF1051" s="76">
        <v>42735</v>
      </c>
      <c r="AG1051" s="76">
        <v>67017</v>
      </c>
      <c r="AH1051" s="76"/>
      <c r="AI1051" s="76" t="s">
        <v>5505</v>
      </c>
      <c r="AJ1051" s="76" t="s">
        <v>5658</v>
      </c>
      <c r="AK1051" s="81" t="s">
        <v>6784</v>
      </c>
      <c r="AL1051" s="76"/>
      <c r="AM1051" s="78">
        <v>41260.59920138889</v>
      </c>
      <c r="AN1051" s="76" t="s">
        <v>8071</v>
      </c>
      <c r="AO1051" s="81" t="s">
        <v>9120</v>
      </c>
      <c r="AP1051" s="76" t="s">
        <v>65</v>
      </c>
      <c r="AQ1051" s="48"/>
      <c r="AR1051" s="48"/>
      <c r="AS1051" s="48"/>
      <c r="AT1051" s="48"/>
      <c r="AU1051" s="48"/>
      <c r="AV1051" s="48"/>
      <c r="AW1051" s="48"/>
      <c r="AX1051" s="48"/>
      <c r="AY1051" s="48"/>
      <c r="AZ1051" s="48"/>
      <c r="BA1051" s="2"/>
      <c r="BB1051" s="3"/>
      <c r="BC1051" s="3"/>
      <c r="BD1051" s="3"/>
      <c r="BE1051" s="3"/>
    </row>
    <row r="1052" spans="1:57" x14ac:dyDescent="0.3">
      <c r="A1052" s="62" t="s">
        <v>1000</v>
      </c>
      <c r="B1052" s="63"/>
      <c r="C1052" s="63"/>
      <c r="D1052" s="64"/>
      <c r="E1052" s="66"/>
      <c r="F1052" s="98" t="s">
        <v>7893</v>
      </c>
      <c r="G1052" s="63"/>
      <c r="H1052" s="67"/>
      <c r="I1052" s="68"/>
      <c r="J1052" s="68"/>
      <c r="K1052" s="67" t="s">
        <v>10351</v>
      </c>
      <c r="L1052" s="71"/>
      <c r="M1052" s="72">
        <v>6786.29638671875</v>
      </c>
      <c r="N1052" s="72">
        <v>9547.96875</v>
      </c>
      <c r="O1052" s="73"/>
      <c r="P1052" s="74"/>
      <c r="Q1052" s="74"/>
      <c r="R1052" s="84"/>
      <c r="S1052" s="48">
        <v>1</v>
      </c>
      <c r="T1052" s="48">
        <v>1</v>
      </c>
      <c r="U1052" s="49">
        <v>0</v>
      </c>
      <c r="V1052" s="49">
        <v>0</v>
      </c>
      <c r="W1052" s="49">
        <v>0</v>
      </c>
      <c r="X1052" s="49">
        <v>1</v>
      </c>
      <c r="Y1052" s="49">
        <v>0</v>
      </c>
      <c r="Z1052" s="49" t="s">
        <v>10536</v>
      </c>
      <c r="AA1052" s="69">
        <v>1052</v>
      </c>
      <c r="AB1052" s="69"/>
      <c r="AC1052" s="70"/>
      <c r="AD1052" s="76">
        <v>546</v>
      </c>
      <c r="AE1052" s="76">
        <v>1101</v>
      </c>
      <c r="AF1052" s="76">
        <v>7884</v>
      </c>
      <c r="AG1052" s="76">
        <v>8917</v>
      </c>
      <c r="AH1052" s="76"/>
      <c r="AI1052" s="76"/>
      <c r="AJ1052" s="76" t="s">
        <v>6238</v>
      </c>
      <c r="AK1052" s="81" t="s">
        <v>6785</v>
      </c>
      <c r="AL1052" s="76"/>
      <c r="AM1052" s="78">
        <v>40387.872361111113</v>
      </c>
      <c r="AN1052" s="76" t="s">
        <v>8071</v>
      </c>
      <c r="AO1052" s="81" t="s">
        <v>9121</v>
      </c>
      <c r="AP1052" s="76" t="s">
        <v>66</v>
      </c>
      <c r="AQ1052" s="48"/>
      <c r="AR1052" s="48"/>
      <c r="AS1052" s="48"/>
      <c r="AT1052" s="48"/>
      <c r="AU1052" s="48"/>
      <c r="AV1052" s="48"/>
      <c r="AW1052" s="102" t="s">
        <v>11149</v>
      </c>
      <c r="AX1052" s="102" t="s">
        <v>11149</v>
      </c>
      <c r="AY1052" s="102" t="s">
        <v>11836</v>
      </c>
      <c r="AZ1052" s="102" t="s">
        <v>11836</v>
      </c>
      <c r="BA1052" s="2"/>
      <c r="BB1052" s="3"/>
      <c r="BC1052" s="3"/>
      <c r="BD1052" s="3"/>
      <c r="BE1052" s="3"/>
    </row>
    <row r="1053" spans="1:57" x14ac:dyDescent="0.3">
      <c r="A1053" s="62" t="s">
        <v>1001</v>
      </c>
      <c r="B1053" s="63"/>
      <c r="C1053" s="63"/>
      <c r="D1053" s="64"/>
      <c r="E1053" s="66"/>
      <c r="F1053" s="98" t="s">
        <v>7894</v>
      </c>
      <c r="G1053" s="63"/>
      <c r="H1053" s="67"/>
      <c r="I1053" s="68"/>
      <c r="J1053" s="68"/>
      <c r="K1053" s="67" t="s">
        <v>10352</v>
      </c>
      <c r="L1053" s="71"/>
      <c r="M1053" s="72">
        <v>8486.8056640625</v>
      </c>
      <c r="N1053" s="72">
        <v>5050.76953125</v>
      </c>
      <c r="O1053" s="73"/>
      <c r="P1053" s="74"/>
      <c r="Q1053" s="74"/>
      <c r="R1053" s="84"/>
      <c r="S1053" s="48">
        <v>0</v>
      </c>
      <c r="T1053" s="48">
        <v>1</v>
      </c>
      <c r="U1053" s="49">
        <v>0</v>
      </c>
      <c r="V1053" s="49">
        <v>0.14285700000000001</v>
      </c>
      <c r="W1053" s="49">
        <v>0</v>
      </c>
      <c r="X1053" s="49">
        <v>0.65540500000000002</v>
      </c>
      <c r="Y1053" s="49">
        <v>0</v>
      </c>
      <c r="Z1053" s="49">
        <v>0</v>
      </c>
      <c r="AA1053" s="69">
        <v>1053</v>
      </c>
      <c r="AB1053" s="69"/>
      <c r="AC1053" s="70"/>
      <c r="AD1053" s="76">
        <v>439</v>
      </c>
      <c r="AE1053" s="76">
        <v>214</v>
      </c>
      <c r="AF1053" s="76">
        <v>1886</v>
      </c>
      <c r="AG1053" s="76">
        <v>8804</v>
      </c>
      <c r="AH1053" s="76"/>
      <c r="AI1053" s="76" t="s">
        <v>5506</v>
      </c>
      <c r="AJ1053" s="76" t="s">
        <v>6249</v>
      </c>
      <c r="AK1053" s="76"/>
      <c r="AL1053" s="76"/>
      <c r="AM1053" s="78">
        <v>43608.07671296296</v>
      </c>
      <c r="AN1053" s="76" t="s">
        <v>8071</v>
      </c>
      <c r="AO1053" s="81" t="s">
        <v>9122</v>
      </c>
      <c r="AP1053" s="76" t="s">
        <v>66</v>
      </c>
      <c r="AQ1053" s="48"/>
      <c r="AR1053" s="48"/>
      <c r="AS1053" s="48"/>
      <c r="AT1053" s="48"/>
      <c r="AU1053" s="48"/>
      <c r="AV1053" s="48"/>
      <c r="AW1053" s="102" t="s">
        <v>11043</v>
      </c>
      <c r="AX1053" s="102" t="s">
        <v>11043</v>
      </c>
      <c r="AY1053" s="102" t="s">
        <v>11730</v>
      </c>
      <c r="AZ1053" s="102" t="s">
        <v>11730</v>
      </c>
      <c r="BA1053" s="2"/>
      <c r="BB1053" s="3"/>
      <c r="BC1053" s="3"/>
      <c r="BD1053" s="3"/>
      <c r="BE1053" s="3"/>
    </row>
    <row r="1054" spans="1:57" x14ac:dyDescent="0.3">
      <c r="A1054" s="62" t="s">
        <v>1002</v>
      </c>
      <c r="B1054" s="63"/>
      <c r="C1054" s="63"/>
      <c r="D1054" s="64"/>
      <c r="E1054" s="66"/>
      <c r="F1054" s="98" t="s">
        <v>7895</v>
      </c>
      <c r="G1054" s="63"/>
      <c r="H1054" s="67"/>
      <c r="I1054" s="68"/>
      <c r="J1054" s="68"/>
      <c r="K1054" s="67" t="s">
        <v>10353</v>
      </c>
      <c r="L1054" s="71"/>
      <c r="M1054" s="72">
        <v>2129.416748046875</v>
      </c>
      <c r="N1054" s="72">
        <v>3498.007080078125</v>
      </c>
      <c r="O1054" s="73"/>
      <c r="P1054" s="74"/>
      <c r="Q1054" s="74"/>
      <c r="R1054" s="84"/>
      <c r="S1054" s="48">
        <v>0</v>
      </c>
      <c r="T1054" s="48">
        <v>3</v>
      </c>
      <c r="U1054" s="49">
        <v>1.5</v>
      </c>
      <c r="V1054" s="49">
        <v>0.111111</v>
      </c>
      <c r="W1054" s="49">
        <v>0</v>
      </c>
      <c r="X1054" s="49">
        <v>0.88513500000000001</v>
      </c>
      <c r="Y1054" s="49">
        <v>0</v>
      </c>
      <c r="Z1054" s="49">
        <v>0</v>
      </c>
      <c r="AA1054" s="69">
        <v>1054</v>
      </c>
      <c r="AB1054" s="69"/>
      <c r="AC1054" s="70"/>
      <c r="AD1054" s="76">
        <v>790</v>
      </c>
      <c r="AE1054" s="76">
        <v>324</v>
      </c>
      <c r="AF1054" s="76">
        <v>43005</v>
      </c>
      <c r="AG1054" s="76">
        <v>224190</v>
      </c>
      <c r="AH1054" s="76"/>
      <c r="AI1054" s="76" t="s">
        <v>5507</v>
      </c>
      <c r="AJ1054" s="76" t="s">
        <v>6250</v>
      </c>
      <c r="AK1054" s="76"/>
      <c r="AL1054" s="76"/>
      <c r="AM1054" s="78">
        <v>40524.028923611113</v>
      </c>
      <c r="AN1054" s="76" t="s">
        <v>8071</v>
      </c>
      <c r="AO1054" s="81" t="s">
        <v>9123</v>
      </c>
      <c r="AP1054" s="76" t="s">
        <v>66</v>
      </c>
      <c r="AQ1054" s="48"/>
      <c r="AR1054" s="48"/>
      <c r="AS1054" s="48"/>
      <c r="AT1054" s="48"/>
      <c r="AU1054" s="48" t="s">
        <v>2423</v>
      </c>
      <c r="AV1054" s="48" t="s">
        <v>2423</v>
      </c>
      <c r="AW1054" s="102" t="s">
        <v>10994</v>
      </c>
      <c r="AX1054" s="102" t="s">
        <v>10994</v>
      </c>
      <c r="AY1054" s="102" t="s">
        <v>11682</v>
      </c>
      <c r="AZ1054" s="102" t="s">
        <v>11682</v>
      </c>
      <c r="BA1054" s="2"/>
      <c r="BB1054" s="3"/>
      <c r="BC1054" s="3"/>
      <c r="BD1054" s="3"/>
      <c r="BE1054" s="3"/>
    </row>
    <row r="1055" spans="1:57" x14ac:dyDescent="0.3">
      <c r="A1055" s="62" t="s">
        <v>1003</v>
      </c>
      <c r="B1055" s="63"/>
      <c r="C1055" s="63"/>
      <c r="D1055" s="64"/>
      <c r="E1055" s="66"/>
      <c r="F1055" s="98" t="s">
        <v>7896</v>
      </c>
      <c r="G1055" s="63"/>
      <c r="H1055" s="67"/>
      <c r="I1055" s="68"/>
      <c r="J1055" s="68"/>
      <c r="K1055" s="67" t="s">
        <v>10354</v>
      </c>
      <c r="L1055" s="71"/>
      <c r="M1055" s="72">
        <v>6024.6005859375</v>
      </c>
      <c r="N1055" s="72">
        <v>9315.29296875</v>
      </c>
      <c r="O1055" s="73"/>
      <c r="P1055" s="74"/>
      <c r="Q1055" s="74"/>
      <c r="R1055" s="84"/>
      <c r="S1055" s="48">
        <v>1</v>
      </c>
      <c r="T1055" s="48">
        <v>1</v>
      </c>
      <c r="U1055" s="49">
        <v>0</v>
      </c>
      <c r="V1055" s="49">
        <v>0</v>
      </c>
      <c r="W1055" s="49">
        <v>0</v>
      </c>
      <c r="X1055" s="49">
        <v>1</v>
      </c>
      <c r="Y1055" s="49">
        <v>0</v>
      </c>
      <c r="Z1055" s="49" t="s">
        <v>10536</v>
      </c>
      <c r="AA1055" s="69">
        <v>1055</v>
      </c>
      <c r="AB1055" s="69"/>
      <c r="AC1055" s="70"/>
      <c r="AD1055" s="76">
        <v>8011</v>
      </c>
      <c r="AE1055" s="76">
        <v>7925</v>
      </c>
      <c r="AF1055" s="76">
        <v>25613</v>
      </c>
      <c r="AG1055" s="76">
        <v>229</v>
      </c>
      <c r="AH1055" s="76"/>
      <c r="AI1055" s="76" t="s">
        <v>5508</v>
      </c>
      <c r="AJ1055" s="76" t="s">
        <v>6251</v>
      </c>
      <c r="AK1055" s="81" t="s">
        <v>6786</v>
      </c>
      <c r="AL1055" s="76"/>
      <c r="AM1055" s="78">
        <v>40313.863842592589</v>
      </c>
      <c r="AN1055" s="76" t="s">
        <v>8071</v>
      </c>
      <c r="AO1055" s="81" t="s">
        <v>9124</v>
      </c>
      <c r="AP1055" s="76" t="s">
        <v>66</v>
      </c>
      <c r="AQ1055" s="48"/>
      <c r="AR1055" s="48"/>
      <c r="AS1055" s="48"/>
      <c r="AT1055" s="48"/>
      <c r="AU1055" s="48"/>
      <c r="AV1055" s="48"/>
      <c r="AW1055" s="102" t="s">
        <v>11150</v>
      </c>
      <c r="AX1055" s="102" t="s">
        <v>11150</v>
      </c>
      <c r="AY1055" s="102" t="s">
        <v>11837</v>
      </c>
      <c r="AZ1055" s="102" t="s">
        <v>11837</v>
      </c>
      <c r="BA1055" s="2"/>
      <c r="BB1055" s="3"/>
      <c r="BC1055" s="3"/>
      <c r="BD1055" s="3"/>
      <c r="BE1055" s="3"/>
    </row>
    <row r="1056" spans="1:57" x14ac:dyDescent="0.3">
      <c r="A1056" s="62" t="s">
        <v>1004</v>
      </c>
      <c r="B1056" s="63"/>
      <c r="C1056" s="63"/>
      <c r="D1056" s="64"/>
      <c r="E1056" s="66"/>
      <c r="F1056" s="98" t="s">
        <v>6923</v>
      </c>
      <c r="G1056" s="63"/>
      <c r="H1056" s="67"/>
      <c r="I1056" s="68"/>
      <c r="J1056" s="68"/>
      <c r="K1056" s="67" t="s">
        <v>10355</v>
      </c>
      <c r="L1056" s="71"/>
      <c r="M1056" s="72">
        <v>6789.4443359375</v>
      </c>
      <c r="N1056" s="72">
        <v>561.2744140625</v>
      </c>
      <c r="O1056" s="73"/>
      <c r="P1056" s="74"/>
      <c r="Q1056" s="74"/>
      <c r="R1056" s="84"/>
      <c r="S1056" s="48">
        <v>0</v>
      </c>
      <c r="T1056" s="48">
        <v>1</v>
      </c>
      <c r="U1056" s="49">
        <v>0</v>
      </c>
      <c r="V1056" s="49">
        <v>1</v>
      </c>
      <c r="W1056" s="49">
        <v>0</v>
      </c>
      <c r="X1056" s="49">
        <v>1</v>
      </c>
      <c r="Y1056" s="49">
        <v>0</v>
      </c>
      <c r="Z1056" s="49">
        <v>0</v>
      </c>
      <c r="AA1056" s="69">
        <v>1056</v>
      </c>
      <c r="AB1056" s="69"/>
      <c r="AC1056" s="70"/>
      <c r="AD1056" s="76">
        <v>21</v>
      </c>
      <c r="AE1056" s="76">
        <v>14</v>
      </c>
      <c r="AF1056" s="76">
        <v>23</v>
      </c>
      <c r="AG1056" s="76">
        <v>25</v>
      </c>
      <c r="AH1056" s="76"/>
      <c r="AI1056" s="76"/>
      <c r="AJ1056" s="76"/>
      <c r="AK1056" s="76"/>
      <c r="AL1056" s="76"/>
      <c r="AM1056" s="78">
        <v>41681.478796296295</v>
      </c>
      <c r="AN1056" s="76" t="s">
        <v>8071</v>
      </c>
      <c r="AO1056" s="81" t="s">
        <v>9125</v>
      </c>
      <c r="AP1056" s="76" t="s">
        <v>66</v>
      </c>
      <c r="AQ1056" s="48" t="s">
        <v>2302</v>
      </c>
      <c r="AR1056" s="48" t="s">
        <v>2302</v>
      </c>
      <c r="AS1056" s="48" t="s">
        <v>2350</v>
      </c>
      <c r="AT1056" s="48" t="s">
        <v>2350</v>
      </c>
      <c r="AU1056" s="48"/>
      <c r="AV1056" s="48"/>
      <c r="AW1056" s="102" t="s">
        <v>11151</v>
      </c>
      <c r="AX1056" s="102" t="s">
        <v>11151</v>
      </c>
      <c r="AY1056" s="102" t="s">
        <v>11838</v>
      </c>
      <c r="AZ1056" s="102" t="s">
        <v>11838</v>
      </c>
      <c r="BA1056" s="2"/>
      <c r="BB1056" s="3"/>
      <c r="BC1056" s="3"/>
      <c r="BD1056" s="3"/>
      <c r="BE1056" s="3"/>
    </row>
    <row r="1057" spans="1:57" x14ac:dyDescent="0.3">
      <c r="A1057" s="62" t="s">
        <v>1396</v>
      </c>
      <c r="B1057" s="63"/>
      <c r="C1057" s="63"/>
      <c r="D1057" s="64"/>
      <c r="E1057" s="66"/>
      <c r="F1057" s="98" t="s">
        <v>7897</v>
      </c>
      <c r="G1057" s="63"/>
      <c r="H1057" s="67"/>
      <c r="I1057" s="68"/>
      <c r="J1057" s="68"/>
      <c r="K1057" s="67" t="s">
        <v>10356</v>
      </c>
      <c r="L1057" s="71"/>
      <c r="M1057" s="72">
        <v>6666</v>
      </c>
      <c r="N1057" s="72">
        <v>623.63824462890625</v>
      </c>
      <c r="O1057" s="73"/>
      <c r="P1057" s="74"/>
      <c r="Q1057" s="74"/>
      <c r="R1057" s="84"/>
      <c r="S1057" s="48">
        <v>1</v>
      </c>
      <c r="T1057" s="48">
        <v>0</v>
      </c>
      <c r="U1057" s="49">
        <v>0</v>
      </c>
      <c r="V1057" s="49">
        <v>1</v>
      </c>
      <c r="W1057" s="49">
        <v>0</v>
      </c>
      <c r="X1057" s="49">
        <v>1</v>
      </c>
      <c r="Y1057" s="49">
        <v>0</v>
      </c>
      <c r="Z1057" s="49">
        <v>0</v>
      </c>
      <c r="AA1057" s="69">
        <v>1057</v>
      </c>
      <c r="AB1057" s="69"/>
      <c r="AC1057" s="70"/>
      <c r="AD1057" s="76">
        <v>238</v>
      </c>
      <c r="AE1057" s="76">
        <v>2311131</v>
      </c>
      <c r="AF1057" s="76">
        <v>14842</v>
      </c>
      <c r="AG1057" s="76">
        <v>33</v>
      </c>
      <c r="AH1057" s="76"/>
      <c r="AI1057" s="76" t="s">
        <v>5509</v>
      </c>
      <c r="AJ1057" s="76" t="s">
        <v>6252</v>
      </c>
      <c r="AK1057" s="81" t="s">
        <v>6787</v>
      </c>
      <c r="AL1057" s="76"/>
      <c r="AM1057" s="78">
        <v>40063.332777777781</v>
      </c>
      <c r="AN1057" s="76" t="s">
        <v>8071</v>
      </c>
      <c r="AO1057" s="81" t="s">
        <v>9126</v>
      </c>
      <c r="AP1057" s="76" t="s">
        <v>65</v>
      </c>
      <c r="AQ1057" s="48"/>
      <c r="AR1057" s="48"/>
      <c r="AS1057" s="48"/>
      <c r="AT1057" s="48"/>
      <c r="AU1057" s="48"/>
      <c r="AV1057" s="48"/>
      <c r="AW1057" s="48"/>
      <c r="AX1057" s="48"/>
      <c r="AY1057" s="48"/>
      <c r="AZ1057" s="48"/>
      <c r="BA1057" s="2"/>
      <c r="BB1057" s="3"/>
      <c r="BC1057" s="3"/>
      <c r="BD1057" s="3"/>
      <c r="BE1057" s="3"/>
    </row>
    <row r="1058" spans="1:57" x14ac:dyDescent="0.3">
      <c r="A1058" s="62" t="s">
        <v>1005</v>
      </c>
      <c r="B1058" s="63"/>
      <c r="C1058" s="63"/>
      <c r="D1058" s="64"/>
      <c r="E1058" s="66"/>
      <c r="F1058" s="98" t="s">
        <v>7898</v>
      </c>
      <c r="G1058" s="63"/>
      <c r="H1058" s="67"/>
      <c r="I1058" s="68"/>
      <c r="J1058" s="68"/>
      <c r="K1058" s="67" t="s">
        <v>10357</v>
      </c>
      <c r="L1058" s="71"/>
      <c r="M1058" s="72">
        <v>6820.3056640625</v>
      </c>
      <c r="N1058" s="72">
        <v>4923.8173828125</v>
      </c>
      <c r="O1058" s="73"/>
      <c r="P1058" s="74"/>
      <c r="Q1058" s="74"/>
      <c r="R1058" s="84"/>
      <c r="S1058" s="48">
        <v>0</v>
      </c>
      <c r="T1058" s="48">
        <v>1</v>
      </c>
      <c r="U1058" s="49">
        <v>0</v>
      </c>
      <c r="V1058" s="49">
        <v>0.14285700000000001</v>
      </c>
      <c r="W1058" s="49">
        <v>0</v>
      </c>
      <c r="X1058" s="49">
        <v>0.65540500000000002</v>
      </c>
      <c r="Y1058" s="49">
        <v>0</v>
      </c>
      <c r="Z1058" s="49">
        <v>0</v>
      </c>
      <c r="AA1058" s="69">
        <v>1058</v>
      </c>
      <c r="AB1058" s="69"/>
      <c r="AC1058" s="70"/>
      <c r="AD1058" s="76">
        <v>228</v>
      </c>
      <c r="AE1058" s="76">
        <v>147</v>
      </c>
      <c r="AF1058" s="76">
        <v>7076</v>
      </c>
      <c r="AG1058" s="76">
        <v>10390</v>
      </c>
      <c r="AH1058" s="76"/>
      <c r="AI1058" s="76" t="s">
        <v>5510</v>
      </c>
      <c r="AJ1058" s="76"/>
      <c r="AK1058" s="76"/>
      <c r="AL1058" s="76"/>
      <c r="AM1058" s="78">
        <v>42442.65829861111</v>
      </c>
      <c r="AN1058" s="76" t="s">
        <v>8071</v>
      </c>
      <c r="AO1058" s="81" t="s">
        <v>9127</v>
      </c>
      <c r="AP1058" s="76" t="s">
        <v>66</v>
      </c>
      <c r="AQ1058" s="48"/>
      <c r="AR1058" s="48"/>
      <c r="AS1058" s="48"/>
      <c r="AT1058" s="48"/>
      <c r="AU1058" s="48"/>
      <c r="AV1058" s="48"/>
      <c r="AW1058" s="102" t="s">
        <v>11152</v>
      </c>
      <c r="AX1058" s="102" t="s">
        <v>11152</v>
      </c>
      <c r="AY1058" s="102" t="s">
        <v>11839</v>
      </c>
      <c r="AZ1058" s="102" t="s">
        <v>11839</v>
      </c>
      <c r="BA1058" s="2"/>
      <c r="BB1058" s="3"/>
      <c r="BC1058" s="3"/>
      <c r="BD1058" s="3"/>
      <c r="BE1058" s="3"/>
    </row>
    <row r="1059" spans="1:57" x14ac:dyDescent="0.3">
      <c r="A1059" s="62" t="s">
        <v>1006</v>
      </c>
      <c r="B1059" s="63"/>
      <c r="C1059" s="63"/>
      <c r="D1059" s="64"/>
      <c r="E1059" s="66"/>
      <c r="F1059" s="98" t="s">
        <v>7899</v>
      </c>
      <c r="G1059" s="63"/>
      <c r="H1059" s="67"/>
      <c r="I1059" s="68"/>
      <c r="J1059" s="68"/>
      <c r="K1059" s="67" t="s">
        <v>10358</v>
      </c>
      <c r="L1059" s="71"/>
      <c r="M1059" s="72">
        <v>6789.4443359375</v>
      </c>
      <c r="N1059" s="72">
        <v>249.45530700683594</v>
      </c>
      <c r="O1059" s="73"/>
      <c r="P1059" s="74"/>
      <c r="Q1059" s="74"/>
      <c r="R1059" s="84"/>
      <c r="S1059" s="48">
        <v>0</v>
      </c>
      <c r="T1059" s="48">
        <v>1</v>
      </c>
      <c r="U1059" s="49">
        <v>0</v>
      </c>
      <c r="V1059" s="49">
        <v>1</v>
      </c>
      <c r="W1059" s="49">
        <v>0</v>
      </c>
      <c r="X1059" s="49">
        <v>1</v>
      </c>
      <c r="Y1059" s="49">
        <v>0</v>
      </c>
      <c r="Z1059" s="49">
        <v>0</v>
      </c>
      <c r="AA1059" s="69">
        <v>1059</v>
      </c>
      <c r="AB1059" s="69"/>
      <c r="AC1059" s="70"/>
      <c r="AD1059" s="76">
        <v>300</v>
      </c>
      <c r="AE1059" s="76">
        <v>168</v>
      </c>
      <c r="AF1059" s="76">
        <v>4817</v>
      </c>
      <c r="AG1059" s="76">
        <v>15875</v>
      </c>
      <c r="AH1059" s="76"/>
      <c r="AI1059" s="76" t="s">
        <v>5511</v>
      </c>
      <c r="AJ1059" s="76" t="s">
        <v>6253</v>
      </c>
      <c r="AK1059" s="81" t="s">
        <v>6788</v>
      </c>
      <c r="AL1059" s="76"/>
      <c r="AM1059" s="78">
        <v>41624.024004629631</v>
      </c>
      <c r="AN1059" s="76" t="s">
        <v>8071</v>
      </c>
      <c r="AO1059" s="81" t="s">
        <v>9128</v>
      </c>
      <c r="AP1059" s="76" t="s">
        <v>66</v>
      </c>
      <c r="AQ1059" s="48" t="s">
        <v>2303</v>
      </c>
      <c r="AR1059" s="48" t="s">
        <v>2303</v>
      </c>
      <c r="AS1059" s="48" t="s">
        <v>2350</v>
      </c>
      <c r="AT1059" s="48" t="s">
        <v>2350</v>
      </c>
      <c r="AU1059" s="48"/>
      <c r="AV1059" s="48"/>
      <c r="AW1059" s="102" t="s">
        <v>11153</v>
      </c>
      <c r="AX1059" s="102" t="s">
        <v>11153</v>
      </c>
      <c r="AY1059" s="102" t="s">
        <v>11840</v>
      </c>
      <c r="AZ1059" s="102" t="s">
        <v>11840</v>
      </c>
      <c r="BA1059" s="2"/>
      <c r="BB1059" s="3"/>
      <c r="BC1059" s="3"/>
      <c r="BD1059" s="3"/>
      <c r="BE1059" s="3"/>
    </row>
    <row r="1060" spans="1:57" x14ac:dyDescent="0.3">
      <c r="A1060" s="62" t="s">
        <v>1397</v>
      </c>
      <c r="B1060" s="63"/>
      <c r="C1060" s="63"/>
      <c r="D1060" s="64"/>
      <c r="E1060" s="66"/>
      <c r="F1060" s="98" t="s">
        <v>7900</v>
      </c>
      <c r="G1060" s="63"/>
      <c r="H1060" s="67"/>
      <c r="I1060" s="68"/>
      <c r="J1060" s="68"/>
      <c r="K1060" s="67" t="s">
        <v>10359</v>
      </c>
      <c r="L1060" s="71"/>
      <c r="M1060" s="72">
        <v>6666</v>
      </c>
      <c r="N1060" s="72">
        <v>311.81912231445313</v>
      </c>
      <c r="O1060" s="73"/>
      <c r="P1060" s="74"/>
      <c r="Q1060" s="74"/>
      <c r="R1060" s="84"/>
      <c r="S1060" s="48">
        <v>1</v>
      </c>
      <c r="T1060" s="48">
        <v>0</v>
      </c>
      <c r="U1060" s="49">
        <v>0</v>
      </c>
      <c r="V1060" s="49">
        <v>1</v>
      </c>
      <c r="W1060" s="49">
        <v>0</v>
      </c>
      <c r="X1060" s="49">
        <v>1</v>
      </c>
      <c r="Y1060" s="49">
        <v>0</v>
      </c>
      <c r="Z1060" s="49">
        <v>0</v>
      </c>
      <c r="AA1060" s="69">
        <v>1060</v>
      </c>
      <c r="AB1060" s="69"/>
      <c r="AC1060" s="70"/>
      <c r="AD1060" s="76">
        <v>472</v>
      </c>
      <c r="AE1060" s="76">
        <v>285</v>
      </c>
      <c r="AF1060" s="76">
        <v>22717</v>
      </c>
      <c r="AG1060" s="76">
        <v>44038</v>
      </c>
      <c r="AH1060" s="76"/>
      <c r="AI1060" s="76" t="s">
        <v>5512</v>
      </c>
      <c r="AJ1060" s="76" t="s">
        <v>6254</v>
      </c>
      <c r="AK1060" s="76"/>
      <c r="AL1060" s="76"/>
      <c r="AM1060" s="78">
        <v>42814.410486111112</v>
      </c>
      <c r="AN1060" s="76" t="s">
        <v>8071</v>
      </c>
      <c r="AO1060" s="81" t="s">
        <v>9129</v>
      </c>
      <c r="AP1060" s="76" t="s">
        <v>65</v>
      </c>
      <c r="AQ1060" s="48"/>
      <c r="AR1060" s="48"/>
      <c r="AS1060" s="48"/>
      <c r="AT1060" s="48"/>
      <c r="AU1060" s="48"/>
      <c r="AV1060" s="48"/>
      <c r="AW1060" s="48"/>
      <c r="AX1060" s="48"/>
      <c r="AY1060" s="48"/>
      <c r="AZ1060" s="48"/>
      <c r="BA1060" s="2"/>
      <c r="BB1060" s="3"/>
      <c r="BC1060" s="3"/>
      <c r="BD1060" s="3"/>
      <c r="BE1060" s="3"/>
    </row>
    <row r="1061" spans="1:57" x14ac:dyDescent="0.3">
      <c r="A1061" s="62" t="s">
        <v>1007</v>
      </c>
      <c r="B1061" s="63"/>
      <c r="C1061" s="63"/>
      <c r="D1061" s="64"/>
      <c r="E1061" s="66"/>
      <c r="F1061" s="98" t="s">
        <v>7901</v>
      </c>
      <c r="G1061" s="63"/>
      <c r="H1061" s="67"/>
      <c r="I1061" s="68"/>
      <c r="J1061" s="68"/>
      <c r="K1061" s="67" t="s">
        <v>10360</v>
      </c>
      <c r="L1061" s="71"/>
      <c r="M1061" s="72">
        <v>4934.4072265625</v>
      </c>
      <c r="N1061" s="72">
        <v>9234.9697265625</v>
      </c>
      <c r="O1061" s="73"/>
      <c r="P1061" s="74"/>
      <c r="Q1061" s="74"/>
      <c r="R1061" s="84"/>
      <c r="S1061" s="48">
        <v>1</v>
      </c>
      <c r="T1061" s="48">
        <v>1</v>
      </c>
      <c r="U1061" s="49">
        <v>0</v>
      </c>
      <c r="V1061" s="49">
        <v>0</v>
      </c>
      <c r="W1061" s="49">
        <v>0</v>
      </c>
      <c r="X1061" s="49">
        <v>1</v>
      </c>
      <c r="Y1061" s="49">
        <v>0</v>
      </c>
      <c r="Z1061" s="49" t="s">
        <v>10536</v>
      </c>
      <c r="AA1061" s="69">
        <v>1061</v>
      </c>
      <c r="AB1061" s="69"/>
      <c r="AC1061" s="70"/>
      <c r="AD1061" s="76">
        <v>364</v>
      </c>
      <c r="AE1061" s="76">
        <v>102</v>
      </c>
      <c r="AF1061" s="76">
        <v>4327</v>
      </c>
      <c r="AG1061" s="76">
        <v>43109</v>
      </c>
      <c r="AH1061" s="76"/>
      <c r="AI1061" s="76" t="s">
        <v>5513</v>
      </c>
      <c r="AJ1061" s="76" t="s">
        <v>6255</v>
      </c>
      <c r="AK1061" s="76"/>
      <c r="AL1061" s="76"/>
      <c r="AM1061" s="78">
        <v>41612.32640046296</v>
      </c>
      <c r="AN1061" s="76" t="s">
        <v>8071</v>
      </c>
      <c r="AO1061" s="81" t="s">
        <v>9130</v>
      </c>
      <c r="AP1061" s="76" t="s">
        <v>66</v>
      </c>
      <c r="AQ1061" s="48"/>
      <c r="AR1061" s="48"/>
      <c r="AS1061" s="48"/>
      <c r="AT1061" s="48"/>
      <c r="AU1061" s="48"/>
      <c r="AV1061" s="48"/>
      <c r="AW1061" s="102" t="s">
        <v>11154</v>
      </c>
      <c r="AX1061" s="102" t="s">
        <v>11154</v>
      </c>
      <c r="AY1061" s="102" t="s">
        <v>11841</v>
      </c>
      <c r="AZ1061" s="102" t="s">
        <v>11841</v>
      </c>
      <c r="BA1061" s="2"/>
      <c r="BB1061" s="3"/>
      <c r="BC1061" s="3"/>
      <c r="BD1061" s="3"/>
      <c r="BE1061" s="3"/>
    </row>
    <row r="1062" spans="1:57" x14ac:dyDescent="0.3">
      <c r="A1062" s="62" t="s">
        <v>1008</v>
      </c>
      <c r="B1062" s="63"/>
      <c r="C1062" s="63"/>
      <c r="D1062" s="64"/>
      <c r="E1062" s="66"/>
      <c r="F1062" s="98" t="s">
        <v>7902</v>
      </c>
      <c r="G1062" s="63"/>
      <c r="H1062" s="67"/>
      <c r="I1062" s="68"/>
      <c r="J1062" s="68"/>
      <c r="K1062" s="67" t="s">
        <v>10361</v>
      </c>
      <c r="L1062" s="71"/>
      <c r="M1062" s="72">
        <v>6666</v>
      </c>
      <c r="N1062" s="72">
        <v>1268.064453125</v>
      </c>
      <c r="O1062" s="73"/>
      <c r="P1062" s="74"/>
      <c r="Q1062" s="74"/>
      <c r="R1062" s="84"/>
      <c r="S1062" s="48">
        <v>2</v>
      </c>
      <c r="T1062" s="48">
        <v>1</v>
      </c>
      <c r="U1062" s="49">
        <v>0</v>
      </c>
      <c r="V1062" s="49">
        <v>1</v>
      </c>
      <c r="W1062" s="49">
        <v>0</v>
      </c>
      <c r="X1062" s="49">
        <v>1.2982450000000001</v>
      </c>
      <c r="Y1062" s="49">
        <v>0</v>
      </c>
      <c r="Z1062" s="49">
        <v>0</v>
      </c>
      <c r="AA1062" s="69">
        <v>1062</v>
      </c>
      <c r="AB1062" s="69"/>
      <c r="AC1062" s="70"/>
      <c r="AD1062" s="76">
        <v>793</v>
      </c>
      <c r="AE1062" s="76">
        <v>805</v>
      </c>
      <c r="AF1062" s="76">
        <v>8616</v>
      </c>
      <c r="AG1062" s="76">
        <v>7049</v>
      </c>
      <c r="AH1062" s="76"/>
      <c r="AI1062" s="76" t="s">
        <v>5514</v>
      </c>
      <c r="AJ1062" s="76" t="s">
        <v>6256</v>
      </c>
      <c r="AK1062" s="81" t="s">
        <v>6789</v>
      </c>
      <c r="AL1062" s="76"/>
      <c r="AM1062" s="78">
        <v>43536.869884259257</v>
      </c>
      <c r="AN1062" s="76" t="s">
        <v>8071</v>
      </c>
      <c r="AO1062" s="81" t="s">
        <v>9131</v>
      </c>
      <c r="AP1062" s="76" t="s">
        <v>66</v>
      </c>
      <c r="AQ1062" s="48"/>
      <c r="AR1062" s="48"/>
      <c r="AS1062" s="48"/>
      <c r="AT1062" s="48"/>
      <c r="AU1062" s="48"/>
      <c r="AV1062" s="48"/>
      <c r="AW1062" s="102" t="s">
        <v>11155</v>
      </c>
      <c r="AX1062" s="102" t="s">
        <v>11155</v>
      </c>
      <c r="AY1062" s="102" t="s">
        <v>11842</v>
      </c>
      <c r="AZ1062" s="102" t="s">
        <v>11842</v>
      </c>
      <c r="BA1062" s="2"/>
      <c r="BB1062" s="3"/>
      <c r="BC1062" s="3"/>
      <c r="BD1062" s="3"/>
      <c r="BE1062" s="3"/>
    </row>
    <row r="1063" spans="1:57" x14ac:dyDescent="0.3">
      <c r="A1063" s="62" t="s">
        <v>1009</v>
      </c>
      <c r="B1063" s="63"/>
      <c r="C1063" s="63"/>
      <c r="D1063" s="64"/>
      <c r="E1063" s="66"/>
      <c r="F1063" s="98" t="s">
        <v>7903</v>
      </c>
      <c r="G1063" s="63"/>
      <c r="H1063" s="67"/>
      <c r="I1063" s="68"/>
      <c r="J1063" s="68"/>
      <c r="K1063" s="67" t="s">
        <v>10362</v>
      </c>
      <c r="L1063" s="71"/>
      <c r="M1063" s="72">
        <v>6789.4443359375</v>
      </c>
      <c r="N1063" s="72">
        <v>1205.70068359375</v>
      </c>
      <c r="O1063" s="73"/>
      <c r="P1063" s="74"/>
      <c r="Q1063" s="74"/>
      <c r="R1063" s="84"/>
      <c r="S1063" s="48">
        <v>0</v>
      </c>
      <c r="T1063" s="48">
        <v>1</v>
      </c>
      <c r="U1063" s="49">
        <v>0</v>
      </c>
      <c r="V1063" s="49">
        <v>1</v>
      </c>
      <c r="W1063" s="49">
        <v>0</v>
      </c>
      <c r="X1063" s="49">
        <v>0.70175399999999999</v>
      </c>
      <c r="Y1063" s="49">
        <v>0</v>
      </c>
      <c r="Z1063" s="49">
        <v>0</v>
      </c>
      <c r="AA1063" s="69">
        <v>1063</v>
      </c>
      <c r="AB1063" s="69"/>
      <c r="AC1063" s="70"/>
      <c r="AD1063" s="76">
        <v>1920</v>
      </c>
      <c r="AE1063" s="76">
        <v>1929</v>
      </c>
      <c r="AF1063" s="76">
        <v>25843</v>
      </c>
      <c r="AG1063" s="76">
        <v>11488</v>
      </c>
      <c r="AH1063" s="76"/>
      <c r="AI1063" s="76" t="s">
        <v>5515</v>
      </c>
      <c r="AJ1063" s="76" t="s">
        <v>6257</v>
      </c>
      <c r="AK1063" s="81" t="s">
        <v>6790</v>
      </c>
      <c r="AL1063" s="76"/>
      <c r="AM1063" s="78">
        <v>43303.781400462962</v>
      </c>
      <c r="AN1063" s="76" t="s">
        <v>8071</v>
      </c>
      <c r="AO1063" s="81" t="s">
        <v>9132</v>
      </c>
      <c r="AP1063" s="76" t="s">
        <v>66</v>
      </c>
      <c r="AQ1063" s="48"/>
      <c r="AR1063" s="48"/>
      <c r="AS1063" s="48"/>
      <c r="AT1063" s="48"/>
      <c r="AU1063" s="48"/>
      <c r="AV1063" s="48"/>
      <c r="AW1063" s="102" t="s">
        <v>11156</v>
      </c>
      <c r="AX1063" s="102" t="s">
        <v>11156</v>
      </c>
      <c r="AY1063" s="102" t="s">
        <v>11843</v>
      </c>
      <c r="AZ1063" s="102" t="s">
        <v>11843</v>
      </c>
      <c r="BA1063" s="2"/>
      <c r="BB1063" s="3"/>
      <c r="BC1063" s="3"/>
      <c r="BD1063" s="3"/>
      <c r="BE1063" s="3"/>
    </row>
    <row r="1064" spans="1:57" x14ac:dyDescent="0.3">
      <c r="A1064" s="62" t="s">
        <v>1010</v>
      </c>
      <c r="B1064" s="63"/>
      <c r="C1064" s="63"/>
      <c r="D1064" s="64"/>
      <c r="E1064" s="66"/>
      <c r="F1064" s="98" t="s">
        <v>7904</v>
      </c>
      <c r="G1064" s="63"/>
      <c r="H1064" s="67"/>
      <c r="I1064" s="68"/>
      <c r="J1064" s="68"/>
      <c r="K1064" s="67" t="s">
        <v>10363</v>
      </c>
      <c r="L1064" s="71"/>
      <c r="M1064" s="72">
        <v>6572.02734375</v>
      </c>
      <c r="N1064" s="72">
        <v>9158.576171875</v>
      </c>
      <c r="O1064" s="73"/>
      <c r="P1064" s="74"/>
      <c r="Q1064" s="74"/>
      <c r="R1064" s="84"/>
      <c r="S1064" s="48">
        <v>1</v>
      </c>
      <c r="T1064" s="48">
        <v>1</v>
      </c>
      <c r="U1064" s="49">
        <v>0</v>
      </c>
      <c r="V1064" s="49">
        <v>0</v>
      </c>
      <c r="W1064" s="49">
        <v>0</v>
      </c>
      <c r="X1064" s="49">
        <v>1</v>
      </c>
      <c r="Y1064" s="49">
        <v>0</v>
      </c>
      <c r="Z1064" s="49" t="s">
        <v>10536</v>
      </c>
      <c r="AA1064" s="69">
        <v>1064</v>
      </c>
      <c r="AB1064" s="69"/>
      <c r="AC1064" s="70"/>
      <c r="AD1064" s="76">
        <v>395</v>
      </c>
      <c r="AE1064" s="76">
        <v>421</v>
      </c>
      <c r="AF1064" s="76">
        <v>2855</v>
      </c>
      <c r="AG1064" s="76">
        <v>2065</v>
      </c>
      <c r="AH1064" s="76"/>
      <c r="AI1064" s="76" t="s">
        <v>5516</v>
      </c>
      <c r="AJ1064" s="76"/>
      <c r="AK1064" s="76"/>
      <c r="AL1064" s="76"/>
      <c r="AM1064" s="78">
        <v>40674.489722222221</v>
      </c>
      <c r="AN1064" s="76" t="s">
        <v>8071</v>
      </c>
      <c r="AO1064" s="81" t="s">
        <v>9133</v>
      </c>
      <c r="AP1064" s="76" t="s">
        <v>66</v>
      </c>
      <c r="AQ1064" s="48"/>
      <c r="AR1064" s="48"/>
      <c r="AS1064" s="48"/>
      <c r="AT1064" s="48"/>
      <c r="AU1064" s="48"/>
      <c r="AV1064" s="48"/>
      <c r="AW1064" s="102" t="s">
        <v>11157</v>
      </c>
      <c r="AX1064" s="102" t="s">
        <v>11157</v>
      </c>
      <c r="AY1064" s="102" t="s">
        <v>11844</v>
      </c>
      <c r="AZ1064" s="102" t="s">
        <v>11844</v>
      </c>
      <c r="BA1064" s="2"/>
      <c r="BB1064" s="3"/>
      <c r="BC1064" s="3"/>
      <c r="BD1064" s="3"/>
      <c r="BE1064" s="3"/>
    </row>
    <row r="1065" spans="1:57" x14ac:dyDescent="0.3">
      <c r="A1065" s="62" t="s">
        <v>1011</v>
      </c>
      <c r="B1065" s="63"/>
      <c r="C1065" s="63"/>
      <c r="D1065" s="64"/>
      <c r="E1065" s="66"/>
      <c r="F1065" s="98" t="s">
        <v>7905</v>
      </c>
      <c r="G1065" s="63"/>
      <c r="H1065" s="67"/>
      <c r="I1065" s="68"/>
      <c r="J1065" s="68"/>
      <c r="K1065" s="67" t="s">
        <v>10364</v>
      </c>
      <c r="L1065" s="71"/>
      <c r="M1065" s="72">
        <v>3913.267578125</v>
      </c>
      <c r="N1065" s="72">
        <v>9128.0302734375</v>
      </c>
      <c r="O1065" s="73"/>
      <c r="P1065" s="74"/>
      <c r="Q1065" s="74"/>
      <c r="R1065" s="84"/>
      <c r="S1065" s="48">
        <v>1</v>
      </c>
      <c r="T1065" s="48">
        <v>1</v>
      </c>
      <c r="U1065" s="49">
        <v>0</v>
      </c>
      <c r="V1065" s="49">
        <v>0</v>
      </c>
      <c r="W1065" s="49">
        <v>0</v>
      </c>
      <c r="X1065" s="49">
        <v>1</v>
      </c>
      <c r="Y1065" s="49">
        <v>0</v>
      </c>
      <c r="Z1065" s="49" t="s">
        <v>10536</v>
      </c>
      <c r="AA1065" s="69">
        <v>1065</v>
      </c>
      <c r="AB1065" s="69"/>
      <c r="AC1065" s="70"/>
      <c r="AD1065" s="76">
        <v>826</v>
      </c>
      <c r="AE1065" s="76">
        <v>263</v>
      </c>
      <c r="AF1065" s="76">
        <v>15614</v>
      </c>
      <c r="AG1065" s="76">
        <v>17526</v>
      </c>
      <c r="AH1065" s="76"/>
      <c r="AI1065" s="76" t="s">
        <v>5517</v>
      </c>
      <c r="AJ1065" s="76" t="s">
        <v>6258</v>
      </c>
      <c r="AK1065" s="76"/>
      <c r="AL1065" s="76"/>
      <c r="AM1065" s="78">
        <v>40795.765127314815</v>
      </c>
      <c r="AN1065" s="76" t="s">
        <v>8071</v>
      </c>
      <c r="AO1065" s="81" t="s">
        <v>9134</v>
      </c>
      <c r="AP1065" s="76" t="s">
        <v>66</v>
      </c>
      <c r="AQ1065" s="48"/>
      <c r="AR1065" s="48"/>
      <c r="AS1065" s="48"/>
      <c r="AT1065" s="48"/>
      <c r="AU1065" s="48"/>
      <c r="AV1065" s="48"/>
      <c r="AW1065" s="102" t="s">
        <v>11158</v>
      </c>
      <c r="AX1065" s="102" t="s">
        <v>11158</v>
      </c>
      <c r="AY1065" s="102" t="s">
        <v>11845</v>
      </c>
      <c r="AZ1065" s="102" t="s">
        <v>11845</v>
      </c>
      <c r="BA1065" s="2"/>
      <c r="BB1065" s="3"/>
      <c r="BC1065" s="3"/>
      <c r="BD1065" s="3"/>
      <c r="BE1065" s="3"/>
    </row>
    <row r="1066" spans="1:57" x14ac:dyDescent="0.3">
      <c r="A1066" s="62" t="s">
        <v>1012</v>
      </c>
      <c r="B1066" s="63"/>
      <c r="C1066" s="63"/>
      <c r="D1066" s="64"/>
      <c r="E1066" s="66"/>
      <c r="F1066" s="98" t="s">
        <v>7906</v>
      </c>
      <c r="G1066" s="63"/>
      <c r="H1066" s="67"/>
      <c r="I1066" s="68"/>
      <c r="J1066" s="68"/>
      <c r="K1066" s="67" t="s">
        <v>10365</v>
      </c>
      <c r="L1066" s="71"/>
      <c r="M1066" s="72">
        <v>5145.87060546875</v>
      </c>
      <c r="N1066" s="72">
        <v>9439.45703125</v>
      </c>
      <c r="O1066" s="73"/>
      <c r="P1066" s="74"/>
      <c r="Q1066" s="74"/>
      <c r="R1066" s="84"/>
      <c r="S1066" s="48">
        <v>1</v>
      </c>
      <c r="T1066" s="48">
        <v>1</v>
      </c>
      <c r="U1066" s="49">
        <v>0</v>
      </c>
      <c r="V1066" s="49">
        <v>0</v>
      </c>
      <c r="W1066" s="49">
        <v>0</v>
      </c>
      <c r="X1066" s="49">
        <v>1</v>
      </c>
      <c r="Y1066" s="49">
        <v>0</v>
      </c>
      <c r="Z1066" s="49" t="s">
        <v>10536</v>
      </c>
      <c r="AA1066" s="69">
        <v>1066</v>
      </c>
      <c r="AB1066" s="69"/>
      <c r="AC1066" s="70"/>
      <c r="AD1066" s="76">
        <v>2486</v>
      </c>
      <c r="AE1066" s="76">
        <v>1625</v>
      </c>
      <c r="AF1066" s="76">
        <v>26829</v>
      </c>
      <c r="AG1066" s="76">
        <v>19392</v>
      </c>
      <c r="AH1066" s="76"/>
      <c r="AI1066" s="76" t="s">
        <v>5518</v>
      </c>
      <c r="AJ1066" s="76" t="s">
        <v>6259</v>
      </c>
      <c r="AK1066" s="76"/>
      <c r="AL1066" s="76"/>
      <c r="AM1066" s="78">
        <v>39942.307430555556</v>
      </c>
      <c r="AN1066" s="76" t="s">
        <v>8071</v>
      </c>
      <c r="AO1066" s="81" t="s">
        <v>9135</v>
      </c>
      <c r="AP1066" s="76" t="s">
        <v>66</v>
      </c>
      <c r="AQ1066" s="48"/>
      <c r="AR1066" s="48"/>
      <c r="AS1066" s="48"/>
      <c r="AT1066" s="48"/>
      <c r="AU1066" s="48" t="s">
        <v>2440</v>
      </c>
      <c r="AV1066" s="48" t="s">
        <v>2440</v>
      </c>
      <c r="AW1066" s="102" t="s">
        <v>11159</v>
      </c>
      <c r="AX1066" s="102" t="s">
        <v>11159</v>
      </c>
      <c r="AY1066" s="102" t="s">
        <v>11846</v>
      </c>
      <c r="AZ1066" s="102" t="s">
        <v>11846</v>
      </c>
      <c r="BA1066" s="2"/>
      <c r="BB1066" s="3"/>
      <c r="BC1066" s="3"/>
      <c r="BD1066" s="3"/>
      <c r="BE1066" s="3"/>
    </row>
    <row r="1067" spans="1:57" x14ac:dyDescent="0.3">
      <c r="A1067" s="62" t="s">
        <v>1013</v>
      </c>
      <c r="B1067" s="63"/>
      <c r="C1067" s="63"/>
      <c r="D1067" s="64"/>
      <c r="E1067" s="66"/>
      <c r="F1067" s="98" t="s">
        <v>7907</v>
      </c>
      <c r="G1067" s="63"/>
      <c r="H1067" s="67"/>
      <c r="I1067" s="68"/>
      <c r="J1067" s="68"/>
      <c r="K1067" s="67" t="s">
        <v>10366</v>
      </c>
      <c r="L1067" s="71"/>
      <c r="M1067" s="72">
        <v>1242.8905029296875</v>
      </c>
      <c r="N1067" s="72">
        <v>9574.8427734375</v>
      </c>
      <c r="O1067" s="73"/>
      <c r="P1067" s="74"/>
      <c r="Q1067" s="74"/>
      <c r="R1067" s="84"/>
      <c r="S1067" s="48">
        <v>1</v>
      </c>
      <c r="T1067" s="48">
        <v>1</v>
      </c>
      <c r="U1067" s="49">
        <v>0</v>
      </c>
      <c r="V1067" s="49">
        <v>0</v>
      </c>
      <c r="W1067" s="49">
        <v>0</v>
      </c>
      <c r="X1067" s="49">
        <v>1</v>
      </c>
      <c r="Y1067" s="49">
        <v>0</v>
      </c>
      <c r="Z1067" s="49" t="s">
        <v>10536</v>
      </c>
      <c r="AA1067" s="69">
        <v>1067</v>
      </c>
      <c r="AB1067" s="69"/>
      <c r="AC1067" s="70"/>
      <c r="AD1067" s="76">
        <v>151</v>
      </c>
      <c r="AE1067" s="76">
        <v>55</v>
      </c>
      <c r="AF1067" s="76">
        <v>1825</v>
      </c>
      <c r="AG1067" s="76">
        <v>192</v>
      </c>
      <c r="AH1067" s="76"/>
      <c r="AI1067" s="76" t="s">
        <v>5519</v>
      </c>
      <c r="AJ1067" s="76" t="s">
        <v>6260</v>
      </c>
      <c r="AK1067" s="76"/>
      <c r="AL1067" s="76"/>
      <c r="AM1067" s="78">
        <v>40527.954027777778</v>
      </c>
      <c r="AN1067" s="76" t="s">
        <v>8071</v>
      </c>
      <c r="AO1067" s="81" t="s">
        <v>9136</v>
      </c>
      <c r="AP1067" s="76" t="s">
        <v>66</v>
      </c>
      <c r="AQ1067" s="48"/>
      <c r="AR1067" s="48"/>
      <c r="AS1067" s="48"/>
      <c r="AT1067" s="48"/>
      <c r="AU1067" s="48"/>
      <c r="AV1067" s="48"/>
      <c r="AW1067" s="102" t="s">
        <v>11160</v>
      </c>
      <c r="AX1067" s="102" t="s">
        <v>11160</v>
      </c>
      <c r="AY1067" s="102" t="s">
        <v>11847</v>
      </c>
      <c r="AZ1067" s="102" t="s">
        <v>11847</v>
      </c>
      <c r="BA1067" s="2"/>
      <c r="BB1067" s="3"/>
      <c r="BC1067" s="3"/>
      <c r="BD1067" s="3"/>
      <c r="BE1067" s="3"/>
    </row>
    <row r="1068" spans="1:57" x14ac:dyDescent="0.3">
      <c r="A1068" s="62" t="s">
        <v>1014</v>
      </c>
      <c r="B1068" s="63"/>
      <c r="C1068" s="63"/>
      <c r="D1068" s="64"/>
      <c r="E1068" s="66"/>
      <c r="F1068" s="98" t="s">
        <v>7908</v>
      </c>
      <c r="G1068" s="63"/>
      <c r="H1068" s="67"/>
      <c r="I1068" s="68"/>
      <c r="J1068" s="68"/>
      <c r="K1068" s="67" t="s">
        <v>10367</v>
      </c>
      <c r="L1068" s="71"/>
      <c r="M1068" s="72">
        <v>3569.74365234375</v>
      </c>
      <c r="N1068" s="72">
        <v>9137.3779296875</v>
      </c>
      <c r="O1068" s="73"/>
      <c r="P1068" s="74"/>
      <c r="Q1068" s="74"/>
      <c r="R1068" s="84"/>
      <c r="S1068" s="48">
        <v>1</v>
      </c>
      <c r="T1068" s="48">
        <v>1</v>
      </c>
      <c r="U1068" s="49">
        <v>0</v>
      </c>
      <c r="V1068" s="49">
        <v>0</v>
      </c>
      <c r="W1068" s="49">
        <v>0</v>
      </c>
      <c r="X1068" s="49">
        <v>1</v>
      </c>
      <c r="Y1068" s="49">
        <v>0</v>
      </c>
      <c r="Z1068" s="49" t="s">
        <v>10536</v>
      </c>
      <c r="AA1068" s="69">
        <v>1068</v>
      </c>
      <c r="AB1068" s="69"/>
      <c r="AC1068" s="70"/>
      <c r="AD1068" s="76">
        <v>643</v>
      </c>
      <c r="AE1068" s="76">
        <v>1436</v>
      </c>
      <c r="AF1068" s="76">
        <v>67132</v>
      </c>
      <c r="AG1068" s="76">
        <v>22058</v>
      </c>
      <c r="AH1068" s="76"/>
      <c r="AI1068" s="76" t="s">
        <v>5520</v>
      </c>
      <c r="AJ1068" s="76"/>
      <c r="AK1068" s="76"/>
      <c r="AL1068" s="76"/>
      <c r="AM1068" s="78">
        <v>41667.878564814811</v>
      </c>
      <c r="AN1068" s="76" t="s">
        <v>8071</v>
      </c>
      <c r="AO1068" s="81" t="s">
        <v>9137</v>
      </c>
      <c r="AP1068" s="76" t="s">
        <v>66</v>
      </c>
      <c r="AQ1068" s="48" t="s">
        <v>2268</v>
      </c>
      <c r="AR1068" s="48" t="s">
        <v>2268</v>
      </c>
      <c r="AS1068" s="48" t="s">
        <v>2350</v>
      </c>
      <c r="AT1068" s="48" t="s">
        <v>2350</v>
      </c>
      <c r="AU1068" s="48"/>
      <c r="AV1068" s="48"/>
      <c r="AW1068" s="102" t="s">
        <v>11161</v>
      </c>
      <c r="AX1068" s="102" t="s">
        <v>11161</v>
      </c>
      <c r="AY1068" s="102" t="s">
        <v>11848</v>
      </c>
      <c r="AZ1068" s="102" t="s">
        <v>11848</v>
      </c>
      <c r="BA1068" s="2"/>
      <c r="BB1068" s="3"/>
      <c r="BC1068" s="3"/>
      <c r="BD1068" s="3"/>
      <c r="BE1068" s="3"/>
    </row>
    <row r="1069" spans="1:57" x14ac:dyDescent="0.3">
      <c r="A1069" s="62" t="s">
        <v>1015</v>
      </c>
      <c r="B1069" s="63"/>
      <c r="C1069" s="63"/>
      <c r="D1069" s="64"/>
      <c r="E1069" s="66"/>
      <c r="F1069" s="98" t="s">
        <v>7909</v>
      </c>
      <c r="G1069" s="63"/>
      <c r="H1069" s="67"/>
      <c r="I1069" s="68"/>
      <c r="J1069" s="68"/>
      <c r="K1069" s="67" t="s">
        <v>10368</v>
      </c>
      <c r="L1069" s="71"/>
      <c r="M1069" s="72">
        <v>3727.347412109375</v>
      </c>
      <c r="N1069" s="72">
        <v>9352.0380859375</v>
      </c>
      <c r="O1069" s="73"/>
      <c r="P1069" s="74"/>
      <c r="Q1069" s="74"/>
      <c r="R1069" s="84"/>
      <c r="S1069" s="48">
        <v>1</v>
      </c>
      <c r="T1069" s="48">
        <v>1</v>
      </c>
      <c r="U1069" s="49">
        <v>0</v>
      </c>
      <c r="V1069" s="49">
        <v>0</v>
      </c>
      <c r="W1069" s="49">
        <v>0</v>
      </c>
      <c r="X1069" s="49">
        <v>1</v>
      </c>
      <c r="Y1069" s="49">
        <v>0</v>
      </c>
      <c r="Z1069" s="49" t="s">
        <v>10536</v>
      </c>
      <c r="AA1069" s="69">
        <v>1069</v>
      </c>
      <c r="AB1069" s="69"/>
      <c r="AC1069" s="70"/>
      <c r="AD1069" s="76">
        <v>260</v>
      </c>
      <c r="AE1069" s="76">
        <v>133</v>
      </c>
      <c r="AF1069" s="76">
        <v>2037</v>
      </c>
      <c r="AG1069" s="76">
        <v>780</v>
      </c>
      <c r="AH1069" s="76"/>
      <c r="AI1069" s="76" t="s">
        <v>5521</v>
      </c>
      <c r="AJ1069" s="76" t="s">
        <v>6261</v>
      </c>
      <c r="AK1069" s="81" t="s">
        <v>6791</v>
      </c>
      <c r="AL1069" s="76"/>
      <c r="AM1069" s="78">
        <v>43192.373831018522</v>
      </c>
      <c r="AN1069" s="76" t="s">
        <v>8071</v>
      </c>
      <c r="AO1069" s="81" t="s">
        <v>9138</v>
      </c>
      <c r="AP1069" s="76" t="s">
        <v>66</v>
      </c>
      <c r="AQ1069" s="48" t="s">
        <v>2304</v>
      </c>
      <c r="AR1069" s="48" t="s">
        <v>2304</v>
      </c>
      <c r="AS1069" s="48" t="s">
        <v>2383</v>
      </c>
      <c r="AT1069" s="48" t="s">
        <v>2383</v>
      </c>
      <c r="AU1069" s="48" t="s">
        <v>2433</v>
      </c>
      <c r="AV1069" s="48" t="s">
        <v>2433</v>
      </c>
      <c r="AW1069" s="102" t="s">
        <v>11162</v>
      </c>
      <c r="AX1069" s="102" t="s">
        <v>11162</v>
      </c>
      <c r="AY1069" s="102" t="s">
        <v>11849</v>
      </c>
      <c r="AZ1069" s="102" t="s">
        <v>11849</v>
      </c>
      <c r="BA1069" s="2"/>
      <c r="BB1069" s="3"/>
      <c r="BC1069" s="3"/>
      <c r="BD1069" s="3"/>
      <c r="BE1069" s="3"/>
    </row>
    <row r="1070" spans="1:57" x14ac:dyDescent="0.3">
      <c r="A1070" s="62" t="s">
        <v>1016</v>
      </c>
      <c r="B1070" s="63"/>
      <c r="C1070" s="63"/>
      <c r="D1070" s="64"/>
      <c r="E1070" s="66"/>
      <c r="F1070" s="98" t="s">
        <v>7910</v>
      </c>
      <c r="G1070" s="63"/>
      <c r="H1070" s="67"/>
      <c r="I1070" s="68"/>
      <c r="J1070" s="68"/>
      <c r="K1070" s="67" t="s">
        <v>10369</v>
      </c>
      <c r="L1070" s="71"/>
      <c r="M1070" s="72">
        <v>1038.05078125</v>
      </c>
      <c r="N1070" s="72">
        <v>6843.14697265625</v>
      </c>
      <c r="O1070" s="73"/>
      <c r="P1070" s="74"/>
      <c r="Q1070" s="74"/>
      <c r="R1070" s="84"/>
      <c r="S1070" s="48">
        <v>0</v>
      </c>
      <c r="T1070" s="48">
        <v>1</v>
      </c>
      <c r="U1070" s="49">
        <v>0</v>
      </c>
      <c r="V1070" s="49">
        <v>9.7090000000000006E-3</v>
      </c>
      <c r="W1070" s="49">
        <v>1.8818999999999999E-2</v>
      </c>
      <c r="X1070" s="49">
        <v>0.54937599999999998</v>
      </c>
      <c r="Y1070" s="49">
        <v>0</v>
      </c>
      <c r="Z1070" s="49">
        <v>0</v>
      </c>
      <c r="AA1070" s="69">
        <v>1070</v>
      </c>
      <c r="AB1070" s="69"/>
      <c r="AC1070" s="70"/>
      <c r="AD1070" s="76">
        <v>68</v>
      </c>
      <c r="AE1070" s="76">
        <v>22</v>
      </c>
      <c r="AF1070" s="76">
        <v>731</v>
      </c>
      <c r="AG1070" s="76">
        <v>140</v>
      </c>
      <c r="AH1070" s="76"/>
      <c r="AI1070" s="76" t="s">
        <v>5522</v>
      </c>
      <c r="AJ1070" s="76"/>
      <c r="AK1070" s="76"/>
      <c r="AL1070" s="76"/>
      <c r="AM1070" s="78">
        <v>40581.100057870368</v>
      </c>
      <c r="AN1070" s="76" t="s">
        <v>8071</v>
      </c>
      <c r="AO1070" s="81" t="s">
        <v>9139</v>
      </c>
      <c r="AP1070" s="76" t="s">
        <v>66</v>
      </c>
      <c r="AQ1070" s="48"/>
      <c r="AR1070" s="48"/>
      <c r="AS1070" s="48"/>
      <c r="AT1070" s="48"/>
      <c r="AU1070" s="48"/>
      <c r="AV1070" s="48"/>
      <c r="AW1070" s="102" t="s">
        <v>10629</v>
      </c>
      <c r="AX1070" s="102" t="s">
        <v>10629</v>
      </c>
      <c r="AY1070" s="102" t="s">
        <v>11318</v>
      </c>
      <c r="AZ1070" s="102" t="s">
        <v>11318</v>
      </c>
      <c r="BA1070" s="2"/>
      <c r="BB1070" s="3"/>
      <c r="BC1070" s="3"/>
      <c r="BD1070" s="3"/>
      <c r="BE1070" s="3"/>
    </row>
    <row r="1071" spans="1:57" x14ac:dyDescent="0.3">
      <c r="A1071" s="62" t="s">
        <v>1017</v>
      </c>
      <c r="B1071" s="63"/>
      <c r="C1071" s="63"/>
      <c r="D1071" s="64"/>
      <c r="E1071" s="66"/>
      <c r="F1071" s="98" t="s">
        <v>7911</v>
      </c>
      <c r="G1071" s="63"/>
      <c r="H1071" s="67"/>
      <c r="I1071" s="68"/>
      <c r="J1071" s="68"/>
      <c r="K1071" s="67" t="s">
        <v>10370</v>
      </c>
      <c r="L1071" s="71"/>
      <c r="M1071" s="72">
        <v>1230.799072265625</v>
      </c>
      <c r="N1071" s="72">
        <v>6951.76171875</v>
      </c>
      <c r="O1071" s="73"/>
      <c r="P1071" s="74"/>
      <c r="Q1071" s="74"/>
      <c r="R1071" s="84"/>
      <c r="S1071" s="48">
        <v>0</v>
      </c>
      <c r="T1071" s="48">
        <v>1</v>
      </c>
      <c r="U1071" s="49">
        <v>0</v>
      </c>
      <c r="V1071" s="49">
        <v>9.7090000000000006E-3</v>
      </c>
      <c r="W1071" s="49">
        <v>1.8818999999999999E-2</v>
      </c>
      <c r="X1071" s="49">
        <v>0.54937599999999998</v>
      </c>
      <c r="Y1071" s="49">
        <v>0</v>
      </c>
      <c r="Z1071" s="49">
        <v>0</v>
      </c>
      <c r="AA1071" s="69">
        <v>1071</v>
      </c>
      <c r="AB1071" s="69"/>
      <c r="AC1071" s="70"/>
      <c r="AD1071" s="76">
        <v>121</v>
      </c>
      <c r="AE1071" s="76">
        <v>14</v>
      </c>
      <c r="AF1071" s="76">
        <v>973</v>
      </c>
      <c r="AG1071" s="76">
        <v>325</v>
      </c>
      <c r="AH1071" s="76"/>
      <c r="AI1071" s="76"/>
      <c r="AJ1071" s="76" t="s">
        <v>6262</v>
      </c>
      <c r="AK1071" s="76"/>
      <c r="AL1071" s="76"/>
      <c r="AM1071" s="78">
        <v>42715.778749999998</v>
      </c>
      <c r="AN1071" s="76" t="s">
        <v>8071</v>
      </c>
      <c r="AO1071" s="81" t="s">
        <v>9140</v>
      </c>
      <c r="AP1071" s="76" t="s">
        <v>66</v>
      </c>
      <c r="AQ1071" s="48"/>
      <c r="AR1071" s="48"/>
      <c r="AS1071" s="48"/>
      <c r="AT1071" s="48"/>
      <c r="AU1071" s="48"/>
      <c r="AV1071" s="48"/>
      <c r="AW1071" s="102" t="s">
        <v>10629</v>
      </c>
      <c r="AX1071" s="102" t="s">
        <v>10629</v>
      </c>
      <c r="AY1071" s="102" t="s">
        <v>11318</v>
      </c>
      <c r="AZ1071" s="102" t="s">
        <v>11318</v>
      </c>
      <c r="BA1071" s="2"/>
      <c r="BB1071" s="3"/>
      <c r="BC1071" s="3"/>
      <c r="BD1071" s="3"/>
      <c r="BE1071" s="3"/>
    </row>
    <row r="1072" spans="1:57" x14ac:dyDescent="0.3">
      <c r="A1072" s="62" t="s">
        <v>1019</v>
      </c>
      <c r="B1072" s="63"/>
      <c r="C1072" s="63"/>
      <c r="D1072" s="64"/>
      <c r="E1072" s="66"/>
      <c r="F1072" s="98" t="s">
        <v>7912</v>
      </c>
      <c r="G1072" s="63"/>
      <c r="H1072" s="67"/>
      <c r="I1072" s="68"/>
      <c r="J1072" s="68"/>
      <c r="K1072" s="67" t="s">
        <v>10371</v>
      </c>
      <c r="L1072" s="71"/>
      <c r="M1072" s="72">
        <v>6203.08349609375</v>
      </c>
      <c r="N1072" s="72">
        <v>4614.9228515625</v>
      </c>
      <c r="O1072" s="73"/>
      <c r="P1072" s="74"/>
      <c r="Q1072" s="74"/>
      <c r="R1072" s="84"/>
      <c r="S1072" s="48">
        <v>0</v>
      </c>
      <c r="T1072" s="48">
        <v>1</v>
      </c>
      <c r="U1072" s="49">
        <v>0</v>
      </c>
      <c r="V1072" s="49">
        <v>0.2</v>
      </c>
      <c r="W1072" s="49">
        <v>0</v>
      </c>
      <c r="X1072" s="49">
        <v>0.61068699999999998</v>
      </c>
      <c r="Y1072" s="49">
        <v>0</v>
      </c>
      <c r="Z1072" s="49">
        <v>0</v>
      </c>
      <c r="AA1072" s="69">
        <v>1072</v>
      </c>
      <c r="AB1072" s="69"/>
      <c r="AC1072" s="70"/>
      <c r="AD1072" s="76">
        <v>666</v>
      </c>
      <c r="AE1072" s="76">
        <v>55</v>
      </c>
      <c r="AF1072" s="76">
        <v>4285</v>
      </c>
      <c r="AG1072" s="76">
        <v>6147</v>
      </c>
      <c r="AH1072" s="76"/>
      <c r="AI1072" s="76" t="s">
        <v>5523</v>
      </c>
      <c r="AJ1072" s="76"/>
      <c r="AK1072" s="76"/>
      <c r="AL1072" s="76"/>
      <c r="AM1072" s="78">
        <v>42327.158159722225</v>
      </c>
      <c r="AN1072" s="76" t="s">
        <v>8071</v>
      </c>
      <c r="AO1072" s="81" t="s">
        <v>9141</v>
      </c>
      <c r="AP1072" s="76" t="s">
        <v>66</v>
      </c>
      <c r="AQ1072" s="48"/>
      <c r="AR1072" s="48"/>
      <c r="AS1072" s="48"/>
      <c r="AT1072" s="48"/>
      <c r="AU1072" s="48"/>
      <c r="AV1072" s="48"/>
      <c r="AW1072" s="102" t="s">
        <v>11122</v>
      </c>
      <c r="AX1072" s="102" t="s">
        <v>11122</v>
      </c>
      <c r="AY1072" s="102" t="s">
        <v>11809</v>
      </c>
      <c r="AZ1072" s="102" t="s">
        <v>11809</v>
      </c>
      <c r="BA1072" s="2"/>
      <c r="BB1072" s="3"/>
      <c r="BC1072" s="3"/>
      <c r="BD1072" s="3"/>
      <c r="BE1072" s="3"/>
    </row>
    <row r="1073" spans="1:57" x14ac:dyDescent="0.3">
      <c r="A1073" s="62" t="s">
        <v>1020</v>
      </c>
      <c r="B1073" s="63"/>
      <c r="C1073" s="63"/>
      <c r="D1073" s="64"/>
      <c r="E1073" s="66"/>
      <c r="F1073" s="98" t="s">
        <v>7913</v>
      </c>
      <c r="G1073" s="63"/>
      <c r="H1073" s="67"/>
      <c r="I1073" s="68"/>
      <c r="J1073" s="68"/>
      <c r="K1073" s="67" t="s">
        <v>10372</v>
      </c>
      <c r="L1073" s="71"/>
      <c r="M1073" s="72">
        <v>8081.64697265625</v>
      </c>
      <c r="N1073" s="72">
        <v>5072.2578125</v>
      </c>
      <c r="O1073" s="73"/>
      <c r="P1073" s="74"/>
      <c r="Q1073" s="74"/>
      <c r="R1073" s="84"/>
      <c r="S1073" s="48">
        <v>0</v>
      </c>
      <c r="T1073" s="48">
        <v>1</v>
      </c>
      <c r="U1073" s="49">
        <v>0</v>
      </c>
      <c r="V1073" s="49">
        <v>0.14285700000000001</v>
      </c>
      <c r="W1073" s="49">
        <v>0</v>
      </c>
      <c r="X1073" s="49">
        <v>0.65540500000000002</v>
      </c>
      <c r="Y1073" s="49">
        <v>0</v>
      </c>
      <c r="Z1073" s="49">
        <v>0</v>
      </c>
      <c r="AA1073" s="69">
        <v>1073</v>
      </c>
      <c r="AB1073" s="69"/>
      <c r="AC1073" s="70"/>
      <c r="AD1073" s="76">
        <v>2685</v>
      </c>
      <c r="AE1073" s="76">
        <v>389</v>
      </c>
      <c r="AF1073" s="76">
        <v>17329</v>
      </c>
      <c r="AG1073" s="76">
        <v>5072</v>
      </c>
      <c r="AH1073" s="76"/>
      <c r="AI1073" s="76" t="s">
        <v>5524</v>
      </c>
      <c r="AJ1073" s="76"/>
      <c r="AK1073" s="81" t="s">
        <v>6792</v>
      </c>
      <c r="AL1073" s="76"/>
      <c r="AM1073" s="78">
        <v>40546.810972222222</v>
      </c>
      <c r="AN1073" s="76" t="s">
        <v>8071</v>
      </c>
      <c r="AO1073" s="81" t="s">
        <v>9142</v>
      </c>
      <c r="AP1073" s="76" t="s">
        <v>66</v>
      </c>
      <c r="AQ1073" s="48"/>
      <c r="AR1073" s="48"/>
      <c r="AS1073" s="48"/>
      <c r="AT1073" s="48"/>
      <c r="AU1073" s="48"/>
      <c r="AV1073" s="48"/>
      <c r="AW1073" s="102" t="s">
        <v>11163</v>
      </c>
      <c r="AX1073" s="102" t="s">
        <v>11163</v>
      </c>
      <c r="AY1073" s="102" t="s">
        <v>11850</v>
      </c>
      <c r="AZ1073" s="102" t="s">
        <v>11850</v>
      </c>
      <c r="BA1073" s="2"/>
      <c r="BB1073" s="3"/>
      <c r="BC1073" s="3"/>
      <c r="BD1073" s="3"/>
      <c r="BE1073" s="3"/>
    </row>
    <row r="1074" spans="1:57" x14ac:dyDescent="0.3">
      <c r="A1074" s="62" t="s">
        <v>1021</v>
      </c>
      <c r="B1074" s="63"/>
      <c r="C1074" s="63"/>
      <c r="D1074" s="64"/>
      <c r="E1074" s="66"/>
      <c r="F1074" s="98" t="s">
        <v>7914</v>
      </c>
      <c r="G1074" s="63"/>
      <c r="H1074" s="67"/>
      <c r="I1074" s="68"/>
      <c r="J1074" s="68"/>
      <c r="K1074" s="67" t="s">
        <v>10373</v>
      </c>
      <c r="L1074" s="71"/>
      <c r="M1074" s="72">
        <v>6789.4443359375</v>
      </c>
      <c r="N1074" s="72">
        <v>956.24530029296875</v>
      </c>
      <c r="O1074" s="73"/>
      <c r="P1074" s="74"/>
      <c r="Q1074" s="74"/>
      <c r="R1074" s="84"/>
      <c r="S1074" s="48">
        <v>0</v>
      </c>
      <c r="T1074" s="48">
        <v>1</v>
      </c>
      <c r="U1074" s="49">
        <v>0</v>
      </c>
      <c r="V1074" s="49">
        <v>1</v>
      </c>
      <c r="W1074" s="49">
        <v>0</v>
      </c>
      <c r="X1074" s="49">
        <v>1</v>
      </c>
      <c r="Y1074" s="49">
        <v>0</v>
      </c>
      <c r="Z1074" s="49">
        <v>0</v>
      </c>
      <c r="AA1074" s="69">
        <v>1074</v>
      </c>
      <c r="AB1074" s="69"/>
      <c r="AC1074" s="70"/>
      <c r="AD1074" s="76">
        <v>1393</v>
      </c>
      <c r="AE1074" s="76">
        <v>515</v>
      </c>
      <c r="AF1074" s="76">
        <v>28319</v>
      </c>
      <c r="AG1074" s="76">
        <v>29338</v>
      </c>
      <c r="AH1074" s="76"/>
      <c r="AI1074" s="76" t="s">
        <v>5525</v>
      </c>
      <c r="AJ1074" s="76" t="s">
        <v>6263</v>
      </c>
      <c r="AK1074" s="76"/>
      <c r="AL1074" s="76"/>
      <c r="AM1074" s="78">
        <v>40644.547673611109</v>
      </c>
      <c r="AN1074" s="76" t="s">
        <v>8071</v>
      </c>
      <c r="AO1074" s="81" t="s">
        <v>9143</v>
      </c>
      <c r="AP1074" s="76" t="s">
        <v>66</v>
      </c>
      <c r="AQ1074" s="48" t="s">
        <v>2305</v>
      </c>
      <c r="AR1074" s="48" t="s">
        <v>2305</v>
      </c>
      <c r="AS1074" s="48" t="s">
        <v>2350</v>
      </c>
      <c r="AT1074" s="48" t="s">
        <v>2350</v>
      </c>
      <c r="AU1074" s="48"/>
      <c r="AV1074" s="48"/>
      <c r="AW1074" s="102" t="s">
        <v>11164</v>
      </c>
      <c r="AX1074" s="102" t="s">
        <v>11164</v>
      </c>
      <c r="AY1074" s="102" t="s">
        <v>11851</v>
      </c>
      <c r="AZ1074" s="102" t="s">
        <v>11851</v>
      </c>
      <c r="BA1074" s="2"/>
      <c r="BB1074" s="3"/>
      <c r="BC1074" s="3"/>
      <c r="BD1074" s="3"/>
      <c r="BE1074" s="3"/>
    </row>
    <row r="1075" spans="1:57" x14ac:dyDescent="0.3">
      <c r="A1075" s="62" t="s">
        <v>1398</v>
      </c>
      <c r="B1075" s="63"/>
      <c r="C1075" s="63"/>
      <c r="D1075" s="64"/>
      <c r="E1075" s="66"/>
      <c r="F1075" s="98" t="s">
        <v>7915</v>
      </c>
      <c r="G1075" s="63"/>
      <c r="H1075" s="67"/>
      <c r="I1075" s="68"/>
      <c r="J1075" s="68"/>
      <c r="K1075" s="67" t="s">
        <v>10374</v>
      </c>
      <c r="L1075" s="71"/>
      <c r="M1075" s="72">
        <v>6666</v>
      </c>
      <c r="N1075" s="72">
        <v>873.09356689453125</v>
      </c>
      <c r="O1075" s="73"/>
      <c r="P1075" s="74"/>
      <c r="Q1075" s="74"/>
      <c r="R1075" s="84"/>
      <c r="S1075" s="48">
        <v>1</v>
      </c>
      <c r="T1075" s="48">
        <v>0</v>
      </c>
      <c r="U1075" s="49">
        <v>0</v>
      </c>
      <c r="V1075" s="49">
        <v>1</v>
      </c>
      <c r="W1075" s="49">
        <v>0</v>
      </c>
      <c r="X1075" s="49">
        <v>1</v>
      </c>
      <c r="Y1075" s="49">
        <v>0</v>
      </c>
      <c r="Z1075" s="49">
        <v>0</v>
      </c>
      <c r="AA1075" s="69">
        <v>1075</v>
      </c>
      <c r="AB1075" s="69"/>
      <c r="AC1075" s="70"/>
      <c r="AD1075" s="76">
        <v>206</v>
      </c>
      <c r="AE1075" s="76">
        <v>1634</v>
      </c>
      <c r="AF1075" s="76">
        <v>89173</v>
      </c>
      <c r="AG1075" s="76">
        <v>619320</v>
      </c>
      <c r="AH1075" s="76"/>
      <c r="AI1075" s="76" t="s">
        <v>5526</v>
      </c>
      <c r="AJ1075" s="76" t="s">
        <v>6264</v>
      </c>
      <c r="AK1075" s="81" t="s">
        <v>6793</v>
      </c>
      <c r="AL1075" s="76"/>
      <c r="AM1075" s="78">
        <v>40933.757673611108</v>
      </c>
      <c r="AN1075" s="76" t="s">
        <v>8071</v>
      </c>
      <c r="AO1075" s="81" t="s">
        <v>9144</v>
      </c>
      <c r="AP1075" s="76" t="s">
        <v>65</v>
      </c>
      <c r="AQ1075" s="48"/>
      <c r="AR1075" s="48"/>
      <c r="AS1075" s="48"/>
      <c r="AT1075" s="48"/>
      <c r="AU1075" s="48"/>
      <c r="AV1075" s="48"/>
      <c r="AW1075" s="48"/>
      <c r="AX1075" s="48"/>
      <c r="AY1075" s="48"/>
      <c r="AZ1075" s="48"/>
      <c r="BA1075" s="2"/>
      <c r="BB1075" s="3"/>
      <c r="BC1075" s="3"/>
      <c r="BD1075" s="3"/>
      <c r="BE1075" s="3"/>
    </row>
    <row r="1076" spans="1:57" x14ac:dyDescent="0.3">
      <c r="A1076" s="62" t="s">
        <v>1022</v>
      </c>
      <c r="B1076" s="63"/>
      <c r="C1076" s="63"/>
      <c r="D1076" s="64"/>
      <c r="E1076" s="66"/>
      <c r="F1076" s="98" t="s">
        <v>7916</v>
      </c>
      <c r="G1076" s="63"/>
      <c r="H1076" s="67"/>
      <c r="I1076" s="68"/>
      <c r="J1076" s="68"/>
      <c r="K1076" s="67" t="s">
        <v>10375</v>
      </c>
      <c r="L1076" s="71"/>
      <c r="M1076" s="72">
        <v>437.57080078125</v>
      </c>
      <c r="N1076" s="72">
        <v>411.82620239257813</v>
      </c>
      <c r="O1076" s="73"/>
      <c r="P1076" s="74"/>
      <c r="Q1076" s="74"/>
      <c r="R1076" s="84"/>
      <c r="S1076" s="48">
        <v>0</v>
      </c>
      <c r="T1076" s="48">
        <v>2</v>
      </c>
      <c r="U1076" s="49">
        <v>0</v>
      </c>
      <c r="V1076" s="49">
        <v>3.125E-2</v>
      </c>
      <c r="W1076" s="49">
        <v>0</v>
      </c>
      <c r="X1076" s="49">
        <v>0.58333299999999999</v>
      </c>
      <c r="Y1076" s="49">
        <v>0.5</v>
      </c>
      <c r="Z1076" s="49">
        <v>0</v>
      </c>
      <c r="AA1076" s="69">
        <v>1076</v>
      </c>
      <c r="AB1076" s="69"/>
      <c r="AC1076" s="70"/>
      <c r="AD1076" s="76">
        <v>1295</v>
      </c>
      <c r="AE1076" s="76">
        <v>318</v>
      </c>
      <c r="AF1076" s="76">
        <v>41334</v>
      </c>
      <c r="AG1076" s="76">
        <v>18386</v>
      </c>
      <c r="AH1076" s="76"/>
      <c r="AI1076" s="76" t="s">
        <v>5527</v>
      </c>
      <c r="AJ1076" s="76" t="s">
        <v>6265</v>
      </c>
      <c r="AK1076" s="76"/>
      <c r="AL1076" s="76"/>
      <c r="AM1076" s="78">
        <v>41327.612650462965</v>
      </c>
      <c r="AN1076" s="76" t="s">
        <v>8071</v>
      </c>
      <c r="AO1076" s="81" t="s">
        <v>9145</v>
      </c>
      <c r="AP1076" s="76" t="s">
        <v>66</v>
      </c>
      <c r="AQ1076" s="48"/>
      <c r="AR1076" s="48"/>
      <c r="AS1076" s="48"/>
      <c r="AT1076" s="48"/>
      <c r="AU1076" s="48"/>
      <c r="AV1076" s="48"/>
      <c r="AW1076" s="102" t="s">
        <v>10878</v>
      </c>
      <c r="AX1076" s="102" t="s">
        <v>10878</v>
      </c>
      <c r="AY1076" s="102" t="s">
        <v>11566</v>
      </c>
      <c r="AZ1076" s="102" t="s">
        <v>11566</v>
      </c>
      <c r="BA1076" s="2"/>
      <c r="BB1076" s="3"/>
      <c r="BC1076" s="3"/>
      <c r="BD1076" s="3"/>
      <c r="BE1076" s="3"/>
    </row>
    <row r="1077" spans="1:57" x14ac:dyDescent="0.3">
      <c r="A1077" s="62" t="s">
        <v>1023</v>
      </c>
      <c r="B1077" s="63"/>
      <c r="C1077" s="63"/>
      <c r="D1077" s="64"/>
      <c r="E1077" s="66"/>
      <c r="F1077" s="98" t="s">
        <v>7917</v>
      </c>
      <c r="G1077" s="63"/>
      <c r="H1077" s="67"/>
      <c r="I1077" s="68"/>
      <c r="J1077" s="68"/>
      <c r="K1077" s="67" t="s">
        <v>10376</v>
      </c>
      <c r="L1077" s="71"/>
      <c r="M1077" s="72">
        <v>7860.94580078125</v>
      </c>
      <c r="N1077" s="72">
        <v>9247.7138671875</v>
      </c>
      <c r="O1077" s="73"/>
      <c r="P1077" s="74"/>
      <c r="Q1077" s="74"/>
      <c r="R1077" s="84"/>
      <c r="S1077" s="48">
        <v>1</v>
      </c>
      <c r="T1077" s="48">
        <v>1</v>
      </c>
      <c r="U1077" s="49">
        <v>0</v>
      </c>
      <c r="V1077" s="49">
        <v>0</v>
      </c>
      <c r="W1077" s="49">
        <v>0</v>
      </c>
      <c r="X1077" s="49">
        <v>1</v>
      </c>
      <c r="Y1077" s="49">
        <v>0</v>
      </c>
      <c r="Z1077" s="49" t="s">
        <v>10536</v>
      </c>
      <c r="AA1077" s="69">
        <v>1077</v>
      </c>
      <c r="AB1077" s="69"/>
      <c r="AC1077" s="70"/>
      <c r="AD1077" s="76">
        <v>50</v>
      </c>
      <c r="AE1077" s="76">
        <v>19</v>
      </c>
      <c r="AF1077" s="76">
        <v>26</v>
      </c>
      <c r="AG1077" s="76">
        <v>831</v>
      </c>
      <c r="AH1077" s="76"/>
      <c r="AI1077" s="76" t="s">
        <v>5528</v>
      </c>
      <c r="AJ1077" s="76"/>
      <c r="AK1077" s="76"/>
      <c r="AL1077" s="76"/>
      <c r="AM1077" s="78">
        <v>43277.454861111109</v>
      </c>
      <c r="AN1077" s="76" t="s">
        <v>8071</v>
      </c>
      <c r="AO1077" s="81" t="s">
        <v>9146</v>
      </c>
      <c r="AP1077" s="76" t="s">
        <v>66</v>
      </c>
      <c r="AQ1077" s="48" t="s">
        <v>2306</v>
      </c>
      <c r="AR1077" s="48" t="s">
        <v>2306</v>
      </c>
      <c r="AS1077" s="48" t="s">
        <v>2350</v>
      </c>
      <c r="AT1077" s="48" t="s">
        <v>2350</v>
      </c>
      <c r="AU1077" s="48"/>
      <c r="AV1077" s="48"/>
      <c r="AW1077" s="102" t="s">
        <v>11165</v>
      </c>
      <c r="AX1077" s="102" t="s">
        <v>11165</v>
      </c>
      <c r="AY1077" s="102" t="s">
        <v>11852</v>
      </c>
      <c r="AZ1077" s="102" t="s">
        <v>11852</v>
      </c>
      <c r="BA1077" s="2"/>
      <c r="BB1077" s="3"/>
      <c r="BC1077" s="3"/>
      <c r="BD1077" s="3"/>
      <c r="BE1077" s="3"/>
    </row>
    <row r="1078" spans="1:57" x14ac:dyDescent="0.3">
      <c r="A1078" s="62" t="s">
        <v>1024</v>
      </c>
      <c r="B1078" s="63"/>
      <c r="C1078" s="63"/>
      <c r="D1078" s="64"/>
      <c r="E1078" s="66"/>
      <c r="F1078" s="98" t="s">
        <v>7918</v>
      </c>
      <c r="G1078" s="63"/>
      <c r="H1078" s="67"/>
      <c r="I1078" s="68"/>
      <c r="J1078" s="68"/>
      <c r="K1078" s="67" t="s">
        <v>10377</v>
      </c>
      <c r="L1078" s="71"/>
      <c r="M1078" s="72">
        <v>8080.06298828125</v>
      </c>
      <c r="N1078" s="72">
        <v>9680.2041015625</v>
      </c>
      <c r="O1078" s="73"/>
      <c r="P1078" s="74"/>
      <c r="Q1078" s="74"/>
      <c r="R1078" s="84"/>
      <c r="S1078" s="48">
        <v>1</v>
      </c>
      <c r="T1078" s="48">
        <v>1</v>
      </c>
      <c r="U1078" s="49">
        <v>0</v>
      </c>
      <c r="V1078" s="49">
        <v>0</v>
      </c>
      <c r="W1078" s="49">
        <v>0</v>
      </c>
      <c r="X1078" s="49">
        <v>1</v>
      </c>
      <c r="Y1078" s="49">
        <v>0</v>
      </c>
      <c r="Z1078" s="49" t="s">
        <v>10536</v>
      </c>
      <c r="AA1078" s="69">
        <v>1078</v>
      </c>
      <c r="AB1078" s="69"/>
      <c r="AC1078" s="70"/>
      <c r="AD1078" s="76">
        <v>385</v>
      </c>
      <c r="AE1078" s="76">
        <v>331</v>
      </c>
      <c r="AF1078" s="76">
        <v>11498</v>
      </c>
      <c r="AG1078" s="76">
        <v>427</v>
      </c>
      <c r="AH1078" s="76"/>
      <c r="AI1078" s="76" t="s">
        <v>5529</v>
      </c>
      <c r="AJ1078" s="76" t="s">
        <v>6266</v>
      </c>
      <c r="AK1078" s="76"/>
      <c r="AL1078" s="76"/>
      <c r="AM1078" s="78">
        <v>40872.17596064815</v>
      </c>
      <c r="AN1078" s="76" t="s">
        <v>8071</v>
      </c>
      <c r="AO1078" s="81" t="s">
        <v>9147</v>
      </c>
      <c r="AP1078" s="76" t="s">
        <v>66</v>
      </c>
      <c r="AQ1078" s="48" t="s">
        <v>2307</v>
      </c>
      <c r="AR1078" s="48" t="s">
        <v>2307</v>
      </c>
      <c r="AS1078" s="48" t="s">
        <v>2350</v>
      </c>
      <c r="AT1078" s="48" t="s">
        <v>2350</v>
      </c>
      <c r="AU1078" s="48"/>
      <c r="AV1078" s="48"/>
      <c r="AW1078" s="102" t="s">
        <v>11166</v>
      </c>
      <c r="AX1078" s="102" t="s">
        <v>11166</v>
      </c>
      <c r="AY1078" s="102" t="s">
        <v>11853</v>
      </c>
      <c r="AZ1078" s="102" t="s">
        <v>11853</v>
      </c>
      <c r="BA1078" s="2"/>
      <c r="BB1078" s="3"/>
      <c r="BC1078" s="3"/>
      <c r="BD1078" s="3"/>
      <c r="BE1078" s="3"/>
    </row>
    <row r="1079" spans="1:57" x14ac:dyDescent="0.3">
      <c r="A1079" s="62" t="s">
        <v>1025</v>
      </c>
      <c r="B1079" s="63"/>
      <c r="C1079" s="63"/>
      <c r="D1079" s="64"/>
      <c r="E1079" s="66"/>
      <c r="F1079" s="98" t="s">
        <v>7919</v>
      </c>
      <c r="G1079" s="63"/>
      <c r="H1079" s="67"/>
      <c r="I1079" s="68"/>
      <c r="J1079" s="68"/>
      <c r="K1079" s="67" t="s">
        <v>10378</v>
      </c>
      <c r="L1079" s="71"/>
      <c r="M1079" s="72">
        <v>7159.77783203125</v>
      </c>
      <c r="N1079" s="72">
        <v>2141.157958984375</v>
      </c>
      <c r="O1079" s="73"/>
      <c r="P1079" s="74"/>
      <c r="Q1079" s="74"/>
      <c r="R1079" s="84"/>
      <c r="S1079" s="48">
        <v>0</v>
      </c>
      <c r="T1079" s="48">
        <v>1</v>
      </c>
      <c r="U1079" s="49">
        <v>0</v>
      </c>
      <c r="V1079" s="49">
        <v>1</v>
      </c>
      <c r="W1079" s="49">
        <v>0</v>
      </c>
      <c r="X1079" s="49">
        <v>1</v>
      </c>
      <c r="Y1079" s="49">
        <v>0</v>
      </c>
      <c r="Z1079" s="49">
        <v>0</v>
      </c>
      <c r="AA1079" s="69">
        <v>1079</v>
      </c>
      <c r="AB1079" s="69"/>
      <c r="AC1079" s="70"/>
      <c r="AD1079" s="76">
        <v>623</v>
      </c>
      <c r="AE1079" s="76">
        <v>116</v>
      </c>
      <c r="AF1079" s="76">
        <v>3371</v>
      </c>
      <c r="AG1079" s="76">
        <v>4659</v>
      </c>
      <c r="AH1079" s="76"/>
      <c r="AI1079" s="76"/>
      <c r="AJ1079" s="76" t="s">
        <v>5754</v>
      </c>
      <c r="AK1079" s="76"/>
      <c r="AL1079" s="76"/>
      <c r="AM1079" s="78">
        <v>40020.628634259258</v>
      </c>
      <c r="AN1079" s="76" t="s">
        <v>8071</v>
      </c>
      <c r="AO1079" s="81" t="s">
        <v>9148</v>
      </c>
      <c r="AP1079" s="76" t="s">
        <v>66</v>
      </c>
      <c r="AQ1079" s="48"/>
      <c r="AR1079" s="48"/>
      <c r="AS1079" s="48"/>
      <c r="AT1079" s="48"/>
      <c r="AU1079" s="48"/>
      <c r="AV1079" s="48"/>
      <c r="AW1079" s="102" t="s">
        <v>11167</v>
      </c>
      <c r="AX1079" s="102" t="s">
        <v>11167</v>
      </c>
      <c r="AY1079" s="102" t="s">
        <v>11854</v>
      </c>
      <c r="AZ1079" s="102" t="s">
        <v>11854</v>
      </c>
      <c r="BA1079" s="2"/>
      <c r="BB1079" s="3"/>
      <c r="BC1079" s="3"/>
      <c r="BD1079" s="3"/>
      <c r="BE1079" s="3"/>
    </row>
    <row r="1080" spans="1:57" x14ac:dyDescent="0.3">
      <c r="A1080" s="62" t="s">
        <v>1399</v>
      </c>
      <c r="B1080" s="63"/>
      <c r="C1080" s="63"/>
      <c r="D1080" s="64"/>
      <c r="E1080" s="66"/>
      <c r="F1080" s="98" t="s">
        <v>7920</v>
      </c>
      <c r="G1080" s="63"/>
      <c r="H1080" s="67"/>
      <c r="I1080" s="68"/>
      <c r="J1080" s="68"/>
      <c r="K1080" s="67" t="s">
        <v>10379</v>
      </c>
      <c r="L1080" s="71"/>
      <c r="M1080" s="72">
        <v>7252.361328125</v>
      </c>
      <c r="N1080" s="72">
        <v>2203.521728515625</v>
      </c>
      <c r="O1080" s="73"/>
      <c r="P1080" s="74"/>
      <c r="Q1080" s="74"/>
      <c r="R1080" s="84"/>
      <c r="S1080" s="48">
        <v>1</v>
      </c>
      <c r="T1080" s="48">
        <v>0</v>
      </c>
      <c r="U1080" s="49">
        <v>0</v>
      </c>
      <c r="V1080" s="49">
        <v>1</v>
      </c>
      <c r="W1080" s="49">
        <v>0</v>
      </c>
      <c r="X1080" s="49">
        <v>1</v>
      </c>
      <c r="Y1080" s="49">
        <v>0</v>
      </c>
      <c r="Z1080" s="49">
        <v>0</v>
      </c>
      <c r="AA1080" s="69">
        <v>1080</v>
      </c>
      <c r="AB1080" s="69"/>
      <c r="AC1080" s="70"/>
      <c r="AD1080" s="76">
        <v>2363</v>
      </c>
      <c r="AE1080" s="76">
        <v>651976</v>
      </c>
      <c r="AF1080" s="76">
        <v>239048</v>
      </c>
      <c r="AG1080" s="76">
        <v>12804</v>
      </c>
      <c r="AH1080" s="76"/>
      <c r="AI1080" s="76" t="s">
        <v>5530</v>
      </c>
      <c r="AJ1080" s="76" t="s">
        <v>6267</v>
      </c>
      <c r="AK1080" s="81" t="s">
        <v>6794</v>
      </c>
      <c r="AL1080" s="76"/>
      <c r="AM1080" s="78">
        <v>39552.692303240743</v>
      </c>
      <c r="AN1080" s="76" t="s">
        <v>8071</v>
      </c>
      <c r="AO1080" s="81" t="s">
        <v>9149</v>
      </c>
      <c r="AP1080" s="76" t="s">
        <v>65</v>
      </c>
      <c r="AQ1080" s="48"/>
      <c r="AR1080" s="48"/>
      <c r="AS1080" s="48"/>
      <c r="AT1080" s="48"/>
      <c r="AU1080" s="48"/>
      <c r="AV1080" s="48"/>
      <c r="AW1080" s="48"/>
      <c r="AX1080" s="48"/>
      <c r="AY1080" s="48"/>
      <c r="AZ1080" s="48"/>
      <c r="BA1080" s="2"/>
      <c r="BB1080" s="3"/>
      <c r="BC1080" s="3"/>
      <c r="BD1080" s="3"/>
      <c r="BE1080" s="3"/>
    </row>
    <row r="1081" spans="1:57" x14ac:dyDescent="0.3">
      <c r="A1081" s="62" t="s">
        <v>1026</v>
      </c>
      <c r="B1081" s="63"/>
      <c r="C1081" s="63"/>
      <c r="D1081" s="64"/>
      <c r="E1081" s="66"/>
      <c r="F1081" s="98" t="s">
        <v>7921</v>
      </c>
      <c r="G1081" s="63"/>
      <c r="H1081" s="67"/>
      <c r="I1081" s="68"/>
      <c r="J1081" s="68"/>
      <c r="K1081" s="67" t="s">
        <v>10380</v>
      </c>
      <c r="L1081" s="71"/>
      <c r="M1081" s="72">
        <v>1637.2088623046875</v>
      </c>
      <c r="N1081" s="72">
        <v>6837.65966796875</v>
      </c>
      <c r="O1081" s="73"/>
      <c r="P1081" s="74"/>
      <c r="Q1081" s="74"/>
      <c r="R1081" s="84"/>
      <c r="S1081" s="48">
        <v>0</v>
      </c>
      <c r="T1081" s="48">
        <v>1</v>
      </c>
      <c r="U1081" s="49">
        <v>0</v>
      </c>
      <c r="V1081" s="49">
        <v>9.7090000000000006E-3</v>
      </c>
      <c r="W1081" s="49">
        <v>1.8818999999999999E-2</v>
      </c>
      <c r="X1081" s="49">
        <v>0.54937599999999998</v>
      </c>
      <c r="Y1081" s="49">
        <v>0</v>
      </c>
      <c r="Z1081" s="49">
        <v>0</v>
      </c>
      <c r="AA1081" s="69">
        <v>1081</v>
      </c>
      <c r="AB1081" s="69"/>
      <c r="AC1081" s="70"/>
      <c r="AD1081" s="76">
        <v>1168</v>
      </c>
      <c r="AE1081" s="76">
        <v>1584</v>
      </c>
      <c r="AF1081" s="76">
        <v>34114</v>
      </c>
      <c r="AG1081" s="76">
        <v>1764</v>
      </c>
      <c r="AH1081" s="76"/>
      <c r="AI1081" s="76" t="s">
        <v>5531</v>
      </c>
      <c r="AJ1081" s="76" t="s">
        <v>6268</v>
      </c>
      <c r="AK1081" s="81" t="s">
        <v>6795</v>
      </c>
      <c r="AL1081" s="76"/>
      <c r="AM1081" s="78">
        <v>40645.404942129629</v>
      </c>
      <c r="AN1081" s="76" t="s">
        <v>8071</v>
      </c>
      <c r="AO1081" s="81" t="s">
        <v>9150</v>
      </c>
      <c r="AP1081" s="76" t="s">
        <v>66</v>
      </c>
      <c r="AQ1081" s="48"/>
      <c r="AR1081" s="48"/>
      <c r="AS1081" s="48"/>
      <c r="AT1081" s="48"/>
      <c r="AU1081" s="48"/>
      <c r="AV1081" s="48"/>
      <c r="AW1081" s="102" t="s">
        <v>10629</v>
      </c>
      <c r="AX1081" s="102" t="s">
        <v>10629</v>
      </c>
      <c r="AY1081" s="102" t="s">
        <v>11318</v>
      </c>
      <c r="AZ1081" s="102" t="s">
        <v>11318</v>
      </c>
      <c r="BA1081" s="2"/>
      <c r="BB1081" s="3"/>
      <c r="BC1081" s="3"/>
      <c r="BD1081" s="3"/>
      <c r="BE1081" s="3"/>
    </row>
    <row r="1082" spans="1:57" x14ac:dyDescent="0.3">
      <c r="A1082" s="62" t="s">
        <v>1027</v>
      </c>
      <c r="B1082" s="63"/>
      <c r="C1082" s="63"/>
      <c r="D1082" s="64"/>
      <c r="E1082" s="66"/>
      <c r="F1082" s="98" t="s">
        <v>7922</v>
      </c>
      <c r="G1082" s="63"/>
      <c r="H1082" s="67"/>
      <c r="I1082" s="68"/>
      <c r="J1082" s="68"/>
      <c r="K1082" s="67" t="s">
        <v>10381</v>
      </c>
      <c r="L1082" s="71"/>
      <c r="M1082" s="72">
        <v>6816.36083984375</v>
      </c>
      <c r="N1082" s="72">
        <v>9407.8759765625</v>
      </c>
      <c r="O1082" s="73"/>
      <c r="P1082" s="74"/>
      <c r="Q1082" s="74"/>
      <c r="R1082" s="84"/>
      <c r="S1082" s="48">
        <v>1</v>
      </c>
      <c r="T1082" s="48">
        <v>1</v>
      </c>
      <c r="U1082" s="49">
        <v>0</v>
      </c>
      <c r="V1082" s="49">
        <v>0</v>
      </c>
      <c r="W1082" s="49">
        <v>0</v>
      </c>
      <c r="X1082" s="49">
        <v>1</v>
      </c>
      <c r="Y1082" s="49">
        <v>0</v>
      </c>
      <c r="Z1082" s="49" t="s">
        <v>10536</v>
      </c>
      <c r="AA1082" s="69">
        <v>1082</v>
      </c>
      <c r="AB1082" s="69"/>
      <c r="AC1082" s="70"/>
      <c r="AD1082" s="76">
        <v>122</v>
      </c>
      <c r="AE1082" s="76">
        <v>125</v>
      </c>
      <c r="AF1082" s="76">
        <v>2603</v>
      </c>
      <c r="AG1082" s="76">
        <v>1542</v>
      </c>
      <c r="AH1082" s="76"/>
      <c r="AI1082" s="76" t="s">
        <v>5532</v>
      </c>
      <c r="AJ1082" s="76" t="s">
        <v>6269</v>
      </c>
      <c r="AK1082" s="76"/>
      <c r="AL1082" s="76"/>
      <c r="AM1082" s="78">
        <v>43492.731203703705</v>
      </c>
      <c r="AN1082" s="76" t="s">
        <v>8071</v>
      </c>
      <c r="AO1082" s="81" t="s">
        <v>9151</v>
      </c>
      <c r="AP1082" s="76" t="s">
        <v>66</v>
      </c>
      <c r="AQ1082" s="48" t="s">
        <v>2308</v>
      </c>
      <c r="AR1082" s="48" t="s">
        <v>2308</v>
      </c>
      <c r="AS1082" s="48" t="s">
        <v>2352</v>
      </c>
      <c r="AT1082" s="48" t="s">
        <v>2352</v>
      </c>
      <c r="AU1082" s="48"/>
      <c r="AV1082" s="48"/>
      <c r="AW1082" s="102" t="s">
        <v>11168</v>
      </c>
      <c r="AX1082" s="102" t="s">
        <v>11168</v>
      </c>
      <c r="AY1082" s="102" t="s">
        <v>11855</v>
      </c>
      <c r="AZ1082" s="102" t="s">
        <v>11855</v>
      </c>
      <c r="BA1082" s="2"/>
      <c r="BB1082" s="3"/>
      <c r="BC1082" s="3"/>
      <c r="BD1082" s="3"/>
      <c r="BE1082" s="3"/>
    </row>
    <row r="1083" spans="1:57" x14ac:dyDescent="0.3">
      <c r="A1083" s="62" t="s">
        <v>1028</v>
      </c>
      <c r="B1083" s="63"/>
      <c r="C1083" s="63"/>
      <c r="D1083" s="64"/>
      <c r="E1083" s="66"/>
      <c r="F1083" s="98" t="s">
        <v>7923</v>
      </c>
      <c r="G1083" s="63"/>
      <c r="H1083" s="67"/>
      <c r="I1083" s="68"/>
      <c r="J1083" s="68"/>
      <c r="K1083" s="67" t="s">
        <v>10382</v>
      </c>
      <c r="L1083" s="71"/>
      <c r="M1083" s="72">
        <v>7245.39306640625</v>
      </c>
      <c r="N1083" s="72">
        <v>5642.87548828125</v>
      </c>
      <c r="O1083" s="73"/>
      <c r="P1083" s="74"/>
      <c r="Q1083" s="74"/>
      <c r="R1083" s="84"/>
      <c r="S1083" s="48">
        <v>0</v>
      </c>
      <c r="T1083" s="48">
        <v>1</v>
      </c>
      <c r="U1083" s="49">
        <v>0</v>
      </c>
      <c r="V1083" s="49">
        <v>4.3478000000000003E-2</v>
      </c>
      <c r="W1083" s="49">
        <v>0</v>
      </c>
      <c r="X1083" s="49">
        <v>0.57882900000000004</v>
      </c>
      <c r="Y1083" s="49">
        <v>0</v>
      </c>
      <c r="Z1083" s="49">
        <v>0</v>
      </c>
      <c r="AA1083" s="69">
        <v>1083</v>
      </c>
      <c r="AB1083" s="69"/>
      <c r="AC1083" s="70"/>
      <c r="AD1083" s="76">
        <v>787</v>
      </c>
      <c r="AE1083" s="76">
        <v>16</v>
      </c>
      <c r="AF1083" s="76">
        <v>6913</v>
      </c>
      <c r="AG1083" s="76">
        <v>12894</v>
      </c>
      <c r="AH1083" s="76"/>
      <c r="AI1083" s="76" t="s">
        <v>5533</v>
      </c>
      <c r="AJ1083" s="76"/>
      <c r="AK1083" s="76"/>
      <c r="AL1083" s="76"/>
      <c r="AM1083" s="78">
        <v>43228.123240740744</v>
      </c>
      <c r="AN1083" s="76" t="s">
        <v>8071</v>
      </c>
      <c r="AO1083" s="81" t="s">
        <v>9152</v>
      </c>
      <c r="AP1083" s="76" t="s">
        <v>66</v>
      </c>
      <c r="AQ1083" s="48"/>
      <c r="AR1083" s="48"/>
      <c r="AS1083" s="48"/>
      <c r="AT1083" s="48"/>
      <c r="AU1083" s="48"/>
      <c r="AV1083" s="48"/>
      <c r="AW1083" s="102" t="s">
        <v>10626</v>
      </c>
      <c r="AX1083" s="102" t="s">
        <v>10626</v>
      </c>
      <c r="AY1083" s="102" t="s">
        <v>11315</v>
      </c>
      <c r="AZ1083" s="102" t="s">
        <v>11315</v>
      </c>
      <c r="BA1083" s="2"/>
      <c r="BB1083" s="3"/>
      <c r="BC1083" s="3"/>
      <c r="BD1083" s="3"/>
      <c r="BE1083" s="3"/>
    </row>
    <row r="1084" spans="1:57" x14ac:dyDescent="0.3">
      <c r="A1084" s="62" t="s">
        <v>1029</v>
      </c>
      <c r="B1084" s="63"/>
      <c r="C1084" s="63"/>
      <c r="D1084" s="64"/>
      <c r="E1084" s="66"/>
      <c r="F1084" s="98" t="s">
        <v>7924</v>
      </c>
      <c r="G1084" s="63"/>
      <c r="H1084" s="67"/>
      <c r="I1084" s="68"/>
      <c r="J1084" s="68"/>
      <c r="K1084" s="67" t="s">
        <v>10383</v>
      </c>
      <c r="L1084" s="71"/>
      <c r="M1084" s="72">
        <v>5092.08349609375</v>
      </c>
      <c r="N1084" s="72">
        <v>4053.648681640625</v>
      </c>
      <c r="O1084" s="73"/>
      <c r="P1084" s="74"/>
      <c r="Q1084" s="74"/>
      <c r="R1084" s="84"/>
      <c r="S1084" s="48">
        <v>0</v>
      </c>
      <c r="T1084" s="48">
        <v>2</v>
      </c>
      <c r="U1084" s="49">
        <v>2</v>
      </c>
      <c r="V1084" s="49">
        <v>0.5</v>
      </c>
      <c r="W1084" s="49">
        <v>0</v>
      </c>
      <c r="X1084" s="49">
        <v>1.4594590000000001</v>
      </c>
      <c r="Y1084" s="49">
        <v>0</v>
      </c>
      <c r="Z1084" s="49">
        <v>0</v>
      </c>
      <c r="AA1084" s="69">
        <v>1084</v>
      </c>
      <c r="AB1084" s="69"/>
      <c r="AC1084" s="70"/>
      <c r="AD1084" s="76">
        <v>6218</v>
      </c>
      <c r="AE1084" s="76">
        <v>5922</v>
      </c>
      <c r="AF1084" s="76">
        <v>488865</v>
      </c>
      <c r="AG1084" s="76">
        <v>459727</v>
      </c>
      <c r="AH1084" s="76"/>
      <c r="AI1084" s="76"/>
      <c r="AJ1084" s="76" t="s">
        <v>6270</v>
      </c>
      <c r="AK1084" s="76"/>
      <c r="AL1084" s="76"/>
      <c r="AM1084" s="78">
        <v>41449.332037037035</v>
      </c>
      <c r="AN1084" s="76" t="s">
        <v>8071</v>
      </c>
      <c r="AO1084" s="81" t="s">
        <v>9153</v>
      </c>
      <c r="AP1084" s="76" t="s">
        <v>66</v>
      </c>
      <c r="AQ1084" s="48"/>
      <c r="AR1084" s="48"/>
      <c r="AS1084" s="48"/>
      <c r="AT1084" s="48"/>
      <c r="AU1084" s="48"/>
      <c r="AV1084" s="48"/>
      <c r="AW1084" s="102" t="s">
        <v>11169</v>
      </c>
      <c r="AX1084" s="102" t="s">
        <v>11169</v>
      </c>
      <c r="AY1084" s="102" t="s">
        <v>11856</v>
      </c>
      <c r="AZ1084" s="102" t="s">
        <v>11856</v>
      </c>
      <c r="BA1084" s="2"/>
      <c r="BB1084" s="3"/>
      <c r="BC1084" s="3"/>
      <c r="BD1084" s="3"/>
      <c r="BE1084" s="3"/>
    </row>
    <row r="1085" spans="1:57" x14ac:dyDescent="0.3">
      <c r="A1085" s="62" t="s">
        <v>1400</v>
      </c>
      <c r="B1085" s="63"/>
      <c r="C1085" s="63"/>
      <c r="D1085" s="64"/>
      <c r="E1085" s="66"/>
      <c r="F1085" s="98" t="s">
        <v>7925</v>
      </c>
      <c r="G1085" s="63"/>
      <c r="H1085" s="67"/>
      <c r="I1085" s="68"/>
      <c r="J1085" s="68"/>
      <c r="K1085" s="67" t="s">
        <v>10384</v>
      </c>
      <c r="L1085" s="71"/>
      <c r="M1085" s="72">
        <v>4876.0556640625</v>
      </c>
      <c r="N1085" s="72">
        <v>4219.9521484375</v>
      </c>
      <c r="O1085" s="73"/>
      <c r="P1085" s="74"/>
      <c r="Q1085" s="74"/>
      <c r="R1085" s="84"/>
      <c r="S1085" s="48">
        <v>1</v>
      </c>
      <c r="T1085" s="48">
        <v>0</v>
      </c>
      <c r="U1085" s="49">
        <v>0</v>
      </c>
      <c r="V1085" s="49">
        <v>0.33333299999999999</v>
      </c>
      <c r="W1085" s="49">
        <v>0</v>
      </c>
      <c r="X1085" s="49">
        <v>0.77027000000000001</v>
      </c>
      <c r="Y1085" s="49">
        <v>0</v>
      </c>
      <c r="Z1085" s="49">
        <v>0</v>
      </c>
      <c r="AA1085" s="69">
        <v>1085</v>
      </c>
      <c r="AB1085" s="69"/>
      <c r="AC1085" s="70"/>
      <c r="AD1085" s="76">
        <v>716</v>
      </c>
      <c r="AE1085" s="76">
        <v>64968</v>
      </c>
      <c r="AF1085" s="76">
        <v>28545</v>
      </c>
      <c r="AG1085" s="76">
        <v>1136</v>
      </c>
      <c r="AH1085" s="76"/>
      <c r="AI1085" s="76" t="s">
        <v>5534</v>
      </c>
      <c r="AJ1085" s="76"/>
      <c r="AK1085" s="81" t="s">
        <v>6796</v>
      </c>
      <c r="AL1085" s="76"/>
      <c r="AM1085" s="78">
        <v>40746.758784722224</v>
      </c>
      <c r="AN1085" s="76" t="s">
        <v>8071</v>
      </c>
      <c r="AO1085" s="81" t="s">
        <v>9154</v>
      </c>
      <c r="AP1085" s="76" t="s">
        <v>65</v>
      </c>
      <c r="AQ1085" s="48"/>
      <c r="AR1085" s="48"/>
      <c r="AS1085" s="48"/>
      <c r="AT1085" s="48"/>
      <c r="AU1085" s="48"/>
      <c r="AV1085" s="48"/>
      <c r="AW1085" s="48"/>
      <c r="AX1085" s="48"/>
      <c r="AY1085" s="48"/>
      <c r="AZ1085" s="48"/>
      <c r="BA1085" s="2"/>
      <c r="BB1085" s="3"/>
      <c r="BC1085" s="3"/>
      <c r="BD1085" s="3"/>
      <c r="BE1085" s="3"/>
    </row>
    <row r="1086" spans="1:57" x14ac:dyDescent="0.3">
      <c r="A1086" s="62" t="s">
        <v>1401</v>
      </c>
      <c r="B1086" s="63"/>
      <c r="C1086" s="63"/>
      <c r="D1086" s="64"/>
      <c r="E1086" s="66"/>
      <c r="F1086" s="98" t="s">
        <v>7926</v>
      </c>
      <c r="G1086" s="63"/>
      <c r="H1086" s="67"/>
      <c r="I1086" s="68"/>
      <c r="J1086" s="68"/>
      <c r="K1086" s="67" t="s">
        <v>10385</v>
      </c>
      <c r="L1086" s="71"/>
      <c r="M1086" s="72">
        <v>5020.07421875</v>
      </c>
      <c r="N1086" s="72">
        <v>4109.0830078125</v>
      </c>
      <c r="O1086" s="73"/>
      <c r="P1086" s="74"/>
      <c r="Q1086" s="74"/>
      <c r="R1086" s="84"/>
      <c r="S1086" s="48">
        <v>1</v>
      </c>
      <c r="T1086" s="48">
        <v>0</v>
      </c>
      <c r="U1086" s="49">
        <v>0</v>
      </c>
      <c r="V1086" s="49">
        <v>0.33333299999999999</v>
      </c>
      <c r="W1086" s="49">
        <v>0</v>
      </c>
      <c r="X1086" s="49">
        <v>0.77027000000000001</v>
      </c>
      <c r="Y1086" s="49">
        <v>0</v>
      </c>
      <c r="Z1086" s="49">
        <v>0</v>
      </c>
      <c r="AA1086" s="69">
        <v>1086</v>
      </c>
      <c r="AB1086" s="69"/>
      <c r="AC1086" s="70"/>
      <c r="AD1086" s="76">
        <v>621</v>
      </c>
      <c r="AE1086" s="76">
        <v>80</v>
      </c>
      <c r="AF1086" s="76">
        <v>2687</v>
      </c>
      <c r="AG1086" s="76">
        <v>1806</v>
      </c>
      <c r="AH1086" s="76"/>
      <c r="AI1086" s="76" t="s">
        <v>5535</v>
      </c>
      <c r="AJ1086" s="76" t="s">
        <v>6271</v>
      </c>
      <c r="AK1086" s="76"/>
      <c r="AL1086" s="76"/>
      <c r="AM1086" s="78">
        <v>41046.005023148151</v>
      </c>
      <c r="AN1086" s="76" t="s">
        <v>8071</v>
      </c>
      <c r="AO1086" s="81" t="s">
        <v>9155</v>
      </c>
      <c r="AP1086" s="76" t="s">
        <v>65</v>
      </c>
      <c r="AQ1086" s="48"/>
      <c r="AR1086" s="48"/>
      <c r="AS1086" s="48"/>
      <c r="AT1086" s="48"/>
      <c r="AU1086" s="48"/>
      <c r="AV1086" s="48"/>
      <c r="AW1086" s="48"/>
      <c r="AX1086" s="48"/>
      <c r="AY1086" s="48"/>
      <c r="AZ1086" s="48"/>
      <c r="BA1086" s="2"/>
      <c r="BB1086" s="3"/>
      <c r="BC1086" s="3"/>
      <c r="BD1086" s="3"/>
      <c r="BE1086" s="3"/>
    </row>
    <row r="1087" spans="1:57" x14ac:dyDescent="0.3">
      <c r="A1087" s="62" t="s">
        <v>1030</v>
      </c>
      <c r="B1087" s="63"/>
      <c r="C1087" s="63"/>
      <c r="D1087" s="64"/>
      <c r="E1087" s="66"/>
      <c r="F1087" s="98" t="s">
        <v>7927</v>
      </c>
      <c r="G1087" s="63"/>
      <c r="H1087" s="67"/>
      <c r="I1087" s="68"/>
      <c r="J1087" s="68"/>
      <c r="K1087" s="67" t="s">
        <v>10386</v>
      </c>
      <c r="L1087" s="71"/>
      <c r="M1087" s="72">
        <v>8579.388671875</v>
      </c>
      <c r="N1087" s="72">
        <v>2203.521728515625</v>
      </c>
      <c r="O1087" s="73"/>
      <c r="P1087" s="74"/>
      <c r="Q1087" s="74"/>
      <c r="R1087" s="84"/>
      <c r="S1087" s="48">
        <v>0</v>
      </c>
      <c r="T1087" s="48">
        <v>1</v>
      </c>
      <c r="U1087" s="49">
        <v>0</v>
      </c>
      <c r="V1087" s="49">
        <v>1</v>
      </c>
      <c r="W1087" s="49">
        <v>0</v>
      </c>
      <c r="X1087" s="49">
        <v>1</v>
      </c>
      <c r="Y1087" s="49">
        <v>0</v>
      </c>
      <c r="Z1087" s="49">
        <v>0</v>
      </c>
      <c r="AA1087" s="69">
        <v>1087</v>
      </c>
      <c r="AB1087" s="69"/>
      <c r="AC1087" s="70"/>
      <c r="AD1087" s="76">
        <v>517</v>
      </c>
      <c r="AE1087" s="76">
        <v>333</v>
      </c>
      <c r="AF1087" s="76">
        <v>12175</v>
      </c>
      <c r="AG1087" s="76">
        <v>7019</v>
      </c>
      <c r="AH1087" s="76"/>
      <c r="AI1087" s="76" t="s">
        <v>5536</v>
      </c>
      <c r="AJ1087" s="76" t="s">
        <v>6272</v>
      </c>
      <c r="AK1087" s="76"/>
      <c r="AL1087" s="76"/>
      <c r="AM1087" s="78">
        <v>40728.771192129629</v>
      </c>
      <c r="AN1087" s="76" t="s">
        <v>8071</v>
      </c>
      <c r="AO1087" s="81" t="s">
        <v>9156</v>
      </c>
      <c r="AP1087" s="76" t="s">
        <v>66</v>
      </c>
      <c r="AQ1087" s="48" t="s">
        <v>2309</v>
      </c>
      <c r="AR1087" s="48" t="s">
        <v>2309</v>
      </c>
      <c r="AS1087" s="48" t="s">
        <v>2350</v>
      </c>
      <c r="AT1087" s="48" t="s">
        <v>2350</v>
      </c>
      <c r="AU1087" s="48"/>
      <c r="AV1087" s="48"/>
      <c r="AW1087" s="102" t="s">
        <v>11170</v>
      </c>
      <c r="AX1087" s="102" t="s">
        <v>11170</v>
      </c>
      <c r="AY1087" s="102" t="s">
        <v>11857</v>
      </c>
      <c r="AZ1087" s="102" t="s">
        <v>11857</v>
      </c>
      <c r="BA1087" s="2"/>
      <c r="BB1087" s="3"/>
      <c r="BC1087" s="3"/>
      <c r="BD1087" s="3"/>
      <c r="BE1087" s="3"/>
    </row>
    <row r="1088" spans="1:57" x14ac:dyDescent="0.3">
      <c r="A1088" s="62" t="s">
        <v>1402</v>
      </c>
      <c r="B1088" s="63"/>
      <c r="C1088" s="63"/>
      <c r="D1088" s="64"/>
      <c r="E1088" s="66"/>
      <c r="F1088" s="98" t="s">
        <v>7928</v>
      </c>
      <c r="G1088" s="63"/>
      <c r="H1088" s="67"/>
      <c r="I1088" s="68"/>
      <c r="J1088" s="68"/>
      <c r="K1088" s="67" t="s">
        <v>10387</v>
      </c>
      <c r="L1088" s="71"/>
      <c r="M1088" s="72">
        <v>8671.97265625</v>
      </c>
      <c r="N1088" s="72">
        <v>2141.157958984375</v>
      </c>
      <c r="O1088" s="73"/>
      <c r="P1088" s="74"/>
      <c r="Q1088" s="74"/>
      <c r="R1088" s="84"/>
      <c r="S1088" s="48">
        <v>1</v>
      </c>
      <c r="T1088" s="48">
        <v>0</v>
      </c>
      <c r="U1088" s="49">
        <v>0</v>
      </c>
      <c r="V1088" s="49">
        <v>1</v>
      </c>
      <c r="W1088" s="49">
        <v>0</v>
      </c>
      <c r="X1088" s="49">
        <v>1</v>
      </c>
      <c r="Y1088" s="49">
        <v>0</v>
      </c>
      <c r="Z1088" s="49">
        <v>0</v>
      </c>
      <c r="AA1088" s="69">
        <v>1088</v>
      </c>
      <c r="AB1088" s="69"/>
      <c r="AC1088" s="70"/>
      <c r="AD1088" s="76">
        <v>1</v>
      </c>
      <c r="AE1088" s="76">
        <v>638713</v>
      </c>
      <c r="AF1088" s="76">
        <v>22726</v>
      </c>
      <c r="AG1088" s="76">
        <v>12539</v>
      </c>
      <c r="AH1088" s="76"/>
      <c r="AI1088" s="76" t="s">
        <v>5537</v>
      </c>
      <c r="AJ1088" s="76" t="s">
        <v>6273</v>
      </c>
      <c r="AK1088" s="81" t="s">
        <v>6797</v>
      </c>
      <c r="AL1088" s="76"/>
      <c r="AM1088" s="78">
        <v>39084.203310185185</v>
      </c>
      <c r="AN1088" s="76" t="s">
        <v>8071</v>
      </c>
      <c r="AO1088" s="81" t="s">
        <v>9157</v>
      </c>
      <c r="AP1088" s="76" t="s">
        <v>65</v>
      </c>
      <c r="AQ1088" s="48"/>
      <c r="AR1088" s="48"/>
      <c r="AS1088" s="48"/>
      <c r="AT1088" s="48"/>
      <c r="AU1088" s="48"/>
      <c r="AV1088" s="48"/>
      <c r="AW1088" s="48"/>
      <c r="AX1088" s="48"/>
      <c r="AY1088" s="48"/>
      <c r="AZ1088" s="48"/>
      <c r="BA1088" s="2"/>
      <c r="BB1088" s="3"/>
      <c r="BC1088" s="3"/>
      <c r="BD1088" s="3"/>
      <c r="BE1088" s="3"/>
    </row>
    <row r="1089" spans="1:57" x14ac:dyDescent="0.3">
      <c r="A1089" s="62" t="s">
        <v>1031</v>
      </c>
      <c r="B1089" s="63"/>
      <c r="C1089" s="63"/>
      <c r="D1089" s="64"/>
      <c r="E1089" s="66"/>
      <c r="F1089" s="98" t="s">
        <v>7929</v>
      </c>
      <c r="G1089" s="63"/>
      <c r="H1089" s="67"/>
      <c r="I1089" s="68"/>
      <c r="J1089" s="68"/>
      <c r="K1089" s="67" t="s">
        <v>10388</v>
      </c>
      <c r="L1089" s="71"/>
      <c r="M1089" s="72">
        <v>5995.6181640625</v>
      </c>
      <c r="N1089" s="72">
        <v>9714.1240234375</v>
      </c>
      <c r="O1089" s="73"/>
      <c r="P1089" s="74"/>
      <c r="Q1089" s="74"/>
      <c r="R1089" s="84"/>
      <c r="S1089" s="48">
        <v>1</v>
      </c>
      <c r="T1089" s="48">
        <v>1</v>
      </c>
      <c r="U1089" s="49">
        <v>0</v>
      </c>
      <c r="V1089" s="49">
        <v>0</v>
      </c>
      <c r="W1089" s="49">
        <v>0</v>
      </c>
      <c r="X1089" s="49">
        <v>1</v>
      </c>
      <c r="Y1089" s="49">
        <v>0</v>
      </c>
      <c r="Z1089" s="49" t="s">
        <v>10536</v>
      </c>
      <c r="AA1089" s="69">
        <v>1089</v>
      </c>
      <c r="AB1089" s="69"/>
      <c r="AC1089" s="70"/>
      <c r="AD1089" s="76">
        <v>810</v>
      </c>
      <c r="AE1089" s="76">
        <v>2751</v>
      </c>
      <c r="AF1089" s="76">
        <v>13324</v>
      </c>
      <c r="AG1089" s="76">
        <v>11604</v>
      </c>
      <c r="AH1089" s="76"/>
      <c r="AI1089" s="76" t="s">
        <v>5538</v>
      </c>
      <c r="AJ1089" s="76" t="s">
        <v>5908</v>
      </c>
      <c r="AK1089" s="76"/>
      <c r="AL1089" s="76"/>
      <c r="AM1089" s="78">
        <v>41504.391851851855</v>
      </c>
      <c r="AN1089" s="76" t="s">
        <v>8071</v>
      </c>
      <c r="AO1089" s="81" t="s">
        <v>9158</v>
      </c>
      <c r="AP1089" s="76" t="s">
        <v>66</v>
      </c>
      <c r="AQ1089" s="48"/>
      <c r="AR1089" s="48"/>
      <c r="AS1089" s="48"/>
      <c r="AT1089" s="48"/>
      <c r="AU1089" s="48"/>
      <c r="AV1089" s="48"/>
      <c r="AW1089" s="102" t="s">
        <v>11171</v>
      </c>
      <c r="AX1089" s="102" t="s">
        <v>11171</v>
      </c>
      <c r="AY1089" s="102" t="s">
        <v>11858</v>
      </c>
      <c r="AZ1089" s="102" t="s">
        <v>11858</v>
      </c>
      <c r="BA1089" s="2"/>
      <c r="BB1089" s="3"/>
      <c r="BC1089" s="3"/>
      <c r="BD1089" s="3"/>
      <c r="BE1089" s="3"/>
    </row>
    <row r="1090" spans="1:57" x14ac:dyDescent="0.3">
      <c r="A1090" s="62" t="s">
        <v>1032</v>
      </c>
      <c r="B1090" s="63"/>
      <c r="C1090" s="63"/>
      <c r="D1090" s="64"/>
      <c r="E1090" s="66"/>
      <c r="F1090" s="98" t="s">
        <v>7930</v>
      </c>
      <c r="G1090" s="63"/>
      <c r="H1090" s="67"/>
      <c r="I1090" s="68"/>
      <c r="J1090" s="68"/>
      <c r="K1090" s="67" t="s">
        <v>10389</v>
      </c>
      <c r="L1090" s="71"/>
      <c r="M1090" s="72">
        <v>925.82574462890625</v>
      </c>
      <c r="N1090" s="72">
        <v>2054.831787109375</v>
      </c>
      <c r="O1090" s="73"/>
      <c r="P1090" s="74"/>
      <c r="Q1090" s="74"/>
      <c r="R1090" s="84"/>
      <c r="S1090" s="48">
        <v>0</v>
      </c>
      <c r="T1090" s="48">
        <v>1</v>
      </c>
      <c r="U1090" s="49">
        <v>0</v>
      </c>
      <c r="V1090" s="49">
        <v>5.9170000000000004E-3</v>
      </c>
      <c r="W1090" s="49">
        <v>0</v>
      </c>
      <c r="X1090" s="49">
        <v>0.53480000000000005</v>
      </c>
      <c r="Y1090" s="49">
        <v>0</v>
      </c>
      <c r="Z1090" s="49">
        <v>0</v>
      </c>
      <c r="AA1090" s="69">
        <v>1090</v>
      </c>
      <c r="AB1090" s="69"/>
      <c r="AC1090" s="70"/>
      <c r="AD1090" s="76">
        <v>3484</v>
      </c>
      <c r="AE1090" s="76">
        <v>1257</v>
      </c>
      <c r="AF1090" s="76">
        <v>17087</v>
      </c>
      <c r="AG1090" s="76">
        <v>47810</v>
      </c>
      <c r="AH1090" s="76"/>
      <c r="AI1090" s="76" t="s">
        <v>5539</v>
      </c>
      <c r="AJ1090" s="76"/>
      <c r="AK1090" s="81" t="s">
        <v>6798</v>
      </c>
      <c r="AL1090" s="76"/>
      <c r="AM1090" s="78">
        <v>40856.958449074074</v>
      </c>
      <c r="AN1090" s="76" t="s">
        <v>8071</v>
      </c>
      <c r="AO1090" s="81" t="s">
        <v>9159</v>
      </c>
      <c r="AP1090" s="76" t="s">
        <v>66</v>
      </c>
      <c r="AQ1090" s="48"/>
      <c r="AR1090" s="48"/>
      <c r="AS1090" s="48"/>
      <c r="AT1090" s="48"/>
      <c r="AU1090" s="48"/>
      <c r="AV1090" s="48"/>
      <c r="AW1090" s="102" t="s">
        <v>11172</v>
      </c>
      <c r="AX1090" s="102" t="s">
        <v>11172</v>
      </c>
      <c r="AY1090" s="102" t="s">
        <v>11859</v>
      </c>
      <c r="AZ1090" s="102" t="s">
        <v>11859</v>
      </c>
      <c r="BA1090" s="2"/>
      <c r="BB1090" s="3"/>
      <c r="BC1090" s="3"/>
      <c r="BD1090" s="3"/>
      <c r="BE1090" s="3"/>
    </row>
    <row r="1091" spans="1:57" x14ac:dyDescent="0.3">
      <c r="A1091" s="62" t="s">
        <v>1033</v>
      </c>
      <c r="B1091" s="63"/>
      <c r="C1091" s="63"/>
      <c r="D1091" s="64"/>
      <c r="E1091" s="66"/>
      <c r="F1091" s="98" t="s">
        <v>7931</v>
      </c>
      <c r="G1091" s="63"/>
      <c r="H1091" s="67"/>
      <c r="I1091" s="68"/>
      <c r="J1091" s="68"/>
      <c r="K1091" s="67" t="s">
        <v>10390</v>
      </c>
      <c r="L1091" s="71"/>
      <c r="M1091" s="72">
        <v>8697.5869140625</v>
      </c>
      <c r="N1091" s="72">
        <v>9227.9248046875</v>
      </c>
      <c r="O1091" s="73"/>
      <c r="P1091" s="74"/>
      <c r="Q1091" s="74"/>
      <c r="R1091" s="84"/>
      <c r="S1091" s="48">
        <v>1</v>
      </c>
      <c r="T1091" s="48">
        <v>1</v>
      </c>
      <c r="U1091" s="49">
        <v>0</v>
      </c>
      <c r="V1091" s="49">
        <v>0</v>
      </c>
      <c r="W1091" s="49">
        <v>0</v>
      </c>
      <c r="X1091" s="49">
        <v>1</v>
      </c>
      <c r="Y1091" s="49">
        <v>0</v>
      </c>
      <c r="Z1091" s="49" t="s">
        <v>10536</v>
      </c>
      <c r="AA1091" s="69">
        <v>1091</v>
      </c>
      <c r="AB1091" s="69"/>
      <c r="AC1091" s="70"/>
      <c r="AD1091" s="76">
        <v>808</v>
      </c>
      <c r="AE1091" s="76">
        <v>1041</v>
      </c>
      <c r="AF1091" s="76">
        <v>70538</v>
      </c>
      <c r="AG1091" s="76">
        <v>337</v>
      </c>
      <c r="AH1091" s="76"/>
      <c r="AI1091" s="76" t="s">
        <v>5540</v>
      </c>
      <c r="AJ1091" s="76" t="s">
        <v>6274</v>
      </c>
      <c r="AK1091" s="76"/>
      <c r="AL1091" s="76"/>
      <c r="AM1091" s="78">
        <v>40679.078229166669</v>
      </c>
      <c r="AN1091" s="76" t="s">
        <v>8071</v>
      </c>
      <c r="AO1091" s="81" t="s">
        <v>9160</v>
      </c>
      <c r="AP1091" s="76" t="s">
        <v>66</v>
      </c>
      <c r="AQ1091" s="48"/>
      <c r="AR1091" s="48"/>
      <c r="AS1091" s="48"/>
      <c r="AT1091" s="48"/>
      <c r="AU1091" s="48"/>
      <c r="AV1091" s="48"/>
      <c r="AW1091" s="102" t="s">
        <v>11173</v>
      </c>
      <c r="AX1091" s="102" t="s">
        <v>11173</v>
      </c>
      <c r="AY1091" s="102" t="s">
        <v>11860</v>
      </c>
      <c r="AZ1091" s="102" t="s">
        <v>11860</v>
      </c>
      <c r="BA1091" s="2"/>
      <c r="BB1091" s="3"/>
      <c r="BC1091" s="3"/>
      <c r="BD1091" s="3"/>
      <c r="BE1091" s="3"/>
    </row>
    <row r="1092" spans="1:57" x14ac:dyDescent="0.3">
      <c r="A1092" s="62" t="s">
        <v>1034</v>
      </c>
      <c r="B1092" s="63"/>
      <c r="C1092" s="63"/>
      <c r="D1092" s="64"/>
      <c r="E1092" s="66"/>
      <c r="F1092" s="98" t="s">
        <v>7932</v>
      </c>
      <c r="G1092" s="63"/>
      <c r="H1092" s="67"/>
      <c r="I1092" s="68"/>
      <c r="J1092" s="68"/>
      <c r="K1092" s="67" t="s">
        <v>10391</v>
      </c>
      <c r="L1092" s="71"/>
      <c r="M1092" s="72">
        <v>6559.56103515625</v>
      </c>
      <c r="N1092" s="72">
        <v>9256.4033203125</v>
      </c>
      <c r="O1092" s="73"/>
      <c r="P1092" s="74"/>
      <c r="Q1092" s="74"/>
      <c r="R1092" s="84"/>
      <c r="S1092" s="48">
        <v>1</v>
      </c>
      <c r="T1092" s="48">
        <v>1</v>
      </c>
      <c r="U1092" s="49">
        <v>0</v>
      </c>
      <c r="V1092" s="49">
        <v>0</v>
      </c>
      <c r="W1092" s="49">
        <v>0</v>
      </c>
      <c r="X1092" s="49">
        <v>1</v>
      </c>
      <c r="Y1092" s="49">
        <v>0</v>
      </c>
      <c r="Z1092" s="49" t="s">
        <v>10536</v>
      </c>
      <c r="AA1092" s="69">
        <v>1092</v>
      </c>
      <c r="AB1092" s="69"/>
      <c r="AC1092" s="70"/>
      <c r="AD1092" s="76">
        <v>1251</v>
      </c>
      <c r="AE1092" s="76">
        <v>919</v>
      </c>
      <c r="AF1092" s="76">
        <v>6832</v>
      </c>
      <c r="AG1092" s="76">
        <v>13522</v>
      </c>
      <c r="AH1092" s="76"/>
      <c r="AI1092" s="76" t="s">
        <v>5541</v>
      </c>
      <c r="AJ1092" s="76" t="s">
        <v>5822</v>
      </c>
      <c r="AK1092" s="76"/>
      <c r="AL1092" s="76"/>
      <c r="AM1092" s="78">
        <v>40508.86310185185</v>
      </c>
      <c r="AN1092" s="76" t="s">
        <v>8071</v>
      </c>
      <c r="AO1092" s="81" t="s">
        <v>9161</v>
      </c>
      <c r="AP1092" s="76" t="s">
        <v>66</v>
      </c>
      <c r="AQ1092" s="48" t="s">
        <v>2310</v>
      </c>
      <c r="AR1092" s="48" t="s">
        <v>2310</v>
      </c>
      <c r="AS1092" s="48" t="s">
        <v>2350</v>
      </c>
      <c r="AT1092" s="48" t="s">
        <v>2350</v>
      </c>
      <c r="AU1092" s="48"/>
      <c r="AV1092" s="48"/>
      <c r="AW1092" s="102" t="s">
        <v>11174</v>
      </c>
      <c r="AX1092" s="102" t="s">
        <v>11174</v>
      </c>
      <c r="AY1092" s="102" t="s">
        <v>11861</v>
      </c>
      <c r="AZ1092" s="102" t="s">
        <v>11861</v>
      </c>
      <c r="BA1092" s="2"/>
      <c r="BB1092" s="3"/>
      <c r="BC1092" s="3"/>
      <c r="BD1092" s="3"/>
      <c r="BE1092" s="3"/>
    </row>
    <row r="1093" spans="1:57" x14ac:dyDescent="0.3">
      <c r="A1093" s="62" t="s">
        <v>1035</v>
      </c>
      <c r="B1093" s="63"/>
      <c r="C1093" s="63"/>
      <c r="D1093" s="64"/>
      <c r="E1093" s="66"/>
      <c r="F1093" s="98" t="s">
        <v>7933</v>
      </c>
      <c r="G1093" s="63"/>
      <c r="H1093" s="67"/>
      <c r="I1093" s="68"/>
      <c r="J1093" s="68"/>
      <c r="K1093" s="67" t="s">
        <v>10392</v>
      </c>
      <c r="L1093" s="71"/>
      <c r="M1093" s="72">
        <v>9165.75</v>
      </c>
      <c r="N1093" s="72">
        <v>2203.521728515625</v>
      </c>
      <c r="O1093" s="73"/>
      <c r="P1093" s="74"/>
      <c r="Q1093" s="74"/>
      <c r="R1093" s="84"/>
      <c r="S1093" s="48">
        <v>0</v>
      </c>
      <c r="T1093" s="48">
        <v>1</v>
      </c>
      <c r="U1093" s="49">
        <v>0</v>
      </c>
      <c r="V1093" s="49">
        <v>1</v>
      </c>
      <c r="W1093" s="49">
        <v>0</v>
      </c>
      <c r="X1093" s="49">
        <v>1</v>
      </c>
      <c r="Y1093" s="49">
        <v>0</v>
      </c>
      <c r="Z1093" s="49">
        <v>0</v>
      </c>
      <c r="AA1093" s="69">
        <v>1093</v>
      </c>
      <c r="AB1093" s="69"/>
      <c r="AC1093" s="70"/>
      <c r="AD1093" s="76">
        <v>747</v>
      </c>
      <c r="AE1093" s="76">
        <v>1222</v>
      </c>
      <c r="AF1093" s="76">
        <v>171697</v>
      </c>
      <c r="AG1093" s="76">
        <v>55971</v>
      </c>
      <c r="AH1093" s="76"/>
      <c r="AI1093" s="76" t="s">
        <v>5542</v>
      </c>
      <c r="AJ1093" s="76" t="s">
        <v>6275</v>
      </c>
      <c r="AK1093" s="81" t="s">
        <v>6799</v>
      </c>
      <c r="AL1093" s="76"/>
      <c r="AM1093" s="78">
        <v>40807.679456018515</v>
      </c>
      <c r="AN1093" s="76" t="s">
        <v>8071</v>
      </c>
      <c r="AO1093" s="81" t="s">
        <v>9162</v>
      </c>
      <c r="AP1093" s="76" t="s">
        <v>66</v>
      </c>
      <c r="AQ1093" s="48"/>
      <c r="AR1093" s="48"/>
      <c r="AS1093" s="48"/>
      <c r="AT1093" s="48"/>
      <c r="AU1093" s="48"/>
      <c r="AV1093" s="48"/>
      <c r="AW1093" s="102" t="s">
        <v>11175</v>
      </c>
      <c r="AX1093" s="102" t="s">
        <v>11175</v>
      </c>
      <c r="AY1093" s="102" t="s">
        <v>11862</v>
      </c>
      <c r="AZ1093" s="102" t="s">
        <v>11862</v>
      </c>
      <c r="BA1093" s="2"/>
      <c r="BB1093" s="3"/>
      <c r="BC1093" s="3"/>
      <c r="BD1093" s="3"/>
      <c r="BE1093" s="3"/>
    </row>
    <row r="1094" spans="1:57" x14ac:dyDescent="0.3">
      <c r="A1094" s="62" t="s">
        <v>1403</v>
      </c>
      <c r="B1094" s="63"/>
      <c r="C1094" s="63"/>
      <c r="D1094" s="64"/>
      <c r="E1094" s="66"/>
      <c r="F1094" s="98" t="s">
        <v>7934</v>
      </c>
      <c r="G1094" s="63"/>
      <c r="H1094" s="67"/>
      <c r="I1094" s="68"/>
      <c r="J1094" s="68"/>
      <c r="K1094" s="67" t="s">
        <v>10393</v>
      </c>
      <c r="L1094" s="71"/>
      <c r="M1094" s="72">
        <v>9042.3056640625</v>
      </c>
      <c r="N1094" s="72">
        <v>2141.157958984375</v>
      </c>
      <c r="O1094" s="73"/>
      <c r="P1094" s="74"/>
      <c r="Q1094" s="74"/>
      <c r="R1094" s="84"/>
      <c r="S1094" s="48">
        <v>1</v>
      </c>
      <c r="T1094" s="48">
        <v>0</v>
      </c>
      <c r="U1094" s="49">
        <v>0</v>
      </c>
      <c r="V1094" s="49">
        <v>1</v>
      </c>
      <c r="W1094" s="49">
        <v>0</v>
      </c>
      <c r="X1094" s="49">
        <v>1</v>
      </c>
      <c r="Y1094" s="49">
        <v>0</v>
      </c>
      <c r="Z1094" s="49">
        <v>0</v>
      </c>
      <c r="AA1094" s="69">
        <v>1094</v>
      </c>
      <c r="AB1094" s="69"/>
      <c r="AC1094" s="70"/>
      <c r="AD1094" s="76">
        <v>815</v>
      </c>
      <c r="AE1094" s="76">
        <v>620</v>
      </c>
      <c r="AF1094" s="76">
        <v>11713</v>
      </c>
      <c r="AG1094" s="76">
        <v>15878</v>
      </c>
      <c r="AH1094" s="76"/>
      <c r="AI1094" s="76" t="s">
        <v>5543</v>
      </c>
      <c r="AJ1094" s="76" t="s">
        <v>5686</v>
      </c>
      <c r="AK1094" s="81" t="s">
        <v>6800</v>
      </c>
      <c r="AL1094" s="76"/>
      <c r="AM1094" s="78">
        <v>43008.93608796296</v>
      </c>
      <c r="AN1094" s="76" t="s">
        <v>8071</v>
      </c>
      <c r="AO1094" s="81" t="s">
        <v>9163</v>
      </c>
      <c r="AP1094" s="76" t="s">
        <v>65</v>
      </c>
      <c r="AQ1094" s="48"/>
      <c r="AR1094" s="48"/>
      <c r="AS1094" s="48"/>
      <c r="AT1094" s="48"/>
      <c r="AU1094" s="48"/>
      <c r="AV1094" s="48"/>
      <c r="AW1094" s="48"/>
      <c r="AX1094" s="48"/>
      <c r="AY1094" s="48"/>
      <c r="AZ1094" s="48"/>
      <c r="BA1094" s="2"/>
      <c r="BB1094" s="3"/>
      <c r="BC1094" s="3"/>
      <c r="BD1094" s="3"/>
      <c r="BE1094" s="3"/>
    </row>
    <row r="1095" spans="1:57" x14ac:dyDescent="0.3">
      <c r="A1095" s="62" t="s">
        <v>1036</v>
      </c>
      <c r="B1095" s="63"/>
      <c r="C1095" s="63"/>
      <c r="D1095" s="64"/>
      <c r="E1095" s="66"/>
      <c r="F1095" s="98" t="s">
        <v>7935</v>
      </c>
      <c r="G1095" s="63"/>
      <c r="H1095" s="67"/>
      <c r="I1095" s="68"/>
      <c r="J1095" s="68"/>
      <c r="K1095" s="67" t="s">
        <v>10394</v>
      </c>
      <c r="L1095" s="71"/>
      <c r="M1095" s="72">
        <v>7571.36376953125</v>
      </c>
      <c r="N1095" s="72">
        <v>9618.224609375</v>
      </c>
      <c r="O1095" s="73"/>
      <c r="P1095" s="74"/>
      <c r="Q1095" s="74"/>
      <c r="R1095" s="84"/>
      <c r="S1095" s="48">
        <v>1</v>
      </c>
      <c r="T1095" s="48">
        <v>1</v>
      </c>
      <c r="U1095" s="49">
        <v>0</v>
      </c>
      <c r="V1095" s="49">
        <v>0</v>
      </c>
      <c r="W1095" s="49">
        <v>0</v>
      </c>
      <c r="X1095" s="49">
        <v>1</v>
      </c>
      <c r="Y1095" s="49">
        <v>0</v>
      </c>
      <c r="Z1095" s="49" t="s">
        <v>10536</v>
      </c>
      <c r="AA1095" s="69">
        <v>1095</v>
      </c>
      <c r="AB1095" s="69"/>
      <c r="AC1095" s="70"/>
      <c r="AD1095" s="76">
        <v>1736</v>
      </c>
      <c r="AE1095" s="76">
        <v>1470</v>
      </c>
      <c r="AF1095" s="76">
        <v>26891</v>
      </c>
      <c r="AG1095" s="76">
        <v>2869</v>
      </c>
      <c r="AH1095" s="76"/>
      <c r="AI1095" s="76" t="s">
        <v>5544</v>
      </c>
      <c r="AJ1095" s="76"/>
      <c r="AK1095" s="76"/>
      <c r="AL1095" s="76"/>
      <c r="AM1095" s="78">
        <v>40634.683136574073</v>
      </c>
      <c r="AN1095" s="76" t="s">
        <v>8071</v>
      </c>
      <c r="AO1095" s="81" t="s">
        <v>9164</v>
      </c>
      <c r="AP1095" s="76" t="s">
        <v>66</v>
      </c>
      <c r="AQ1095" s="48"/>
      <c r="AR1095" s="48"/>
      <c r="AS1095" s="48"/>
      <c r="AT1095" s="48"/>
      <c r="AU1095" s="48"/>
      <c r="AV1095" s="48"/>
      <c r="AW1095" s="102" t="s">
        <v>11176</v>
      </c>
      <c r="AX1095" s="102" t="s">
        <v>11176</v>
      </c>
      <c r="AY1095" s="102" t="s">
        <v>11863</v>
      </c>
      <c r="AZ1095" s="102" t="s">
        <v>11863</v>
      </c>
      <c r="BA1095" s="2"/>
      <c r="BB1095" s="3"/>
      <c r="BC1095" s="3"/>
      <c r="BD1095" s="3"/>
      <c r="BE1095" s="3"/>
    </row>
    <row r="1096" spans="1:57" x14ac:dyDescent="0.3">
      <c r="A1096" s="62" t="s">
        <v>1037</v>
      </c>
      <c r="B1096" s="63"/>
      <c r="C1096" s="63"/>
      <c r="D1096" s="64"/>
      <c r="E1096" s="66"/>
      <c r="F1096" s="98" t="s">
        <v>7936</v>
      </c>
      <c r="G1096" s="63"/>
      <c r="H1096" s="67"/>
      <c r="I1096" s="68"/>
      <c r="J1096" s="68"/>
      <c r="K1096" s="67" t="s">
        <v>10395</v>
      </c>
      <c r="L1096" s="71"/>
      <c r="M1096" s="72">
        <v>7283.22216796875</v>
      </c>
      <c r="N1096" s="72">
        <v>5012.81884765625</v>
      </c>
      <c r="O1096" s="73"/>
      <c r="P1096" s="74"/>
      <c r="Q1096" s="74"/>
      <c r="R1096" s="84"/>
      <c r="S1096" s="48">
        <v>0</v>
      </c>
      <c r="T1096" s="48">
        <v>1</v>
      </c>
      <c r="U1096" s="49">
        <v>0</v>
      </c>
      <c r="V1096" s="49">
        <v>0.14285700000000001</v>
      </c>
      <c r="W1096" s="49">
        <v>0</v>
      </c>
      <c r="X1096" s="49">
        <v>0.65540500000000002</v>
      </c>
      <c r="Y1096" s="49">
        <v>0</v>
      </c>
      <c r="Z1096" s="49">
        <v>0</v>
      </c>
      <c r="AA1096" s="69">
        <v>1096</v>
      </c>
      <c r="AB1096" s="69"/>
      <c r="AC1096" s="70"/>
      <c r="AD1096" s="76">
        <v>617</v>
      </c>
      <c r="AE1096" s="76">
        <v>621</v>
      </c>
      <c r="AF1096" s="76">
        <v>10514</v>
      </c>
      <c r="AG1096" s="76">
        <v>1942</v>
      </c>
      <c r="AH1096" s="76"/>
      <c r="AI1096" s="76" t="s">
        <v>5545</v>
      </c>
      <c r="AJ1096" s="76" t="s">
        <v>6276</v>
      </c>
      <c r="AK1096" s="76"/>
      <c r="AL1096" s="76"/>
      <c r="AM1096" s="78">
        <v>43031.956516203703</v>
      </c>
      <c r="AN1096" s="76" t="s">
        <v>8071</v>
      </c>
      <c r="AO1096" s="81" t="s">
        <v>9165</v>
      </c>
      <c r="AP1096" s="76" t="s">
        <v>66</v>
      </c>
      <c r="AQ1096" s="48"/>
      <c r="AR1096" s="48"/>
      <c r="AS1096" s="48"/>
      <c r="AT1096" s="48"/>
      <c r="AU1096" s="48"/>
      <c r="AV1096" s="48"/>
      <c r="AW1096" s="102" t="s">
        <v>11177</v>
      </c>
      <c r="AX1096" s="102" t="s">
        <v>11177</v>
      </c>
      <c r="AY1096" s="102" t="s">
        <v>11864</v>
      </c>
      <c r="AZ1096" s="102" t="s">
        <v>11864</v>
      </c>
      <c r="BA1096" s="2"/>
      <c r="BB1096" s="3"/>
      <c r="BC1096" s="3"/>
      <c r="BD1096" s="3"/>
      <c r="BE1096" s="3"/>
    </row>
    <row r="1097" spans="1:57" x14ac:dyDescent="0.3">
      <c r="A1097" s="62" t="s">
        <v>1038</v>
      </c>
      <c r="B1097" s="63"/>
      <c r="C1097" s="63"/>
      <c r="D1097" s="64"/>
      <c r="E1097" s="66"/>
      <c r="F1097" s="98" t="s">
        <v>7937</v>
      </c>
      <c r="G1097" s="63"/>
      <c r="H1097" s="67"/>
      <c r="I1097" s="68"/>
      <c r="J1097" s="68"/>
      <c r="K1097" s="67" t="s">
        <v>10396</v>
      </c>
      <c r="L1097" s="71"/>
      <c r="M1097" s="72">
        <v>7667.16552734375</v>
      </c>
      <c r="N1097" s="72">
        <v>6784.2666015625</v>
      </c>
      <c r="O1097" s="73"/>
      <c r="P1097" s="74"/>
      <c r="Q1097" s="74"/>
      <c r="R1097" s="84"/>
      <c r="S1097" s="48">
        <v>0</v>
      </c>
      <c r="T1097" s="48">
        <v>1</v>
      </c>
      <c r="U1097" s="49">
        <v>0</v>
      </c>
      <c r="V1097" s="49">
        <v>6.9439999999999997E-3</v>
      </c>
      <c r="W1097" s="49">
        <v>0</v>
      </c>
      <c r="X1097" s="49">
        <v>0.54690300000000003</v>
      </c>
      <c r="Y1097" s="49">
        <v>0</v>
      </c>
      <c r="Z1097" s="49">
        <v>0</v>
      </c>
      <c r="AA1097" s="69">
        <v>1097</v>
      </c>
      <c r="AB1097" s="69"/>
      <c r="AC1097" s="70"/>
      <c r="AD1097" s="76">
        <v>116</v>
      </c>
      <c r="AE1097" s="76">
        <v>246</v>
      </c>
      <c r="AF1097" s="76">
        <v>14886</v>
      </c>
      <c r="AG1097" s="76">
        <v>90297</v>
      </c>
      <c r="AH1097" s="76"/>
      <c r="AI1097" s="76"/>
      <c r="AJ1097" s="76" t="s">
        <v>5666</v>
      </c>
      <c r="AK1097" s="76"/>
      <c r="AL1097" s="76"/>
      <c r="AM1097" s="78">
        <v>40479.376006944447</v>
      </c>
      <c r="AN1097" s="76" t="s">
        <v>8071</v>
      </c>
      <c r="AO1097" s="81" t="s">
        <v>9166</v>
      </c>
      <c r="AP1097" s="76" t="s">
        <v>66</v>
      </c>
      <c r="AQ1097" s="48" t="s">
        <v>2126</v>
      </c>
      <c r="AR1097" s="48" t="s">
        <v>2126</v>
      </c>
      <c r="AS1097" s="48" t="s">
        <v>2350</v>
      </c>
      <c r="AT1097" s="48" t="s">
        <v>2350</v>
      </c>
      <c r="AU1097" s="48"/>
      <c r="AV1097" s="48"/>
      <c r="AW1097" s="102" t="s">
        <v>10618</v>
      </c>
      <c r="AX1097" s="102" t="s">
        <v>10618</v>
      </c>
      <c r="AY1097" s="102" t="s">
        <v>11307</v>
      </c>
      <c r="AZ1097" s="102" t="s">
        <v>11307</v>
      </c>
      <c r="BA1097" s="2"/>
      <c r="BB1097" s="3"/>
      <c r="BC1097" s="3"/>
      <c r="BD1097" s="3"/>
      <c r="BE1097" s="3"/>
    </row>
    <row r="1098" spans="1:57" x14ac:dyDescent="0.3">
      <c r="A1098" s="62" t="s">
        <v>1039</v>
      </c>
      <c r="B1098" s="63"/>
      <c r="C1098" s="63"/>
      <c r="D1098" s="64"/>
      <c r="E1098" s="66"/>
      <c r="F1098" s="98" t="s">
        <v>7938</v>
      </c>
      <c r="G1098" s="63"/>
      <c r="H1098" s="67"/>
      <c r="I1098" s="68"/>
      <c r="J1098" s="68"/>
      <c r="K1098" s="67" t="s">
        <v>10397</v>
      </c>
      <c r="L1098" s="71"/>
      <c r="M1098" s="72">
        <v>1010.8610229492188</v>
      </c>
      <c r="N1098" s="72">
        <v>4822.01513671875</v>
      </c>
      <c r="O1098" s="73"/>
      <c r="P1098" s="74"/>
      <c r="Q1098" s="74"/>
      <c r="R1098" s="84"/>
      <c r="S1098" s="48">
        <v>0</v>
      </c>
      <c r="T1098" s="48">
        <v>1</v>
      </c>
      <c r="U1098" s="49">
        <v>0</v>
      </c>
      <c r="V1098" s="49">
        <v>6.1729999999999997E-3</v>
      </c>
      <c r="W1098" s="49">
        <v>0</v>
      </c>
      <c r="X1098" s="49">
        <v>0.54322700000000002</v>
      </c>
      <c r="Y1098" s="49">
        <v>0</v>
      </c>
      <c r="Z1098" s="49">
        <v>0</v>
      </c>
      <c r="AA1098" s="69">
        <v>1098</v>
      </c>
      <c r="AB1098" s="69"/>
      <c r="AC1098" s="70"/>
      <c r="AD1098" s="76">
        <v>134</v>
      </c>
      <c r="AE1098" s="76">
        <v>80</v>
      </c>
      <c r="AF1098" s="76">
        <v>4181</v>
      </c>
      <c r="AG1098" s="76">
        <v>1307</v>
      </c>
      <c r="AH1098" s="76"/>
      <c r="AI1098" s="76" t="s">
        <v>5546</v>
      </c>
      <c r="AJ1098" s="76"/>
      <c r="AK1098" s="76"/>
      <c r="AL1098" s="76"/>
      <c r="AM1098" s="78">
        <v>41344.563969907409</v>
      </c>
      <c r="AN1098" s="76" t="s">
        <v>8071</v>
      </c>
      <c r="AO1098" s="81" t="s">
        <v>9167</v>
      </c>
      <c r="AP1098" s="76" t="s">
        <v>66</v>
      </c>
      <c r="AQ1098" s="48"/>
      <c r="AR1098" s="48"/>
      <c r="AS1098" s="48"/>
      <c r="AT1098" s="48"/>
      <c r="AU1098" s="48"/>
      <c r="AV1098" s="48"/>
      <c r="AW1098" s="102" t="s">
        <v>10901</v>
      </c>
      <c r="AX1098" s="102" t="s">
        <v>10901</v>
      </c>
      <c r="AY1098" s="102" t="s">
        <v>11589</v>
      </c>
      <c r="AZ1098" s="102" t="s">
        <v>11589</v>
      </c>
      <c r="BA1098" s="2"/>
      <c r="BB1098" s="3"/>
      <c r="BC1098" s="3"/>
      <c r="BD1098" s="3"/>
      <c r="BE1098" s="3"/>
    </row>
    <row r="1099" spans="1:57" x14ac:dyDescent="0.3">
      <c r="A1099" s="62" t="s">
        <v>1040</v>
      </c>
      <c r="B1099" s="63"/>
      <c r="C1099" s="63"/>
      <c r="D1099" s="64"/>
      <c r="E1099" s="66"/>
      <c r="F1099" s="98" t="s">
        <v>7939</v>
      </c>
      <c r="G1099" s="63"/>
      <c r="H1099" s="67"/>
      <c r="I1099" s="68"/>
      <c r="J1099" s="68"/>
      <c r="K1099" s="67" t="s">
        <v>10398</v>
      </c>
      <c r="L1099" s="71"/>
      <c r="M1099" s="72">
        <v>7622.6943359375</v>
      </c>
      <c r="N1099" s="72">
        <v>2203.521728515625</v>
      </c>
      <c r="O1099" s="73"/>
      <c r="P1099" s="74"/>
      <c r="Q1099" s="74"/>
      <c r="R1099" s="84"/>
      <c r="S1099" s="48">
        <v>0</v>
      </c>
      <c r="T1099" s="48">
        <v>1</v>
      </c>
      <c r="U1099" s="49">
        <v>0</v>
      </c>
      <c r="V1099" s="49">
        <v>1</v>
      </c>
      <c r="W1099" s="49">
        <v>0</v>
      </c>
      <c r="X1099" s="49">
        <v>1</v>
      </c>
      <c r="Y1099" s="49">
        <v>0</v>
      </c>
      <c r="Z1099" s="49">
        <v>0</v>
      </c>
      <c r="AA1099" s="69">
        <v>1099</v>
      </c>
      <c r="AB1099" s="69"/>
      <c r="AC1099" s="70"/>
      <c r="AD1099" s="76">
        <v>6558</v>
      </c>
      <c r="AE1099" s="76">
        <v>8592</v>
      </c>
      <c r="AF1099" s="76">
        <v>179490</v>
      </c>
      <c r="AG1099" s="76">
        <v>63876</v>
      </c>
      <c r="AH1099" s="76"/>
      <c r="AI1099" s="76" t="s">
        <v>5547</v>
      </c>
      <c r="AJ1099" s="76" t="s">
        <v>5988</v>
      </c>
      <c r="AK1099" s="81" t="s">
        <v>6801</v>
      </c>
      <c r="AL1099" s="76"/>
      <c r="AM1099" s="78">
        <v>39836.63616898148</v>
      </c>
      <c r="AN1099" s="76" t="s">
        <v>8071</v>
      </c>
      <c r="AO1099" s="81" t="s">
        <v>9168</v>
      </c>
      <c r="AP1099" s="76" t="s">
        <v>66</v>
      </c>
      <c r="AQ1099" s="48" t="s">
        <v>2311</v>
      </c>
      <c r="AR1099" s="48" t="s">
        <v>2311</v>
      </c>
      <c r="AS1099" s="48" t="s">
        <v>2384</v>
      </c>
      <c r="AT1099" s="48" t="s">
        <v>2384</v>
      </c>
      <c r="AU1099" s="48"/>
      <c r="AV1099" s="48"/>
      <c r="AW1099" s="102" t="s">
        <v>11178</v>
      </c>
      <c r="AX1099" s="102" t="s">
        <v>11178</v>
      </c>
      <c r="AY1099" s="102" t="s">
        <v>11865</v>
      </c>
      <c r="AZ1099" s="102" t="s">
        <v>11865</v>
      </c>
      <c r="BA1099" s="2"/>
      <c r="BB1099" s="3"/>
      <c r="BC1099" s="3"/>
      <c r="BD1099" s="3"/>
      <c r="BE1099" s="3"/>
    </row>
    <row r="1100" spans="1:57" x14ac:dyDescent="0.3">
      <c r="A1100" s="62" t="s">
        <v>1404</v>
      </c>
      <c r="B1100" s="63"/>
      <c r="C1100" s="63"/>
      <c r="D1100" s="64"/>
      <c r="E1100" s="66"/>
      <c r="F1100" s="98" t="s">
        <v>7940</v>
      </c>
      <c r="G1100" s="63"/>
      <c r="H1100" s="67"/>
      <c r="I1100" s="68"/>
      <c r="J1100" s="68"/>
      <c r="K1100" s="67" t="s">
        <v>10399</v>
      </c>
      <c r="L1100" s="71"/>
      <c r="M1100" s="72">
        <v>7746.138671875</v>
      </c>
      <c r="N1100" s="72">
        <v>2141.157958984375</v>
      </c>
      <c r="O1100" s="73"/>
      <c r="P1100" s="74"/>
      <c r="Q1100" s="74"/>
      <c r="R1100" s="84"/>
      <c r="S1100" s="48">
        <v>1</v>
      </c>
      <c r="T1100" s="48">
        <v>0</v>
      </c>
      <c r="U1100" s="49">
        <v>0</v>
      </c>
      <c r="V1100" s="49">
        <v>1</v>
      </c>
      <c r="W1100" s="49">
        <v>0</v>
      </c>
      <c r="X1100" s="49">
        <v>1</v>
      </c>
      <c r="Y1100" s="49">
        <v>0</v>
      </c>
      <c r="Z1100" s="49">
        <v>0</v>
      </c>
      <c r="AA1100" s="69">
        <v>1100</v>
      </c>
      <c r="AB1100" s="69"/>
      <c r="AC1100" s="70"/>
      <c r="AD1100" s="76">
        <v>1617</v>
      </c>
      <c r="AE1100" s="76">
        <v>4477</v>
      </c>
      <c r="AF1100" s="76">
        <v>85391</v>
      </c>
      <c r="AG1100" s="76">
        <v>21970</v>
      </c>
      <c r="AH1100" s="76"/>
      <c r="AI1100" s="76" t="s">
        <v>5548</v>
      </c>
      <c r="AJ1100" s="76"/>
      <c r="AK1100" s="81" t="s">
        <v>6802</v>
      </c>
      <c r="AL1100" s="76"/>
      <c r="AM1100" s="78">
        <v>41440.718553240738</v>
      </c>
      <c r="AN1100" s="76" t="s">
        <v>8071</v>
      </c>
      <c r="AO1100" s="81" t="s">
        <v>9169</v>
      </c>
      <c r="AP1100" s="76" t="s">
        <v>65</v>
      </c>
      <c r="AQ1100" s="48"/>
      <c r="AR1100" s="48"/>
      <c r="AS1100" s="48"/>
      <c r="AT1100" s="48"/>
      <c r="AU1100" s="48"/>
      <c r="AV1100" s="48"/>
      <c r="AW1100" s="48"/>
      <c r="AX1100" s="48"/>
      <c r="AY1100" s="48"/>
      <c r="AZ1100" s="48"/>
      <c r="BA1100" s="2"/>
      <c r="BB1100" s="3"/>
      <c r="BC1100" s="3"/>
      <c r="BD1100" s="3"/>
      <c r="BE1100" s="3"/>
    </row>
    <row r="1101" spans="1:57" x14ac:dyDescent="0.3">
      <c r="A1101" s="62" t="s">
        <v>1041</v>
      </c>
      <c r="B1101" s="63"/>
      <c r="C1101" s="63"/>
      <c r="D1101" s="64"/>
      <c r="E1101" s="66"/>
      <c r="F1101" s="98" t="s">
        <v>7941</v>
      </c>
      <c r="G1101" s="63"/>
      <c r="H1101" s="67"/>
      <c r="I1101" s="68"/>
      <c r="J1101" s="68"/>
      <c r="K1101" s="67" t="s">
        <v>10400</v>
      </c>
      <c r="L1101" s="71"/>
      <c r="M1101" s="72">
        <v>2022.8837890625</v>
      </c>
      <c r="N1101" s="72">
        <v>9658.3203125</v>
      </c>
      <c r="O1101" s="73"/>
      <c r="P1101" s="74"/>
      <c r="Q1101" s="74"/>
      <c r="R1101" s="84"/>
      <c r="S1101" s="48">
        <v>1</v>
      </c>
      <c r="T1101" s="48">
        <v>1</v>
      </c>
      <c r="U1101" s="49">
        <v>0</v>
      </c>
      <c r="V1101" s="49">
        <v>0</v>
      </c>
      <c r="W1101" s="49">
        <v>0</v>
      </c>
      <c r="X1101" s="49">
        <v>1</v>
      </c>
      <c r="Y1101" s="49">
        <v>0</v>
      </c>
      <c r="Z1101" s="49" t="s">
        <v>10536</v>
      </c>
      <c r="AA1101" s="69">
        <v>1101</v>
      </c>
      <c r="AB1101" s="69"/>
      <c r="AC1101" s="70"/>
      <c r="AD1101" s="76">
        <v>375</v>
      </c>
      <c r="AE1101" s="76">
        <v>304</v>
      </c>
      <c r="AF1101" s="76">
        <v>28691</v>
      </c>
      <c r="AG1101" s="76">
        <v>30711</v>
      </c>
      <c r="AH1101" s="76"/>
      <c r="AI1101" s="76" t="s">
        <v>5549</v>
      </c>
      <c r="AJ1101" s="76" t="s">
        <v>6277</v>
      </c>
      <c r="AK1101" s="81" t="s">
        <v>6803</v>
      </c>
      <c r="AL1101" s="76"/>
      <c r="AM1101" s="78">
        <v>40862.123784722222</v>
      </c>
      <c r="AN1101" s="76" t="s">
        <v>8071</v>
      </c>
      <c r="AO1101" s="81" t="s">
        <v>9170</v>
      </c>
      <c r="AP1101" s="76" t="s">
        <v>66</v>
      </c>
      <c r="AQ1101" s="48" t="s">
        <v>2312</v>
      </c>
      <c r="AR1101" s="48" t="s">
        <v>2312</v>
      </c>
      <c r="AS1101" s="48" t="s">
        <v>2350</v>
      </c>
      <c r="AT1101" s="48" t="s">
        <v>2350</v>
      </c>
      <c r="AU1101" s="48"/>
      <c r="AV1101" s="48"/>
      <c r="AW1101" s="102" t="s">
        <v>11179</v>
      </c>
      <c r="AX1101" s="102" t="s">
        <v>11179</v>
      </c>
      <c r="AY1101" s="102" t="s">
        <v>11866</v>
      </c>
      <c r="AZ1101" s="102" t="s">
        <v>11866</v>
      </c>
      <c r="BA1101" s="2"/>
      <c r="BB1101" s="3"/>
      <c r="BC1101" s="3"/>
      <c r="BD1101" s="3"/>
      <c r="BE1101" s="3"/>
    </row>
    <row r="1102" spans="1:57" x14ac:dyDescent="0.3">
      <c r="A1102" s="62" t="s">
        <v>1042</v>
      </c>
      <c r="B1102" s="63"/>
      <c r="C1102" s="63"/>
      <c r="D1102" s="64"/>
      <c r="E1102" s="66"/>
      <c r="F1102" s="98" t="s">
        <v>7942</v>
      </c>
      <c r="G1102" s="63"/>
      <c r="H1102" s="67"/>
      <c r="I1102" s="68"/>
      <c r="J1102" s="68"/>
      <c r="K1102" s="67" t="s">
        <v>10401</v>
      </c>
      <c r="L1102" s="71"/>
      <c r="M1102" s="72">
        <v>8738.546875</v>
      </c>
      <c r="N1102" s="72">
        <v>9189.4111328125</v>
      </c>
      <c r="O1102" s="73"/>
      <c r="P1102" s="74"/>
      <c r="Q1102" s="74"/>
      <c r="R1102" s="84"/>
      <c r="S1102" s="48">
        <v>1</v>
      </c>
      <c r="T1102" s="48">
        <v>1</v>
      </c>
      <c r="U1102" s="49">
        <v>0</v>
      </c>
      <c r="V1102" s="49">
        <v>0</v>
      </c>
      <c r="W1102" s="49">
        <v>0</v>
      </c>
      <c r="X1102" s="49">
        <v>1</v>
      </c>
      <c r="Y1102" s="49">
        <v>0</v>
      </c>
      <c r="Z1102" s="49" t="s">
        <v>10536</v>
      </c>
      <c r="AA1102" s="69">
        <v>1102</v>
      </c>
      <c r="AB1102" s="69"/>
      <c r="AC1102" s="70"/>
      <c r="AD1102" s="76">
        <v>384</v>
      </c>
      <c r="AE1102" s="76">
        <v>89</v>
      </c>
      <c r="AF1102" s="76">
        <v>2379</v>
      </c>
      <c r="AG1102" s="76">
        <v>12485</v>
      </c>
      <c r="AH1102" s="76"/>
      <c r="AI1102" s="76"/>
      <c r="AJ1102" s="76" t="s">
        <v>6278</v>
      </c>
      <c r="AK1102" s="76"/>
      <c r="AL1102" s="76"/>
      <c r="AM1102" s="78">
        <v>43513.351134259261</v>
      </c>
      <c r="AN1102" s="76" t="s">
        <v>8071</v>
      </c>
      <c r="AO1102" s="81" t="s">
        <v>9171</v>
      </c>
      <c r="AP1102" s="76" t="s">
        <v>66</v>
      </c>
      <c r="AQ1102" s="48"/>
      <c r="AR1102" s="48"/>
      <c r="AS1102" s="48"/>
      <c r="AT1102" s="48"/>
      <c r="AU1102" s="48"/>
      <c r="AV1102" s="48"/>
      <c r="AW1102" s="102" t="s">
        <v>11180</v>
      </c>
      <c r="AX1102" s="102" t="s">
        <v>11180</v>
      </c>
      <c r="AY1102" s="102" t="s">
        <v>11867</v>
      </c>
      <c r="AZ1102" s="102" t="s">
        <v>11867</v>
      </c>
      <c r="BA1102" s="2"/>
      <c r="BB1102" s="3"/>
      <c r="BC1102" s="3"/>
      <c r="BD1102" s="3"/>
      <c r="BE1102" s="3"/>
    </row>
    <row r="1103" spans="1:57" x14ac:dyDescent="0.3">
      <c r="A1103" s="62" t="s">
        <v>1043</v>
      </c>
      <c r="B1103" s="63"/>
      <c r="C1103" s="63"/>
      <c r="D1103" s="64"/>
      <c r="E1103" s="66"/>
      <c r="F1103" s="98" t="s">
        <v>7943</v>
      </c>
      <c r="G1103" s="63"/>
      <c r="H1103" s="67"/>
      <c r="I1103" s="68"/>
      <c r="J1103" s="68"/>
      <c r="K1103" s="67" t="s">
        <v>10402</v>
      </c>
      <c r="L1103" s="71"/>
      <c r="M1103" s="72">
        <v>1778.667236328125</v>
      </c>
      <c r="N1103" s="72">
        <v>272.61273193359375</v>
      </c>
      <c r="O1103" s="73"/>
      <c r="P1103" s="74"/>
      <c r="Q1103" s="74"/>
      <c r="R1103" s="84"/>
      <c r="S1103" s="48">
        <v>0</v>
      </c>
      <c r="T1103" s="48">
        <v>1</v>
      </c>
      <c r="U1103" s="49">
        <v>0</v>
      </c>
      <c r="V1103" s="49">
        <v>0.111111</v>
      </c>
      <c r="W1103" s="49">
        <v>0</v>
      </c>
      <c r="X1103" s="49">
        <v>0.58536600000000005</v>
      </c>
      <c r="Y1103" s="49">
        <v>0</v>
      </c>
      <c r="Z1103" s="49">
        <v>0</v>
      </c>
      <c r="AA1103" s="69">
        <v>1103</v>
      </c>
      <c r="AB1103" s="69"/>
      <c r="AC1103" s="70"/>
      <c r="AD1103" s="76">
        <v>10210</v>
      </c>
      <c r="AE1103" s="76">
        <v>14641</v>
      </c>
      <c r="AF1103" s="76">
        <v>116308</v>
      </c>
      <c r="AG1103" s="76">
        <v>90482</v>
      </c>
      <c r="AH1103" s="76"/>
      <c r="AI1103" s="76" t="s">
        <v>5550</v>
      </c>
      <c r="AJ1103" s="76" t="s">
        <v>6279</v>
      </c>
      <c r="AK1103" s="81" t="s">
        <v>6804</v>
      </c>
      <c r="AL1103" s="76"/>
      <c r="AM1103" s="78">
        <v>41219.663969907408</v>
      </c>
      <c r="AN1103" s="76" t="s">
        <v>8071</v>
      </c>
      <c r="AO1103" s="81" t="s">
        <v>9172</v>
      </c>
      <c r="AP1103" s="76" t="s">
        <v>66</v>
      </c>
      <c r="AQ1103" s="48"/>
      <c r="AR1103" s="48"/>
      <c r="AS1103" s="48"/>
      <c r="AT1103" s="48"/>
      <c r="AU1103" s="48"/>
      <c r="AV1103" s="48"/>
      <c r="AW1103" s="102" t="s">
        <v>11119</v>
      </c>
      <c r="AX1103" s="102" t="s">
        <v>11119</v>
      </c>
      <c r="AY1103" s="102" t="s">
        <v>11806</v>
      </c>
      <c r="AZ1103" s="102" t="s">
        <v>11806</v>
      </c>
      <c r="BA1103" s="2"/>
      <c r="BB1103" s="3"/>
      <c r="BC1103" s="3"/>
      <c r="BD1103" s="3"/>
      <c r="BE1103" s="3"/>
    </row>
    <row r="1104" spans="1:57" x14ac:dyDescent="0.3">
      <c r="A1104" s="62" t="s">
        <v>1044</v>
      </c>
      <c r="B1104" s="63"/>
      <c r="C1104" s="63"/>
      <c r="D1104" s="64"/>
      <c r="E1104" s="66"/>
      <c r="F1104" s="98" t="s">
        <v>7944</v>
      </c>
      <c r="G1104" s="63"/>
      <c r="H1104" s="67"/>
      <c r="I1104" s="68"/>
      <c r="J1104" s="68"/>
      <c r="K1104" s="67" t="s">
        <v>10403</v>
      </c>
      <c r="L1104" s="71"/>
      <c r="M1104" s="72">
        <v>6952.66748046875</v>
      </c>
      <c r="N1104" s="72">
        <v>5072.2578125</v>
      </c>
      <c r="O1104" s="73"/>
      <c r="P1104" s="74"/>
      <c r="Q1104" s="74"/>
      <c r="R1104" s="84"/>
      <c r="S1104" s="48">
        <v>0</v>
      </c>
      <c r="T1104" s="48">
        <v>1</v>
      </c>
      <c r="U1104" s="49">
        <v>0</v>
      </c>
      <c r="V1104" s="49">
        <v>0.14285700000000001</v>
      </c>
      <c r="W1104" s="49">
        <v>0</v>
      </c>
      <c r="X1104" s="49">
        <v>0.65540500000000002</v>
      </c>
      <c r="Y1104" s="49">
        <v>0</v>
      </c>
      <c r="Z1104" s="49">
        <v>0</v>
      </c>
      <c r="AA1104" s="69">
        <v>1104</v>
      </c>
      <c r="AB1104" s="69"/>
      <c r="AC1104" s="70"/>
      <c r="AD1104" s="76">
        <v>493</v>
      </c>
      <c r="AE1104" s="76">
        <v>674</v>
      </c>
      <c r="AF1104" s="76">
        <v>1490</v>
      </c>
      <c r="AG1104" s="76">
        <v>4680</v>
      </c>
      <c r="AH1104" s="76"/>
      <c r="AI1104" s="76" t="s">
        <v>5551</v>
      </c>
      <c r="AJ1104" s="76" t="s">
        <v>6280</v>
      </c>
      <c r="AK1104" s="76"/>
      <c r="AL1104" s="76"/>
      <c r="AM1104" s="78">
        <v>43798.589432870373</v>
      </c>
      <c r="AN1104" s="76" t="s">
        <v>8071</v>
      </c>
      <c r="AO1104" s="81" t="s">
        <v>9173</v>
      </c>
      <c r="AP1104" s="76" t="s">
        <v>66</v>
      </c>
      <c r="AQ1104" s="48"/>
      <c r="AR1104" s="48"/>
      <c r="AS1104" s="48"/>
      <c r="AT1104" s="48"/>
      <c r="AU1104" s="48"/>
      <c r="AV1104" s="48"/>
      <c r="AW1104" s="102" t="s">
        <v>11181</v>
      </c>
      <c r="AX1104" s="102" t="s">
        <v>11181</v>
      </c>
      <c r="AY1104" s="102" t="s">
        <v>11868</v>
      </c>
      <c r="AZ1104" s="102" t="s">
        <v>11868</v>
      </c>
      <c r="BA1104" s="2"/>
      <c r="BB1104" s="3"/>
      <c r="BC1104" s="3"/>
      <c r="BD1104" s="3"/>
      <c r="BE1104" s="3"/>
    </row>
    <row r="1105" spans="1:57" x14ac:dyDescent="0.3">
      <c r="A1105" s="62" t="s">
        <v>1045</v>
      </c>
      <c r="B1105" s="63"/>
      <c r="C1105" s="63"/>
      <c r="D1105" s="64"/>
      <c r="E1105" s="66"/>
      <c r="F1105" s="98" t="s">
        <v>7945</v>
      </c>
      <c r="G1105" s="63"/>
      <c r="H1105" s="67"/>
      <c r="I1105" s="68"/>
      <c r="J1105" s="68"/>
      <c r="K1105" s="67" t="s">
        <v>10404</v>
      </c>
      <c r="L1105" s="71"/>
      <c r="M1105" s="72">
        <v>8116.47216796875</v>
      </c>
      <c r="N1105" s="72">
        <v>2203.521728515625</v>
      </c>
      <c r="O1105" s="73"/>
      <c r="P1105" s="74"/>
      <c r="Q1105" s="74"/>
      <c r="R1105" s="84"/>
      <c r="S1105" s="48">
        <v>0</v>
      </c>
      <c r="T1105" s="48">
        <v>1</v>
      </c>
      <c r="U1105" s="49">
        <v>0</v>
      </c>
      <c r="V1105" s="49">
        <v>1</v>
      </c>
      <c r="W1105" s="49">
        <v>0</v>
      </c>
      <c r="X1105" s="49">
        <v>1</v>
      </c>
      <c r="Y1105" s="49">
        <v>0</v>
      </c>
      <c r="Z1105" s="49">
        <v>0</v>
      </c>
      <c r="AA1105" s="69">
        <v>1105</v>
      </c>
      <c r="AB1105" s="69"/>
      <c r="AC1105" s="70"/>
      <c r="AD1105" s="76">
        <v>459</v>
      </c>
      <c r="AE1105" s="76">
        <v>57</v>
      </c>
      <c r="AF1105" s="76">
        <v>2095</v>
      </c>
      <c r="AG1105" s="76">
        <v>1991</v>
      </c>
      <c r="AH1105" s="76"/>
      <c r="AI1105" s="76"/>
      <c r="AJ1105" s="76" t="s">
        <v>6281</v>
      </c>
      <c r="AK1105" s="76"/>
      <c r="AL1105" s="76"/>
      <c r="AM1105" s="78">
        <v>41277.563692129632</v>
      </c>
      <c r="AN1105" s="76" t="s">
        <v>8071</v>
      </c>
      <c r="AO1105" s="81" t="s">
        <v>9174</v>
      </c>
      <c r="AP1105" s="76" t="s">
        <v>66</v>
      </c>
      <c r="AQ1105" s="48"/>
      <c r="AR1105" s="48"/>
      <c r="AS1105" s="48"/>
      <c r="AT1105" s="48"/>
      <c r="AU1105" s="48"/>
      <c r="AV1105" s="48"/>
      <c r="AW1105" s="102" t="s">
        <v>11182</v>
      </c>
      <c r="AX1105" s="102" t="s">
        <v>11182</v>
      </c>
      <c r="AY1105" s="102" t="s">
        <v>11869</v>
      </c>
      <c r="AZ1105" s="102" t="s">
        <v>11869</v>
      </c>
      <c r="BA1105" s="2"/>
      <c r="BB1105" s="3"/>
      <c r="BC1105" s="3"/>
      <c r="BD1105" s="3"/>
      <c r="BE1105" s="3"/>
    </row>
    <row r="1106" spans="1:57" x14ac:dyDescent="0.3">
      <c r="A1106" s="62" t="s">
        <v>1405</v>
      </c>
      <c r="B1106" s="63"/>
      <c r="C1106" s="63"/>
      <c r="D1106" s="64"/>
      <c r="E1106" s="66"/>
      <c r="F1106" s="98" t="s">
        <v>7946</v>
      </c>
      <c r="G1106" s="63"/>
      <c r="H1106" s="67"/>
      <c r="I1106" s="68"/>
      <c r="J1106" s="68"/>
      <c r="K1106" s="67" t="s">
        <v>10405</v>
      </c>
      <c r="L1106" s="71"/>
      <c r="M1106" s="72">
        <v>8209.0556640625</v>
      </c>
      <c r="N1106" s="72">
        <v>2141.157958984375</v>
      </c>
      <c r="O1106" s="73"/>
      <c r="P1106" s="74"/>
      <c r="Q1106" s="74"/>
      <c r="R1106" s="84"/>
      <c r="S1106" s="48">
        <v>1</v>
      </c>
      <c r="T1106" s="48">
        <v>0</v>
      </c>
      <c r="U1106" s="49">
        <v>0</v>
      </c>
      <c r="V1106" s="49">
        <v>1</v>
      </c>
      <c r="W1106" s="49">
        <v>0</v>
      </c>
      <c r="X1106" s="49">
        <v>1</v>
      </c>
      <c r="Y1106" s="49">
        <v>0</v>
      </c>
      <c r="Z1106" s="49">
        <v>0</v>
      </c>
      <c r="AA1106" s="69">
        <v>1106</v>
      </c>
      <c r="AB1106" s="69"/>
      <c r="AC1106" s="70"/>
      <c r="AD1106" s="76">
        <v>145</v>
      </c>
      <c r="AE1106" s="76">
        <v>58</v>
      </c>
      <c r="AF1106" s="76">
        <v>472</v>
      </c>
      <c r="AG1106" s="76">
        <v>612</v>
      </c>
      <c r="AH1106" s="76"/>
      <c r="AI1106" s="76" t="s">
        <v>5552</v>
      </c>
      <c r="AJ1106" s="76"/>
      <c r="AK1106" s="76"/>
      <c r="AL1106" s="76"/>
      <c r="AM1106" s="78">
        <v>40563.52921296296</v>
      </c>
      <c r="AN1106" s="76" t="s">
        <v>8071</v>
      </c>
      <c r="AO1106" s="81" t="s">
        <v>9175</v>
      </c>
      <c r="AP1106" s="76" t="s">
        <v>65</v>
      </c>
      <c r="AQ1106" s="48"/>
      <c r="AR1106" s="48"/>
      <c r="AS1106" s="48"/>
      <c r="AT1106" s="48"/>
      <c r="AU1106" s="48"/>
      <c r="AV1106" s="48"/>
      <c r="AW1106" s="48"/>
      <c r="AX1106" s="48"/>
      <c r="AY1106" s="48"/>
      <c r="AZ1106" s="48"/>
      <c r="BA1106" s="2"/>
      <c r="BB1106" s="3"/>
      <c r="BC1106" s="3"/>
      <c r="BD1106" s="3"/>
      <c r="BE1106" s="3"/>
    </row>
    <row r="1107" spans="1:57" x14ac:dyDescent="0.3">
      <c r="A1107" s="62" t="s">
        <v>1046</v>
      </c>
      <c r="B1107" s="63"/>
      <c r="C1107" s="63"/>
      <c r="D1107" s="64"/>
      <c r="E1107" s="66"/>
      <c r="F1107" s="98" t="s">
        <v>7947</v>
      </c>
      <c r="G1107" s="63"/>
      <c r="H1107" s="67"/>
      <c r="I1107" s="68"/>
      <c r="J1107" s="68"/>
      <c r="K1107" s="67" t="s">
        <v>10406</v>
      </c>
      <c r="L1107" s="71"/>
      <c r="M1107" s="72">
        <v>7765.177734375</v>
      </c>
      <c r="N1107" s="72">
        <v>9248.2841796875</v>
      </c>
      <c r="O1107" s="73"/>
      <c r="P1107" s="74"/>
      <c r="Q1107" s="74"/>
      <c r="R1107" s="84"/>
      <c r="S1107" s="48">
        <v>1</v>
      </c>
      <c r="T1107" s="48">
        <v>1</v>
      </c>
      <c r="U1107" s="49">
        <v>0</v>
      </c>
      <c r="V1107" s="49">
        <v>0</v>
      </c>
      <c r="W1107" s="49">
        <v>0</v>
      </c>
      <c r="X1107" s="49">
        <v>1</v>
      </c>
      <c r="Y1107" s="49">
        <v>0</v>
      </c>
      <c r="Z1107" s="49" t="s">
        <v>10536</v>
      </c>
      <c r="AA1107" s="69">
        <v>1107</v>
      </c>
      <c r="AB1107" s="69"/>
      <c r="AC1107" s="70"/>
      <c r="AD1107" s="76">
        <v>798</v>
      </c>
      <c r="AE1107" s="76">
        <v>2103</v>
      </c>
      <c r="AF1107" s="76">
        <v>39863</v>
      </c>
      <c r="AG1107" s="76">
        <v>37546</v>
      </c>
      <c r="AH1107" s="76"/>
      <c r="AI1107" s="76" t="s">
        <v>5553</v>
      </c>
      <c r="AJ1107" s="76" t="s">
        <v>6282</v>
      </c>
      <c r="AK1107" s="76"/>
      <c r="AL1107" s="76"/>
      <c r="AM1107" s="78">
        <v>41086.924085648148</v>
      </c>
      <c r="AN1107" s="76" t="s">
        <v>8071</v>
      </c>
      <c r="AO1107" s="81" t="s">
        <v>9176</v>
      </c>
      <c r="AP1107" s="76" t="s">
        <v>66</v>
      </c>
      <c r="AQ1107" s="48"/>
      <c r="AR1107" s="48"/>
      <c r="AS1107" s="48"/>
      <c r="AT1107" s="48"/>
      <c r="AU1107" s="48"/>
      <c r="AV1107" s="48"/>
      <c r="AW1107" s="102" t="s">
        <v>11183</v>
      </c>
      <c r="AX1107" s="102" t="s">
        <v>11183</v>
      </c>
      <c r="AY1107" s="102" t="s">
        <v>11870</v>
      </c>
      <c r="AZ1107" s="102" t="s">
        <v>11870</v>
      </c>
      <c r="BA1107" s="2"/>
      <c r="BB1107" s="3"/>
      <c r="BC1107" s="3"/>
      <c r="BD1107" s="3"/>
      <c r="BE1107" s="3"/>
    </row>
    <row r="1108" spans="1:57" x14ac:dyDescent="0.3">
      <c r="A1108" s="62" t="s">
        <v>1047</v>
      </c>
      <c r="B1108" s="63"/>
      <c r="C1108" s="63"/>
      <c r="D1108" s="64"/>
      <c r="E1108" s="66"/>
      <c r="F1108" s="98" t="s">
        <v>7948</v>
      </c>
      <c r="G1108" s="63"/>
      <c r="H1108" s="67"/>
      <c r="I1108" s="68"/>
      <c r="J1108" s="68"/>
      <c r="K1108" s="67" t="s">
        <v>10407</v>
      </c>
      <c r="L1108" s="71"/>
      <c r="M1108" s="72">
        <v>6137.39697265625</v>
      </c>
      <c r="N1108" s="72">
        <v>9351.8720703125</v>
      </c>
      <c r="O1108" s="73"/>
      <c r="P1108" s="74"/>
      <c r="Q1108" s="74"/>
      <c r="R1108" s="84"/>
      <c r="S1108" s="48">
        <v>1</v>
      </c>
      <c r="T1108" s="48">
        <v>1</v>
      </c>
      <c r="U1108" s="49">
        <v>0</v>
      </c>
      <c r="V1108" s="49">
        <v>0</v>
      </c>
      <c r="W1108" s="49">
        <v>0</v>
      </c>
      <c r="X1108" s="49">
        <v>1</v>
      </c>
      <c r="Y1108" s="49">
        <v>0</v>
      </c>
      <c r="Z1108" s="49" t="s">
        <v>10536</v>
      </c>
      <c r="AA1108" s="69">
        <v>1108</v>
      </c>
      <c r="AB1108" s="69"/>
      <c r="AC1108" s="70"/>
      <c r="AD1108" s="76">
        <v>394</v>
      </c>
      <c r="AE1108" s="76">
        <v>626</v>
      </c>
      <c r="AF1108" s="76">
        <v>24190</v>
      </c>
      <c r="AG1108" s="76">
        <v>5637</v>
      </c>
      <c r="AH1108" s="76"/>
      <c r="AI1108" s="76" t="s">
        <v>5554</v>
      </c>
      <c r="AJ1108" s="76" t="s">
        <v>6283</v>
      </c>
      <c r="AK1108" s="76"/>
      <c r="AL1108" s="76"/>
      <c r="AM1108" s="78">
        <v>42957.961064814815</v>
      </c>
      <c r="AN1108" s="76" t="s">
        <v>8071</v>
      </c>
      <c r="AO1108" s="81" t="s">
        <v>9177</v>
      </c>
      <c r="AP1108" s="76" t="s">
        <v>66</v>
      </c>
      <c r="AQ1108" s="48"/>
      <c r="AR1108" s="48"/>
      <c r="AS1108" s="48"/>
      <c r="AT1108" s="48"/>
      <c r="AU1108" s="48"/>
      <c r="AV1108" s="48"/>
      <c r="AW1108" s="102" t="s">
        <v>11184</v>
      </c>
      <c r="AX1108" s="102" t="s">
        <v>11184</v>
      </c>
      <c r="AY1108" s="102" t="s">
        <v>11871</v>
      </c>
      <c r="AZ1108" s="102" t="s">
        <v>11871</v>
      </c>
      <c r="BA1108" s="2"/>
      <c r="BB1108" s="3"/>
      <c r="BC1108" s="3"/>
      <c r="BD1108" s="3"/>
      <c r="BE1108" s="3"/>
    </row>
    <row r="1109" spans="1:57" x14ac:dyDescent="0.3">
      <c r="A1109" s="62" t="s">
        <v>1048</v>
      </c>
      <c r="B1109" s="63"/>
      <c r="C1109" s="63"/>
      <c r="D1109" s="64"/>
      <c r="E1109" s="66"/>
      <c r="F1109" s="98" t="s">
        <v>7949</v>
      </c>
      <c r="G1109" s="63"/>
      <c r="H1109" s="67"/>
      <c r="I1109" s="68"/>
      <c r="J1109" s="68"/>
      <c r="K1109" s="67" t="s">
        <v>10408</v>
      </c>
      <c r="L1109" s="71"/>
      <c r="M1109" s="72">
        <v>5774.57666015625</v>
      </c>
      <c r="N1109" s="72">
        <v>9088.427734375</v>
      </c>
      <c r="O1109" s="73"/>
      <c r="P1109" s="74"/>
      <c r="Q1109" s="74"/>
      <c r="R1109" s="84"/>
      <c r="S1109" s="48">
        <v>1</v>
      </c>
      <c r="T1109" s="48">
        <v>1</v>
      </c>
      <c r="U1109" s="49">
        <v>0</v>
      </c>
      <c r="V1109" s="49">
        <v>0</v>
      </c>
      <c r="W1109" s="49">
        <v>0</v>
      </c>
      <c r="X1109" s="49">
        <v>1</v>
      </c>
      <c r="Y1109" s="49">
        <v>0</v>
      </c>
      <c r="Z1109" s="49" t="s">
        <v>10536</v>
      </c>
      <c r="AA1109" s="69">
        <v>1109</v>
      </c>
      <c r="AB1109" s="69"/>
      <c r="AC1109" s="70"/>
      <c r="AD1109" s="76">
        <v>1072</v>
      </c>
      <c r="AE1109" s="76">
        <v>1131</v>
      </c>
      <c r="AF1109" s="76">
        <v>31540</v>
      </c>
      <c r="AG1109" s="76">
        <v>59018</v>
      </c>
      <c r="AH1109" s="76"/>
      <c r="AI1109" s="76" t="s">
        <v>5555</v>
      </c>
      <c r="AJ1109" s="76" t="s">
        <v>6284</v>
      </c>
      <c r="AK1109" s="76"/>
      <c r="AL1109" s="76"/>
      <c r="AM1109" s="78">
        <v>41221.637418981481</v>
      </c>
      <c r="AN1109" s="76" t="s">
        <v>8071</v>
      </c>
      <c r="AO1109" s="81" t="s">
        <v>9178</v>
      </c>
      <c r="AP1109" s="76" t="s">
        <v>66</v>
      </c>
      <c r="AQ1109" s="48"/>
      <c r="AR1109" s="48"/>
      <c r="AS1109" s="48"/>
      <c r="AT1109" s="48"/>
      <c r="AU1109" s="48"/>
      <c r="AV1109" s="48"/>
      <c r="AW1109" s="102" t="s">
        <v>11185</v>
      </c>
      <c r="AX1109" s="102" t="s">
        <v>11185</v>
      </c>
      <c r="AY1109" s="102" t="s">
        <v>11872</v>
      </c>
      <c r="AZ1109" s="102" t="s">
        <v>11872</v>
      </c>
      <c r="BA1109" s="2"/>
      <c r="BB1109" s="3"/>
      <c r="BC1109" s="3"/>
      <c r="BD1109" s="3"/>
      <c r="BE1109" s="3"/>
    </row>
    <row r="1110" spans="1:57" x14ac:dyDescent="0.3">
      <c r="A1110" s="62" t="s">
        <v>1049</v>
      </c>
      <c r="B1110" s="63"/>
      <c r="C1110" s="63"/>
      <c r="D1110" s="64"/>
      <c r="E1110" s="66"/>
      <c r="F1110" s="98" t="s">
        <v>7950</v>
      </c>
      <c r="G1110" s="63"/>
      <c r="H1110" s="67"/>
      <c r="I1110" s="68"/>
      <c r="J1110" s="68"/>
      <c r="K1110" s="67" t="s">
        <v>10409</v>
      </c>
      <c r="L1110" s="71"/>
      <c r="M1110" s="72">
        <v>9183.78125</v>
      </c>
      <c r="N1110" s="72">
        <v>9128.2470703125</v>
      </c>
      <c r="O1110" s="73"/>
      <c r="P1110" s="74"/>
      <c r="Q1110" s="74"/>
      <c r="R1110" s="84"/>
      <c r="S1110" s="48">
        <v>1</v>
      </c>
      <c r="T1110" s="48">
        <v>1</v>
      </c>
      <c r="U1110" s="49">
        <v>0</v>
      </c>
      <c r="V1110" s="49">
        <v>0</v>
      </c>
      <c r="W1110" s="49">
        <v>0</v>
      </c>
      <c r="X1110" s="49">
        <v>1</v>
      </c>
      <c r="Y1110" s="49">
        <v>0</v>
      </c>
      <c r="Z1110" s="49" t="s">
        <v>10536</v>
      </c>
      <c r="AA1110" s="69">
        <v>1110</v>
      </c>
      <c r="AB1110" s="69"/>
      <c r="AC1110" s="70"/>
      <c r="AD1110" s="76">
        <v>525</v>
      </c>
      <c r="AE1110" s="76">
        <v>456</v>
      </c>
      <c r="AF1110" s="76">
        <v>40611</v>
      </c>
      <c r="AG1110" s="76">
        <v>31809</v>
      </c>
      <c r="AH1110" s="76"/>
      <c r="AI1110" s="76" t="s">
        <v>5556</v>
      </c>
      <c r="AJ1110" s="76" t="s">
        <v>6285</v>
      </c>
      <c r="AK1110" s="76"/>
      <c r="AL1110" s="76"/>
      <c r="AM1110" s="78">
        <v>40186.753599537034</v>
      </c>
      <c r="AN1110" s="76" t="s">
        <v>8071</v>
      </c>
      <c r="AO1110" s="81" t="s">
        <v>9179</v>
      </c>
      <c r="AP1110" s="76" t="s">
        <v>66</v>
      </c>
      <c r="AQ1110" s="48"/>
      <c r="AR1110" s="48"/>
      <c r="AS1110" s="48"/>
      <c r="AT1110" s="48"/>
      <c r="AU1110" s="48"/>
      <c r="AV1110" s="48"/>
      <c r="AW1110" s="102" t="s">
        <v>11186</v>
      </c>
      <c r="AX1110" s="102" t="s">
        <v>11186</v>
      </c>
      <c r="AY1110" s="102" t="s">
        <v>11873</v>
      </c>
      <c r="AZ1110" s="102" t="s">
        <v>11873</v>
      </c>
      <c r="BA1110" s="2"/>
      <c r="BB1110" s="3"/>
      <c r="BC1110" s="3"/>
      <c r="BD1110" s="3"/>
      <c r="BE1110" s="3"/>
    </row>
    <row r="1111" spans="1:57" x14ac:dyDescent="0.3">
      <c r="A1111" s="62" t="s">
        <v>1050</v>
      </c>
      <c r="B1111" s="63"/>
      <c r="C1111" s="63"/>
      <c r="D1111" s="64"/>
      <c r="E1111" s="66"/>
      <c r="F1111" s="98" t="s">
        <v>7951</v>
      </c>
      <c r="G1111" s="63"/>
      <c r="H1111" s="67"/>
      <c r="I1111" s="68"/>
      <c r="J1111" s="68"/>
      <c r="K1111" s="67" t="s">
        <v>10410</v>
      </c>
      <c r="L1111" s="71"/>
      <c r="M1111" s="72">
        <v>5543.263671875</v>
      </c>
      <c r="N1111" s="72">
        <v>9395.6259765625</v>
      </c>
      <c r="O1111" s="73"/>
      <c r="P1111" s="74"/>
      <c r="Q1111" s="74"/>
      <c r="R1111" s="84"/>
      <c r="S1111" s="48">
        <v>1</v>
      </c>
      <c r="T1111" s="48">
        <v>1</v>
      </c>
      <c r="U1111" s="49">
        <v>0</v>
      </c>
      <c r="V1111" s="49">
        <v>0</v>
      </c>
      <c r="W1111" s="49">
        <v>0</v>
      </c>
      <c r="X1111" s="49">
        <v>1</v>
      </c>
      <c r="Y1111" s="49">
        <v>0</v>
      </c>
      <c r="Z1111" s="49" t="s">
        <v>10536</v>
      </c>
      <c r="AA1111" s="69">
        <v>1111</v>
      </c>
      <c r="AB1111" s="69"/>
      <c r="AC1111" s="70"/>
      <c r="AD1111" s="76">
        <v>3948</v>
      </c>
      <c r="AE1111" s="76">
        <v>3567</v>
      </c>
      <c r="AF1111" s="76">
        <v>36821</v>
      </c>
      <c r="AG1111" s="76">
        <v>12115</v>
      </c>
      <c r="AH1111" s="76"/>
      <c r="AI1111" s="76" t="s">
        <v>5557</v>
      </c>
      <c r="AJ1111" s="76" t="s">
        <v>6286</v>
      </c>
      <c r="AK1111" s="81" t="s">
        <v>6805</v>
      </c>
      <c r="AL1111" s="76"/>
      <c r="AM1111" s="78">
        <v>39854.431828703702</v>
      </c>
      <c r="AN1111" s="76" t="s">
        <v>8071</v>
      </c>
      <c r="AO1111" s="81" t="s">
        <v>9180</v>
      </c>
      <c r="AP1111" s="76" t="s">
        <v>66</v>
      </c>
      <c r="AQ1111" s="48"/>
      <c r="AR1111" s="48"/>
      <c r="AS1111" s="48"/>
      <c r="AT1111" s="48"/>
      <c r="AU1111" s="48"/>
      <c r="AV1111" s="48"/>
      <c r="AW1111" s="102" t="s">
        <v>11187</v>
      </c>
      <c r="AX1111" s="102" t="s">
        <v>11187</v>
      </c>
      <c r="AY1111" s="102" t="s">
        <v>11874</v>
      </c>
      <c r="AZ1111" s="102" t="s">
        <v>11874</v>
      </c>
      <c r="BA1111" s="2"/>
      <c r="BB1111" s="3"/>
      <c r="BC1111" s="3"/>
      <c r="BD1111" s="3"/>
      <c r="BE1111" s="3"/>
    </row>
    <row r="1112" spans="1:57" x14ac:dyDescent="0.3">
      <c r="A1112" s="62" t="s">
        <v>1051</v>
      </c>
      <c r="B1112" s="63"/>
      <c r="C1112" s="63"/>
      <c r="D1112" s="64"/>
      <c r="E1112" s="66"/>
      <c r="F1112" s="98" t="s">
        <v>7952</v>
      </c>
      <c r="G1112" s="63"/>
      <c r="H1112" s="67"/>
      <c r="I1112" s="68"/>
      <c r="J1112" s="68"/>
      <c r="K1112" s="67" t="s">
        <v>10411</v>
      </c>
      <c r="L1112" s="71"/>
      <c r="M1112" s="72">
        <v>1808.7010498046875</v>
      </c>
      <c r="N1112" s="72">
        <v>6389.033203125</v>
      </c>
      <c r="O1112" s="73"/>
      <c r="P1112" s="74"/>
      <c r="Q1112" s="74"/>
      <c r="R1112" s="84"/>
      <c r="S1112" s="48">
        <v>0</v>
      </c>
      <c r="T1112" s="48">
        <v>1</v>
      </c>
      <c r="U1112" s="49">
        <v>0</v>
      </c>
      <c r="V1112" s="49">
        <v>9.7090000000000006E-3</v>
      </c>
      <c r="W1112" s="49">
        <v>1.8818999999999999E-2</v>
      </c>
      <c r="X1112" s="49">
        <v>0.54937599999999998</v>
      </c>
      <c r="Y1112" s="49">
        <v>0</v>
      </c>
      <c r="Z1112" s="49">
        <v>0</v>
      </c>
      <c r="AA1112" s="69">
        <v>1112</v>
      </c>
      <c r="AB1112" s="69"/>
      <c r="AC1112" s="70"/>
      <c r="AD1112" s="76">
        <v>2176</v>
      </c>
      <c r="AE1112" s="76">
        <v>298</v>
      </c>
      <c r="AF1112" s="76">
        <v>7364</v>
      </c>
      <c r="AG1112" s="76">
        <v>17541</v>
      </c>
      <c r="AH1112" s="76"/>
      <c r="AI1112" s="76"/>
      <c r="AJ1112" s="76" t="s">
        <v>5788</v>
      </c>
      <c r="AK1112" s="76"/>
      <c r="AL1112" s="76"/>
      <c r="AM1112" s="78">
        <v>40314.170914351853</v>
      </c>
      <c r="AN1112" s="76" t="s">
        <v>8071</v>
      </c>
      <c r="AO1112" s="81" t="s">
        <v>9181</v>
      </c>
      <c r="AP1112" s="76" t="s">
        <v>66</v>
      </c>
      <c r="AQ1112" s="48"/>
      <c r="AR1112" s="48"/>
      <c r="AS1112" s="48"/>
      <c r="AT1112" s="48"/>
      <c r="AU1112" s="48"/>
      <c r="AV1112" s="48"/>
      <c r="AW1112" s="102" t="s">
        <v>10629</v>
      </c>
      <c r="AX1112" s="102" t="s">
        <v>10629</v>
      </c>
      <c r="AY1112" s="102" t="s">
        <v>11318</v>
      </c>
      <c r="AZ1112" s="102" t="s">
        <v>11318</v>
      </c>
      <c r="BA1112" s="2"/>
      <c r="BB1112" s="3"/>
      <c r="BC1112" s="3"/>
      <c r="BD1112" s="3"/>
      <c r="BE1112" s="3"/>
    </row>
    <row r="1113" spans="1:57" x14ac:dyDescent="0.3">
      <c r="A1113" s="62" t="s">
        <v>1052</v>
      </c>
      <c r="B1113" s="63"/>
      <c r="C1113" s="63"/>
      <c r="D1113" s="64"/>
      <c r="E1113" s="66"/>
      <c r="F1113" s="98" t="s">
        <v>7953</v>
      </c>
      <c r="G1113" s="63"/>
      <c r="H1113" s="67"/>
      <c r="I1113" s="68"/>
      <c r="J1113" s="68"/>
      <c r="K1113" s="67" t="s">
        <v>10412</v>
      </c>
      <c r="L1113" s="71"/>
      <c r="M1113" s="72">
        <v>7532.8330078125</v>
      </c>
      <c r="N1113" s="72">
        <v>8983.54296875</v>
      </c>
      <c r="O1113" s="73"/>
      <c r="P1113" s="74"/>
      <c r="Q1113" s="74"/>
      <c r="R1113" s="84"/>
      <c r="S1113" s="48">
        <v>1</v>
      </c>
      <c r="T1113" s="48">
        <v>1</v>
      </c>
      <c r="U1113" s="49">
        <v>0</v>
      </c>
      <c r="V1113" s="49">
        <v>0</v>
      </c>
      <c r="W1113" s="49">
        <v>0</v>
      </c>
      <c r="X1113" s="49">
        <v>1</v>
      </c>
      <c r="Y1113" s="49">
        <v>0</v>
      </c>
      <c r="Z1113" s="49" t="s">
        <v>10536</v>
      </c>
      <c r="AA1113" s="69">
        <v>1113</v>
      </c>
      <c r="AB1113" s="69"/>
      <c r="AC1113" s="70"/>
      <c r="AD1113" s="76">
        <v>23</v>
      </c>
      <c r="AE1113" s="76">
        <v>42</v>
      </c>
      <c r="AF1113" s="76">
        <v>7806</v>
      </c>
      <c r="AG1113" s="76">
        <v>4</v>
      </c>
      <c r="AH1113" s="76"/>
      <c r="AI1113" s="76" t="s">
        <v>5558</v>
      </c>
      <c r="AJ1113" s="76" t="s">
        <v>6287</v>
      </c>
      <c r="AK1113" s="76"/>
      <c r="AL1113" s="76"/>
      <c r="AM1113" s="78">
        <v>42506.735729166663</v>
      </c>
      <c r="AN1113" s="76" t="s">
        <v>8071</v>
      </c>
      <c r="AO1113" s="81" t="s">
        <v>9182</v>
      </c>
      <c r="AP1113" s="76" t="s">
        <v>66</v>
      </c>
      <c r="AQ1113" s="48"/>
      <c r="AR1113" s="48"/>
      <c r="AS1113" s="48"/>
      <c r="AT1113" s="48"/>
      <c r="AU1113" s="48" t="s">
        <v>2441</v>
      </c>
      <c r="AV1113" s="48" t="s">
        <v>2441</v>
      </c>
      <c r="AW1113" s="102" t="s">
        <v>11188</v>
      </c>
      <c r="AX1113" s="102" t="s">
        <v>11188</v>
      </c>
      <c r="AY1113" s="102" t="s">
        <v>11875</v>
      </c>
      <c r="AZ1113" s="102" t="s">
        <v>11875</v>
      </c>
      <c r="BA1113" s="2"/>
      <c r="BB1113" s="3"/>
      <c r="BC1113" s="3"/>
      <c r="BD1113" s="3"/>
      <c r="BE1113" s="3"/>
    </row>
    <row r="1114" spans="1:57" x14ac:dyDescent="0.3">
      <c r="A1114" s="62" t="s">
        <v>1053</v>
      </c>
      <c r="B1114" s="63"/>
      <c r="C1114" s="63"/>
      <c r="D1114" s="64"/>
      <c r="E1114" s="66"/>
      <c r="F1114" s="98" t="s">
        <v>7954</v>
      </c>
      <c r="G1114" s="63"/>
      <c r="H1114" s="67"/>
      <c r="I1114" s="68"/>
      <c r="J1114" s="68"/>
      <c r="K1114" s="67" t="s">
        <v>10413</v>
      </c>
      <c r="L1114" s="71"/>
      <c r="M1114" s="72">
        <v>898.76385498046875</v>
      </c>
      <c r="N1114" s="72">
        <v>3284.494873046875</v>
      </c>
      <c r="O1114" s="73"/>
      <c r="P1114" s="74"/>
      <c r="Q1114" s="74"/>
      <c r="R1114" s="84"/>
      <c r="S1114" s="48">
        <v>0</v>
      </c>
      <c r="T1114" s="48">
        <v>1</v>
      </c>
      <c r="U1114" s="49">
        <v>0</v>
      </c>
      <c r="V1114" s="49">
        <v>1.0753E-2</v>
      </c>
      <c r="W1114" s="49">
        <v>0</v>
      </c>
      <c r="X1114" s="49">
        <v>0.60136900000000004</v>
      </c>
      <c r="Y1114" s="49">
        <v>0</v>
      </c>
      <c r="Z1114" s="49">
        <v>0</v>
      </c>
      <c r="AA1114" s="69">
        <v>1114</v>
      </c>
      <c r="AB1114" s="69"/>
      <c r="AC1114" s="70"/>
      <c r="AD1114" s="76">
        <v>894</v>
      </c>
      <c r="AE1114" s="76">
        <v>676</v>
      </c>
      <c r="AF1114" s="76">
        <v>17700</v>
      </c>
      <c r="AG1114" s="76">
        <v>18324</v>
      </c>
      <c r="AH1114" s="76"/>
      <c r="AI1114" s="76" t="s">
        <v>5559</v>
      </c>
      <c r="AJ1114" s="76"/>
      <c r="AK1114" s="76"/>
      <c r="AL1114" s="76"/>
      <c r="AM1114" s="78">
        <v>43350.493437500001</v>
      </c>
      <c r="AN1114" s="76" t="s">
        <v>8071</v>
      </c>
      <c r="AO1114" s="81" t="s">
        <v>9183</v>
      </c>
      <c r="AP1114" s="76" t="s">
        <v>66</v>
      </c>
      <c r="AQ1114" s="48"/>
      <c r="AR1114" s="48"/>
      <c r="AS1114" s="48"/>
      <c r="AT1114" s="48"/>
      <c r="AU1114" s="48" t="s">
        <v>2389</v>
      </c>
      <c r="AV1114" s="48" t="s">
        <v>2389</v>
      </c>
      <c r="AW1114" s="102" t="s">
        <v>10924</v>
      </c>
      <c r="AX1114" s="102" t="s">
        <v>10924</v>
      </c>
      <c r="AY1114" s="102" t="s">
        <v>11612</v>
      </c>
      <c r="AZ1114" s="102" t="s">
        <v>11612</v>
      </c>
      <c r="BA1114" s="2"/>
      <c r="BB1114" s="3"/>
      <c r="BC1114" s="3"/>
      <c r="BD1114" s="3"/>
      <c r="BE1114" s="3"/>
    </row>
    <row r="1115" spans="1:57" x14ac:dyDescent="0.3">
      <c r="A1115" s="62" t="s">
        <v>1054</v>
      </c>
      <c r="B1115" s="63"/>
      <c r="C1115" s="63"/>
      <c r="D1115" s="64"/>
      <c r="E1115" s="66"/>
      <c r="F1115" s="98" t="s">
        <v>7955</v>
      </c>
      <c r="G1115" s="63"/>
      <c r="H1115" s="67"/>
      <c r="I1115" s="68"/>
      <c r="J1115" s="68"/>
      <c r="K1115" s="67" t="s">
        <v>10414</v>
      </c>
      <c r="L1115" s="71"/>
      <c r="M1115" s="72">
        <v>6556.74853515625</v>
      </c>
      <c r="N1115" s="72">
        <v>9060.099609375</v>
      </c>
      <c r="O1115" s="73"/>
      <c r="P1115" s="74"/>
      <c r="Q1115" s="74"/>
      <c r="R1115" s="84"/>
      <c r="S1115" s="48">
        <v>1</v>
      </c>
      <c r="T1115" s="48">
        <v>1</v>
      </c>
      <c r="U1115" s="49">
        <v>0</v>
      </c>
      <c r="V1115" s="49">
        <v>0</v>
      </c>
      <c r="W1115" s="49">
        <v>0</v>
      </c>
      <c r="X1115" s="49">
        <v>1</v>
      </c>
      <c r="Y1115" s="49">
        <v>0</v>
      </c>
      <c r="Z1115" s="49" t="s">
        <v>10536</v>
      </c>
      <c r="AA1115" s="69">
        <v>1115</v>
      </c>
      <c r="AB1115" s="69"/>
      <c r="AC1115" s="70"/>
      <c r="AD1115" s="76">
        <v>225</v>
      </c>
      <c r="AE1115" s="76">
        <v>58</v>
      </c>
      <c r="AF1115" s="76">
        <v>330</v>
      </c>
      <c r="AG1115" s="76">
        <v>253</v>
      </c>
      <c r="AH1115" s="76"/>
      <c r="AI1115" s="76"/>
      <c r="AJ1115" s="76" t="s">
        <v>5658</v>
      </c>
      <c r="AK1115" s="81" t="s">
        <v>6806</v>
      </c>
      <c r="AL1115" s="76"/>
      <c r="AM1115" s="78">
        <v>42640.324571759258</v>
      </c>
      <c r="AN1115" s="76" t="s">
        <v>8071</v>
      </c>
      <c r="AO1115" s="81" t="s">
        <v>9184</v>
      </c>
      <c r="AP1115" s="76" t="s">
        <v>66</v>
      </c>
      <c r="AQ1115" s="48"/>
      <c r="AR1115" s="48"/>
      <c r="AS1115" s="48"/>
      <c r="AT1115" s="48"/>
      <c r="AU1115" s="48"/>
      <c r="AV1115" s="48"/>
      <c r="AW1115" s="102" t="s">
        <v>11189</v>
      </c>
      <c r="AX1115" s="102" t="s">
        <v>11189</v>
      </c>
      <c r="AY1115" s="102" t="s">
        <v>11876</v>
      </c>
      <c r="AZ1115" s="102" t="s">
        <v>11876</v>
      </c>
      <c r="BA1115" s="2"/>
      <c r="BB1115" s="3"/>
      <c r="BC1115" s="3"/>
      <c r="BD1115" s="3"/>
      <c r="BE1115" s="3"/>
    </row>
    <row r="1116" spans="1:57" x14ac:dyDescent="0.3">
      <c r="A1116" s="62" t="s">
        <v>1055</v>
      </c>
      <c r="B1116" s="63"/>
      <c r="C1116" s="63"/>
      <c r="D1116" s="64"/>
      <c r="E1116" s="66"/>
      <c r="F1116" s="98" t="s">
        <v>7956</v>
      </c>
      <c r="G1116" s="63"/>
      <c r="H1116" s="67"/>
      <c r="I1116" s="68"/>
      <c r="J1116" s="68"/>
      <c r="K1116" s="67" t="s">
        <v>10415</v>
      </c>
      <c r="L1116" s="71"/>
      <c r="M1116" s="72">
        <v>3286.650634765625</v>
      </c>
      <c r="N1116" s="72">
        <v>9267.1572265625</v>
      </c>
      <c r="O1116" s="73"/>
      <c r="P1116" s="74"/>
      <c r="Q1116" s="74"/>
      <c r="R1116" s="84"/>
      <c r="S1116" s="48">
        <v>1</v>
      </c>
      <c r="T1116" s="48">
        <v>1</v>
      </c>
      <c r="U1116" s="49">
        <v>0</v>
      </c>
      <c r="V1116" s="49">
        <v>0</v>
      </c>
      <c r="W1116" s="49">
        <v>0</v>
      </c>
      <c r="X1116" s="49">
        <v>1</v>
      </c>
      <c r="Y1116" s="49">
        <v>0</v>
      </c>
      <c r="Z1116" s="49" t="s">
        <v>10536</v>
      </c>
      <c r="AA1116" s="69">
        <v>1116</v>
      </c>
      <c r="AB1116" s="69"/>
      <c r="AC1116" s="70"/>
      <c r="AD1116" s="76">
        <v>76</v>
      </c>
      <c r="AE1116" s="76">
        <v>4</v>
      </c>
      <c r="AF1116" s="76">
        <v>66</v>
      </c>
      <c r="AG1116" s="76">
        <v>225</v>
      </c>
      <c r="AH1116" s="76"/>
      <c r="AI1116" s="76" t="s">
        <v>5560</v>
      </c>
      <c r="AJ1116" s="76"/>
      <c r="AK1116" s="76"/>
      <c r="AL1116" s="76"/>
      <c r="AM1116" s="78">
        <v>43145.691678240742</v>
      </c>
      <c r="AN1116" s="76" t="s">
        <v>8071</v>
      </c>
      <c r="AO1116" s="81" t="s">
        <v>9185</v>
      </c>
      <c r="AP1116" s="76" t="s">
        <v>66</v>
      </c>
      <c r="AQ1116" s="48"/>
      <c r="AR1116" s="48"/>
      <c r="AS1116" s="48"/>
      <c r="AT1116" s="48"/>
      <c r="AU1116" s="48" t="s">
        <v>2442</v>
      </c>
      <c r="AV1116" s="48" t="s">
        <v>2442</v>
      </c>
      <c r="AW1116" s="102" t="s">
        <v>11190</v>
      </c>
      <c r="AX1116" s="102" t="s">
        <v>11190</v>
      </c>
      <c r="AY1116" s="102" t="s">
        <v>11877</v>
      </c>
      <c r="AZ1116" s="102" t="s">
        <v>11877</v>
      </c>
      <c r="BA1116" s="2"/>
      <c r="BB1116" s="3"/>
      <c r="BC1116" s="3"/>
      <c r="BD1116" s="3"/>
      <c r="BE1116" s="3"/>
    </row>
    <row r="1117" spans="1:57" x14ac:dyDescent="0.3">
      <c r="A1117" s="62" t="s">
        <v>1056</v>
      </c>
      <c r="B1117" s="63"/>
      <c r="C1117" s="63"/>
      <c r="D1117" s="64"/>
      <c r="E1117" s="66"/>
      <c r="F1117" s="98" t="s">
        <v>7957</v>
      </c>
      <c r="G1117" s="63"/>
      <c r="H1117" s="67"/>
      <c r="I1117" s="68"/>
      <c r="J1117" s="68"/>
      <c r="K1117" s="67" t="s">
        <v>10416</v>
      </c>
      <c r="L1117" s="71"/>
      <c r="M1117" s="72">
        <v>4262.8603515625</v>
      </c>
      <c r="N1117" s="72">
        <v>9149.556640625</v>
      </c>
      <c r="O1117" s="73"/>
      <c r="P1117" s="74"/>
      <c r="Q1117" s="74"/>
      <c r="R1117" s="84"/>
      <c r="S1117" s="48">
        <v>1</v>
      </c>
      <c r="T1117" s="48">
        <v>1</v>
      </c>
      <c r="U1117" s="49">
        <v>0</v>
      </c>
      <c r="V1117" s="49">
        <v>0</v>
      </c>
      <c r="W1117" s="49">
        <v>0</v>
      </c>
      <c r="X1117" s="49">
        <v>1</v>
      </c>
      <c r="Y1117" s="49">
        <v>0</v>
      </c>
      <c r="Z1117" s="49" t="s">
        <v>10536</v>
      </c>
      <c r="AA1117" s="69">
        <v>1117</v>
      </c>
      <c r="AB1117" s="69"/>
      <c r="AC1117" s="70"/>
      <c r="AD1117" s="76">
        <v>119</v>
      </c>
      <c r="AE1117" s="76">
        <v>144</v>
      </c>
      <c r="AF1117" s="76">
        <v>9912</v>
      </c>
      <c r="AG1117" s="76">
        <v>1048</v>
      </c>
      <c r="AH1117" s="76"/>
      <c r="AI1117" s="76" t="s">
        <v>5561</v>
      </c>
      <c r="AJ1117" s="76" t="s">
        <v>5763</v>
      </c>
      <c r="AK1117" s="76"/>
      <c r="AL1117" s="76"/>
      <c r="AM1117" s="78">
        <v>40580.950624999998</v>
      </c>
      <c r="AN1117" s="76" t="s">
        <v>8071</v>
      </c>
      <c r="AO1117" s="81" t="s">
        <v>9186</v>
      </c>
      <c r="AP1117" s="76" t="s">
        <v>66</v>
      </c>
      <c r="AQ1117" s="48"/>
      <c r="AR1117" s="48"/>
      <c r="AS1117" s="48"/>
      <c r="AT1117" s="48"/>
      <c r="AU1117" s="48" t="s">
        <v>2443</v>
      </c>
      <c r="AV1117" s="48" t="s">
        <v>2443</v>
      </c>
      <c r="AW1117" s="102" t="s">
        <v>11191</v>
      </c>
      <c r="AX1117" s="102" t="s">
        <v>11191</v>
      </c>
      <c r="AY1117" s="102" t="s">
        <v>11878</v>
      </c>
      <c r="AZ1117" s="102" t="s">
        <v>11878</v>
      </c>
      <c r="BA1117" s="2"/>
      <c r="BB1117" s="3"/>
      <c r="BC1117" s="3"/>
      <c r="BD1117" s="3"/>
      <c r="BE1117" s="3"/>
    </row>
    <row r="1118" spans="1:57" x14ac:dyDescent="0.3">
      <c r="A1118" s="62" t="s">
        <v>1057</v>
      </c>
      <c r="B1118" s="63"/>
      <c r="C1118" s="63"/>
      <c r="D1118" s="64"/>
      <c r="E1118" s="66"/>
      <c r="F1118" s="98" t="s">
        <v>7958</v>
      </c>
      <c r="G1118" s="63"/>
      <c r="H1118" s="67"/>
      <c r="I1118" s="68"/>
      <c r="J1118" s="68"/>
      <c r="K1118" s="67" t="s">
        <v>10417</v>
      </c>
      <c r="L1118" s="71"/>
      <c r="M1118" s="72">
        <v>9016.2119140625</v>
      </c>
      <c r="N1118" s="72">
        <v>9555.7099609375</v>
      </c>
      <c r="O1118" s="73"/>
      <c r="P1118" s="74"/>
      <c r="Q1118" s="74"/>
      <c r="R1118" s="84"/>
      <c r="S1118" s="48">
        <v>1</v>
      </c>
      <c r="T1118" s="48">
        <v>1</v>
      </c>
      <c r="U1118" s="49">
        <v>0</v>
      </c>
      <c r="V1118" s="49">
        <v>0</v>
      </c>
      <c r="W1118" s="49">
        <v>0</v>
      </c>
      <c r="X1118" s="49">
        <v>1</v>
      </c>
      <c r="Y1118" s="49">
        <v>0</v>
      </c>
      <c r="Z1118" s="49" t="s">
        <v>10536</v>
      </c>
      <c r="AA1118" s="69">
        <v>1118</v>
      </c>
      <c r="AB1118" s="69"/>
      <c r="AC1118" s="70"/>
      <c r="AD1118" s="76">
        <v>1993</v>
      </c>
      <c r="AE1118" s="76">
        <v>5282</v>
      </c>
      <c r="AF1118" s="76">
        <v>15885</v>
      </c>
      <c r="AG1118" s="76">
        <v>16351</v>
      </c>
      <c r="AH1118" s="76"/>
      <c r="AI1118" s="76" t="s">
        <v>5562</v>
      </c>
      <c r="AJ1118" s="76" t="s">
        <v>6288</v>
      </c>
      <c r="AK1118" s="81" t="s">
        <v>6807</v>
      </c>
      <c r="AL1118" s="76"/>
      <c r="AM1118" s="78">
        <v>42010.460949074077</v>
      </c>
      <c r="AN1118" s="76" t="s">
        <v>8071</v>
      </c>
      <c r="AO1118" s="81" t="s">
        <v>9187</v>
      </c>
      <c r="AP1118" s="76" t="s">
        <v>66</v>
      </c>
      <c r="AQ1118" s="48" t="s">
        <v>2313</v>
      </c>
      <c r="AR1118" s="48" t="s">
        <v>2313</v>
      </c>
      <c r="AS1118" s="48" t="s">
        <v>2350</v>
      </c>
      <c r="AT1118" s="48" t="s">
        <v>2350</v>
      </c>
      <c r="AU1118" s="48" t="s">
        <v>2392</v>
      </c>
      <c r="AV1118" s="48" t="s">
        <v>2392</v>
      </c>
      <c r="AW1118" s="102" t="s">
        <v>11192</v>
      </c>
      <c r="AX1118" s="102" t="s">
        <v>11192</v>
      </c>
      <c r="AY1118" s="102" t="s">
        <v>11879</v>
      </c>
      <c r="AZ1118" s="102" t="s">
        <v>11879</v>
      </c>
      <c r="BA1118" s="2"/>
      <c r="BB1118" s="3"/>
      <c r="BC1118" s="3"/>
      <c r="BD1118" s="3"/>
      <c r="BE1118" s="3"/>
    </row>
    <row r="1119" spans="1:57" x14ac:dyDescent="0.3">
      <c r="A1119" s="62" t="s">
        <v>1058</v>
      </c>
      <c r="B1119" s="63"/>
      <c r="C1119" s="63"/>
      <c r="D1119" s="64"/>
      <c r="E1119" s="66"/>
      <c r="F1119" s="98" t="s">
        <v>7959</v>
      </c>
      <c r="G1119" s="63"/>
      <c r="H1119" s="67"/>
      <c r="I1119" s="68"/>
      <c r="J1119" s="68"/>
      <c r="K1119" s="67" t="s">
        <v>10418</v>
      </c>
      <c r="L1119" s="71"/>
      <c r="M1119" s="72">
        <v>4158.57666015625</v>
      </c>
      <c r="N1119" s="72">
        <v>9372.0361328125</v>
      </c>
      <c r="O1119" s="73"/>
      <c r="P1119" s="74"/>
      <c r="Q1119" s="74"/>
      <c r="R1119" s="84"/>
      <c r="S1119" s="48">
        <v>1</v>
      </c>
      <c r="T1119" s="48">
        <v>1</v>
      </c>
      <c r="U1119" s="49">
        <v>0</v>
      </c>
      <c r="V1119" s="49">
        <v>0</v>
      </c>
      <c r="W1119" s="49">
        <v>0</v>
      </c>
      <c r="X1119" s="49">
        <v>1</v>
      </c>
      <c r="Y1119" s="49">
        <v>0</v>
      </c>
      <c r="Z1119" s="49" t="s">
        <v>10536</v>
      </c>
      <c r="AA1119" s="69">
        <v>1119</v>
      </c>
      <c r="AB1119" s="69"/>
      <c r="AC1119" s="70"/>
      <c r="AD1119" s="76">
        <v>717</v>
      </c>
      <c r="AE1119" s="76">
        <v>1108</v>
      </c>
      <c r="AF1119" s="76">
        <v>18958</v>
      </c>
      <c r="AG1119" s="76">
        <v>16537</v>
      </c>
      <c r="AH1119" s="76"/>
      <c r="AI1119" s="76" t="s">
        <v>5563</v>
      </c>
      <c r="AJ1119" s="76" t="s">
        <v>6289</v>
      </c>
      <c r="AK1119" s="81" t="s">
        <v>6808</v>
      </c>
      <c r="AL1119" s="76"/>
      <c r="AM1119" s="78">
        <v>39983.408472222225</v>
      </c>
      <c r="AN1119" s="76" t="s">
        <v>8071</v>
      </c>
      <c r="AO1119" s="81" t="s">
        <v>9188</v>
      </c>
      <c r="AP1119" s="76" t="s">
        <v>66</v>
      </c>
      <c r="AQ1119" s="48"/>
      <c r="AR1119" s="48"/>
      <c r="AS1119" s="48"/>
      <c r="AT1119" s="48"/>
      <c r="AU1119" s="48"/>
      <c r="AV1119" s="48"/>
      <c r="AW1119" s="102" t="s">
        <v>11193</v>
      </c>
      <c r="AX1119" s="102" t="s">
        <v>11193</v>
      </c>
      <c r="AY1119" s="102" t="s">
        <v>11880</v>
      </c>
      <c r="AZ1119" s="102" t="s">
        <v>11880</v>
      </c>
      <c r="BA1119" s="2"/>
      <c r="BB1119" s="3"/>
      <c r="BC1119" s="3"/>
      <c r="BD1119" s="3"/>
      <c r="BE1119" s="3"/>
    </row>
    <row r="1120" spans="1:57" x14ac:dyDescent="0.3">
      <c r="A1120" s="62" t="s">
        <v>1059</v>
      </c>
      <c r="B1120" s="63"/>
      <c r="C1120" s="63"/>
      <c r="D1120" s="64"/>
      <c r="E1120" s="66"/>
      <c r="F1120" s="98" t="s">
        <v>7960</v>
      </c>
      <c r="G1120" s="63"/>
      <c r="H1120" s="67"/>
      <c r="I1120" s="68"/>
      <c r="J1120" s="68"/>
      <c r="K1120" s="67" t="s">
        <v>10419</v>
      </c>
      <c r="L1120" s="71"/>
      <c r="M1120" s="72">
        <v>8225.0966796875</v>
      </c>
      <c r="N1120" s="72">
        <v>9205.8076171875</v>
      </c>
      <c r="O1120" s="73"/>
      <c r="P1120" s="74"/>
      <c r="Q1120" s="74"/>
      <c r="R1120" s="84"/>
      <c r="S1120" s="48">
        <v>1</v>
      </c>
      <c r="T1120" s="48">
        <v>1</v>
      </c>
      <c r="U1120" s="49">
        <v>0</v>
      </c>
      <c r="V1120" s="49">
        <v>0</v>
      </c>
      <c r="W1120" s="49">
        <v>0</v>
      </c>
      <c r="X1120" s="49">
        <v>1</v>
      </c>
      <c r="Y1120" s="49">
        <v>0</v>
      </c>
      <c r="Z1120" s="49" t="s">
        <v>10536</v>
      </c>
      <c r="AA1120" s="69">
        <v>1120</v>
      </c>
      <c r="AB1120" s="69"/>
      <c r="AC1120" s="70"/>
      <c r="AD1120" s="76">
        <v>475</v>
      </c>
      <c r="AE1120" s="76">
        <v>94</v>
      </c>
      <c r="AF1120" s="76">
        <v>8138</v>
      </c>
      <c r="AG1120" s="76">
        <v>4809</v>
      </c>
      <c r="AH1120" s="76"/>
      <c r="AI1120" s="76"/>
      <c r="AJ1120" s="76" t="s">
        <v>5900</v>
      </c>
      <c r="AK1120" s="76"/>
      <c r="AL1120" s="76"/>
      <c r="AM1120" s="78">
        <v>41476.340451388889</v>
      </c>
      <c r="AN1120" s="76" t="s">
        <v>8071</v>
      </c>
      <c r="AO1120" s="81" t="s">
        <v>9189</v>
      </c>
      <c r="AP1120" s="76" t="s">
        <v>66</v>
      </c>
      <c r="AQ1120" s="48" t="s">
        <v>2314</v>
      </c>
      <c r="AR1120" s="48" t="s">
        <v>2314</v>
      </c>
      <c r="AS1120" s="48" t="s">
        <v>2350</v>
      </c>
      <c r="AT1120" s="48" t="s">
        <v>2350</v>
      </c>
      <c r="AU1120" s="48"/>
      <c r="AV1120" s="48"/>
      <c r="AW1120" s="102" t="s">
        <v>11194</v>
      </c>
      <c r="AX1120" s="102" t="s">
        <v>11194</v>
      </c>
      <c r="AY1120" s="102" t="s">
        <v>11881</v>
      </c>
      <c r="AZ1120" s="102" t="s">
        <v>11881</v>
      </c>
      <c r="BA1120" s="2"/>
      <c r="BB1120" s="3"/>
      <c r="BC1120" s="3"/>
      <c r="BD1120" s="3"/>
      <c r="BE1120" s="3"/>
    </row>
    <row r="1121" spans="1:57" x14ac:dyDescent="0.3">
      <c r="A1121" s="62" t="s">
        <v>1060</v>
      </c>
      <c r="B1121" s="63"/>
      <c r="C1121" s="63"/>
      <c r="D1121" s="64"/>
      <c r="E1121" s="66"/>
      <c r="F1121" s="98" t="s">
        <v>7961</v>
      </c>
      <c r="G1121" s="63"/>
      <c r="H1121" s="67"/>
      <c r="I1121" s="68"/>
      <c r="J1121" s="68"/>
      <c r="K1121" s="67" t="s">
        <v>10420</v>
      </c>
      <c r="L1121" s="71"/>
      <c r="M1121" s="72">
        <v>1960.19873046875</v>
      </c>
      <c r="N1121" s="72">
        <v>6612.72119140625</v>
      </c>
      <c r="O1121" s="73"/>
      <c r="P1121" s="74"/>
      <c r="Q1121" s="74"/>
      <c r="R1121" s="84"/>
      <c r="S1121" s="48">
        <v>0</v>
      </c>
      <c r="T1121" s="48">
        <v>1</v>
      </c>
      <c r="U1121" s="49">
        <v>0</v>
      </c>
      <c r="V1121" s="49">
        <v>9.7090000000000006E-3</v>
      </c>
      <c r="W1121" s="49">
        <v>1.8818999999999999E-2</v>
      </c>
      <c r="X1121" s="49">
        <v>0.54937599999999998</v>
      </c>
      <c r="Y1121" s="49">
        <v>0</v>
      </c>
      <c r="Z1121" s="49">
        <v>0</v>
      </c>
      <c r="AA1121" s="69">
        <v>1121</v>
      </c>
      <c r="AB1121" s="69"/>
      <c r="AC1121" s="70"/>
      <c r="AD1121" s="76">
        <v>1974</v>
      </c>
      <c r="AE1121" s="76">
        <v>894</v>
      </c>
      <c r="AF1121" s="76">
        <v>53879</v>
      </c>
      <c r="AG1121" s="76">
        <v>69232</v>
      </c>
      <c r="AH1121" s="76"/>
      <c r="AI1121" s="76"/>
      <c r="AJ1121" s="76" t="s">
        <v>5788</v>
      </c>
      <c r="AK1121" s="76"/>
      <c r="AL1121" s="76"/>
      <c r="AM1121" s="78">
        <v>42927.920324074075</v>
      </c>
      <c r="AN1121" s="76" t="s">
        <v>8071</v>
      </c>
      <c r="AO1121" s="81" t="s">
        <v>9190</v>
      </c>
      <c r="AP1121" s="76" t="s">
        <v>66</v>
      </c>
      <c r="AQ1121" s="48"/>
      <c r="AR1121" s="48"/>
      <c r="AS1121" s="48"/>
      <c r="AT1121" s="48"/>
      <c r="AU1121" s="48"/>
      <c r="AV1121" s="48"/>
      <c r="AW1121" s="102" t="s">
        <v>10629</v>
      </c>
      <c r="AX1121" s="102" t="s">
        <v>10629</v>
      </c>
      <c r="AY1121" s="102" t="s">
        <v>11318</v>
      </c>
      <c r="AZ1121" s="102" t="s">
        <v>11318</v>
      </c>
      <c r="BA1121" s="2"/>
      <c r="BB1121" s="3"/>
      <c r="BC1121" s="3"/>
      <c r="BD1121" s="3"/>
      <c r="BE1121" s="3"/>
    </row>
    <row r="1122" spans="1:57" x14ac:dyDescent="0.3">
      <c r="A1122" s="62" t="s">
        <v>1061</v>
      </c>
      <c r="B1122" s="63"/>
      <c r="C1122" s="63"/>
      <c r="D1122" s="64"/>
      <c r="E1122" s="66"/>
      <c r="F1122" s="98" t="s">
        <v>7962</v>
      </c>
      <c r="G1122" s="63"/>
      <c r="H1122" s="67"/>
      <c r="I1122" s="68"/>
      <c r="J1122" s="68"/>
      <c r="K1122" s="67" t="s">
        <v>10421</v>
      </c>
      <c r="L1122" s="71"/>
      <c r="M1122" s="72">
        <v>5779.06396484375</v>
      </c>
      <c r="N1122" s="72">
        <v>9412.3740234375</v>
      </c>
      <c r="O1122" s="73"/>
      <c r="P1122" s="74"/>
      <c r="Q1122" s="74"/>
      <c r="R1122" s="84"/>
      <c r="S1122" s="48">
        <v>1</v>
      </c>
      <c r="T1122" s="48">
        <v>1</v>
      </c>
      <c r="U1122" s="49">
        <v>0</v>
      </c>
      <c r="V1122" s="49">
        <v>0</v>
      </c>
      <c r="W1122" s="49">
        <v>0</v>
      </c>
      <c r="X1122" s="49">
        <v>1</v>
      </c>
      <c r="Y1122" s="49">
        <v>0</v>
      </c>
      <c r="Z1122" s="49" t="s">
        <v>10536</v>
      </c>
      <c r="AA1122" s="69">
        <v>1122</v>
      </c>
      <c r="AB1122" s="69"/>
      <c r="AC1122" s="70"/>
      <c r="AD1122" s="76">
        <v>694</v>
      </c>
      <c r="AE1122" s="76">
        <v>1080</v>
      </c>
      <c r="AF1122" s="76">
        <v>19976</v>
      </c>
      <c r="AG1122" s="76">
        <v>24571</v>
      </c>
      <c r="AH1122" s="76"/>
      <c r="AI1122" s="76" t="s">
        <v>5564</v>
      </c>
      <c r="AJ1122" s="76"/>
      <c r="AK1122" s="76"/>
      <c r="AL1122" s="76"/>
      <c r="AM1122" s="78">
        <v>40884.79587962963</v>
      </c>
      <c r="AN1122" s="76" t="s">
        <v>8071</v>
      </c>
      <c r="AO1122" s="81" t="s">
        <v>9191</v>
      </c>
      <c r="AP1122" s="76" t="s">
        <v>66</v>
      </c>
      <c r="AQ1122" s="48"/>
      <c r="AR1122" s="48"/>
      <c r="AS1122" s="48"/>
      <c r="AT1122" s="48"/>
      <c r="AU1122" s="48"/>
      <c r="AV1122" s="48"/>
      <c r="AW1122" s="102" t="s">
        <v>11195</v>
      </c>
      <c r="AX1122" s="102" t="s">
        <v>11195</v>
      </c>
      <c r="AY1122" s="102" t="s">
        <v>11882</v>
      </c>
      <c r="AZ1122" s="102" t="s">
        <v>11882</v>
      </c>
      <c r="BA1122" s="2"/>
      <c r="BB1122" s="3"/>
      <c r="BC1122" s="3"/>
      <c r="BD1122" s="3"/>
      <c r="BE1122" s="3"/>
    </row>
    <row r="1123" spans="1:57" x14ac:dyDescent="0.3">
      <c r="A1123" s="62" t="s">
        <v>1062</v>
      </c>
      <c r="B1123" s="63"/>
      <c r="C1123" s="63"/>
      <c r="D1123" s="64"/>
      <c r="E1123" s="66"/>
      <c r="F1123" s="98" t="s">
        <v>7963</v>
      </c>
      <c r="G1123" s="63"/>
      <c r="H1123" s="67"/>
      <c r="I1123" s="68"/>
      <c r="J1123" s="68"/>
      <c r="K1123" s="67" t="s">
        <v>10422</v>
      </c>
      <c r="L1123" s="71"/>
      <c r="M1123" s="72">
        <v>8209.0556640625</v>
      </c>
      <c r="N1123" s="72">
        <v>2452.97705078125</v>
      </c>
      <c r="O1123" s="73"/>
      <c r="P1123" s="74"/>
      <c r="Q1123" s="74"/>
      <c r="R1123" s="84"/>
      <c r="S1123" s="48">
        <v>0</v>
      </c>
      <c r="T1123" s="48">
        <v>1</v>
      </c>
      <c r="U1123" s="49">
        <v>0</v>
      </c>
      <c r="V1123" s="49">
        <v>1</v>
      </c>
      <c r="W1123" s="49">
        <v>0</v>
      </c>
      <c r="X1123" s="49">
        <v>1</v>
      </c>
      <c r="Y1123" s="49">
        <v>0</v>
      </c>
      <c r="Z1123" s="49">
        <v>0</v>
      </c>
      <c r="AA1123" s="69">
        <v>1123</v>
      </c>
      <c r="AB1123" s="69"/>
      <c r="AC1123" s="70"/>
      <c r="AD1123" s="76">
        <v>693</v>
      </c>
      <c r="AE1123" s="76">
        <v>358</v>
      </c>
      <c r="AF1123" s="76">
        <v>4722</v>
      </c>
      <c r="AG1123" s="76">
        <v>7979</v>
      </c>
      <c r="AH1123" s="76"/>
      <c r="AI1123" s="76" t="s">
        <v>5565</v>
      </c>
      <c r="AJ1123" s="76" t="s">
        <v>6290</v>
      </c>
      <c r="AK1123" s="76"/>
      <c r="AL1123" s="76"/>
      <c r="AM1123" s="78">
        <v>40448.927499999998</v>
      </c>
      <c r="AN1123" s="76" t="s">
        <v>8071</v>
      </c>
      <c r="AO1123" s="81" t="s">
        <v>9192</v>
      </c>
      <c r="AP1123" s="76" t="s">
        <v>66</v>
      </c>
      <c r="AQ1123" s="48"/>
      <c r="AR1123" s="48"/>
      <c r="AS1123" s="48"/>
      <c r="AT1123" s="48"/>
      <c r="AU1123" s="48"/>
      <c r="AV1123" s="48"/>
      <c r="AW1123" s="102" t="s">
        <v>11196</v>
      </c>
      <c r="AX1123" s="102" t="s">
        <v>11196</v>
      </c>
      <c r="AY1123" s="102" t="s">
        <v>11883</v>
      </c>
      <c r="AZ1123" s="102" t="s">
        <v>11883</v>
      </c>
      <c r="BA1123" s="2"/>
      <c r="BB1123" s="3"/>
      <c r="BC1123" s="3"/>
      <c r="BD1123" s="3"/>
      <c r="BE1123" s="3"/>
    </row>
    <row r="1124" spans="1:57" x14ac:dyDescent="0.3">
      <c r="A1124" s="62" t="s">
        <v>1406</v>
      </c>
      <c r="B1124" s="63"/>
      <c r="C1124" s="63"/>
      <c r="D1124" s="64"/>
      <c r="E1124" s="66"/>
      <c r="F1124" s="98" t="s">
        <v>7964</v>
      </c>
      <c r="G1124" s="63"/>
      <c r="H1124" s="67"/>
      <c r="I1124" s="68"/>
      <c r="J1124" s="68"/>
      <c r="K1124" s="67" t="s">
        <v>10423</v>
      </c>
      <c r="L1124" s="71"/>
      <c r="M1124" s="72">
        <v>8116.47216796875</v>
      </c>
      <c r="N1124" s="72">
        <v>2536.12890625</v>
      </c>
      <c r="O1124" s="73"/>
      <c r="P1124" s="74"/>
      <c r="Q1124" s="74"/>
      <c r="R1124" s="84"/>
      <c r="S1124" s="48">
        <v>1</v>
      </c>
      <c r="T1124" s="48">
        <v>0</v>
      </c>
      <c r="U1124" s="49">
        <v>0</v>
      </c>
      <c r="V1124" s="49">
        <v>1</v>
      </c>
      <c r="W1124" s="49">
        <v>0</v>
      </c>
      <c r="X1124" s="49">
        <v>1</v>
      </c>
      <c r="Y1124" s="49">
        <v>0</v>
      </c>
      <c r="Z1124" s="49">
        <v>0</v>
      </c>
      <c r="AA1124" s="69">
        <v>1124</v>
      </c>
      <c r="AB1124" s="69"/>
      <c r="AC1124" s="70"/>
      <c r="AD1124" s="76">
        <v>430</v>
      </c>
      <c r="AE1124" s="76">
        <v>443</v>
      </c>
      <c r="AF1124" s="76">
        <v>26334</v>
      </c>
      <c r="AG1124" s="76">
        <v>27918</v>
      </c>
      <c r="AH1124" s="76"/>
      <c r="AI1124" s="76" t="s">
        <v>5566</v>
      </c>
      <c r="AJ1124" s="76" t="s">
        <v>6096</v>
      </c>
      <c r="AK1124" s="76"/>
      <c r="AL1124" s="76"/>
      <c r="AM1124" s="78">
        <v>42629.380150462966</v>
      </c>
      <c r="AN1124" s="76" t="s">
        <v>8071</v>
      </c>
      <c r="AO1124" s="81" t="s">
        <v>9193</v>
      </c>
      <c r="AP1124" s="76" t="s">
        <v>65</v>
      </c>
      <c r="AQ1124" s="48"/>
      <c r="AR1124" s="48"/>
      <c r="AS1124" s="48"/>
      <c r="AT1124" s="48"/>
      <c r="AU1124" s="48"/>
      <c r="AV1124" s="48"/>
      <c r="AW1124" s="48"/>
      <c r="AX1124" s="48"/>
      <c r="AY1124" s="48"/>
      <c r="AZ1124" s="48"/>
      <c r="BA1124" s="2"/>
      <c r="BB1124" s="3"/>
      <c r="BC1124" s="3"/>
      <c r="BD1124" s="3"/>
      <c r="BE1124" s="3"/>
    </row>
    <row r="1125" spans="1:57" x14ac:dyDescent="0.3">
      <c r="A1125" s="62" t="s">
        <v>1063</v>
      </c>
      <c r="B1125" s="63"/>
      <c r="C1125" s="63"/>
      <c r="D1125" s="64"/>
      <c r="E1125" s="66"/>
      <c r="F1125" s="98" t="s">
        <v>7965</v>
      </c>
      <c r="G1125" s="63"/>
      <c r="H1125" s="67"/>
      <c r="I1125" s="68"/>
      <c r="J1125" s="68"/>
      <c r="K1125" s="67" t="s">
        <v>10424</v>
      </c>
      <c r="L1125" s="71"/>
      <c r="M1125" s="72">
        <v>8671.97265625</v>
      </c>
      <c r="N1125" s="72">
        <v>2452.97705078125</v>
      </c>
      <c r="O1125" s="73"/>
      <c r="P1125" s="74"/>
      <c r="Q1125" s="74"/>
      <c r="R1125" s="84"/>
      <c r="S1125" s="48">
        <v>0</v>
      </c>
      <c r="T1125" s="48">
        <v>1</v>
      </c>
      <c r="U1125" s="49">
        <v>0</v>
      </c>
      <c r="V1125" s="49">
        <v>1</v>
      </c>
      <c r="W1125" s="49">
        <v>0</v>
      </c>
      <c r="X1125" s="49">
        <v>1</v>
      </c>
      <c r="Y1125" s="49">
        <v>0</v>
      </c>
      <c r="Z1125" s="49">
        <v>0</v>
      </c>
      <c r="AA1125" s="69">
        <v>1125</v>
      </c>
      <c r="AB1125" s="69"/>
      <c r="AC1125" s="70"/>
      <c r="AD1125" s="76">
        <v>92</v>
      </c>
      <c r="AE1125" s="76">
        <v>60</v>
      </c>
      <c r="AF1125" s="76">
        <v>1086</v>
      </c>
      <c r="AG1125" s="76">
        <v>1177</v>
      </c>
      <c r="AH1125" s="76"/>
      <c r="AI1125" s="76" t="s">
        <v>5567</v>
      </c>
      <c r="AJ1125" s="76" t="s">
        <v>5686</v>
      </c>
      <c r="AK1125" s="76"/>
      <c r="AL1125" s="76"/>
      <c r="AM1125" s="78">
        <v>42321.232928240737</v>
      </c>
      <c r="AN1125" s="76" t="s">
        <v>8071</v>
      </c>
      <c r="AO1125" s="81" t="s">
        <v>9194</v>
      </c>
      <c r="AP1125" s="76" t="s">
        <v>66</v>
      </c>
      <c r="AQ1125" s="48"/>
      <c r="AR1125" s="48"/>
      <c r="AS1125" s="48"/>
      <c r="AT1125" s="48"/>
      <c r="AU1125" s="48"/>
      <c r="AV1125" s="48"/>
      <c r="AW1125" s="102" t="s">
        <v>11197</v>
      </c>
      <c r="AX1125" s="102" t="s">
        <v>11197</v>
      </c>
      <c r="AY1125" s="102" t="s">
        <v>11884</v>
      </c>
      <c r="AZ1125" s="102" t="s">
        <v>11884</v>
      </c>
      <c r="BA1125" s="2"/>
      <c r="BB1125" s="3"/>
      <c r="BC1125" s="3"/>
      <c r="BD1125" s="3"/>
      <c r="BE1125" s="3"/>
    </row>
    <row r="1126" spans="1:57" x14ac:dyDescent="0.3">
      <c r="A1126" s="62" t="s">
        <v>1407</v>
      </c>
      <c r="B1126" s="63"/>
      <c r="C1126" s="63"/>
      <c r="D1126" s="64"/>
      <c r="E1126" s="66"/>
      <c r="F1126" s="98" t="s">
        <v>7966</v>
      </c>
      <c r="G1126" s="63"/>
      <c r="H1126" s="67"/>
      <c r="I1126" s="68"/>
      <c r="J1126" s="68"/>
      <c r="K1126" s="67" t="s">
        <v>10425</v>
      </c>
      <c r="L1126" s="71"/>
      <c r="M1126" s="72">
        <v>8579.388671875</v>
      </c>
      <c r="N1126" s="72">
        <v>2536.12890625</v>
      </c>
      <c r="O1126" s="73"/>
      <c r="P1126" s="74"/>
      <c r="Q1126" s="74"/>
      <c r="R1126" s="84"/>
      <c r="S1126" s="48">
        <v>1</v>
      </c>
      <c r="T1126" s="48">
        <v>0</v>
      </c>
      <c r="U1126" s="49">
        <v>0</v>
      </c>
      <c r="V1126" s="49">
        <v>1</v>
      </c>
      <c r="W1126" s="49">
        <v>0</v>
      </c>
      <c r="X1126" s="49">
        <v>1</v>
      </c>
      <c r="Y1126" s="49">
        <v>0</v>
      </c>
      <c r="Z1126" s="49">
        <v>0</v>
      </c>
      <c r="AA1126" s="69">
        <v>1126</v>
      </c>
      <c r="AB1126" s="69"/>
      <c r="AC1126" s="70"/>
      <c r="AD1126" s="76">
        <v>185</v>
      </c>
      <c r="AE1126" s="76">
        <v>587</v>
      </c>
      <c r="AF1126" s="76">
        <v>485</v>
      </c>
      <c r="AG1126" s="76">
        <v>759</v>
      </c>
      <c r="AH1126" s="76"/>
      <c r="AI1126" s="76" t="s">
        <v>5568</v>
      </c>
      <c r="AJ1126" s="76" t="s">
        <v>6291</v>
      </c>
      <c r="AK1126" s="76"/>
      <c r="AL1126" s="76"/>
      <c r="AM1126" s="78">
        <v>43771.839120370372</v>
      </c>
      <c r="AN1126" s="76" t="s">
        <v>8071</v>
      </c>
      <c r="AO1126" s="81" t="s">
        <v>9195</v>
      </c>
      <c r="AP1126" s="76" t="s">
        <v>65</v>
      </c>
      <c r="AQ1126" s="48"/>
      <c r="AR1126" s="48"/>
      <c r="AS1126" s="48"/>
      <c r="AT1126" s="48"/>
      <c r="AU1126" s="48"/>
      <c r="AV1126" s="48"/>
      <c r="AW1126" s="48"/>
      <c r="AX1126" s="48"/>
      <c r="AY1126" s="48"/>
      <c r="AZ1126" s="48"/>
      <c r="BA1126" s="2"/>
      <c r="BB1126" s="3"/>
      <c r="BC1126" s="3"/>
      <c r="BD1126" s="3"/>
      <c r="BE1126" s="3"/>
    </row>
    <row r="1127" spans="1:57" x14ac:dyDescent="0.3">
      <c r="A1127" s="62" t="s">
        <v>1064</v>
      </c>
      <c r="B1127" s="63"/>
      <c r="C1127" s="63"/>
      <c r="D1127" s="64"/>
      <c r="E1127" s="66"/>
      <c r="F1127" s="98" t="s">
        <v>7967</v>
      </c>
      <c r="G1127" s="63"/>
      <c r="H1127" s="67"/>
      <c r="I1127" s="68"/>
      <c r="J1127" s="68"/>
      <c r="K1127" s="67" t="s">
        <v>10426</v>
      </c>
      <c r="L1127" s="71"/>
      <c r="M1127" s="72">
        <v>5462.41650390625</v>
      </c>
      <c r="N1127" s="72">
        <v>4219.9521484375</v>
      </c>
      <c r="O1127" s="73"/>
      <c r="P1127" s="74"/>
      <c r="Q1127" s="74"/>
      <c r="R1127" s="84"/>
      <c r="S1127" s="48">
        <v>0</v>
      </c>
      <c r="T1127" s="48">
        <v>2</v>
      </c>
      <c r="U1127" s="49">
        <v>2</v>
      </c>
      <c r="V1127" s="49">
        <v>0.5</v>
      </c>
      <c r="W1127" s="49">
        <v>0</v>
      </c>
      <c r="X1127" s="49">
        <v>1.4594590000000001</v>
      </c>
      <c r="Y1127" s="49">
        <v>0</v>
      </c>
      <c r="Z1127" s="49">
        <v>0</v>
      </c>
      <c r="AA1127" s="69">
        <v>1127</v>
      </c>
      <c r="AB1127" s="69"/>
      <c r="AC1127" s="70"/>
      <c r="AD1127" s="76">
        <v>484</v>
      </c>
      <c r="AE1127" s="76">
        <v>96</v>
      </c>
      <c r="AF1127" s="76">
        <v>2555</v>
      </c>
      <c r="AG1127" s="76">
        <v>11925</v>
      </c>
      <c r="AH1127" s="76"/>
      <c r="AI1127" s="76" t="s">
        <v>5569</v>
      </c>
      <c r="AJ1127" s="76"/>
      <c r="AK1127" s="76"/>
      <c r="AL1127" s="76"/>
      <c r="AM1127" s="78">
        <v>42950.026388888888</v>
      </c>
      <c r="AN1127" s="76" t="s">
        <v>8071</v>
      </c>
      <c r="AO1127" s="81" t="s">
        <v>9196</v>
      </c>
      <c r="AP1127" s="76" t="s">
        <v>66</v>
      </c>
      <c r="AQ1127" s="48" t="s">
        <v>2315</v>
      </c>
      <c r="AR1127" s="48" t="s">
        <v>2315</v>
      </c>
      <c r="AS1127" s="48" t="s">
        <v>2350</v>
      </c>
      <c r="AT1127" s="48" t="s">
        <v>2350</v>
      </c>
      <c r="AU1127" s="48"/>
      <c r="AV1127" s="48"/>
      <c r="AW1127" s="102" t="s">
        <v>11198</v>
      </c>
      <c r="AX1127" s="102" t="s">
        <v>11198</v>
      </c>
      <c r="AY1127" s="102" t="s">
        <v>11885</v>
      </c>
      <c r="AZ1127" s="102" t="s">
        <v>11885</v>
      </c>
      <c r="BA1127" s="2"/>
      <c r="BB1127" s="3"/>
      <c r="BC1127" s="3"/>
      <c r="BD1127" s="3"/>
      <c r="BE1127" s="3"/>
    </row>
    <row r="1128" spans="1:57" x14ac:dyDescent="0.3">
      <c r="A1128" s="62" t="s">
        <v>1408</v>
      </c>
      <c r="B1128" s="63"/>
      <c r="C1128" s="63"/>
      <c r="D1128" s="64"/>
      <c r="E1128" s="66"/>
      <c r="F1128" s="98" t="s">
        <v>7968</v>
      </c>
      <c r="G1128" s="63"/>
      <c r="H1128" s="67"/>
      <c r="I1128" s="68"/>
      <c r="J1128" s="68"/>
      <c r="K1128" s="67" t="s">
        <v>10427</v>
      </c>
      <c r="L1128" s="71"/>
      <c r="M1128" s="72">
        <v>5524.138671875</v>
      </c>
      <c r="N1128" s="72">
        <v>4164.51806640625</v>
      </c>
      <c r="O1128" s="73"/>
      <c r="P1128" s="74"/>
      <c r="Q1128" s="74"/>
      <c r="R1128" s="84"/>
      <c r="S1128" s="48">
        <v>1</v>
      </c>
      <c r="T1128" s="48">
        <v>0</v>
      </c>
      <c r="U1128" s="49">
        <v>0</v>
      </c>
      <c r="V1128" s="49">
        <v>0.33333299999999999</v>
      </c>
      <c r="W1128" s="49">
        <v>0</v>
      </c>
      <c r="X1128" s="49">
        <v>0.77027000000000001</v>
      </c>
      <c r="Y1128" s="49">
        <v>0</v>
      </c>
      <c r="Z1128" s="49">
        <v>0</v>
      </c>
      <c r="AA1128" s="69">
        <v>1128</v>
      </c>
      <c r="AB1128" s="69"/>
      <c r="AC1128" s="70"/>
      <c r="AD1128" s="76">
        <v>153</v>
      </c>
      <c r="AE1128" s="76">
        <v>254017</v>
      </c>
      <c r="AF1128" s="76">
        <v>8456</v>
      </c>
      <c r="AG1128" s="76">
        <v>2319</v>
      </c>
      <c r="AH1128" s="76"/>
      <c r="AI1128" s="76" t="s">
        <v>5570</v>
      </c>
      <c r="AJ1128" s="76" t="s">
        <v>6292</v>
      </c>
      <c r="AK1128" s="81" t="s">
        <v>6809</v>
      </c>
      <c r="AL1128" s="76"/>
      <c r="AM1128" s="78">
        <v>41922.85359953704</v>
      </c>
      <c r="AN1128" s="76" t="s">
        <v>8071</v>
      </c>
      <c r="AO1128" s="81" t="s">
        <v>9197</v>
      </c>
      <c r="AP1128" s="76" t="s">
        <v>65</v>
      </c>
      <c r="AQ1128" s="48"/>
      <c r="AR1128" s="48"/>
      <c r="AS1128" s="48"/>
      <c r="AT1128" s="48"/>
      <c r="AU1128" s="48"/>
      <c r="AV1128" s="48"/>
      <c r="AW1128" s="48"/>
      <c r="AX1128" s="48"/>
      <c r="AY1128" s="48"/>
      <c r="AZ1128" s="48"/>
      <c r="BA1128" s="2"/>
      <c r="BB1128" s="3"/>
      <c r="BC1128" s="3"/>
      <c r="BD1128" s="3"/>
      <c r="BE1128" s="3"/>
    </row>
    <row r="1129" spans="1:57" x14ac:dyDescent="0.3">
      <c r="A1129" s="62" t="s">
        <v>1409</v>
      </c>
      <c r="B1129" s="63"/>
      <c r="C1129" s="63"/>
      <c r="D1129" s="64"/>
      <c r="E1129" s="66"/>
      <c r="F1129" s="98" t="s">
        <v>7969</v>
      </c>
      <c r="G1129" s="63"/>
      <c r="H1129" s="67"/>
      <c r="I1129" s="68"/>
      <c r="J1129" s="68"/>
      <c r="K1129" s="67" t="s">
        <v>10428</v>
      </c>
      <c r="L1129" s="71"/>
      <c r="M1129" s="72">
        <v>5647.58349609375</v>
      </c>
      <c r="N1129" s="72">
        <v>4053.648681640625</v>
      </c>
      <c r="O1129" s="73"/>
      <c r="P1129" s="74"/>
      <c r="Q1129" s="74"/>
      <c r="R1129" s="84"/>
      <c r="S1129" s="48">
        <v>1</v>
      </c>
      <c r="T1129" s="48">
        <v>0</v>
      </c>
      <c r="U1129" s="49">
        <v>0</v>
      </c>
      <c r="V1129" s="49">
        <v>0.33333299999999999</v>
      </c>
      <c r="W1129" s="49">
        <v>0</v>
      </c>
      <c r="X1129" s="49">
        <v>0.77027000000000001</v>
      </c>
      <c r="Y1129" s="49">
        <v>0</v>
      </c>
      <c r="Z1129" s="49">
        <v>0</v>
      </c>
      <c r="AA1129" s="69">
        <v>1129</v>
      </c>
      <c r="AB1129" s="69"/>
      <c r="AC1129" s="70"/>
      <c r="AD1129" s="76">
        <v>650</v>
      </c>
      <c r="AE1129" s="76">
        <v>78</v>
      </c>
      <c r="AF1129" s="76">
        <v>3783</v>
      </c>
      <c r="AG1129" s="76">
        <v>7380</v>
      </c>
      <c r="AH1129" s="76"/>
      <c r="AI1129" s="76" t="s">
        <v>5571</v>
      </c>
      <c r="AJ1129" s="76" t="s">
        <v>6293</v>
      </c>
      <c r="AK1129" s="76"/>
      <c r="AL1129" s="76"/>
      <c r="AM1129" s="78">
        <v>41292.928460648145</v>
      </c>
      <c r="AN1129" s="76" t="s">
        <v>8071</v>
      </c>
      <c r="AO1129" s="81" t="s">
        <v>9198</v>
      </c>
      <c r="AP1129" s="76" t="s">
        <v>65</v>
      </c>
      <c r="AQ1129" s="48"/>
      <c r="AR1129" s="48"/>
      <c r="AS1129" s="48"/>
      <c r="AT1129" s="48"/>
      <c r="AU1129" s="48"/>
      <c r="AV1129" s="48"/>
      <c r="AW1129" s="48"/>
      <c r="AX1129" s="48"/>
      <c r="AY1129" s="48"/>
      <c r="AZ1129" s="48"/>
      <c r="BA1129" s="2"/>
      <c r="BB1129" s="3"/>
      <c r="BC1129" s="3"/>
      <c r="BD1129" s="3"/>
      <c r="BE1129" s="3"/>
    </row>
    <row r="1130" spans="1:57" x14ac:dyDescent="0.3">
      <c r="A1130" s="62" t="s">
        <v>1065</v>
      </c>
      <c r="B1130" s="63"/>
      <c r="C1130" s="63"/>
      <c r="D1130" s="64"/>
      <c r="E1130" s="66"/>
      <c r="F1130" s="98" t="s">
        <v>7970</v>
      </c>
      <c r="G1130" s="63"/>
      <c r="H1130" s="67"/>
      <c r="I1130" s="68"/>
      <c r="J1130" s="68"/>
      <c r="K1130" s="67" t="s">
        <v>10429</v>
      </c>
      <c r="L1130" s="71"/>
      <c r="M1130" s="72">
        <v>2689.14453125</v>
      </c>
      <c r="N1130" s="72">
        <v>9588.677734375</v>
      </c>
      <c r="O1130" s="73"/>
      <c r="P1130" s="74"/>
      <c r="Q1130" s="74"/>
      <c r="R1130" s="84"/>
      <c r="S1130" s="48">
        <v>1</v>
      </c>
      <c r="T1130" s="48">
        <v>1</v>
      </c>
      <c r="U1130" s="49">
        <v>0</v>
      </c>
      <c r="V1130" s="49">
        <v>0</v>
      </c>
      <c r="W1130" s="49">
        <v>0</v>
      </c>
      <c r="X1130" s="49">
        <v>1</v>
      </c>
      <c r="Y1130" s="49">
        <v>0</v>
      </c>
      <c r="Z1130" s="49" t="s">
        <v>10536</v>
      </c>
      <c r="AA1130" s="69">
        <v>1130</v>
      </c>
      <c r="AB1130" s="69"/>
      <c r="AC1130" s="70"/>
      <c r="AD1130" s="76">
        <v>99</v>
      </c>
      <c r="AE1130" s="76">
        <v>117</v>
      </c>
      <c r="AF1130" s="76">
        <v>383</v>
      </c>
      <c r="AG1130" s="76">
        <v>488</v>
      </c>
      <c r="AH1130" s="76"/>
      <c r="AI1130" s="76" t="s">
        <v>5572</v>
      </c>
      <c r="AJ1130" s="76" t="s">
        <v>6202</v>
      </c>
      <c r="AK1130" s="76"/>
      <c r="AL1130" s="76"/>
      <c r="AM1130" s="78">
        <v>43482.940185185187</v>
      </c>
      <c r="AN1130" s="76" t="s">
        <v>8071</v>
      </c>
      <c r="AO1130" s="81" t="s">
        <v>9199</v>
      </c>
      <c r="AP1130" s="76" t="s">
        <v>66</v>
      </c>
      <c r="AQ1130" s="48" t="s">
        <v>2316</v>
      </c>
      <c r="AR1130" s="48" t="s">
        <v>2316</v>
      </c>
      <c r="AS1130" s="48" t="s">
        <v>2350</v>
      </c>
      <c r="AT1130" s="48" t="s">
        <v>2350</v>
      </c>
      <c r="AU1130" s="48"/>
      <c r="AV1130" s="48"/>
      <c r="AW1130" s="102" t="s">
        <v>11199</v>
      </c>
      <c r="AX1130" s="102" t="s">
        <v>11199</v>
      </c>
      <c r="AY1130" s="102" t="s">
        <v>11886</v>
      </c>
      <c r="AZ1130" s="102" t="s">
        <v>11886</v>
      </c>
      <c r="BA1130" s="2"/>
      <c r="BB1130" s="3"/>
      <c r="BC1130" s="3"/>
      <c r="BD1130" s="3"/>
      <c r="BE1130" s="3"/>
    </row>
    <row r="1131" spans="1:57" x14ac:dyDescent="0.3">
      <c r="A1131" s="62" t="s">
        <v>1066</v>
      </c>
      <c r="B1131" s="63"/>
      <c r="C1131" s="63"/>
      <c r="D1131" s="64"/>
      <c r="E1131" s="66"/>
      <c r="F1131" s="98" t="s">
        <v>7971</v>
      </c>
      <c r="G1131" s="63"/>
      <c r="H1131" s="67"/>
      <c r="I1131" s="68"/>
      <c r="J1131" s="68"/>
      <c r="K1131" s="67" t="s">
        <v>10430</v>
      </c>
      <c r="L1131" s="71"/>
      <c r="M1131" s="72">
        <v>2952.74755859375</v>
      </c>
      <c r="N1131" s="72">
        <v>9590.6611328125</v>
      </c>
      <c r="O1131" s="73"/>
      <c r="P1131" s="74"/>
      <c r="Q1131" s="74"/>
      <c r="R1131" s="84"/>
      <c r="S1131" s="48">
        <v>1</v>
      </c>
      <c r="T1131" s="48">
        <v>1</v>
      </c>
      <c r="U1131" s="49">
        <v>0</v>
      </c>
      <c r="V1131" s="49">
        <v>0</v>
      </c>
      <c r="W1131" s="49">
        <v>0</v>
      </c>
      <c r="X1131" s="49">
        <v>1</v>
      </c>
      <c r="Y1131" s="49">
        <v>0</v>
      </c>
      <c r="Z1131" s="49" t="s">
        <v>10536</v>
      </c>
      <c r="AA1131" s="69">
        <v>1131</v>
      </c>
      <c r="AB1131" s="69"/>
      <c r="AC1131" s="70"/>
      <c r="AD1131" s="76">
        <v>5001</v>
      </c>
      <c r="AE1131" s="76">
        <v>4079</v>
      </c>
      <c r="AF1131" s="76">
        <v>7238</v>
      </c>
      <c r="AG1131" s="76">
        <v>64068</v>
      </c>
      <c r="AH1131" s="76"/>
      <c r="AI1131" s="76" t="s">
        <v>5573</v>
      </c>
      <c r="AJ1131" s="76" t="s">
        <v>6294</v>
      </c>
      <c r="AK1131" s="81" t="s">
        <v>6810</v>
      </c>
      <c r="AL1131" s="76"/>
      <c r="AM1131" s="78">
        <v>43164.974710648145</v>
      </c>
      <c r="AN1131" s="76" t="s">
        <v>8071</v>
      </c>
      <c r="AO1131" s="81" t="s">
        <v>9200</v>
      </c>
      <c r="AP1131" s="76" t="s">
        <v>66</v>
      </c>
      <c r="AQ1131" s="48"/>
      <c r="AR1131" s="48"/>
      <c r="AS1131" s="48"/>
      <c r="AT1131" s="48"/>
      <c r="AU1131" s="48"/>
      <c r="AV1131" s="48"/>
      <c r="AW1131" s="102" t="s">
        <v>11200</v>
      </c>
      <c r="AX1131" s="102" t="s">
        <v>11200</v>
      </c>
      <c r="AY1131" s="102" t="s">
        <v>11887</v>
      </c>
      <c r="AZ1131" s="102" t="s">
        <v>11887</v>
      </c>
      <c r="BA1131" s="2"/>
      <c r="BB1131" s="3"/>
      <c r="BC1131" s="3"/>
      <c r="BD1131" s="3"/>
      <c r="BE1131" s="3"/>
    </row>
    <row r="1132" spans="1:57" x14ac:dyDescent="0.3">
      <c r="A1132" s="62" t="s">
        <v>1067</v>
      </c>
      <c r="B1132" s="63"/>
      <c r="C1132" s="63"/>
      <c r="D1132" s="64"/>
      <c r="E1132" s="66"/>
      <c r="F1132" s="98" t="s">
        <v>7972</v>
      </c>
      <c r="G1132" s="63"/>
      <c r="H1132" s="67"/>
      <c r="I1132" s="68"/>
      <c r="J1132" s="68"/>
      <c r="K1132" s="67" t="s">
        <v>10431</v>
      </c>
      <c r="L1132" s="71"/>
      <c r="M1132" s="72">
        <v>3244.763671875</v>
      </c>
      <c r="N1132" s="72">
        <v>9322.82421875</v>
      </c>
      <c r="O1132" s="73"/>
      <c r="P1132" s="74"/>
      <c r="Q1132" s="74"/>
      <c r="R1132" s="84"/>
      <c r="S1132" s="48">
        <v>1</v>
      </c>
      <c r="T1132" s="48">
        <v>1</v>
      </c>
      <c r="U1132" s="49">
        <v>0</v>
      </c>
      <c r="V1132" s="49">
        <v>0</v>
      </c>
      <c r="W1132" s="49">
        <v>0</v>
      </c>
      <c r="X1132" s="49">
        <v>1</v>
      </c>
      <c r="Y1132" s="49">
        <v>0</v>
      </c>
      <c r="Z1132" s="49" t="s">
        <v>10536</v>
      </c>
      <c r="AA1132" s="69">
        <v>1132</v>
      </c>
      <c r="AB1132" s="69"/>
      <c r="AC1132" s="70"/>
      <c r="AD1132" s="76">
        <v>229</v>
      </c>
      <c r="AE1132" s="76">
        <v>142</v>
      </c>
      <c r="AF1132" s="76">
        <v>4207</v>
      </c>
      <c r="AG1132" s="76">
        <v>1506</v>
      </c>
      <c r="AH1132" s="76"/>
      <c r="AI1132" s="76" t="s">
        <v>5574</v>
      </c>
      <c r="AJ1132" s="76" t="s">
        <v>6295</v>
      </c>
      <c r="AK1132" s="76"/>
      <c r="AL1132" s="76"/>
      <c r="AM1132" s="78">
        <v>40881.909490740742</v>
      </c>
      <c r="AN1132" s="76" t="s">
        <v>8071</v>
      </c>
      <c r="AO1132" s="81" t="s">
        <v>9201</v>
      </c>
      <c r="AP1132" s="76" t="s">
        <v>66</v>
      </c>
      <c r="AQ1132" s="48"/>
      <c r="AR1132" s="48"/>
      <c r="AS1132" s="48"/>
      <c r="AT1132" s="48"/>
      <c r="AU1132" s="48"/>
      <c r="AV1132" s="48"/>
      <c r="AW1132" s="102" t="s">
        <v>11201</v>
      </c>
      <c r="AX1132" s="102" t="s">
        <v>11201</v>
      </c>
      <c r="AY1132" s="102" t="s">
        <v>11888</v>
      </c>
      <c r="AZ1132" s="102" t="s">
        <v>11888</v>
      </c>
      <c r="BA1132" s="2"/>
      <c r="BB1132" s="3"/>
      <c r="BC1132" s="3"/>
      <c r="BD1132" s="3"/>
      <c r="BE1132" s="3"/>
    </row>
    <row r="1133" spans="1:57" x14ac:dyDescent="0.3">
      <c r="A1133" s="62" t="s">
        <v>1068</v>
      </c>
      <c r="B1133" s="63"/>
      <c r="C1133" s="63"/>
      <c r="D1133" s="64"/>
      <c r="E1133" s="66"/>
      <c r="F1133" s="98" t="s">
        <v>7973</v>
      </c>
      <c r="G1133" s="63"/>
      <c r="H1133" s="67"/>
      <c r="I1133" s="68"/>
      <c r="J1133" s="68"/>
      <c r="K1133" s="67" t="s">
        <v>10432</v>
      </c>
      <c r="L1133" s="71"/>
      <c r="M1133" s="72">
        <v>2085.848388671875</v>
      </c>
      <c r="N1133" s="72">
        <v>6891.54150390625</v>
      </c>
      <c r="O1133" s="73"/>
      <c r="P1133" s="74"/>
      <c r="Q1133" s="74"/>
      <c r="R1133" s="84"/>
      <c r="S1133" s="48">
        <v>0</v>
      </c>
      <c r="T1133" s="48">
        <v>1</v>
      </c>
      <c r="U1133" s="49">
        <v>0</v>
      </c>
      <c r="V1133" s="49">
        <v>9.7090000000000006E-3</v>
      </c>
      <c r="W1133" s="49">
        <v>1.8818999999999999E-2</v>
      </c>
      <c r="X1133" s="49">
        <v>0.54937599999999998</v>
      </c>
      <c r="Y1133" s="49">
        <v>0</v>
      </c>
      <c r="Z1133" s="49">
        <v>0</v>
      </c>
      <c r="AA1133" s="69">
        <v>1133</v>
      </c>
      <c r="AB1133" s="69"/>
      <c r="AC1133" s="70"/>
      <c r="AD1133" s="76">
        <v>790</v>
      </c>
      <c r="AE1133" s="76">
        <v>416</v>
      </c>
      <c r="AF1133" s="76">
        <v>36002</v>
      </c>
      <c r="AG1133" s="76">
        <v>66876</v>
      </c>
      <c r="AH1133" s="76"/>
      <c r="AI1133" s="76" t="s">
        <v>5575</v>
      </c>
      <c r="AJ1133" s="76" t="s">
        <v>6296</v>
      </c>
      <c r="AK1133" s="76"/>
      <c r="AL1133" s="76"/>
      <c r="AM1133" s="78">
        <v>40779.298773148148</v>
      </c>
      <c r="AN1133" s="76" t="s">
        <v>8071</v>
      </c>
      <c r="AO1133" s="81" t="s">
        <v>9202</v>
      </c>
      <c r="AP1133" s="76" t="s">
        <v>66</v>
      </c>
      <c r="AQ1133" s="48"/>
      <c r="AR1133" s="48"/>
      <c r="AS1133" s="48"/>
      <c r="AT1133" s="48"/>
      <c r="AU1133" s="48"/>
      <c r="AV1133" s="48"/>
      <c r="AW1133" s="102" t="s">
        <v>10629</v>
      </c>
      <c r="AX1133" s="102" t="s">
        <v>10629</v>
      </c>
      <c r="AY1133" s="102" t="s">
        <v>11318</v>
      </c>
      <c r="AZ1133" s="102" t="s">
        <v>11318</v>
      </c>
      <c r="BA1133" s="2"/>
      <c r="BB1133" s="3"/>
      <c r="BC1133" s="3"/>
      <c r="BD1133" s="3"/>
      <c r="BE1133" s="3"/>
    </row>
    <row r="1134" spans="1:57" x14ac:dyDescent="0.3">
      <c r="A1134" s="62" t="s">
        <v>1070</v>
      </c>
      <c r="B1134" s="63"/>
      <c r="C1134" s="63"/>
      <c r="D1134" s="64"/>
      <c r="E1134" s="66"/>
      <c r="F1134" s="98" t="s">
        <v>7974</v>
      </c>
      <c r="G1134" s="63"/>
      <c r="H1134" s="67"/>
      <c r="I1134" s="68"/>
      <c r="J1134" s="68"/>
      <c r="K1134" s="67" t="s">
        <v>10433</v>
      </c>
      <c r="L1134" s="71"/>
      <c r="M1134" s="72">
        <v>964.09283447265625</v>
      </c>
      <c r="N1134" s="72">
        <v>263.33401489257813</v>
      </c>
      <c r="O1134" s="73"/>
      <c r="P1134" s="74"/>
      <c r="Q1134" s="74"/>
      <c r="R1134" s="84"/>
      <c r="S1134" s="48">
        <v>0</v>
      </c>
      <c r="T1134" s="48">
        <v>2</v>
      </c>
      <c r="U1134" s="49">
        <v>0</v>
      </c>
      <c r="V1134" s="49">
        <v>3.125E-2</v>
      </c>
      <c r="W1134" s="49">
        <v>0</v>
      </c>
      <c r="X1134" s="49">
        <v>0.58333299999999999</v>
      </c>
      <c r="Y1134" s="49">
        <v>0.5</v>
      </c>
      <c r="Z1134" s="49">
        <v>0</v>
      </c>
      <c r="AA1134" s="69">
        <v>1134</v>
      </c>
      <c r="AB1134" s="69"/>
      <c r="AC1134" s="70"/>
      <c r="AD1134" s="76">
        <v>1208</v>
      </c>
      <c r="AE1134" s="76">
        <v>1056</v>
      </c>
      <c r="AF1134" s="76">
        <v>14424</v>
      </c>
      <c r="AG1134" s="76">
        <v>11234</v>
      </c>
      <c r="AH1134" s="76"/>
      <c r="AI1134" s="76" t="s">
        <v>5576</v>
      </c>
      <c r="AJ1134" s="76"/>
      <c r="AK1134" s="81" t="s">
        <v>6811</v>
      </c>
      <c r="AL1134" s="76"/>
      <c r="AM1134" s="78">
        <v>40800.12641203704</v>
      </c>
      <c r="AN1134" s="76" t="s">
        <v>8071</v>
      </c>
      <c r="AO1134" s="81" t="s">
        <v>9203</v>
      </c>
      <c r="AP1134" s="76" t="s">
        <v>66</v>
      </c>
      <c r="AQ1134" s="48"/>
      <c r="AR1134" s="48"/>
      <c r="AS1134" s="48"/>
      <c r="AT1134" s="48"/>
      <c r="AU1134" s="48"/>
      <c r="AV1134" s="48"/>
      <c r="AW1134" s="102" t="s">
        <v>10878</v>
      </c>
      <c r="AX1134" s="102" t="s">
        <v>10878</v>
      </c>
      <c r="AY1134" s="102" t="s">
        <v>11566</v>
      </c>
      <c r="AZ1134" s="102" t="s">
        <v>11566</v>
      </c>
      <c r="BA1134" s="2"/>
      <c r="BB1134" s="3"/>
      <c r="BC1134" s="3"/>
      <c r="BD1134" s="3"/>
      <c r="BE1134" s="3"/>
    </row>
    <row r="1135" spans="1:57" x14ac:dyDescent="0.3">
      <c r="A1135" s="62" t="s">
        <v>1071</v>
      </c>
      <c r="B1135" s="63"/>
      <c r="C1135" s="63"/>
      <c r="D1135" s="64"/>
      <c r="E1135" s="66"/>
      <c r="F1135" s="98" t="s">
        <v>7975</v>
      </c>
      <c r="G1135" s="63"/>
      <c r="H1135" s="67"/>
      <c r="I1135" s="68"/>
      <c r="J1135" s="68"/>
      <c r="K1135" s="67" t="s">
        <v>10434</v>
      </c>
      <c r="L1135" s="71"/>
      <c r="M1135" s="72">
        <v>4182.71240234375</v>
      </c>
      <c r="N1135" s="72">
        <v>9433.98828125</v>
      </c>
      <c r="O1135" s="73"/>
      <c r="P1135" s="74"/>
      <c r="Q1135" s="74"/>
      <c r="R1135" s="84"/>
      <c r="S1135" s="48">
        <v>1</v>
      </c>
      <c r="T1135" s="48">
        <v>1</v>
      </c>
      <c r="U1135" s="49">
        <v>0</v>
      </c>
      <c r="V1135" s="49">
        <v>0</v>
      </c>
      <c r="W1135" s="49">
        <v>0</v>
      </c>
      <c r="X1135" s="49">
        <v>1</v>
      </c>
      <c r="Y1135" s="49">
        <v>0</v>
      </c>
      <c r="Z1135" s="49" t="s">
        <v>10536</v>
      </c>
      <c r="AA1135" s="69">
        <v>1135</v>
      </c>
      <c r="AB1135" s="69"/>
      <c r="AC1135" s="70"/>
      <c r="AD1135" s="76">
        <v>30</v>
      </c>
      <c r="AE1135" s="76">
        <v>3</v>
      </c>
      <c r="AF1135" s="76">
        <v>32</v>
      </c>
      <c r="AG1135" s="76">
        <v>1</v>
      </c>
      <c r="AH1135" s="76"/>
      <c r="AI1135" s="76"/>
      <c r="AJ1135" s="76"/>
      <c r="AK1135" s="81" t="s">
        <v>6812</v>
      </c>
      <c r="AL1135" s="76"/>
      <c r="AM1135" s="78">
        <v>43802.930150462962</v>
      </c>
      <c r="AN1135" s="76" t="s">
        <v>8071</v>
      </c>
      <c r="AO1135" s="81" t="s">
        <v>9204</v>
      </c>
      <c r="AP1135" s="76" t="s">
        <v>66</v>
      </c>
      <c r="AQ1135" s="48" t="s">
        <v>2318</v>
      </c>
      <c r="AR1135" s="48" t="s">
        <v>2318</v>
      </c>
      <c r="AS1135" s="48" t="s">
        <v>2350</v>
      </c>
      <c r="AT1135" s="48" t="s">
        <v>2350</v>
      </c>
      <c r="AU1135" s="48"/>
      <c r="AV1135" s="48"/>
      <c r="AW1135" s="102" t="s">
        <v>11202</v>
      </c>
      <c r="AX1135" s="102" t="s">
        <v>11202</v>
      </c>
      <c r="AY1135" s="102" t="s">
        <v>11889</v>
      </c>
      <c r="AZ1135" s="102" t="s">
        <v>11889</v>
      </c>
      <c r="BA1135" s="2"/>
      <c r="BB1135" s="3"/>
      <c r="BC1135" s="3"/>
      <c r="BD1135" s="3"/>
      <c r="BE1135" s="3"/>
    </row>
    <row r="1136" spans="1:57" x14ac:dyDescent="0.3">
      <c r="A1136" s="62" t="s">
        <v>1072</v>
      </c>
      <c r="B1136" s="63"/>
      <c r="C1136" s="63"/>
      <c r="D1136" s="64"/>
      <c r="E1136" s="66"/>
      <c r="F1136" s="98" t="s">
        <v>7976</v>
      </c>
      <c r="G1136" s="63"/>
      <c r="H1136" s="67"/>
      <c r="I1136" s="68"/>
      <c r="J1136" s="68"/>
      <c r="K1136" s="67" t="s">
        <v>10435</v>
      </c>
      <c r="L1136" s="71"/>
      <c r="M1136" s="72">
        <v>5665.44921875</v>
      </c>
      <c r="N1136" s="72">
        <v>9186.72265625</v>
      </c>
      <c r="O1136" s="73"/>
      <c r="P1136" s="74"/>
      <c r="Q1136" s="74"/>
      <c r="R1136" s="84"/>
      <c r="S1136" s="48">
        <v>1</v>
      </c>
      <c r="T1136" s="48">
        <v>1</v>
      </c>
      <c r="U1136" s="49">
        <v>0</v>
      </c>
      <c r="V1136" s="49">
        <v>0</v>
      </c>
      <c r="W1136" s="49">
        <v>0</v>
      </c>
      <c r="X1136" s="49">
        <v>1</v>
      </c>
      <c r="Y1136" s="49">
        <v>0</v>
      </c>
      <c r="Z1136" s="49" t="s">
        <v>10536</v>
      </c>
      <c r="AA1136" s="69">
        <v>1136</v>
      </c>
      <c r="AB1136" s="69"/>
      <c r="AC1136" s="70"/>
      <c r="AD1136" s="76">
        <v>467</v>
      </c>
      <c r="AE1136" s="76">
        <v>296</v>
      </c>
      <c r="AF1136" s="76">
        <v>7899</v>
      </c>
      <c r="AG1136" s="76">
        <v>18467</v>
      </c>
      <c r="AH1136" s="76"/>
      <c r="AI1136" s="76" t="s">
        <v>5577</v>
      </c>
      <c r="AJ1136" s="76"/>
      <c r="AK1136" s="81" t="s">
        <v>6813</v>
      </c>
      <c r="AL1136" s="76"/>
      <c r="AM1136" s="78">
        <v>41416.626342592594</v>
      </c>
      <c r="AN1136" s="76" t="s">
        <v>8071</v>
      </c>
      <c r="AO1136" s="81" t="s">
        <v>9205</v>
      </c>
      <c r="AP1136" s="76" t="s">
        <v>66</v>
      </c>
      <c r="AQ1136" s="48"/>
      <c r="AR1136" s="48"/>
      <c r="AS1136" s="48"/>
      <c r="AT1136" s="48"/>
      <c r="AU1136" s="48"/>
      <c r="AV1136" s="48"/>
      <c r="AW1136" s="102" t="s">
        <v>11203</v>
      </c>
      <c r="AX1136" s="102" t="s">
        <v>11203</v>
      </c>
      <c r="AY1136" s="102" t="s">
        <v>11890</v>
      </c>
      <c r="AZ1136" s="102" t="s">
        <v>11890</v>
      </c>
      <c r="BA1136" s="2"/>
      <c r="BB1136" s="3"/>
      <c r="BC1136" s="3"/>
      <c r="BD1136" s="3"/>
      <c r="BE1136" s="3"/>
    </row>
    <row r="1137" spans="1:57" x14ac:dyDescent="0.3">
      <c r="A1137" s="62" t="s">
        <v>1073</v>
      </c>
      <c r="B1137" s="63"/>
      <c r="C1137" s="63"/>
      <c r="D1137" s="64"/>
      <c r="E1137" s="66"/>
      <c r="F1137" s="98" t="s">
        <v>7977</v>
      </c>
      <c r="G1137" s="63"/>
      <c r="H1137" s="67"/>
      <c r="I1137" s="68"/>
      <c r="J1137" s="68"/>
      <c r="K1137" s="67" t="s">
        <v>10436</v>
      </c>
      <c r="L1137" s="71"/>
      <c r="M1137" s="72">
        <v>7252.361328125</v>
      </c>
      <c r="N1137" s="72">
        <v>2452.97705078125</v>
      </c>
      <c r="O1137" s="73"/>
      <c r="P1137" s="74"/>
      <c r="Q1137" s="74"/>
      <c r="R1137" s="84"/>
      <c r="S1137" s="48">
        <v>0</v>
      </c>
      <c r="T1137" s="48">
        <v>1</v>
      </c>
      <c r="U1137" s="49">
        <v>0</v>
      </c>
      <c r="V1137" s="49">
        <v>1</v>
      </c>
      <c r="W1137" s="49">
        <v>0</v>
      </c>
      <c r="X1137" s="49">
        <v>1</v>
      </c>
      <c r="Y1137" s="49">
        <v>0</v>
      </c>
      <c r="Z1137" s="49">
        <v>0</v>
      </c>
      <c r="AA1137" s="69">
        <v>1137</v>
      </c>
      <c r="AB1137" s="69"/>
      <c r="AC1137" s="70"/>
      <c r="AD1137" s="76">
        <v>555</v>
      </c>
      <c r="AE1137" s="76">
        <v>147</v>
      </c>
      <c r="AF1137" s="76">
        <v>5537</v>
      </c>
      <c r="AG1137" s="76">
        <v>278</v>
      </c>
      <c r="AH1137" s="76"/>
      <c r="AI1137" s="76" t="s">
        <v>5578</v>
      </c>
      <c r="AJ1137" s="76" t="s">
        <v>6297</v>
      </c>
      <c r="AK1137" s="81" t="s">
        <v>6814</v>
      </c>
      <c r="AL1137" s="76"/>
      <c r="AM1137" s="78">
        <v>39899.4375462963</v>
      </c>
      <c r="AN1137" s="76" t="s">
        <v>8071</v>
      </c>
      <c r="AO1137" s="81" t="s">
        <v>9206</v>
      </c>
      <c r="AP1137" s="76" t="s">
        <v>66</v>
      </c>
      <c r="AQ1137" s="48"/>
      <c r="AR1137" s="48"/>
      <c r="AS1137" s="48"/>
      <c r="AT1137" s="48"/>
      <c r="AU1137" s="48"/>
      <c r="AV1137" s="48"/>
      <c r="AW1137" s="102" t="s">
        <v>11204</v>
      </c>
      <c r="AX1137" s="102" t="s">
        <v>11204</v>
      </c>
      <c r="AY1137" s="102" t="s">
        <v>11891</v>
      </c>
      <c r="AZ1137" s="102" t="s">
        <v>11891</v>
      </c>
      <c r="BA1137" s="2"/>
      <c r="BB1137" s="3"/>
      <c r="BC1137" s="3"/>
      <c r="BD1137" s="3"/>
      <c r="BE1137" s="3"/>
    </row>
    <row r="1138" spans="1:57" x14ac:dyDescent="0.3">
      <c r="A1138" s="62" t="s">
        <v>1410</v>
      </c>
      <c r="B1138" s="63"/>
      <c r="C1138" s="63"/>
      <c r="D1138" s="64"/>
      <c r="E1138" s="66"/>
      <c r="F1138" s="98" t="s">
        <v>7978</v>
      </c>
      <c r="G1138" s="63"/>
      <c r="H1138" s="67"/>
      <c r="I1138" s="68"/>
      <c r="J1138" s="68"/>
      <c r="K1138" s="67" t="s">
        <v>10437</v>
      </c>
      <c r="L1138" s="71"/>
      <c r="M1138" s="72">
        <v>7159.77783203125</v>
      </c>
      <c r="N1138" s="72">
        <v>2536.12890625</v>
      </c>
      <c r="O1138" s="73"/>
      <c r="P1138" s="74"/>
      <c r="Q1138" s="74"/>
      <c r="R1138" s="84"/>
      <c r="S1138" s="48">
        <v>1</v>
      </c>
      <c r="T1138" s="48">
        <v>0</v>
      </c>
      <c r="U1138" s="49">
        <v>0</v>
      </c>
      <c r="V1138" s="49">
        <v>1</v>
      </c>
      <c r="W1138" s="49">
        <v>0</v>
      </c>
      <c r="X1138" s="49">
        <v>1</v>
      </c>
      <c r="Y1138" s="49">
        <v>0</v>
      </c>
      <c r="Z1138" s="49">
        <v>0</v>
      </c>
      <c r="AA1138" s="69">
        <v>1138</v>
      </c>
      <c r="AB1138" s="69"/>
      <c r="AC1138" s="70"/>
      <c r="AD1138" s="76">
        <v>402</v>
      </c>
      <c r="AE1138" s="76">
        <v>918</v>
      </c>
      <c r="AF1138" s="76">
        <v>358</v>
      </c>
      <c r="AG1138" s="76">
        <v>1062</v>
      </c>
      <c r="AH1138" s="76"/>
      <c r="AI1138" s="76" t="s">
        <v>5579</v>
      </c>
      <c r="AJ1138" s="76"/>
      <c r="AK1138" s="81" t="s">
        <v>6815</v>
      </c>
      <c r="AL1138" s="76"/>
      <c r="AM1138" s="78">
        <v>41547.603449074071</v>
      </c>
      <c r="AN1138" s="76" t="s">
        <v>8071</v>
      </c>
      <c r="AO1138" s="81" t="s">
        <v>9207</v>
      </c>
      <c r="AP1138" s="76" t="s">
        <v>65</v>
      </c>
      <c r="AQ1138" s="48"/>
      <c r="AR1138" s="48"/>
      <c r="AS1138" s="48"/>
      <c r="AT1138" s="48"/>
      <c r="AU1138" s="48"/>
      <c r="AV1138" s="48"/>
      <c r="AW1138" s="48"/>
      <c r="AX1138" s="48"/>
      <c r="AY1138" s="48"/>
      <c r="AZ1138" s="48"/>
      <c r="BA1138" s="2"/>
      <c r="BB1138" s="3"/>
      <c r="BC1138" s="3"/>
      <c r="BD1138" s="3"/>
      <c r="BE1138" s="3"/>
    </row>
    <row r="1139" spans="1:57" x14ac:dyDescent="0.3">
      <c r="A1139" s="62" t="s">
        <v>1074</v>
      </c>
      <c r="B1139" s="63"/>
      <c r="C1139" s="63"/>
      <c r="D1139" s="64"/>
      <c r="E1139" s="66"/>
      <c r="F1139" s="98" t="s">
        <v>7979</v>
      </c>
      <c r="G1139" s="63"/>
      <c r="H1139" s="67"/>
      <c r="I1139" s="68"/>
      <c r="J1139" s="68"/>
      <c r="K1139" s="67" t="s">
        <v>10438</v>
      </c>
      <c r="L1139" s="71"/>
      <c r="M1139" s="72">
        <v>9216.134765625</v>
      </c>
      <c r="N1139" s="72">
        <v>9079.638671875</v>
      </c>
      <c r="O1139" s="73"/>
      <c r="P1139" s="74"/>
      <c r="Q1139" s="74"/>
      <c r="R1139" s="84"/>
      <c r="S1139" s="48">
        <v>1</v>
      </c>
      <c r="T1139" s="48">
        <v>1</v>
      </c>
      <c r="U1139" s="49">
        <v>0</v>
      </c>
      <c r="V1139" s="49">
        <v>0</v>
      </c>
      <c r="W1139" s="49">
        <v>0</v>
      </c>
      <c r="X1139" s="49">
        <v>1</v>
      </c>
      <c r="Y1139" s="49">
        <v>0</v>
      </c>
      <c r="Z1139" s="49" t="s">
        <v>10536</v>
      </c>
      <c r="AA1139" s="69">
        <v>1139</v>
      </c>
      <c r="AB1139" s="69"/>
      <c r="AC1139" s="70"/>
      <c r="AD1139" s="76">
        <v>481</v>
      </c>
      <c r="AE1139" s="76">
        <v>337</v>
      </c>
      <c r="AF1139" s="76">
        <v>38343</v>
      </c>
      <c r="AG1139" s="76">
        <v>2666</v>
      </c>
      <c r="AH1139" s="76"/>
      <c r="AI1139" s="76" t="s">
        <v>5580</v>
      </c>
      <c r="AJ1139" s="76" t="s">
        <v>6298</v>
      </c>
      <c r="AK1139" s="76"/>
      <c r="AL1139" s="76"/>
      <c r="AM1139" s="78">
        <v>39906.208229166667</v>
      </c>
      <c r="AN1139" s="76" t="s">
        <v>8071</v>
      </c>
      <c r="AO1139" s="81" t="s">
        <v>9208</v>
      </c>
      <c r="AP1139" s="76" t="s">
        <v>66</v>
      </c>
      <c r="AQ1139" s="48"/>
      <c r="AR1139" s="48"/>
      <c r="AS1139" s="48"/>
      <c r="AT1139" s="48"/>
      <c r="AU1139" s="48"/>
      <c r="AV1139" s="48"/>
      <c r="AW1139" s="102" t="s">
        <v>11205</v>
      </c>
      <c r="AX1139" s="102" t="s">
        <v>11205</v>
      </c>
      <c r="AY1139" s="102" t="s">
        <v>11892</v>
      </c>
      <c r="AZ1139" s="102" t="s">
        <v>11892</v>
      </c>
      <c r="BA1139" s="2"/>
      <c r="BB1139" s="3"/>
      <c r="BC1139" s="3"/>
      <c r="BD1139" s="3"/>
      <c r="BE1139" s="3"/>
    </row>
    <row r="1140" spans="1:57" x14ac:dyDescent="0.3">
      <c r="A1140" s="62" t="s">
        <v>1075</v>
      </c>
      <c r="B1140" s="63"/>
      <c r="C1140" s="63"/>
      <c r="D1140" s="64"/>
      <c r="E1140" s="66"/>
      <c r="F1140" s="98" t="s">
        <v>7980</v>
      </c>
      <c r="G1140" s="63"/>
      <c r="H1140" s="67"/>
      <c r="I1140" s="68"/>
      <c r="J1140" s="68"/>
      <c r="K1140" s="67" t="s">
        <v>10439</v>
      </c>
      <c r="L1140" s="71"/>
      <c r="M1140" s="72">
        <v>1258.6787109375</v>
      </c>
      <c r="N1140" s="72">
        <v>2484.75146484375</v>
      </c>
      <c r="O1140" s="73"/>
      <c r="P1140" s="74"/>
      <c r="Q1140" s="74"/>
      <c r="R1140" s="84"/>
      <c r="S1140" s="48">
        <v>0</v>
      </c>
      <c r="T1140" s="48">
        <v>1</v>
      </c>
      <c r="U1140" s="49">
        <v>0</v>
      </c>
      <c r="V1140" s="49">
        <v>1.4085E-2</v>
      </c>
      <c r="W1140" s="49">
        <v>0</v>
      </c>
      <c r="X1140" s="49">
        <v>0.50753899999999996</v>
      </c>
      <c r="Y1140" s="49">
        <v>0</v>
      </c>
      <c r="Z1140" s="49">
        <v>0</v>
      </c>
      <c r="AA1140" s="69">
        <v>1140</v>
      </c>
      <c r="AB1140" s="69"/>
      <c r="AC1140" s="70"/>
      <c r="AD1140" s="76">
        <v>1</v>
      </c>
      <c r="AE1140" s="76">
        <v>12988</v>
      </c>
      <c r="AF1140" s="76">
        <v>12183</v>
      </c>
      <c r="AG1140" s="76">
        <v>13561</v>
      </c>
      <c r="AH1140" s="76"/>
      <c r="AI1140" s="76" t="s">
        <v>5581</v>
      </c>
      <c r="AJ1140" s="76" t="s">
        <v>5846</v>
      </c>
      <c r="AK1140" s="76"/>
      <c r="AL1140" s="76"/>
      <c r="AM1140" s="78">
        <v>43078.482708333337</v>
      </c>
      <c r="AN1140" s="76" t="s">
        <v>8071</v>
      </c>
      <c r="AO1140" s="81" t="s">
        <v>9209</v>
      </c>
      <c r="AP1140" s="76" t="s">
        <v>66</v>
      </c>
      <c r="AQ1140" s="48"/>
      <c r="AR1140" s="48"/>
      <c r="AS1140" s="48"/>
      <c r="AT1140" s="48"/>
      <c r="AU1140" s="48" t="s">
        <v>2390</v>
      </c>
      <c r="AV1140" s="48" t="s">
        <v>2390</v>
      </c>
      <c r="AW1140" s="102" t="s">
        <v>10772</v>
      </c>
      <c r="AX1140" s="102" t="s">
        <v>10772</v>
      </c>
      <c r="AY1140" s="102" t="s">
        <v>11461</v>
      </c>
      <c r="AZ1140" s="102" t="s">
        <v>11461</v>
      </c>
      <c r="BA1140" s="2"/>
      <c r="BB1140" s="3"/>
      <c r="BC1140" s="3"/>
      <c r="BD1140" s="3"/>
      <c r="BE1140" s="3"/>
    </row>
    <row r="1141" spans="1:57" x14ac:dyDescent="0.3">
      <c r="A1141" s="62" t="s">
        <v>1076</v>
      </c>
      <c r="B1141" s="63"/>
      <c r="C1141" s="63"/>
      <c r="D1141" s="64"/>
      <c r="E1141" s="66"/>
      <c r="F1141" s="98" t="s">
        <v>7981</v>
      </c>
      <c r="G1141" s="63"/>
      <c r="H1141" s="67"/>
      <c r="I1141" s="68"/>
      <c r="J1141" s="68"/>
      <c r="K1141" s="67" t="s">
        <v>10440</v>
      </c>
      <c r="L1141" s="71"/>
      <c r="M1141" s="72">
        <v>2026.6190185546875</v>
      </c>
      <c r="N1141" s="72">
        <v>249.45530700683594</v>
      </c>
      <c r="O1141" s="73"/>
      <c r="P1141" s="74"/>
      <c r="Q1141" s="74"/>
      <c r="R1141" s="84"/>
      <c r="S1141" s="48">
        <v>0</v>
      </c>
      <c r="T1141" s="48">
        <v>1</v>
      </c>
      <c r="U1141" s="49">
        <v>0</v>
      </c>
      <c r="V1141" s="49">
        <v>0.111111</v>
      </c>
      <c r="W1141" s="49">
        <v>0</v>
      </c>
      <c r="X1141" s="49">
        <v>0.58536600000000005</v>
      </c>
      <c r="Y1141" s="49">
        <v>0</v>
      </c>
      <c r="Z1141" s="49">
        <v>0</v>
      </c>
      <c r="AA1141" s="69">
        <v>1141</v>
      </c>
      <c r="AB1141" s="69"/>
      <c r="AC1141" s="70"/>
      <c r="AD1141" s="76">
        <v>4310</v>
      </c>
      <c r="AE1141" s="76">
        <v>4922</v>
      </c>
      <c r="AF1141" s="76">
        <v>21927</v>
      </c>
      <c r="AG1141" s="76">
        <v>28063</v>
      </c>
      <c r="AH1141" s="76"/>
      <c r="AI1141" s="76" t="s">
        <v>5582</v>
      </c>
      <c r="AJ1141" s="76" t="s">
        <v>5680</v>
      </c>
      <c r="AK1141" s="81" t="s">
        <v>6816</v>
      </c>
      <c r="AL1141" s="76"/>
      <c r="AM1141" s="78">
        <v>42193.745486111111</v>
      </c>
      <c r="AN1141" s="76" t="s">
        <v>8071</v>
      </c>
      <c r="AO1141" s="81" t="s">
        <v>9210</v>
      </c>
      <c r="AP1141" s="76" t="s">
        <v>66</v>
      </c>
      <c r="AQ1141" s="48"/>
      <c r="AR1141" s="48"/>
      <c r="AS1141" s="48"/>
      <c r="AT1141" s="48"/>
      <c r="AU1141" s="48"/>
      <c r="AV1141" s="48"/>
      <c r="AW1141" s="102" t="s">
        <v>11119</v>
      </c>
      <c r="AX1141" s="102" t="s">
        <v>11119</v>
      </c>
      <c r="AY1141" s="102" t="s">
        <v>11806</v>
      </c>
      <c r="AZ1141" s="102" t="s">
        <v>11806</v>
      </c>
      <c r="BA1141" s="2"/>
      <c r="BB1141" s="3"/>
      <c r="BC1141" s="3"/>
      <c r="BD1141" s="3"/>
      <c r="BE1141" s="3"/>
    </row>
    <row r="1142" spans="1:57" x14ac:dyDescent="0.3">
      <c r="A1142" s="62" t="s">
        <v>1077</v>
      </c>
      <c r="B1142" s="63"/>
      <c r="C1142" s="63"/>
      <c r="D1142" s="64"/>
      <c r="E1142" s="66"/>
      <c r="F1142" s="98" t="s">
        <v>7982</v>
      </c>
      <c r="G1142" s="63"/>
      <c r="H1142" s="67"/>
      <c r="I1142" s="68"/>
      <c r="J1142" s="68"/>
      <c r="K1142" s="67" t="s">
        <v>10441</v>
      </c>
      <c r="L1142" s="71"/>
      <c r="M1142" s="72">
        <v>5913.1982421875</v>
      </c>
      <c r="N1142" s="72">
        <v>9148.2958984375</v>
      </c>
      <c r="O1142" s="73"/>
      <c r="P1142" s="74"/>
      <c r="Q1142" s="74"/>
      <c r="R1142" s="84"/>
      <c r="S1142" s="48">
        <v>1</v>
      </c>
      <c r="T1142" s="48">
        <v>1</v>
      </c>
      <c r="U1142" s="49">
        <v>0</v>
      </c>
      <c r="V1142" s="49">
        <v>0</v>
      </c>
      <c r="W1142" s="49">
        <v>0</v>
      </c>
      <c r="X1142" s="49">
        <v>1</v>
      </c>
      <c r="Y1142" s="49">
        <v>0</v>
      </c>
      <c r="Z1142" s="49" t="s">
        <v>10536</v>
      </c>
      <c r="AA1142" s="69">
        <v>1142</v>
      </c>
      <c r="AB1142" s="69"/>
      <c r="AC1142" s="70"/>
      <c r="AD1142" s="76">
        <v>1061</v>
      </c>
      <c r="AE1142" s="76">
        <v>1280</v>
      </c>
      <c r="AF1142" s="76">
        <v>140558</v>
      </c>
      <c r="AG1142" s="76">
        <v>3208</v>
      </c>
      <c r="AH1142" s="76"/>
      <c r="AI1142" s="76" t="s">
        <v>5583</v>
      </c>
      <c r="AJ1142" s="76" t="s">
        <v>6299</v>
      </c>
      <c r="AK1142" s="81" t="s">
        <v>6817</v>
      </c>
      <c r="AL1142" s="76"/>
      <c r="AM1142" s="78">
        <v>40410.040717592594</v>
      </c>
      <c r="AN1142" s="76" t="s">
        <v>8071</v>
      </c>
      <c r="AO1142" s="81" t="s">
        <v>9211</v>
      </c>
      <c r="AP1142" s="76" t="s">
        <v>66</v>
      </c>
      <c r="AQ1142" s="48"/>
      <c r="AR1142" s="48"/>
      <c r="AS1142" s="48"/>
      <c r="AT1142" s="48"/>
      <c r="AU1142" s="48"/>
      <c r="AV1142" s="48"/>
      <c r="AW1142" s="102" t="s">
        <v>11206</v>
      </c>
      <c r="AX1142" s="102" t="s">
        <v>11206</v>
      </c>
      <c r="AY1142" s="102" t="s">
        <v>11893</v>
      </c>
      <c r="AZ1142" s="102" t="s">
        <v>11893</v>
      </c>
      <c r="BA1142" s="2"/>
      <c r="BB1142" s="3"/>
      <c r="BC1142" s="3"/>
      <c r="BD1142" s="3"/>
      <c r="BE1142" s="3"/>
    </row>
    <row r="1143" spans="1:57" x14ac:dyDescent="0.3">
      <c r="A1143" s="62" t="s">
        <v>1078</v>
      </c>
      <c r="B1143" s="63"/>
      <c r="C1143" s="63"/>
      <c r="D1143" s="64"/>
      <c r="E1143" s="66"/>
      <c r="F1143" s="98" t="s">
        <v>7983</v>
      </c>
      <c r="G1143" s="63"/>
      <c r="H1143" s="67"/>
      <c r="I1143" s="68"/>
      <c r="J1143" s="68"/>
      <c r="K1143" s="67" t="s">
        <v>10442</v>
      </c>
      <c r="L1143" s="71"/>
      <c r="M1143" s="72">
        <v>4700.29931640625</v>
      </c>
      <c r="N1143" s="72">
        <v>9712.146484375</v>
      </c>
      <c r="O1143" s="73"/>
      <c r="P1143" s="74"/>
      <c r="Q1143" s="74"/>
      <c r="R1143" s="84"/>
      <c r="S1143" s="48">
        <v>1</v>
      </c>
      <c r="T1143" s="48">
        <v>1</v>
      </c>
      <c r="U1143" s="49">
        <v>0</v>
      </c>
      <c r="V1143" s="49">
        <v>0</v>
      </c>
      <c r="W1143" s="49">
        <v>0</v>
      </c>
      <c r="X1143" s="49">
        <v>1</v>
      </c>
      <c r="Y1143" s="49">
        <v>0</v>
      </c>
      <c r="Z1143" s="49" t="s">
        <v>10536</v>
      </c>
      <c r="AA1143" s="69">
        <v>1143</v>
      </c>
      <c r="AB1143" s="69"/>
      <c r="AC1143" s="70"/>
      <c r="AD1143" s="76">
        <v>811</v>
      </c>
      <c r="AE1143" s="76">
        <v>2339</v>
      </c>
      <c r="AF1143" s="76">
        <v>31595</v>
      </c>
      <c r="AG1143" s="76">
        <v>6748</v>
      </c>
      <c r="AH1143" s="76"/>
      <c r="AI1143" s="76" t="s">
        <v>5584</v>
      </c>
      <c r="AJ1143" s="76" t="s">
        <v>6300</v>
      </c>
      <c r="AK1143" s="76"/>
      <c r="AL1143" s="76"/>
      <c r="AM1143" s="78">
        <v>41371.819895833331</v>
      </c>
      <c r="AN1143" s="76" t="s">
        <v>8071</v>
      </c>
      <c r="AO1143" s="81" t="s">
        <v>9212</v>
      </c>
      <c r="AP1143" s="76" t="s">
        <v>66</v>
      </c>
      <c r="AQ1143" s="48"/>
      <c r="AR1143" s="48"/>
      <c r="AS1143" s="48"/>
      <c r="AT1143" s="48"/>
      <c r="AU1143" s="48"/>
      <c r="AV1143" s="48"/>
      <c r="AW1143" s="102" t="s">
        <v>11207</v>
      </c>
      <c r="AX1143" s="102" t="s">
        <v>11207</v>
      </c>
      <c r="AY1143" s="102" t="s">
        <v>11894</v>
      </c>
      <c r="AZ1143" s="102" t="s">
        <v>11894</v>
      </c>
      <c r="BA1143" s="2"/>
      <c r="BB1143" s="3"/>
      <c r="BC1143" s="3"/>
      <c r="BD1143" s="3"/>
      <c r="BE1143" s="3"/>
    </row>
    <row r="1144" spans="1:57" x14ac:dyDescent="0.3">
      <c r="A1144" s="62" t="s">
        <v>1079</v>
      </c>
      <c r="B1144" s="63"/>
      <c r="C1144" s="63"/>
      <c r="D1144" s="64"/>
      <c r="E1144" s="66"/>
      <c r="F1144" s="98" t="s">
        <v>7984</v>
      </c>
      <c r="G1144" s="63"/>
      <c r="H1144" s="67"/>
      <c r="I1144" s="68"/>
      <c r="J1144" s="68"/>
      <c r="K1144" s="67" t="s">
        <v>10443</v>
      </c>
      <c r="L1144" s="71"/>
      <c r="M1144" s="72">
        <v>663.22015380859375</v>
      </c>
      <c r="N1144" s="72">
        <v>6620.60693359375</v>
      </c>
      <c r="O1144" s="73"/>
      <c r="P1144" s="74"/>
      <c r="Q1144" s="74"/>
      <c r="R1144" s="84"/>
      <c r="S1144" s="48">
        <v>0</v>
      </c>
      <c r="T1144" s="48">
        <v>1</v>
      </c>
      <c r="U1144" s="49">
        <v>0</v>
      </c>
      <c r="V1144" s="49">
        <v>9.7090000000000006E-3</v>
      </c>
      <c r="W1144" s="49">
        <v>1.8818999999999999E-2</v>
      </c>
      <c r="X1144" s="49">
        <v>0.54937599999999998</v>
      </c>
      <c r="Y1144" s="49">
        <v>0</v>
      </c>
      <c r="Z1144" s="49">
        <v>0</v>
      </c>
      <c r="AA1144" s="69">
        <v>1144</v>
      </c>
      <c r="AB1144" s="69"/>
      <c r="AC1144" s="70"/>
      <c r="AD1144" s="76">
        <v>398</v>
      </c>
      <c r="AE1144" s="76">
        <v>179</v>
      </c>
      <c r="AF1144" s="76">
        <v>6732</v>
      </c>
      <c r="AG1144" s="76">
        <v>1818</v>
      </c>
      <c r="AH1144" s="76"/>
      <c r="AI1144" s="76" t="s">
        <v>5585</v>
      </c>
      <c r="AJ1144" s="76" t="s">
        <v>5785</v>
      </c>
      <c r="AK1144" s="76"/>
      <c r="AL1144" s="76"/>
      <c r="AM1144" s="78">
        <v>42727.667060185187</v>
      </c>
      <c r="AN1144" s="76" t="s">
        <v>8071</v>
      </c>
      <c r="AO1144" s="81" t="s">
        <v>9213</v>
      </c>
      <c r="AP1144" s="76" t="s">
        <v>66</v>
      </c>
      <c r="AQ1144" s="48"/>
      <c r="AR1144" s="48"/>
      <c r="AS1144" s="48"/>
      <c r="AT1144" s="48"/>
      <c r="AU1144" s="48"/>
      <c r="AV1144" s="48"/>
      <c r="AW1144" s="102" t="s">
        <v>10629</v>
      </c>
      <c r="AX1144" s="102" t="s">
        <v>10629</v>
      </c>
      <c r="AY1144" s="102" t="s">
        <v>11318</v>
      </c>
      <c r="AZ1144" s="102" t="s">
        <v>11318</v>
      </c>
      <c r="BA1144" s="2"/>
      <c r="BB1144" s="3"/>
      <c r="BC1144" s="3"/>
      <c r="BD1144" s="3"/>
      <c r="BE1144" s="3"/>
    </row>
    <row r="1145" spans="1:57" x14ac:dyDescent="0.3">
      <c r="A1145" s="62" t="s">
        <v>1080</v>
      </c>
      <c r="B1145" s="63"/>
      <c r="C1145" s="63"/>
      <c r="D1145" s="64"/>
      <c r="E1145" s="66"/>
      <c r="F1145" s="98" t="s">
        <v>7985</v>
      </c>
      <c r="G1145" s="63"/>
      <c r="H1145" s="67"/>
      <c r="I1145" s="68"/>
      <c r="J1145" s="68"/>
      <c r="K1145" s="67" t="s">
        <v>10444</v>
      </c>
      <c r="L1145" s="71"/>
      <c r="M1145" s="72">
        <v>5797.91015625</v>
      </c>
      <c r="N1145" s="72">
        <v>9208.7666015625</v>
      </c>
      <c r="O1145" s="73"/>
      <c r="P1145" s="74"/>
      <c r="Q1145" s="74"/>
      <c r="R1145" s="84"/>
      <c r="S1145" s="48">
        <v>1</v>
      </c>
      <c r="T1145" s="48">
        <v>1</v>
      </c>
      <c r="U1145" s="49">
        <v>0</v>
      </c>
      <c r="V1145" s="49">
        <v>0</v>
      </c>
      <c r="W1145" s="49">
        <v>0</v>
      </c>
      <c r="X1145" s="49">
        <v>1</v>
      </c>
      <c r="Y1145" s="49">
        <v>0</v>
      </c>
      <c r="Z1145" s="49" t="s">
        <v>10536</v>
      </c>
      <c r="AA1145" s="69">
        <v>1145</v>
      </c>
      <c r="AB1145" s="69"/>
      <c r="AC1145" s="70"/>
      <c r="AD1145" s="76">
        <v>535</v>
      </c>
      <c r="AE1145" s="76">
        <v>1002</v>
      </c>
      <c r="AF1145" s="76">
        <v>23048</v>
      </c>
      <c r="AG1145" s="76">
        <v>9596</v>
      </c>
      <c r="AH1145" s="76"/>
      <c r="AI1145" s="76" t="s">
        <v>5586</v>
      </c>
      <c r="AJ1145" s="76"/>
      <c r="AK1145" s="76"/>
      <c r="AL1145" s="76"/>
      <c r="AM1145" s="78">
        <v>41468.156736111108</v>
      </c>
      <c r="AN1145" s="76" t="s">
        <v>8071</v>
      </c>
      <c r="AO1145" s="81" t="s">
        <v>9214</v>
      </c>
      <c r="AP1145" s="76" t="s">
        <v>66</v>
      </c>
      <c r="AQ1145" s="48"/>
      <c r="AR1145" s="48"/>
      <c r="AS1145" s="48"/>
      <c r="AT1145" s="48"/>
      <c r="AU1145" s="48"/>
      <c r="AV1145" s="48"/>
      <c r="AW1145" s="102" t="s">
        <v>11208</v>
      </c>
      <c r="AX1145" s="102" t="s">
        <v>11208</v>
      </c>
      <c r="AY1145" s="102" t="s">
        <v>11895</v>
      </c>
      <c r="AZ1145" s="102" t="s">
        <v>11895</v>
      </c>
      <c r="BA1145" s="2"/>
      <c r="BB1145" s="3"/>
      <c r="BC1145" s="3"/>
      <c r="BD1145" s="3"/>
      <c r="BE1145" s="3"/>
    </row>
    <row r="1146" spans="1:57" x14ac:dyDescent="0.3">
      <c r="A1146" s="62" t="s">
        <v>1081</v>
      </c>
      <c r="B1146" s="63"/>
      <c r="C1146" s="63"/>
      <c r="D1146" s="64"/>
      <c r="E1146" s="66"/>
      <c r="F1146" s="98" t="s">
        <v>7986</v>
      </c>
      <c r="G1146" s="63"/>
      <c r="H1146" s="67"/>
      <c r="I1146" s="68"/>
      <c r="J1146" s="68"/>
      <c r="K1146" s="67" t="s">
        <v>10445</v>
      </c>
      <c r="L1146" s="71"/>
      <c r="M1146" s="72">
        <v>3584.032470703125</v>
      </c>
      <c r="N1146" s="72">
        <v>9120.9423828125</v>
      </c>
      <c r="O1146" s="73"/>
      <c r="P1146" s="74"/>
      <c r="Q1146" s="74"/>
      <c r="R1146" s="84"/>
      <c r="S1146" s="48">
        <v>1</v>
      </c>
      <c r="T1146" s="48">
        <v>1</v>
      </c>
      <c r="U1146" s="49">
        <v>0</v>
      </c>
      <c r="V1146" s="49">
        <v>0</v>
      </c>
      <c r="W1146" s="49">
        <v>0</v>
      </c>
      <c r="X1146" s="49">
        <v>1</v>
      </c>
      <c r="Y1146" s="49">
        <v>0</v>
      </c>
      <c r="Z1146" s="49" t="s">
        <v>10536</v>
      </c>
      <c r="AA1146" s="69">
        <v>1146</v>
      </c>
      <c r="AB1146" s="69"/>
      <c r="AC1146" s="70"/>
      <c r="AD1146" s="76">
        <v>52</v>
      </c>
      <c r="AE1146" s="76">
        <v>39</v>
      </c>
      <c r="AF1146" s="76">
        <v>1819</v>
      </c>
      <c r="AG1146" s="76">
        <v>1</v>
      </c>
      <c r="AH1146" s="76"/>
      <c r="AI1146" s="76" t="s">
        <v>5587</v>
      </c>
      <c r="AJ1146" s="76" t="s">
        <v>6301</v>
      </c>
      <c r="AK1146" s="81" t="s">
        <v>6818</v>
      </c>
      <c r="AL1146" s="76"/>
      <c r="AM1146" s="78">
        <v>40491.939340277779</v>
      </c>
      <c r="AN1146" s="76" t="s">
        <v>8071</v>
      </c>
      <c r="AO1146" s="81" t="s">
        <v>9215</v>
      </c>
      <c r="AP1146" s="76" t="s">
        <v>66</v>
      </c>
      <c r="AQ1146" s="48" t="s">
        <v>2319</v>
      </c>
      <c r="AR1146" s="48" t="s">
        <v>2319</v>
      </c>
      <c r="AS1146" s="48" t="s">
        <v>2385</v>
      </c>
      <c r="AT1146" s="48" t="s">
        <v>2385</v>
      </c>
      <c r="AU1146" s="48"/>
      <c r="AV1146" s="48"/>
      <c r="AW1146" s="102" t="s">
        <v>11209</v>
      </c>
      <c r="AX1146" s="102" t="s">
        <v>11209</v>
      </c>
      <c r="AY1146" s="102" t="s">
        <v>11896</v>
      </c>
      <c r="AZ1146" s="102" t="s">
        <v>11896</v>
      </c>
      <c r="BA1146" s="2"/>
      <c r="BB1146" s="3"/>
      <c r="BC1146" s="3"/>
      <c r="BD1146" s="3"/>
      <c r="BE1146" s="3"/>
    </row>
    <row r="1147" spans="1:57" x14ac:dyDescent="0.3">
      <c r="A1147" s="62" t="s">
        <v>1082</v>
      </c>
      <c r="B1147" s="63"/>
      <c r="C1147" s="63"/>
      <c r="D1147" s="64"/>
      <c r="E1147" s="66"/>
      <c r="F1147" s="98" t="s">
        <v>7987</v>
      </c>
      <c r="G1147" s="63"/>
      <c r="H1147" s="67"/>
      <c r="I1147" s="68"/>
      <c r="J1147" s="68"/>
      <c r="K1147" s="67" t="s">
        <v>10446</v>
      </c>
      <c r="L1147" s="71"/>
      <c r="M1147" s="72">
        <v>726.5771484375</v>
      </c>
      <c r="N1147" s="72">
        <v>6333.91162109375</v>
      </c>
      <c r="O1147" s="73"/>
      <c r="P1147" s="74"/>
      <c r="Q1147" s="74"/>
      <c r="R1147" s="84"/>
      <c r="S1147" s="48">
        <v>0</v>
      </c>
      <c r="T1147" s="48">
        <v>1</v>
      </c>
      <c r="U1147" s="49">
        <v>0</v>
      </c>
      <c r="V1147" s="49">
        <v>9.7090000000000006E-3</v>
      </c>
      <c r="W1147" s="49">
        <v>1.8818999999999999E-2</v>
      </c>
      <c r="X1147" s="49">
        <v>0.54937599999999998</v>
      </c>
      <c r="Y1147" s="49">
        <v>0</v>
      </c>
      <c r="Z1147" s="49">
        <v>0</v>
      </c>
      <c r="AA1147" s="69">
        <v>1147</v>
      </c>
      <c r="AB1147" s="69"/>
      <c r="AC1147" s="70"/>
      <c r="AD1147" s="76">
        <v>179</v>
      </c>
      <c r="AE1147" s="76">
        <v>19</v>
      </c>
      <c r="AF1147" s="76">
        <v>7976</v>
      </c>
      <c r="AG1147" s="76">
        <v>8879</v>
      </c>
      <c r="AH1147" s="76"/>
      <c r="AI1147" s="76" t="s">
        <v>5588</v>
      </c>
      <c r="AJ1147" s="76"/>
      <c r="AK1147" s="76"/>
      <c r="AL1147" s="76"/>
      <c r="AM1147" s="78">
        <v>41252.984560185185</v>
      </c>
      <c r="AN1147" s="76" t="s">
        <v>8071</v>
      </c>
      <c r="AO1147" s="81" t="s">
        <v>9216</v>
      </c>
      <c r="AP1147" s="76" t="s">
        <v>66</v>
      </c>
      <c r="AQ1147" s="48"/>
      <c r="AR1147" s="48"/>
      <c r="AS1147" s="48"/>
      <c r="AT1147" s="48"/>
      <c r="AU1147" s="48"/>
      <c r="AV1147" s="48"/>
      <c r="AW1147" s="102" t="s">
        <v>10629</v>
      </c>
      <c r="AX1147" s="102" t="s">
        <v>10629</v>
      </c>
      <c r="AY1147" s="102" t="s">
        <v>11318</v>
      </c>
      <c r="AZ1147" s="102" t="s">
        <v>11318</v>
      </c>
      <c r="BA1147" s="2"/>
      <c r="BB1147" s="3"/>
      <c r="BC1147" s="3"/>
      <c r="BD1147" s="3"/>
      <c r="BE1147" s="3"/>
    </row>
    <row r="1148" spans="1:57" x14ac:dyDescent="0.3">
      <c r="A1148" s="62" t="s">
        <v>1083</v>
      </c>
      <c r="B1148" s="63"/>
      <c r="C1148" s="63"/>
      <c r="D1148" s="64"/>
      <c r="E1148" s="66"/>
      <c r="F1148" s="98" t="s">
        <v>7988</v>
      </c>
      <c r="G1148" s="63"/>
      <c r="H1148" s="67"/>
      <c r="I1148" s="68"/>
      <c r="J1148" s="68"/>
      <c r="K1148" s="67" t="s">
        <v>10447</v>
      </c>
      <c r="L1148" s="71"/>
      <c r="M1148" s="72">
        <v>9509.7890625</v>
      </c>
      <c r="N1148" s="72">
        <v>9328.4990234375</v>
      </c>
      <c r="O1148" s="73"/>
      <c r="P1148" s="74"/>
      <c r="Q1148" s="74"/>
      <c r="R1148" s="84"/>
      <c r="S1148" s="48">
        <v>1</v>
      </c>
      <c r="T1148" s="48">
        <v>1</v>
      </c>
      <c r="U1148" s="49">
        <v>0</v>
      </c>
      <c r="V1148" s="49">
        <v>0</v>
      </c>
      <c r="W1148" s="49">
        <v>0</v>
      </c>
      <c r="X1148" s="49">
        <v>1</v>
      </c>
      <c r="Y1148" s="49">
        <v>0</v>
      </c>
      <c r="Z1148" s="49" t="s">
        <v>10536</v>
      </c>
      <c r="AA1148" s="69">
        <v>1148</v>
      </c>
      <c r="AB1148" s="69"/>
      <c r="AC1148" s="70"/>
      <c r="AD1148" s="76">
        <v>171</v>
      </c>
      <c r="AE1148" s="76">
        <v>7</v>
      </c>
      <c r="AF1148" s="76">
        <v>218</v>
      </c>
      <c r="AG1148" s="76">
        <v>680</v>
      </c>
      <c r="AH1148" s="76"/>
      <c r="AI1148" s="76"/>
      <c r="AJ1148" s="76"/>
      <c r="AK1148" s="76"/>
      <c r="AL1148" s="76"/>
      <c r="AM1148" s="78">
        <v>42535.042604166665</v>
      </c>
      <c r="AN1148" s="76" t="s">
        <v>8071</v>
      </c>
      <c r="AO1148" s="81" t="s">
        <v>9217</v>
      </c>
      <c r="AP1148" s="76" t="s">
        <v>66</v>
      </c>
      <c r="AQ1148" s="48" t="s">
        <v>2320</v>
      </c>
      <c r="AR1148" s="48" t="s">
        <v>2320</v>
      </c>
      <c r="AS1148" s="48" t="s">
        <v>2350</v>
      </c>
      <c r="AT1148" s="48" t="s">
        <v>2350</v>
      </c>
      <c r="AU1148" s="48"/>
      <c r="AV1148" s="48"/>
      <c r="AW1148" s="102" t="s">
        <v>11210</v>
      </c>
      <c r="AX1148" s="102" t="s">
        <v>11210</v>
      </c>
      <c r="AY1148" s="102" t="s">
        <v>11897</v>
      </c>
      <c r="AZ1148" s="102" t="s">
        <v>11897</v>
      </c>
      <c r="BA1148" s="2"/>
      <c r="BB1148" s="3"/>
      <c r="BC1148" s="3"/>
      <c r="BD1148" s="3"/>
      <c r="BE1148" s="3"/>
    </row>
    <row r="1149" spans="1:57" x14ac:dyDescent="0.3">
      <c r="A1149" s="62" t="s">
        <v>1084</v>
      </c>
      <c r="B1149" s="63"/>
      <c r="C1149" s="63"/>
      <c r="D1149" s="64"/>
      <c r="E1149" s="66"/>
      <c r="F1149" s="98" t="s">
        <v>7989</v>
      </c>
      <c r="G1149" s="63"/>
      <c r="H1149" s="67"/>
      <c r="I1149" s="68"/>
      <c r="J1149" s="68"/>
      <c r="K1149" s="67" t="s">
        <v>10448</v>
      </c>
      <c r="L1149" s="71"/>
      <c r="M1149" s="72">
        <v>370.33334350585938</v>
      </c>
      <c r="N1149" s="72">
        <v>1718.375732421875</v>
      </c>
      <c r="O1149" s="73"/>
      <c r="P1149" s="74"/>
      <c r="Q1149" s="74"/>
      <c r="R1149" s="84"/>
      <c r="S1149" s="48">
        <v>2</v>
      </c>
      <c r="T1149" s="48">
        <v>1</v>
      </c>
      <c r="U1149" s="49">
        <v>0</v>
      </c>
      <c r="V1149" s="49">
        <v>4.3099999999999996E-3</v>
      </c>
      <c r="W1149" s="49">
        <v>0</v>
      </c>
      <c r="X1149" s="49">
        <v>0.951372</v>
      </c>
      <c r="Y1149" s="49">
        <v>0</v>
      </c>
      <c r="Z1149" s="49">
        <v>0</v>
      </c>
      <c r="AA1149" s="69">
        <v>1149</v>
      </c>
      <c r="AB1149" s="69"/>
      <c r="AC1149" s="70"/>
      <c r="AD1149" s="76">
        <v>579</v>
      </c>
      <c r="AE1149" s="76">
        <v>7250</v>
      </c>
      <c r="AF1149" s="76">
        <v>11729</v>
      </c>
      <c r="AG1149" s="76">
        <v>16047</v>
      </c>
      <c r="AH1149" s="76"/>
      <c r="AI1149" s="76" t="s">
        <v>5589</v>
      </c>
      <c r="AJ1149" s="76" t="s">
        <v>6302</v>
      </c>
      <c r="AK1149" s="76"/>
      <c r="AL1149" s="76"/>
      <c r="AM1149" s="78">
        <v>42875.637256944443</v>
      </c>
      <c r="AN1149" s="76" t="s">
        <v>8071</v>
      </c>
      <c r="AO1149" s="81" t="s">
        <v>9218</v>
      </c>
      <c r="AP1149" s="76" t="s">
        <v>66</v>
      </c>
      <c r="AQ1149" s="48" t="s">
        <v>2321</v>
      </c>
      <c r="AR1149" s="48" t="s">
        <v>2321</v>
      </c>
      <c r="AS1149" s="48" t="s">
        <v>2350</v>
      </c>
      <c r="AT1149" s="48" t="s">
        <v>2350</v>
      </c>
      <c r="AU1149" s="48"/>
      <c r="AV1149" s="48"/>
      <c r="AW1149" s="102" t="s">
        <v>11211</v>
      </c>
      <c r="AX1149" s="102" t="s">
        <v>11211</v>
      </c>
      <c r="AY1149" s="102" t="s">
        <v>11898</v>
      </c>
      <c r="AZ1149" s="102" t="s">
        <v>11898</v>
      </c>
      <c r="BA1149" s="2"/>
      <c r="BB1149" s="3"/>
      <c r="BC1149" s="3"/>
      <c r="BD1149" s="3"/>
      <c r="BE1149" s="3"/>
    </row>
    <row r="1150" spans="1:57" x14ac:dyDescent="0.3">
      <c r="A1150" s="62" t="s">
        <v>1085</v>
      </c>
      <c r="B1150" s="63"/>
      <c r="C1150" s="63"/>
      <c r="D1150" s="64"/>
      <c r="E1150" s="66"/>
      <c r="F1150" s="98" t="s">
        <v>7990</v>
      </c>
      <c r="G1150" s="63"/>
      <c r="H1150" s="67"/>
      <c r="I1150" s="68"/>
      <c r="J1150" s="68"/>
      <c r="K1150" s="67" t="s">
        <v>10449</v>
      </c>
      <c r="L1150" s="71"/>
      <c r="M1150" s="72">
        <v>593.764892578125</v>
      </c>
      <c r="N1150" s="72">
        <v>1717.15576171875</v>
      </c>
      <c r="O1150" s="73"/>
      <c r="P1150" s="74"/>
      <c r="Q1150" s="74"/>
      <c r="R1150" s="84"/>
      <c r="S1150" s="48">
        <v>0</v>
      </c>
      <c r="T1150" s="48">
        <v>2</v>
      </c>
      <c r="U1150" s="49">
        <v>78</v>
      </c>
      <c r="V1150" s="49">
        <v>5.1809999999999998E-3</v>
      </c>
      <c r="W1150" s="49">
        <v>0</v>
      </c>
      <c r="X1150" s="49">
        <v>0.93420899999999996</v>
      </c>
      <c r="Y1150" s="49">
        <v>0</v>
      </c>
      <c r="Z1150" s="49">
        <v>0</v>
      </c>
      <c r="AA1150" s="69">
        <v>1150</v>
      </c>
      <c r="AB1150" s="69"/>
      <c r="AC1150" s="70"/>
      <c r="AD1150" s="76">
        <v>283</v>
      </c>
      <c r="AE1150" s="76">
        <v>373</v>
      </c>
      <c r="AF1150" s="76">
        <v>6987</v>
      </c>
      <c r="AG1150" s="76">
        <v>19174</v>
      </c>
      <c r="AH1150" s="76"/>
      <c r="AI1150" s="76" t="s">
        <v>5590</v>
      </c>
      <c r="AJ1150" s="76"/>
      <c r="AK1150" s="76"/>
      <c r="AL1150" s="76"/>
      <c r="AM1150" s="78">
        <v>40275.738668981481</v>
      </c>
      <c r="AN1150" s="76" t="s">
        <v>8071</v>
      </c>
      <c r="AO1150" s="81" t="s">
        <v>9219</v>
      </c>
      <c r="AP1150" s="76" t="s">
        <v>66</v>
      </c>
      <c r="AQ1150" s="48" t="s">
        <v>2322</v>
      </c>
      <c r="AR1150" s="48" t="s">
        <v>2322</v>
      </c>
      <c r="AS1150" s="48" t="s">
        <v>2350</v>
      </c>
      <c r="AT1150" s="48" t="s">
        <v>2350</v>
      </c>
      <c r="AU1150" s="48"/>
      <c r="AV1150" s="48"/>
      <c r="AW1150" s="102" t="s">
        <v>11212</v>
      </c>
      <c r="AX1150" s="102" t="s">
        <v>11212</v>
      </c>
      <c r="AY1150" s="102" t="s">
        <v>11899</v>
      </c>
      <c r="AZ1150" s="102" t="s">
        <v>11899</v>
      </c>
      <c r="BA1150" s="2"/>
      <c r="BB1150" s="3"/>
      <c r="BC1150" s="3"/>
      <c r="BD1150" s="3"/>
      <c r="BE1150" s="3"/>
    </row>
    <row r="1151" spans="1:57" x14ac:dyDescent="0.3">
      <c r="A1151" s="62" t="s">
        <v>1086</v>
      </c>
      <c r="B1151" s="63"/>
      <c r="C1151" s="63"/>
      <c r="D1151" s="64"/>
      <c r="E1151" s="66"/>
      <c r="F1151" s="98" t="s">
        <v>7991</v>
      </c>
      <c r="G1151" s="63"/>
      <c r="H1151" s="67"/>
      <c r="I1151" s="68"/>
      <c r="J1151" s="68"/>
      <c r="K1151" s="67" t="s">
        <v>10450</v>
      </c>
      <c r="L1151" s="71"/>
      <c r="M1151" s="72">
        <v>7622.6943359375</v>
      </c>
      <c r="N1151" s="72">
        <v>2452.97705078125</v>
      </c>
      <c r="O1151" s="73"/>
      <c r="P1151" s="74"/>
      <c r="Q1151" s="74"/>
      <c r="R1151" s="84"/>
      <c r="S1151" s="48">
        <v>0</v>
      </c>
      <c r="T1151" s="48">
        <v>1</v>
      </c>
      <c r="U1151" s="49">
        <v>0</v>
      </c>
      <c r="V1151" s="49">
        <v>1</v>
      </c>
      <c r="W1151" s="49">
        <v>0</v>
      </c>
      <c r="X1151" s="49">
        <v>1</v>
      </c>
      <c r="Y1151" s="49">
        <v>0</v>
      </c>
      <c r="Z1151" s="49">
        <v>0</v>
      </c>
      <c r="AA1151" s="69">
        <v>1151</v>
      </c>
      <c r="AB1151" s="69"/>
      <c r="AC1151" s="70"/>
      <c r="AD1151" s="76">
        <v>621</v>
      </c>
      <c r="AE1151" s="76">
        <v>1054</v>
      </c>
      <c r="AF1151" s="76">
        <v>71152</v>
      </c>
      <c r="AG1151" s="76">
        <v>59265</v>
      </c>
      <c r="AH1151" s="76"/>
      <c r="AI1151" s="76" t="s">
        <v>5591</v>
      </c>
      <c r="AJ1151" s="76" t="s">
        <v>5982</v>
      </c>
      <c r="AK1151" s="81" t="s">
        <v>6819</v>
      </c>
      <c r="AL1151" s="76"/>
      <c r="AM1151" s="78">
        <v>39833.42423611111</v>
      </c>
      <c r="AN1151" s="76" t="s">
        <v>8071</v>
      </c>
      <c r="AO1151" s="81" t="s">
        <v>9220</v>
      </c>
      <c r="AP1151" s="76" t="s">
        <v>66</v>
      </c>
      <c r="AQ1151" s="48"/>
      <c r="AR1151" s="48"/>
      <c r="AS1151" s="48"/>
      <c r="AT1151" s="48"/>
      <c r="AU1151" s="48"/>
      <c r="AV1151" s="48"/>
      <c r="AW1151" s="102" t="s">
        <v>11213</v>
      </c>
      <c r="AX1151" s="102" t="s">
        <v>11213</v>
      </c>
      <c r="AY1151" s="102" t="s">
        <v>11900</v>
      </c>
      <c r="AZ1151" s="102" t="s">
        <v>11900</v>
      </c>
      <c r="BA1151" s="2"/>
      <c r="BB1151" s="3"/>
      <c r="BC1151" s="3"/>
      <c r="BD1151" s="3"/>
      <c r="BE1151" s="3"/>
    </row>
    <row r="1152" spans="1:57" x14ac:dyDescent="0.3">
      <c r="A1152" s="62" t="s">
        <v>1411</v>
      </c>
      <c r="B1152" s="63"/>
      <c r="C1152" s="63"/>
      <c r="D1152" s="64"/>
      <c r="E1152" s="66"/>
      <c r="F1152" s="98" t="s">
        <v>7992</v>
      </c>
      <c r="G1152" s="63"/>
      <c r="H1152" s="67"/>
      <c r="I1152" s="68"/>
      <c r="J1152" s="68"/>
      <c r="K1152" s="67" t="s">
        <v>10451</v>
      </c>
      <c r="L1152" s="71"/>
      <c r="M1152" s="72">
        <v>7746.138671875</v>
      </c>
      <c r="N1152" s="72">
        <v>2536.12890625</v>
      </c>
      <c r="O1152" s="73"/>
      <c r="P1152" s="74"/>
      <c r="Q1152" s="74"/>
      <c r="R1152" s="84"/>
      <c r="S1152" s="48">
        <v>1</v>
      </c>
      <c r="T1152" s="48">
        <v>0</v>
      </c>
      <c r="U1152" s="49">
        <v>0</v>
      </c>
      <c r="V1152" s="49">
        <v>1</v>
      </c>
      <c r="W1152" s="49">
        <v>0</v>
      </c>
      <c r="X1152" s="49">
        <v>1</v>
      </c>
      <c r="Y1152" s="49">
        <v>0</v>
      </c>
      <c r="Z1152" s="49">
        <v>0</v>
      </c>
      <c r="AA1152" s="69">
        <v>1152</v>
      </c>
      <c r="AB1152" s="69"/>
      <c r="AC1152" s="70"/>
      <c r="AD1152" s="76">
        <v>623</v>
      </c>
      <c r="AE1152" s="76">
        <v>537</v>
      </c>
      <c r="AF1152" s="76">
        <v>21699</v>
      </c>
      <c r="AG1152" s="76">
        <v>86333</v>
      </c>
      <c r="AH1152" s="76"/>
      <c r="AI1152" s="76" t="s">
        <v>5592</v>
      </c>
      <c r="AJ1152" s="76"/>
      <c r="AK1152" s="76"/>
      <c r="AL1152" s="76"/>
      <c r="AM1152" s="78">
        <v>41570.535081018519</v>
      </c>
      <c r="AN1152" s="76" t="s">
        <v>8071</v>
      </c>
      <c r="AO1152" s="81" t="s">
        <v>9221</v>
      </c>
      <c r="AP1152" s="76" t="s">
        <v>65</v>
      </c>
      <c r="AQ1152" s="48"/>
      <c r="AR1152" s="48"/>
      <c r="AS1152" s="48"/>
      <c r="AT1152" s="48"/>
      <c r="AU1152" s="48"/>
      <c r="AV1152" s="48"/>
      <c r="AW1152" s="48"/>
      <c r="AX1152" s="48"/>
      <c r="AY1152" s="48"/>
      <c r="AZ1152" s="48"/>
      <c r="BA1152" s="2"/>
      <c r="BB1152" s="3"/>
      <c r="BC1152" s="3"/>
      <c r="BD1152" s="3"/>
      <c r="BE1152" s="3"/>
    </row>
    <row r="1153" spans="1:57" x14ac:dyDescent="0.3">
      <c r="A1153" s="62" t="s">
        <v>1087</v>
      </c>
      <c r="B1153" s="63"/>
      <c r="C1153" s="63"/>
      <c r="D1153" s="64"/>
      <c r="E1153" s="66"/>
      <c r="F1153" s="98" t="s">
        <v>7993</v>
      </c>
      <c r="G1153" s="63"/>
      <c r="H1153" s="67"/>
      <c r="I1153" s="68"/>
      <c r="J1153" s="68"/>
      <c r="K1153" s="67" t="s">
        <v>10452</v>
      </c>
      <c r="L1153" s="71"/>
      <c r="M1153" s="72">
        <v>3425.486328125</v>
      </c>
      <c r="N1153" s="72">
        <v>9058.826171875</v>
      </c>
      <c r="O1153" s="73"/>
      <c r="P1153" s="74"/>
      <c r="Q1153" s="74"/>
      <c r="R1153" s="84"/>
      <c r="S1153" s="48">
        <v>1</v>
      </c>
      <c r="T1153" s="48">
        <v>1</v>
      </c>
      <c r="U1153" s="49">
        <v>0</v>
      </c>
      <c r="V1153" s="49">
        <v>0</v>
      </c>
      <c r="W1153" s="49">
        <v>0</v>
      </c>
      <c r="X1153" s="49">
        <v>1</v>
      </c>
      <c r="Y1153" s="49">
        <v>0</v>
      </c>
      <c r="Z1153" s="49" t="s">
        <v>10536</v>
      </c>
      <c r="AA1153" s="69">
        <v>1153</v>
      </c>
      <c r="AB1153" s="69"/>
      <c r="AC1153" s="70"/>
      <c r="AD1153" s="76">
        <v>696</v>
      </c>
      <c r="AE1153" s="76">
        <v>779</v>
      </c>
      <c r="AF1153" s="76">
        <v>642</v>
      </c>
      <c r="AG1153" s="76">
        <v>7160</v>
      </c>
      <c r="AH1153" s="76"/>
      <c r="AI1153" s="76" t="s">
        <v>5593</v>
      </c>
      <c r="AJ1153" s="76" t="s">
        <v>5747</v>
      </c>
      <c r="AK1153" s="81" t="s">
        <v>6820</v>
      </c>
      <c r="AL1153" s="76"/>
      <c r="AM1153" s="78">
        <v>40002.96365740741</v>
      </c>
      <c r="AN1153" s="76" t="s">
        <v>8071</v>
      </c>
      <c r="AO1153" s="81" t="s">
        <v>9222</v>
      </c>
      <c r="AP1153" s="76" t="s">
        <v>66</v>
      </c>
      <c r="AQ1153" s="48"/>
      <c r="AR1153" s="48"/>
      <c r="AS1153" s="48"/>
      <c r="AT1153" s="48"/>
      <c r="AU1153" s="48"/>
      <c r="AV1153" s="48"/>
      <c r="AW1153" s="102" t="s">
        <v>11214</v>
      </c>
      <c r="AX1153" s="102" t="s">
        <v>11214</v>
      </c>
      <c r="AY1153" s="102" t="s">
        <v>11901</v>
      </c>
      <c r="AZ1153" s="102" t="s">
        <v>11901</v>
      </c>
      <c r="BA1153" s="2"/>
      <c r="BB1153" s="3"/>
      <c r="BC1153" s="3"/>
      <c r="BD1153" s="3"/>
      <c r="BE1153" s="3"/>
    </row>
    <row r="1154" spans="1:57" x14ac:dyDescent="0.3">
      <c r="A1154" s="62" t="s">
        <v>1088</v>
      </c>
      <c r="B1154" s="63"/>
      <c r="C1154" s="63"/>
      <c r="D1154" s="64"/>
      <c r="E1154" s="66"/>
      <c r="F1154" s="98" t="s">
        <v>7994</v>
      </c>
      <c r="G1154" s="63"/>
      <c r="H1154" s="67"/>
      <c r="I1154" s="68"/>
      <c r="J1154" s="68"/>
      <c r="K1154" s="67" t="s">
        <v>10453</v>
      </c>
      <c r="L1154" s="71"/>
      <c r="M1154" s="72">
        <v>9042.3056640625</v>
      </c>
      <c r="N1154" s="72">
        <v>2452.97705078125</v>
      </c>
      <c r="O1154" s="73"/>
      <c r="P1154" s="74"/>
      <c r="Q1154" s="74"/>
      <c r="R1154" s="84"/>
      <c r="S1154" s="48">
        <v>0</v>
      </c>
      <c r="T1154" s="48">
        <v>1</v>
      </c>
      <c r="U1154" s="49">
        <v>0</v>
      </c>
      <c r="V1154" s="49">
        <v>1</v>
      </c>
      <c r="W1154" s="49">
        <v>0</v>
      </c>
      <c r="X1154" s="49">
        <v>1</v>
      </c>
      <c r="Y1154" s="49">
        <v>0</v>
      </c>
      <c r="Z1154" s="49">
        <v>0</v>
      </c>
      <c r="AA1154" s="69">
        <v>1154</v>
      </c>
      <c r="AB1154" s="69"/>
      <c r="AC1154" s="70"/>
      <c r="AD1154" s="76">
        <v>428</v>
      </c>
      <c r="AE1154" s="76">
        <v>253</v>
      </c>
      <c r="AF1154" s="76">
        <v>19198</v>
      </c>
      <c r="AG1154" s="76">
        <v>1272</v>
      </c>
      <c r="AH1154" s="76"/>
      <c r="AI1154" s="76"/>
      <c r="AJ1154" s="76"/>
      <c r="AK1154" s="76"/>
      <c r="AL1154" s="76"/>
      <c r="AM1154" s="78">
        <v>41663.73300925926</v>
      </c>
      <c r="AN1154" s="76" t="s">
        <v>8071</v>
      </c>
      <c r="AO1154" s="81" t="s">
        <v>9223</v>
      </c>
      <c r="AP1154" s="76" t="s">
        <v>66</v>
      </c>
      <c r="AQ1154" s="48" t="s">
        <v>2323</v>
      </c>
      <c r="AR1154" s="48" t="s">
        <v>2323</v>
      </c>
      <c r="AS1154" s="48" t="s">
        <v>2372</v>
      </c>
      <c r="AT1154" s="48" t="s">
        <v>2372</v>
      </c>
      <c r="AU1154" s="48"/>
      <c r="AV1154" s="48"/>
      <c r="AW1154" s="102" t="s">
        <v>10928</v>
      </c>
      <c r="AX1154" s="102" t="s">
        <v>10928</v>
      </c>
      <c r="AY1154" s="102" t="s">
        <v>11616</v>
      </c>
      <c r="AZ1154" s="102" t="s">
        <v>11616</v>
      </c>
      <c r="BA1154" s="2"/>
      <c r="BB1154" s="3"/>
      <c r="BC1154" s="3"/>
      <c r="BD1154" s="3"/>
      <c r="BE1154" s="3"/>
    </row>
    <row r="1155" spans="1:57" x14ac:dyDescent="0.3">
      <c r="A1155" s="62" t="s">
        <v>1412</v>
      </c>
      <c r="B1155" s="63"/>
      <c r="C1155" s="63"/>
      <c r="D1155" s="64"/>
      <c r="E1155" s="66"/>
      <c r="F1155" s="98" t="s">
        <v>7995</v>
      </c>
      <c r="G1155" s="63"/>
      <c r="H1155" s="67"/>
      <c r="I1155" s="68"/>
      <c r="J1155" s="68"/>
      <c r="K1155" s="67" t="s">
        <v>10454</v>
      </c>
      <c r="L1155" s="71"/>
      <c r="M1155" s="72">
        <v>9165.75</v>
      </c>
      <c r="N1155" s="72">
        <v>2536.12890625</v>
      </c>
      <c r="O1155" s="73"/>
      <c r="P1155" s="74"/>
      <c r="Q1155" s="74"/>
      <c r="R1155" s="84"/>
      <c r="S1155" s="48">
        <v>1</v>
      </c>
      <c r="T1155" s="48">
        <v>0</v>
      </c>
      <c r="U1155" s="49">
        <v>0</v>
      </c>
      <c r="V1155" s="49">
        <v>1</v>
      </c>
      <c r="W1155" s="49">
        <v>0</v>
      </c>
      <c r="X1155" s="49">
        <v>1</v>
      </c>
      <c r="Y1155" s="49">
        <v>0</v>
      </c>
      <c r="Z1155" s="49">
        <v>0</v>
      </c>
      <c r="AA1155" s="69">
        <v>1155</v>
      </c>
      <c r="AB1155" s="69"/>
      <c r="AC1155" s="70"/>
      <c r="AD1155" s="76">
        <v>1368</v>
      </c>
      <c r="AE1155" s="76">
        <v>345582</v>
      </c>
      <c r="AF1155" s="76">
        <v>99578</v>
      </c>
      <c r="AG1155" s="76">
        <v>616</v>
      </c>
      <c r="AH1155" s="76"/>
      <c r="AI1155" s="76" t="s">
        <v>5594</v>
      </c>
      <c r="AJ1155" s="76" t="s">
        <v>5711</v>
      </c>
      <c r="AK1155" s="81" t="s">
        <v>6821</v>
      </c>
      <c r="AL1155" s="76"/>
      <c r="AM1155" s="78">
        <v>39777.739201388889</v>
      </c>
      <c r="AN1155" s="76" t="s">
        <v>8071</v>
      </c>
      <c r="AO1155" s="81" t="s">
        <v>9224</v>
      </c>
      <c r="AP1155" s="76" t="s">
        <v>65</v>
      </c>
      <c r="AQ1155" s="48"/>
      <c r="AR1155" s="48"/>
      <c r="AS1155" s="48"/>
      <c r="AT1155" s="48"/>
      <c r="AU1155" s="48"/>
      <c r="AV1155" s="48"/>
      <c r="AW1155" s="48"/>
      <c r="AX1155" s="48"/>
      <c r="AY1155" s="48"/>
      <c r="AZ1155" s="48"/>
      <c r="BA1155" s="2"/>
      <c r="BB1155" s="3"/>
      <c r="BC1155" s="3"/>
      <c r="BD1155" s="3"/>
      <c r="BE1155" s="3"/>
    </row>
    <row r="1156" spans="1:57" x14ac:dyDescent="0.3">
      <c r="A1156" s="62" t="s">
        <v>1089</v>
      </c>
      <c r="B1156" s="63"/>
      <c r="C1156" s="63"/>
      <c r="D1156" s="64"/>
      <c r="E1156" s="66"/>
      <c r="F1156" s="98" t="s">
        <v>7996</v>
      </c>
      <c r="G1156" s="63"/>
      <c r="H1156" s="67"/>
      <c r="I1156" s="68"/>
      <c r="J1156" s="68"/>
      <c r="K1156" s="67" t="s">
        <v>10455</v>
      </c>
      <c r="L1156" s="71"/>
      <c r="M1156" s="72">
        <v>3077.253662109375</v>
      </c>
      <c r="N1156" s="72">
        <v>9556.43359375</v>
      </c>
      <c r="O1156" s="73"/>
      <c r="P1156" s="74"/>
      <c r="Q1156" s="74"/>
      <c r="R1156" s="84"/>
      <c r="S1156" s="48">
        <v>1</v>
      </c>
      <c r="T1156" s="48">
        <v>1</v>
      </c>
      <c r="U1156" s="49">
        <v>0</v>
      </c>
      <c r="V1156" s="49">
        <v>0</v>
      </c>
      <c r="W1156" s="49">
        <v>0</v>
      </c>
      <c r="X1156" s="49">
        <v>1</v>
      </c>
      <c r="Y1156" s="49">
        <v>0</v>
      </c>
      <c r="Z1156" s="49" t="s">
        <v>10536</v>
      </c>
      <c r="AA1156" s="69">
        <v>1156</v>
      </c>
      <c r="AB1156" s="69"/>
      <c r="AC1156" s="70"/>
      <c r="AD1156" s="76">
        <v>1569</v>
      </c>
      <c r="AE1156" s="76">
        <v>218</v>
      </c>
      <c r="AF1156" s="76">
        <v>3227</v>
      </c>
      <c r="AG1156" s="76">
        <v>1130</v>
      </c>
      <c r="AH1156" s="76"/>
      <c r="AI1156" s="76" t="s">
        <v>5595</v>
      </c>
      <c r="AJ1156" s="76" t="s">
        <v>6303</v>
      </c>
      <c r="AK1156" s="76"/>
      <c r="AL1156" s="76"/>
      <c r="AM1156" s="78">
        <v>40500.91878472222</v>
      </c>
      <c r="AN1156" s="76" t="s">
        <v>8071</v>
      </c>
      <c r="AO1156" s="81" t="s">
        <v>9225</v>
      </c>
      <c r="AP1156" s="76" t="s">
        <v>66</v>
      </c>
      <c r="AQ1156" s="48"/>
      <c r="AR1156" s="48"/>
      <c r="AS1156" s="48"/>
      <c r="AT1156" s="48"/>
      <c r="AU1156" s="48"/>
      <c r="AV1156" s="48"/>
      <c r="AW1156" s="102" t="s">
        <v>11215</v>
      </c>
      <c r="AX1156" s="102" t="s">
        <v>11215</v>
      </c>
      <c r="AY1156" s="102" t="s">
        <v>11902</v>
      </c>
      <c r="AZ1156" s="102" t="s">
        <v>11902</v>
      </c>
      <c r="BA1156" s="2"/>
      <c r="BB1156" s="3"/>
      <c r="BC1156" s="3"/>
      <c r="BD1156" s="3"/>
      <c r="BE1156" s="3"/>
    </row>
    <row r="1157" spans="1:57" x14ac:dyDescent="0.3">
      <c r="A1157" s="62" t="s">
        <v>1090</v>
      </c>
      <c r="B1157" s="63"/>
      <c r="C1157" s="63"/>
      <c r="D1157" s="64"/>
      <c r="E1157" s="66"/>
      <c r="F1157" s="98" t="s">
        <v>7997</v>
      </c>
      <c r="G1157" s="63"/>
      <c r="H1157" s="67"/>
      <c r="I1157" s="68"/>
      <c r="J1157" s="68"/>
      <c r="K1157" s="67" t="s">
        <v>10456</v>
      </c>
      <c r="L1157" s="71"/>
      <c r="M1157" s="72">
        <v>7114.708984375</v>
      </c>
      <c r="N1157" s="72">
        <v>9368.96875</v>
      </c>
      <c r="O1157" s="73"/>
      <c r="P1157" s="74"/>
      <c r="Q1157" s="74"/>
      <c r="R1157" s="84"/>
      <c r="S1157" s="48">
        <v>1</v>
      </c>
      <c r="T1157" s="48">
        <v>1</v>
      </c>
      <c r="U1157" s="49">
        <v>0</v>
      </c>
      <c r="V1157" s="49">
        <v>0</v>
      </c>
      <c r="W1157" s="49">
        <v>0</v>
      </c>
      <c r="X1157" s="49">
        <v>1</v>
      </c>
      <c r="Y1157" s="49">
        <v>0</v>
      </c>
      <c r="Z1157" s="49" t="s">
        <v>10536</v>
      </c>
      <c r="AA1157" s="69">
        <v>1157</v>
      </c>
      <c r="AB1157" s="69"/>
      <c r="AC1157" s="70"/>
      <c r="AD1157" s="76">
        <v>1200</v>
      </c>
      <c r="AE1157" s="76">
        <v>718</v>
      </c>
      <c r="AF1157" s="76">
        <v>25545</v>
      </c>
      <c r="AG1157" s="76">
        <v>12720</v>
      </c>
      <c r="AH1157" s="76"/>
      <c r="AI1157" s="76" t="s">
        <v>5596</v>
      </c>
      <c r="AJ1157" s="76" t="s">
        <v>6304</v>
      </c>
      <c r="AK1157" s="76"/>
      <c r="AL1157" s="76"/>
      <c r="AM1157" s="78">
        <v>41161.584363425929</v>
      </c>
      <c r="AN1157" s="76" t="s">
        <v>8071</v>
      </c>
      <c r="AO1157" s="81" t="s">
        <v>9226</v>
      </c>
      <c r="AP1157" s="76" t="s">
        <v>66</v>
      </c>
      <c r="AQ1157" s="48"/>
      <c r="AR1157" s="48"/>
      <c r="AS1157" s="48"/>
      <c r="AT1157" s="48"/>
      <c r="AU1157" s="48"/>
      <c r="AV1157" s="48"/>
      <c r="AW1157" s="102" t="s">
        <v>11216</v>
      </c>
      <c r="AX1157" s="102" t="s">
        <v>11216</v>
      </c>
      <c r="AY1157" s="102" t="s">
        <v>11903</v>
      </c>
      <c r="AZ1157" s="102" t="s">
        <v>11903</v>
      </c>
      <c r="BA1157" s="2"/>
      <c r="BB1157" s="3"/>
      <c r="BC1157" s="3"/>
      <c r="BD1157" s="3"/>
      <c r="BE1157" s="3"/>
    </row>
    <row r="1158" spans="1:57" x14ac:dyDescent="0.3">
      <c r="A1158" s="62" t="s">
        <v>1091</v>
      </c>
      <c r="B1158" s="63"/>
      <c r="C1158" s="63"/>
      <c r="D1158" s="64"/>
      <c r="E1158" s="66"/>
      <c r="F1158" s="98" t="s">
        <v>7998</v>
      </c>
      <c r="G1158" s="63"/>
      <c r="H1158" s="67"/>
      <c r="I1158" s="68"/>
      <c r="J1158" s="68"/>
      <c r="K1158" s="67" t="s">
        <v>10457</v>
      </c>
      <c r="L1158" s="71"/>
      <c r="M1158" s="72">
        <v>2129.416748046875</v>
      </c>
      <c r="N1158" s="72">
        <v>2086.05859375</v>
      </c>
      <c r="O1158" s="73"/>
      <c r="P1158" s="74"/>
      <c r="Q1158" s="74"/>
      <c r="R1158" s="84"/>
      <c r="S1158" s="48">
        <v>1</v>
      </c>
      <c r="T1158" s="48">
        <v>1</v>
      </c>
      <c r="U1158" s="49">
        <v>0</v>
      </c>
      <c r="V1158" s="49">
        <v>0.111111</v>
      </c>
      <c r="W1158" s="49">
        <v>0</v>
      </c>
      <c r="X1158" s="49">
        <v>0.63243199999999999</v>
      </c>
      <c r="Y1158" s="49">
        <v>0</v>
      </c>
      <c r="Z1158" s="49">
        <v>1</v>
      </c>
      <c r="AA1158" s="69">
        <v>1158</v>
      </c>
      <c r="AB1158" s="69"/>
      <c r="AC1158" s="70"/>
      <c r="AD1158" s="76">
        <v>659</v>
      </c>
      <c r="AE1158" s="76">
        <v>133</v>
      </c>
      <c r="AF1158" s="76">
        <v>4154</v>
      </c>
      <c r="AG1158" s="76">
        <v>283</v>
      </c>
      <c r="AH1158" s="76"/>
      <c r="AI1158" s="76" t="s">
        <v>5597</v>
      </c>
      <c r="AJ1158" s="76"/>
      <c r="AK1158" s="76"/>
      <c r="AL1158" s="76"/>
      <c r="AM1158" s="78">
        <v>40984.446967592594</v>
      </c>
      <c r="AN1158" s="76" t="s">
        <v>8071</v>
      </c>
      <c r="AO1158" s="81" t="s">
        <v>9227</v>
      </c>
      <c r="AP1158" s="76" t="s">
        <v>66</v>
      </c>
      <c r="AQ1158" s="48" t="s">
        <v>2324</v>
      </c>
      <c r="AR1158" s="48" t="s">
        <v>2324</v>
      </c>
      <c r="AS1158" s="48" t="s">
        <v>2350</v>
      </c>
      <c r="AT1158" s="48" t="s">
        <v>2350</v>
      </c>
      <c r="AU1158" s="48"/>
      <c r="AV1158" s="48"/>
      <c r="AW1158" s="102" t="s">
        <v>11217</v>
      </c>
      <c r="AX1158" s="102" t="s">
        <v>11277</v>
      </c>
      <c r="AY1158" s="102" t="s">
        <v>11904</v>
      </c>
      <c r="AZ1158" s="102" t="s">
        <v>11962</v>
      </c>
      <c r="BA1158" s="2"/>
      <c r="BB1158" s="3"/>
      <c r="BC1158" s="3"/>
      <c r="BD1158" s="3"/>
      <c r="BE1158" s="3"/>
    </row>
    <row r="1159" spans="1:57" x14ac:dyDescent="0.3">
      <c r="A1159" s="62" t="s">
        <v>1093</v>
      </c>
      <c r="B1159" s="63"/>
      <c r="C1159" s="63"/>
      <c r="D1159" s="64"/>
      <c r="E1159" s="66"/>
      <c r="F1159" s="98" t="s">
        <v>7999</v>
      </c>
      <c r="G1159" s="63"/>
      <c r="H1159" s="67"/>
      <c r="I1159" s="68"/>
      <c r="J1159" s="68"/>
      <c r="K1159" s="67" t="s">
        <v>10458</v>
      </c>
      <c r="L1159" s="71"/>
      <c r="M1159" s="72">
        <v>2259.225830078125</v>
      </c>
      <c r="N1159" s="72">
        <v>5321.712890625</v>
      </c>
      <c r="O1159" s="73"/>
      <c r="P1159" s="74"/>
      <c r="Q1159" s="74"/>
      <c r="R1159" s="84"/>
      <c r="S1159" s="48">
        <v>0</v>
      </c>
      <c r="T1159" s="48">
        <v>1</v>
      </c>
      <c r="U1159" s="49">
        <v>0</v>
      </c>
      <c r="V1159" s="49">
        <v>3.7037E-2</v>
      </c>
      <c r="W1159" s="49">
        <v>0</v>
      </c>
      <c r="X1159" s="49">
        <v>0.55762100000000003</v>
      </c>
      <c r="Y1159" s="49">
        <v>0</v>
      </c>
      <c r="Z1159" s="49">
        <v>0</v>
      </c>
      <c r="AA1159" s="69">
        <v>1159</v>
      </c>
      <c r="AB1159" s="69"/>
      <c r="AC1159" s="70"/>
      <c r="AD1159" s="76">
        <v>524</v>
      </c>
      <c r="AE1159" s="76">
        <v>524</v>
      </c>
      <c r="AF1159" s="76">
        <v>10981</v>
      </c>
      <c r="AG1159" s="76">
        <v>26119</v>
      </c>
      <c r="AH1159" s="76"/>
      <c r="AI1159" s="76"/>
      <c r="AJ1159" s="76" t="s">
        <v>6305</v>
      </c>
      <c r="AK1159" s="76"/>
      <c r="AL1159" s="76"/>
      <c r="AM1159" s="78">
        <v>41244.889421296299</v>
      </c>
      <c r="AN1159" s="76" t="s">
        <v>8071</v>
      </c>
      <c r="AO1159" s="81" t="s">
        <v>9228</v>
      </c>
      <c r="AP1159" s="76" t="s">
        <v>66</v>
      </c>
      <c r="AQ1159" s="48"/>
      <c r="AR1159" s="48"/>
      <c r="AS1159" s="48"/>
      <c r="AT1159" s="48"/>
      <c r="AU1159" s="48"/>
      <c r="AV1159" s="48"/>
      <c r="AW1159" s="102" t="s">
        <v>10935</v>
      </c>
      <c r="AX1159" s="102" t="s">
        <v>10935</v>
      </c>
      <c r="AY1159" s="102" t="s">
        <v>11623</v>
      </c>
      <c r="AZ1159" s="102" t="s">
        <v>11623</v>
      </c>
      <c r="BA1159" s="2"/>
      <c r="BB1159" s="3"/>
      <c r="BC1159" s="3"/>
      <c r="BD1159" s="3"/>
      <c r="BE1159" s="3"/>
    </row>
    <row r="1160" spans="1:57" x14ac:dyDescent="0.3">
      <c r="A1160" s="62" t="s">
        <v>1094</v>
      </c>
      <c r="B1160" s="63"/>
      <c r="C1160" s="63"/>
      <c r="D1160" s="64"/>
      <c r="E1160" s="66"/>
      <c r="F1160" s="98" t="s">
        <v>6923</v>
      </c>
      <c r="G1160" s="63"/>
      <c r="H1160" s="67"/>
      <c r="I1160" s="68"/>
      <c r="J1160" s="68"/>
      <c r="K1160" s="67" t="s">
        <v>10459</v>
      </c>
      <c r="L1160" s="71"/>
      <c r="M1160" s="72">
        <v>8301.638671875</v>
      </c>
      <c r="N1160" s="72">
        <v>4053.648681640625</v>
      </c>
      <c r="O1160" s="73"/>
      <c r="P1160" s="74"/>
      <c r="Q1160" s="74"/>
      <c r="R1160" s="84"/>
      <c r="S1160" s="48">
        <v>2</v>
      </c>
      <c r="T1160" s="48">
        <v>1</v>
      </c>
      <c r="U1160" s="49">
        <v>0</v>
      </c>
      <c r="V1160" s="49">
        <v>0.5</v>
      </c>
      <c r="W1160" s="49">
        <v>0</v>
      </c>
      <c r="X1160" s="49">
        <v>1</v>
      </c>
      <c r="Y1160" s="49">
        <v>0.5</v>
      </c>
      <c r="Z1160" s="49">
        <v>0.5</v>
      </c>
      <c r="AA1160" s="69">
        <v>1160</v>
      </c>
      <c r="AB1160" s="69"/>
      <c r="AC1160" s="70"/>
      <c r="AD1160" s="76">
        <v>453</v>
      </c>
      <c r="AE1160" s="76">
        <v>138</v>
      </c>
      <c r="AF1160" s="76">
        <v>993</v>
      </c>
      <c r="AG1160" s="76">
        <v>527</v>
      </c>
      <c r="AH1160" s="76"/>
      <c r="AI1160" s="76"/>
      <c r="AJ1160" s="76" t="s">
        <v>6306</v>
      </c>
      <c r="AK1160" s="76"/>
      <c r="AL1160" s="76"/>
      <c r="AM1160" s="78">
        <v>41730.807187500002</v>
      </c>
      <c r="AN1160" s="76" t="s">
        <v>8071</v>
      </c>
      <c r="AO1160" s="81" t="s">
        <v>9229</v>
      </c>
      <c r="AP1160" s="76" t="s">
        <v>66</v>
      </c>
      <c r="AQ1160" s="48"/>
      <c r="AR1160" s="48"/>
      <c r="AS1160" s="48"/>
      <c r="AT1160" s="48"/>
      <c r="AU1160" s="48"/>
      <c r="AV1160" s="48"/>
      <c r="AW1160" s="102" t="s">
        <v>11218</v>
      </c>
      <c r="AX1160" s="102" t="s">
        <v>11218</v>
      </c>
      <c r="AY1160" s="102" t="s">
        <v>11905</v>
      </c>
      <c r="AZ1160" s="102" t="s">
        <v>11905</v>
      </c>
      <c r="BA1160" s="2"/>
      <c r="BB1160" s="3"/>
      <c r="BC1160" s="3"/>
      <c r="BD1160" s="3"/>
      <c r="BE1160" s="3"/>
    </row>
    <row r="1161" spans="1:57" x14ac:dyDescent="0.3">
      <c r="A1161" s="62" t="s">
        <v>1095</v>
      </c>
      <c r="B1161" s="63"/>
      <c r="C1161" s="63"/>
      <c r="D1161" s="64"/>
      <c r="E1161" s="66"/>
      <c r="F1161" s="98" t="s">
        <v>8000</v>
      </c>
      <c r="G1161" s="63"/>
      <c r="H1161" s="67"/>
      <c r="I1161" s="68"/>
      <c r="J1161" s="68"/>
      <c r="K1161" s="67" t="s">
        <v>10460</v>
      </c>
      <c r="L1161" s="71"/>
      <c r="M1161" s="72">
        <v>8394.22265625</v>
      </c>
      <c r="N1161" s="72">
        <v>4136.80029296875</v>
      </c>
      <c r="O1161" s="73"/>
      <c r="P1161" s="74"/>
      <c r="Q1161" s="74"/>
      <c r="R1161" s="84"/>
      <c r="S1161" s="48">
        <v>2</v>
      </c>
      <c r="T1161" s="48">
        <v>1</v>
      </c>
      <c r="U1161" s="49">
        <v>0</v>
      </c>
      <c r="V1161" s="49">
        <v>0.5</v>
      </c>
      <c r="W1161" s="49">
        <v>0</v>
      </c>
      <c r="X1161" s="49">
        <v>1</v>
      </c>
      <c r="Y1161" s="49">
        <v>0.5</v>
      </c>
      <c r="Z1161" s="49">
        <v>0.5</v>
      </c>
      <c r="AA1161" s="69">
        <v>1161</v>
      </c>
      <c r="AB1161" s="69"/>
      <c r="AC1161" s="70"/>
      <c r="AD1161" s="76">
        <v>956</v>
      </c>
      <c r="AE1161" s="76">
        <v>2281</v>
      </c>
      <c r="AF1161" s="76">
        <v>204002</v>
      </c>
      <c r="AG1161" s="76">
        <v>1064</v>
      </c>
      <c r="AH1161" s="76"/>
      <c r="AI1161" s="76" t="s">
        <v>5598</v>
      </c>
      <c r="AJ1161" s="76" t="s">
        <v>6307</v>
      </c>
      <c r="AK1161" s="81" t="s">
        <v>6822</v>
      </c>
      <c r="AL1161" s="76"/>
      <c r="AM1161" s="78">
        <v>39905.348240740743</v>
      </c>
      <c r="AN1161" s="76" t="s">
        <v>8071</v>
      </c>
      <c r="AO1161" s="81" t="s">
        <v>9230</v>
      </c>
      <c r="AP1161" s="76" t="s">
        <v>66</v>
      </c>
      <c r="AQ1161" s="48"/>
      <c r="AR1161" s="48"/>
      <c r="AS1161" s="48"/>
      <c r="AT1161" s="48"/>
      <c r="AU1161" s="48"/>
      <c r="AV1161" s="48"/>
      <c r="AW1161" s="102" t="s">
        <v>11219</v>
      </c>
      <c r="AX1161" s="102" t="s">
        <v>11219</v>
      </c>
      <c r="AY1161" s="102" t="s">
        <v>11906</v>
      </c>
      <c r="AZ1161" s="102" t="s">
        <v>11906</v>
      </c>
      <c r="BA1161" s="2"/>
      <c r="BB1161" s="3"/>
      <c r="BC1161" s="3"/>
      <c r="BD1161" s="3"/>
      <c r="BE1161" s="3"/>
    </row>
    <row r="1162" spans="1:57" x14ac:dyDescent="0.3">
      <c r="A1162" s="62" t="s">
        <v>1096</v>
      </c>
      <c r="B1162" s="63"/>
      <c r="C1162" s="63"/>
      <c r="D1162" s="64"/>
      <c r="E1162" s="66"/>
      <c r="F1162" s="98" t="s">
        <v>8001</v>
      </c>
      <c r="G1162" s="63"/>
      <c r="H1162" s="67"/>
      <c r="I1162" s="68"/>
      <c r="J1162" s="68"/>
      <c r="K1162" s="67" t="s">
        <v>10461</v>
      </c>
      <c r="L1162" s="71"/>
      <c r="M1162" s="72">
        <v>8486.8056640625</v>
      </c>
      <c r="N1162" s="72">
        <v>4219.9521484375</v>
      </c>
      <c r="O1162" s="73"/>
      <c r="P1162" s="74"/>
      <c r="Q1162" s="74"/>
      <c r="R1162" s="84"/>
      <c r="S1162" s="48">
        <v>0</v>
      </c>
      <c r="T1162" s="48">
        <v>2</v>
      </c>
      <c r="U1162" s="49">
        <v>0</v>
      </c>
      <c r="V1162" s="49">
        <v>0.5</v>
      </c>
      <c r="W1162" s="49">
        <v>0</v>
      </c>
      <c r="X1162" s="49">
        <v>1</v>
      </c>
      <c r="Y1162" s="49">
        <v>1</v>
      </c>
      <c r="Z1162" s="49">
        <v>0</v>
      </c>
      <c r="AA1162" s="69">
        <v>1162</v>
      </c>
      <c r="AB1162" s="69"/>
      <c r="AC1162" s="70"/>
      <c r="AD1162" s="76">
        <v>2306</v>
      </c>
      <c r="AE1162" s="76">
        <v>1575</v>
      </c>
      <c r="AF1162" s="76">
        <v>3876</v>
      </c>
      <c r="AG1162" s="76">
        <v>878</v>
      </c>
      <c r="AH1162" s="76"/>
      <c r="AI1162" s="76" t="s">
        <v>5599</v>
      </c>
      <c r="AJ1162" s="76" t="s">
        <v>6308</v>
      </c>
      <c r="AK1162" s="76"/>
      <c r="AL1162" s="76"/>
      <c r="AM1162" s="78">
        <v>40762.713136574072</v>
      </c>
      <c r="AN1162" s="76" t="s">
        <v>8071</v>
      </c>
      <c r="AO1162" s="81" t="s">
        <v>9231</v>
      </c>
      <c r="AP1162" s="76" t="s">
        <v>66</v>
      </c>
      <c r="AQ1162" s="48"/>
      <c r="AR1162" s="48"/>
      <c r="AS1162" s="48"/>
      <c r="AT1162" s="48"/>
      <c r="AU1162" s="48"/>
      <c r="AV1162" s="48"/>
      <c r="AW1162" s="102" t="s">
        <v>11220</v>
      </c>
      <c r="AX1162" s="102" t="s">
        <v>11220</v>
      </c>
      <c r="AY1162" s="102" t="s">
        <v>11907</v>
      </c>
      <c r="AZ1162" s="102" t="s">
        <v>11907</v>
      </c>
      <c r="BA1162" s="2"/>
      <c r="BB1162" s="3"/>
      <c r="BC1162" s="3"/>
      <c r="BD1162" s="3"/>
      <c r="BE1162" s="3"/>
    </row>
    <row r="1163" spans="1:57" x14ac:dyDescent="0.3">
      <c r="A1163" s="62" t="s">
        <v>1097</v>
      </c>
      <c r="B1163" s="63"/>
      <c r="C1163" s="63"/>
      <c r="D1163" s="64"/>
      <c r="E1163" s="66"/>
      <c r="F1163" s="98" t="s">
        <v>8002</v>
      </c>
      <c r="G1163" s="63"/>
      <c r="H1163" s="67"/>
      <c r="I1163" s="68"/>
      <c r="J1163" s="68"/>
      <c r="K1163" s="67" t="s">
        <v>10462</v>
      </c>
      <c r="L1163" s="71"/>
      <c r="M1163" s="72">
        <v>2499.75</v>
      </c>
      <c r="N1163" s="72">
        <v>457.334716796875</v>
      </c>
      <c r="O1163" s="73"/>
      <c r="P1163" s="74"/>
      <c r="Q1163" s="74"/>
      <c r="R1163" s="84"/>
      <c r="S1163" s="48">
        <v>0</v>
      </c>
      <c r="T1163" s="48">
        <v>1</v>
      </c>
      <c r="U1163" s="49">
        <v>0</v>
      </c>
      <c r="V1163" s="49">
        <v>0.2</v>
      </c>
      <c r="W1163" s="49">
        <v>0</v>
      </c>
      <c r="X1163" s="49">
        <v>0.693693</v>
      </c>
      <c r="Y1163" s="49">
        <v>0</v>
      </c>
      <c r="Z1163" s="49">
        <v>0</v>
      </c>
      <c r="AA1163" s="69">
        <v>1163</v>
      </c>
      <c r="AB1163" s="69"/>
      <c r="AC1163" s="70"/>
      <c r="AD1163" s="76">
        <v>212</v>
      </c>
      <c r="AE1163" s="76">
        <v>178</v>
      </c>
      <c r="AF1163" s="76">
        <v>43818</v>
      </c>
      <c r="AG1163" s="76">
        <v>1795</v>
      </c>
      <c r="AH1163" s="76"/>
      <c r="AI1163" s="76"/>
      <c r="AJ1163" s="76"/>
      <c r="AK1163" s="76"/>
      <c r="AL1163" s="76"/>
      <c r="AM1163" s="78">
        <v>41654.753668981481</v>
      </c>
      <c r="AN1163" s="76" t="s">
        <v>8071</v>
      </c>
      <c r="AO1163" s="81" t="s">
        <v>9232</v>
      </c>
      <c r="AP1163" s="76" t="s">
        <v>66</v>
      </c>
      <c r="AQ1163" s="48"/>
      <c r="AR1163" s="48"/>
      <c r="AS1163" s="48"/>
      <c r="AT1163" s="48"/>
      <c r="AU1163" s="48"/>
      <c r="AV1163" s="48"/>
      <c r="AW1163" s="102" t="s">
        <v>10630</v>
      </c>
      <c r="AX1163" s="102" t="s">
        <v>10630</v>
      </c>
      <c r="AY1163" s="102" t="s">
        <v>11319</v>
      </c>
      <c r="AZ1163" s="102" t="s">
        <v>11319</v>
      </c>
      <c r="BA1163" s="2"/>
      <c r="BB1163" s="3"/>
      <c r="BC1163" s="3"/>
      <c r="BD1163" s="3"/>
      <c r="BE1163" s="3"/>
    </row>
    <row r="1164" spans="1:57" x14ac:dyDescent="0.3">
      <c r="A1164" s="62" t="s">
        <v>1099</v>
      </c>
      <c r="B1164" s="63"/>
      <c r="C1164" s="63"/>
      <c r="D1164" s="64"/>
      <c r="E1164" s="66"/>
      <c r="F1164" s="98" t="s">
        <v>8003</v>
      </c>
      <c r="G1164" s="63"/>
      <c r="H1164" s="67"/>
      <c r="I1164" s="68"/>
      <c r="J1164" s="68"/>
      <c r="K1164" s="67" t="s">
        <v>10463</v>
      </c>
      <c r="L1164" s="71"/>
      <c r="M1164" s="72">
        <v>2129.416748046875</v>
      </c>
      <c r="N1164" s="72">
        <v>2813.084716796875</v>
      </c>
      <c r="O1164" s="73"/>
      <c r="P1164" s="74"/>
      <c r="Q1164" s="74"/>
      <c r="R1164" s="84"/>
      <c r="S1164" s="48">
        <v>0</v>
      </c>
      <c r="T1164" s="48">
        <v>1</v>
      </c>
      <c r="U1164" s="49">
        <v>0</v>
      </c>
      <c r="V1164" s="49">
        <v>0.111111</v>
      </c>
      <c r="W1164" s="49">
        <v>0</v>
      </c>
      <c r="X1164" s="49">
        <v>0.58536600000000005</v>
      </c>
      <c r="Y1164" s="49">
        <v>0</v>
      </c>
      <c r="Z1164" s="49">
        <v>0</v>
      </c>
      <c r="AA1164" s="69">
        <v>1164</v>
      </c>
      <c r="AB1164" s="69"/>
      <c r="AC1164" s="70"/>
      <c r="AD1164" s="76">
        <v>669</v>
      </c>
      <c r="AE1164" s="76">
        <v>188</v>
      </c>
      <c r="AF1164" s="76">
        <v>16993</v>
      </c>
      <c r="AG1164" s="76">
        <v>8873</v>
      </c>
      <c r="AH1164" s="76"/>
      <c r="AI1164" s="76" t="s">
        <v>5600</v>
      </c>
      <c r="AJ1164" s="76" t="s">
        <v>5851</v>
      </c>
      <c r="AK1164" s="81" t="s">
        <v>6823</v>
      </c>
      <c r="AL1164" s="76"/>
      <c r="AM1164" s="78">
        <v>40211.46434027778</v>
      </c>
      <c r="AN1164" s="76" t="s">
        <v>8071</v>
      </c>
      <c r="AO1164" s="81" t="s">
        <v>9233</v>
      </c>
      <c r="AP1164" s="76" t="s">
        <v>66</v>
      </c>
      <c r="AQ1164" s="48" t="s">
        <v>2327</v>
      </c>
      <c r="AR1164" s="48" t="s">
        <v>2327</v>
      </c>
      <c r="AS1164" s="48" t="s">
        <v>2350</v>
      </c>
      <c r="AT1164" s="48" t="s">
        <v>2350</v>
      </c>
      <c r="AU1164" s="48"/>
      <c r="AV1164" s="48"/>
      <c r="AW1164" s="102" t="s">
        <v>11221</v>
      </c>
      <c r="AX1164" s="102" t="s">
        <v>11221</v>
      </c>
      <c r="AY1164" s="102" t="s">
        <v>11908</v>
      </c>
      <c r="AZ1164" s="102" t="s">
        <v>11908</v>
      </c>
      <c r="BA1164" s="2"/>
      <c r="BB1164" s="3"/>
      <c r="BC1164" s="3"/>
      <c r="BD1164" s="3"/>
      <c r="BE1164" s="3"/>
    </row>
    <row r="1165" spans="1:57" x14ac:dyDescent="0.3">
      <c r="A1165" s="62" t="s">
        <v>1101</v>
      </c>
      <c r="B1165" s="63"/>
      <c r="C1165" s="63"/>
      <c r="D1165" s="64"/>
      <c r="E1165" s="66"/>
      <c r="F1165" s="98" t="s">
        <v>8004</v>
      </c>
      <c r="G1165" s="63"/>
      <c r="H1165" s="67"/>
      <c r="I1165" s="68"/>
      <c r="J1165" s="68"/>
      <c r="K1165" s="67" t="s">
        <v>10464</v>
      </c>
      <c r="L1165" s="71"/>
      <c r="M1165" s="72">
        <v>2874.7607421875</v>
      </c>
      <c r="N1165" s="72">
        <v>5659.5185546875</v>
      </c>
      <c r="O1165" s="73"/>
      <c r="P1165" s="74"/>
      <c r="Q1165" s="74"/>
      <c r="R1165" s="84"/>
      <c r="S1165" s="48">
        <v>0</v>
      </c>
      <c r="T1165" s="48">
        <v>1</v>
      </c>
      <c r="U1165" s="49">
        <v>0</v>
      </c>
      <c r="V1165" s="49">
        <v>3.7037E-2</v>
      </c>
      <c r="W1165" s="49">
        <v>0</v>
      </c>
      <c r="X1165" s="49">
        <v>0.55762100000000003</v>
      </c>
      <c r="Y1165" s="49">
        <v>0</v>
      </c>
      <c r="Z1165" s="49">
        <v>0</v>
      </c>
      <c r="AA1165" s="69">
        <v>1165</v>
      </c>
      <c r="AB1165" s="69"/>
      <c r="AC1165" s="70"/>
      <c r="AD1165" s="76">
        <v>325</v>
      </c>
      <c r="AE1165" s="76">
        <v>31</v>
      </c>
      <c r="AF1165" s="76">
        <v>211</v>
      </c>
      <c r="AG1165" s="76">
        <v>589</v>
      </c>
      <c r="AH1165" s="76"/>
      <c r="AI1165" s="76"/>
      <c r="AJ1165" s="76" t="s">
        <v>5851</v>
      </c>
      <c r="AK1165" s="76"/>
      <c r="AL1165" s="76"/>
      <c r="AM1165" s="78">
        <v>43090.090868055559</v>
      </c>
      <c r="AN1165" s="76" t="s">
        <v>8071</v>
      </c>
      <c r="AO1165" s="81" t="s">
        <v>9234</v>
      </c>
      <c r="AP1165" s="76" t="s">
        <v>66</v>
      </c>
      <c r="AQ1165" s="48"/>
      <c r="AR1165" s="48"/>
      <c r="AS1165" s="48"/>
      <c r="AT1165" s="48"/>
      <c r="AU1165" s="48"/>
      <c r="AV1165" s="48"/>
      <c r="AW1165" s="102" t="s">
        <v>10935</v>
      </c>
      <c r="AX1165" s="102" t="s">
        <v>10935</v>
      </c>
      <c r="AY1165" s="102" t="s">
        <v>11623</v>
      </c>
      <c r="AZ1165" s="102" t="s">
        <v>11623</v>
      </c>
      <c r="BA1165" s="2"/>
      <c r="BB1165" s="3"/>
      <c r="BC1165" s="3"/>
      <c r="BD1165" s="3"/>
      <c r="BE1165" s="3"/>
    </row>
    <row r="1166" spans="1:57" x14ac:dyDescent="0.3">
      <c r="A1166" s="62" t="s">
        <v>1102</v>
      </c>
      <c r="B1166" s="63"/>
      <c r="C1166" s="63"/>
      <c r="D1166" s="64"/>
      <c r="E1166" s="66"/>
      <c r="F1166" s="98" t="s">
        <v>8005</v>
      </c>
      <c r="G1166" s="63"/>
      <c r="H1166" s="67"/>
      <c r="I1166" s="68"/>
      <c r="J1166" s="68"/>
      <c r="K1166" s="67" t="s">
        <v>10465</v>
      </c>
      <c r="L1166" s="71"/>
      <c r="M1166" s="72">
        <v>2777.5</v>
      </c>
      <c r="N1166" s="72">
        <v>853.27496337890625</v>
      </c>
      <c r="O1166" s="73"/>
      <c r="P1166" s="74"/>
      <c r="Q1166" s="74"/>
      <c r="R1166" s="84"/>
      <c r="S1166" s="48">
        <v>0</v>
      </c>
      <c r="T1166" s="48">
        <v>1</v>
      </c>
      <c r="U1166" s="49">
        <v>0</v>
      </c>
      <c r="V1166" s="49">
        <v>0.2</v>
      </c>
      <c r="W1166" s="49">
        <v>0</v>
      </c>
      <c r="X1166" s="49">
        <v>0.693693</v>
      </c>
      <c r="Y1166" s="49">
        <v>0</v>
      </c>
      <c r="Z1166" s="49">
        <v>0</v>
      </c>
      <c r="AA1166" s="69">
        <v>1166</v>
      </c>
      <c r="AB1166" s="69"/>
      <c r="AC1166" s="70"/>
      <c r="AD1166" s="76">
        <v>143</v>
      </c>
      <c r="AE1166" s="76">
        <v>26</v>
      </c>
      <c r="AF1166" s="76">
        <v>1104</v>
      </c>
      <c r="AG1166" s="76">
        <v>2618</v>
      </c>
      <c r="AH1166" s="76"/>
      <c r="AI1166" s="76" t="s">
        <v>5601</v>
      </c>
      <c r="AJ1166" s="76" t="s">
        <v>6309</v>
      </c>
      <c r="AK1166" s="81" t="s">
        <v>6824</v>
      </c>
      <c r="AL1166" s="76"/>
      <c r="AM1166" s="78">
        <v>43547.492928240739</v>
      </c>
      <c r="AN1166" s="76" t="s">
        <v>8071</v>
      </c>
      <c r="AO1166" s="81" t="s">
        <v>9235</v>
      </c>
      <c r="AP1166" s="76" t="s">
        <v>66</v>
      </c>
      <c r="AQ1166" s="48"/>
      <c r="AR1166" s="48"/>
      <c r="AS1166" s="48"/>
      <c r="AT1166" s="48"/>
      <c r="AU1166" s="48"/>
      <c r="AV1166" s="48"/>
      <c r="AW1166" s="102" t="s">
        <v>10638</v>
      </c>
      <c r="AX1166" s="102" t="s">
        <v>10638</v>
      </c>
      <c r="AY1166" s="102" t="s">
        <v>11327</v>
      </c>
      <c r="AZ1166" s="102" t="s">
        <v>11327</v>
      </c>
      <c r="BA1166" s="2"/>
      <c r="BB1166" s="3"/>
      <c r="BC1166" s="3"/>
      <c r="BD1166" s="3"/>
      <c r="BE1166" s="3"/>
    </row>
    <row r="1167" spans="1:57" x14ac:dyDescent="0.3">
      <c r="A1167" s="62" t="s">
        <v>1103</v>
      </c>
      <c r="B1167" s="63"/>
      <c r="C1167" s="63"/>
      <c r="D1167" s="64"/>
      <c r="E1167" s="66"/>
      <c r="F1167" s="98" t="s">
        <v>8006</v>
      </c>
      <c r="G1167" s="63"/>
      <c r="H1167" s="67"/>
      <c r="I1167" s="68"/>
      <c r="J1167" s="68"/>
      <c r="K1167" s="67" t="s">
        <v>10466</v>
      </c>
      <c r="L1167" s="71"/>
      <c r="M1167" s="72">
        <v>5724.908203125</v>
      </c>
      <c r="N1167" s="72">
        <v>9308.427734375</v>
      </c>
      <c r="O1167" s="73"/>
      <c r="P1167" s="74"/>
      <c r="Q1167" s="74"/>
      <c r="R1167" s="84"/>
      <c r="S1167" s="48">
        <v>1</v>
      </c>
      <c r="T1167" s="48">
        <v>1</v>
      </c>
      <c r="U1167" s="49">
        <v>0</v>
      </c>
      <c r="V1167" s="49">
        <v>0</v>
      </c>
      <c r="W1167" s="49">
        <v>0</v>
      </c>
      <c r="X1167" s="49">
        <v>1</v>
      </c>
      <c r="Y1167" s="49">
        <v>0</v>
      </c>
      <c r="Z1167" s="49" t="s">
        <v>10536</v>
      </c>
      <c r="AA1167" s="69">
        <v>1167</v>
      </c>
      <c r="AB1167" s="69"/>
      <c r="AC1167" s="70"/>
      <c r="AD1167" s="76">
        <v>378</v>
      </c>
      <c r="AE1167" s="76">
        <v>240</v>
      </c>
      <c r="AF1167" s="76">
        <v>6050</v>
      </c>
      <c r="AG1167" s="76">
        <v>10459</v>
      </c>
      <c r="AH1167" s="76"/>
      <c r="AI1167" s="76" t="s">
        <v>5602</v>
      </c>
      <c r="AJ1167" s="76" t="s">
        <v>4930</v>
      </c>
      <c r="AK1167" s="76"/>
      <c r="AL1167" s="76"/>
      <c r="AM1167" s="78">
        <v>40988.76152777778</v>
      </c>
      <c r="AN1167" s="76" t="s">
        <v>8071</v>
      </c>
      <c r="AO1167" s="81" t="s">
        <v>9236</v>
      </c>
      <c r="AP1167" s="76" t="s">
        <v>66</v>
      </c>
      <c r="AQ1167" s="48"/>
      <c r="AR1167" s="48"/>
      <c r="AS1167" s="48"/>
      <c r="AT1167" s="48"/>
      <c r="AU1167" s="48"/>
      <c r="AV1167" s="48"/>
      <c r="AW1167" s="102" t="s">
        <v>11222</v>
      </c>
      <c r="AX1167" s="102" t="s">
        <v>11222</v>
      </c>
      <c r="AY1167" s="102" t="s">
        <v>11909</v>
      </c>
      <c r="AZ1167" s="102" t="s">
        <v>11909</v>
      </c>
      <c r="BA1167" s="2"/>
      <c r="BB1167" s="3"/>
      <c r="BC1167" s="3"/>
      <c r="BD1167" s="3"/>
      <c r="BE1167" s="3"/>
    </row>
    <row r="1168" spans="1:57" x14ac:dyDescent="0.3">
      <c r="A1168" s="62" t="s">
        <v>1104</v>
      </c>
      <c r="B1168" s="63"/>
      <c r="C1168" s="63"/>
      <c r="D1168" s="64"/>
      <c r="E1168" s="66"/>
      <c r="F1168" s="98" t="s">
        <v>8007</v>
      </c>
      <c r="G1168" s="63"/>
      <c r="H1168" s="67"/>
      <c r="I1168" s="68"/>
      <c r="J1168" s="68"/>
      <c r="K1168" s="67" t="s">
        <v>10467</v>
      </c>
      <c r="L1168" s="71"/>
      <c r="M1168" s="72">
        <v>1728.22216796875</v>
      </c>
      <c r="N1168" s="72">
        <v>478.1746826171875</v>
      </c>
      <c r="O1168" s="73"/>
      <c r="P1168" s="74"/>
      <c r="Q1168" s="74"/>
      <c r="R1168" s="84"/>
      <c r="S1168" s="48">
        <v>0</v>
      </c>
      <c r="T1168" s="48">
        <v>1</v>
      </c>
      <c r="U1168" s="49">
        <v>0</v>
      </c>
      <c r="V1168" s="49">
        <v>0.111111</v>
      </c>
      <c r="W1168" s="49">
        <v>0</v>
      </c>
      <c r="X1168" s="49">
        <v>0.58536600000000005</v>
      </c>
      <c r="Y1168" s="49">
        <v>0</v>
      </c>
      <c r="Z1168" s="49">
        <v>0</v>
      </c>
      <c r="AA1168" s="69">
        <v>1168</v>
      </c>
      <c r="AB1168" s="69"/>
      <c r="AC1168" s="70"/>
      <c r="AD1168" s="76">
        <v>16839</v>
      </c>
      <c r="AE1168" s="76">
        <v>37211</v>
      </c>
      <c r="AF1168" s="76">
        <v>342507</v>
      </c>
      <c r="AG1168" s="76">
        <v>272954</v>
      </c>
      <c r="AH1168" s="76"/>
      <c r="AI1168" s="76" t="s">
        <v>5603</v>
      </c>
      <c r="AJ1168" s="76" t="s">
        <v>6310</v>
      </c>
      <c r="AK1168" s="81" t="s">
        <v>6825</v>
      </c>
      <c r="AL1168" s="76"/>
      <c r="AM1168" s="78">
        <v>42280.797071759262</v>
      </c>
      <c r="AN1168" s="76" t="s">
        <v>8071</v>
      </c>
      <c r="AO1168" s="81" t="s">
        <v>9237</v>
      </c>
      <c r="AP1168" s="76" t="s">
        <v>66</v>
      </c>
      <c r="AQ1168" s="48"/>
      <c r="AR1168" s="48"/>
      <c r="AS1168" s="48"/>
      <c r="AT1168" s="48"/>
      <c r="AU1168" s="48"/>
      <c r="AV1168" s="48"/>
      <c r="AW1168" s="102" t="s">
        <v>11119</v>
      </c>
      <c r="AX1168" s="102" t="s">
        <v>11119</v>
      </c>
      <c r="AY1168" s="102" t="s">
        <v>11806</v>
      </c>
      <c r="AZ1168" s="102" t="s">
        <v>11806</v>
      </c>
      <c r="BA1168" s="2"/>
      <c r="BB1168" s="3"/>
      <c r="BC1168" s="3"/>
      <c r="BD1168" s="3"/>
      <c r="BE1168" s="3"/>
    </row>
    <row r="1169" spans="1:57" x14ac:dyDescent="0.3">
      <c r="A1169" s="62" t="s">
        <v>1105</v>
      </c>
      <c r="B1169" s="63"/>
      <c r="C1169" s="63"/>
      <c r="D1169" s="64"/>
      <c r="E1169" s="66"/>
      <c r="F1169" s="98" t="s">
        <v>8008</v>
      </c>
      <c r="G1169" s="63"/>
      <c r="H1169" s="67"/>
      <c r="I1169" s="68"/>
      <c r="J1169" s="68"/>
      <c r="K1169" s="67" t="s">
        <v>10468</v>
      </c>
      <c r="L1169" s="71"/>
      <c r="M1169" s="72">
        <v>9457.263671875</v>
      </c>
      <c r="N1169" s="72">
        <v>5343.28662109375</v>
      </c>
      <c r="O1169" s="73"/>
      <c r="P1169" s="74"/>
      <c r="Q1169" s="74"/>
      <c r="R1169" s="84"/>
      <c r="S1169" s="48">
        <v>0</v>
      </c>
      <c r="T1169" s="48">
        <v>1</v>
      </c>
      <c r="U1169" s="49">
        <v>0</v>
      </c>
      <c r="V1169" s="49">
        <v>5.8824000000000001E-2</v>
      </c>
      <c r="W1169" s="49">
        <v>0</v>
      </c>
      <c r="X1169" s="49">
        <v>0.56657199999999996</v>
      </c>
      <c r="Y1169" s="49">
        <v>0</v>
      </c>
      <c r="Z1169" s="49">
        <v>0</v>
      </c>
      <c r="AA1169" s="69">
        <v>1169</v>
      </c>
      <c r="AB1169" s="69"/>
      <c r="AC1169" s="70"/>
      <c r="AD1169" s="76">
        <v>591</v>
      </c>
      <c r="AE1169" s="76">
        <v>1915</v>
      </c>
      <c r="AF1169" s="76">
        <v>29663</v>
      </c>
      <c r="AG1169" s="76">
        <v>7275</v>
      </c>
      <c r="AH1169" s="76"/>
      <c r="AI1169" s="76" t="s">
        <v>5604</v>
      </c>
      <c r="AJ1169" s="76" t="s">
        <v>5776</v>
      </c>
      <c r="AK1169" s="81" t="s">
        <v>6357</v>
      </c>
      <c r="AL1169" s="76"/>
      <c r="AM1169" s="78">
        <v>39917.465486111112</v>
      </c>
      <c r="AN1169" s="76" t="s">
        <v>8071</v>
      </c>
      <c r="AO1169" s="81" t="s">
        <v>9238</v>
      </c>
      <c r="AP1169" s="76" t="s">
        <v>66</v>
      </c>
      <c r="AQ1169" s="48"/>
      <c r="AR1169" s="48"/>
      <c r="AS1169" s="48"/>
      <c r="AT1169" s="48"/>
      <c r="AU1169" s="48"/>
      <c r="AV1169" s="48"/>
      <c r="AW1169" s="102" t="s">
        <v>11223</v>
      </c>
      <c r="AX1169" s="102" t="s">
        <v>11223</v>
      </c>
      <c r="AY1169" s="102" t="s">
        <v>11910</v>
      </c>
      <c r="AZ1169" s="102" t="s">
        <v>11910</v>
      </c>
      <c r="BA1169" s="2"/>
      <c r="BB1169" s="3"/>
      <c r="BC1169" s="3"/>
      <c r="BD1169" s="3"/>
      <c r="BE1169" s="3"/>
    </row>
    <row r="1170" spans="1:57" x14ac:dyDescent="0.3">
      <c r="A1170" s="62" t="s">
        <v>1106</v>
      </c>
      <c r="B1170" s="63"/>
      <c r="C1170" s="63"/>
      <c r="D1170" s="64"/>
      <c r="E1170" s="66"/>
      <c r="F1170" s="98" t="s">
        <v>8009</v>
      </c>
      <c r="G1170" s="63"/>
      <c r="H1170" s="67"/>
      <c r="I1170" s="68"/>
      <c r="J1170" s="68"/>
      <c r="K1170" s="67" t="s">
        <v>10469</v>
      </c>
      <c r="L1170" s="71"/>
      <c r="M1170" s="72">
        <v>4732.5869140625</v>
      </c>
      <c r="N1170" s="72">
        <v>9583.7587890625</v>
      </c>
      <c r="O1170" s="73"/>
      <c r="P1170" s="74"/>
      <c r="Q1170" s="74"/>
      <c r="R1170" s="84"/>
      <c r="S1170" s="48">
        <v>1</v>
      </c>
      <c r="T1170" s="48">
        <v>1</v>
      </c>
      <c r="U1170" s="49">
        <v>0</v>
      </c>
      <c r="V1170" s="49">
        <v>0</v>
      </c>
      <c r="W1170" s="49">
        <v>0</v>
      </c>
      <c r="X1170" s="49">
        <v>1</v>
      </c>
      <c r="Y1170" s="49">
        <v>0</v>
      </c>
      <c r="Z1170" s="49" t="s">
        <v>10536</v>
      </c>
      <c r="AA1170" s="69">
        <v>1170</v>
      </c>
      <c r="AB1170" s="69"/>
      <c r="AC1170" s="70"/>
      <c r="AD1170" s="76">
        <v>637</v>
      </c>
      <c r="AE1170" s="76">
        <v>27243</v>
      </c>
      <c r="AF1170" s="76">
        <v>10316</v>
      </c>
      <c r="AG1170" s="76">
        <v>2899</v>
      </c>
      <c r="AH1170" s="76"/>
      <c r="AI1170" s="76" t="s">
        <v>5605</v>
      </c>
      <c r="AJ1170" s="76" t="s">
        <v>5668</v>
      </c>
      <c r="AK1170" s="81" t="s">
        <v>6826</v>
      </c>
      <c r="AL1170" s="76"/>
      <c r="AM1170" s="78">
        <v>41394.078738425924</v>
      </c>
      <c r="AN1170" s="76" t="s">
        <v>8071</v>
      </c>
      <c r="AO1170" s="81" t="s">
        <v>9239</v>
      </c>
      <c r="AP1170" s="76" t="s">
        <v>66</v>
      </c>
      <c r="AQ1170" s="48" t="s">
        <v>2329</v>
      </c>
      <c r="AR1170" s="48" t="s">
        <v>2329</v>
      </c>
      <c r="AS1170" s="48" t="s">
        <v>2350</v>
      </c>
      <c r="AT1170" s="48" t="s">
        <v>2350</v>
      </c>
      <c r="AU1170" s="48"/>
      <c r="AV1170" s="48"/>
      <c r="AW1170" s="102" t="s">
        <v>11224</v>
      </c>
      <c r="AX1170" s="102" t="s">
        <v>11224</v>
      </c>
      <c r="AY1170" s="102" t="s">
        <v>11911</v>
      </c>
      <c r="AZ1170" s="102" t="s">
        <v>11911</v>
      </c>
      <c r="BA1170" s="2"/>
      <c r="BB1170" s="3"/>
      <c r="BC1170" s="3"/>
      <c r="BD1170" s="3"/>
      <c r="BE1170" s="3"/>
    </row>
    <row r="1171" spans="1:57" x14ac:dyDescent="0.3">
      <c r="A1171" s="62" t="s">
        <v>1108</v>
      </c>
      <c r="B1171" s="63"/>
      <c r="C1171" s="63"/>
      <c r="D1171" s="64"/>
      <c r="E1171" s="66"/>
      <c r="F1171" s="98" t="s">
        <v>8010</v>
      </c>
      <c r="G1171" s="63"/>
      <c r="H1171" s="67"/>
      <c r="I1171" s="68"/>
      <c r="J1171" s="68"/>
      <c r="K1171" s="67" t="s">
        <v>10470</v>
      </c>
      <c r="L1171" s="71"/>
      <c r="M1171" s="72">
        <v>3096.589111328125</v>
      </c>
      <c r="N1171" s="72">
        <v>4897.76611328125</v>
      </c>
      <c r="O1171" s="73"/>
      <c r="P1171" s="74"/>
      <c r="Q1171" s="74"/>
      <c r="R1171" s="84"/>
      <c r="S1171" s="48">
        <v>0</v>
      </c>
      <c r="T1171" s="48">
        <v>1</v>
      </c>
      <c r="U1171" s="49">
        <v>0</v>
      </c>
      <c r="V1171" s="49">
        <v>0.111111</v>
      </c>
      <c r="W1171" s="49">
        <v>0</v>
      </c>
      <c r="X1171" s="49">
        <v>0.58536600000000005</v>
      </c>
      <c r="Y1171" s="49">
        <v>0</v>
      </c>
      <c r="Z1171" s="49">
        <v>0</v>
      </c>
      <c r="AA1171" s="69">
        <v>1171</v>
      </c>
      <c r="AB1171" s="69"/>
      <c r="AC1171" s="70"/>
      <c r="AD1171" s="76">
        <v>191</v>
      </c>
      <c r="AE1171" s="76">
        <v>107</v>
      </c>
      <c r="AF1171" s="76">
        <v>902</v>
      </c>
      <c r="AG1171" s="76">
        <v>1728</v>
      </c>
      <c r="AH1171" s="76"/>
      <c r="AI1171" s="76" t="s">
        <v>5606</v>
      </c>
      <c r="AJ1171" s="76" t="s">
        <v>6311</v>
      </c>
      <c r="AK1171" s="76"/>
      <c r="AL1171" s="76"/>
      <c r="AM1171" s="78">
        <v>40822.129814814813</v>
      </c>
      <c r="AN1171" s="76" t="s">
        <v>8071</v>
      </c>
      <c r="AO1171" s="81" t="s">
        <v>9240</v>
      </c>
      <c r="AP1171" s="76" t="s">
        <v>66</v>
      </c>
      <c r="AQ1171" s="48" t="s">
        <v>2217</v>
      </c>
      <c r="AR1171" s="48" t="s">
        <v>2217</v>
      </c>
      <c r="AS1171" s="48" t="s">
        <v>2370</v>
      </c>
      <c r="AT1171" s="48" t="s">
        <v>2370</v>
      </c>
      <c r="AU1171" s="48"/>
      <c r="AV1171" s="48"/>
      <c r="AW1171" s="102" t="s">
        <v>10890</v>
      </c>
      <c r="AX1171" s="102" t="s">
        <v>10890</v>
      </c>
      <c r="AY1171" s="102" t="s">
        <v>11578</v>
      </c>
      <c r="AZ1171" s="102" t="s">
        <v>11578</v>
      </c>
      <c r="BA1171" s="2"/>
      <c r="BB1171" s="3"/>
      <c r="BC1171" s="3"/>
      <c r="BD1171" s="3"/>
      <c r="BE1171" s="3"/>
    </row>
    <row r="1172" spans="1:57" x14ac:dyDescent="0.3">
      <c r="A1172" s="62" t="s">
        <v>1110</v>
      </c>
      <c r="B1172" s="63"/>
      <c r="C1172" s="63"/>
      <c r="D1172" s="64"/>
      <c r="E1172" s="66"/>
      <c r="F1172" s="98" t="s">
        <v>8011</v>
      </c>
      <c r="G1172" s="63"/>
      <c r="H1172" s="67"/>
      <c r="I1172" s="68"/>
      <c r="J1172" s="68"/>
      <c r="K1172" s="67" t="s">
        <v>10471</v>
      </c>
      <c r="L1172" s="71"/>
      <c r="M1172" s="72">
        <v>2129.416748046875</v>
      </c>
      <c r="N1172" s="72">
        <v>440.70590209960938</v>
      </c>
      <c r="O1172" s="73"/>
      <c r="P1172" s="74"/>
      <c r="Q1172" s="74"/>
      <c r="R1172" s="84"/>
      <c r="S1172" s="48">
        <v>0</v>
      </c>
      <c r="T1172" s="48">
        <v>1</v>
      </c>
      <c r="U1172" s="49">
        <v>0</v>
      </c>
      <c r="V1172" s="49">
        <v>0.111111</v>
      </c>
      <c r="W1172" s="49">
        <v>0</v>
      </c>
      <c r="X1172" s="49">
        <v>0.58536600000000005</v>
      </c>
      <c r="Y1172" s="49">
        <v>0</v>
      </c>
      <c r="Z1172" s="49">
        <v>0</v>
      </c>
      <c r="AA1172" s="69">
        <v>1172</v>
      </c>
      <c r="AB1172" s="69"/>
      <c r="AC1172" s="70"/>
      <c r="AD1172" s="76">
        <v>6908</v>
      </c>
      <c r="AE1172" s="76">
        <v>9237</v>
      </c>
      <c r="AF1172" s="76">
        <v>40108</v>
      </c>
      <c r="AG1172" s="76">
        <v>80876</v>
      </c>
      <c r="AH1172" s="76"/>
      <c r="AI1172" s="76" t="s">
        <v>5607</v>
      </c>
      <c r="AJ1172" s="76" t="s">
        <v>5691</v>
      </c>
      <c r="AK1172" s="76"/>
      <c r="AL1172" s="76"/>
      <c r="AM1172" s="78">
        <v>39939.93136574074</v>
      </c>
      <c r="AN1172" s="76" t="s">
        <v>8071</v>
      </c>
      <c r="AO1172" s="81" t="s">
        <v>9241</v>
      </c>
      <c r="AP1172" s="76" t="s">
        <v>66</v>
      </c>
      <c r="AQ1172" s="48"/>
      <c r="AR1172" s="48"/>
      <c r="AS1172" s="48"/>
      <c r="AT1172" s="48"/>
      <c r="AU1172" s="48"/>
      <c r="AV1172" s="48"/>
      <c r="AW1172" s="102" t="s">
        <v>11119</v>
      </c>
      <c r="AX1172" s="102" t="s">
        <v>11119</v>
      </c>
      <c r="AY1172" s="102" t="s">
        <v>11806</v>
      </c>
      <c r="AZ1172" s="102" t="s">
        <v>11806</v>
      </c>
      <c r="BA1172" s="2"/>
      <c r="BB1172" s="3"/>
      <c r="BC1172" s="3"/>
      <c r="BD1172" s="3"/>
      <c r="BE1172" s="3"/>
    </row>
    <row r="1173" spans="1:57" x14ac:dyDescent="0.3">
      <c r="A1173" s="62" t="s">
        <v>1111</v>
      </c>
      <c r="B1173" s="63"/>
      <c r="C1173" s="63"/>
      <c r="D1173" s="64"/>
      <c r="E1173" s="66"/>
      <c r="F1173" s="98" t="s">
        <v>8012</v>
      </c>
      <c r="G1173" s="63"/>
      <c r="H1173" s="67"/>
      <c r="I1173" s="68"/>
      <c r="J1173" s="68"/>
      <c r="K1173" s="67" t="s">
        <v>10472</v>
      </c>
      <c r="L1173" s="71"/>
      <c r="M1173" s="72">
        <v>6789.4443359375</v>
      </c>
      <c r="N1173" s="72">
        <v>1891.7027587890625</v>
      </c>
      <c r="O1173" s="73"/>
      <c r="P1173" s="74"/>
      <c r="Q1173" s="74"/>
      <c r="R1173" s="84"/>
      <c r="S1173" s="48">
        <v>2</v>
      </c>
      <c r="T1173" s="48">
        <v>1</v>
      </c>
      <c r="U1173" s="49">
        <v>0</v>
      </c>
      <c r="V1173" s="49">
        <v>1</v>
      </c>
      <c r="W1173" s="49">
        <v>0</v>
      </c>
      <c r="X1173" s="49">
        <v>1.2982450000000001</v>
      </c>
      <c r="Y1173" s="49">
        <v>0</v>
      </c>
      <c r="Z1173" s="49">
        <v>0</v>
      </c>
      <c r="AA1173" s="69">
        <v>1173</v>
      </c>
      <c r="AB1173" s="69"/>
      <c r="AC1173" s="70"/>
      <c r="AD1173" s="76">
        <v>129</v>
      </c>
      <c r="AE1173" s="76">
        <v>33</v>
      </c>
      <c r="AF1173" s="76">
        <v>2042</v>
      </c>
      <c r="AG1173" s="76">
        <v>683</v>
      </c>
      <c r="AH1173" s="76"/>
      <c r="AI1173" s="76" t="s">
        <v>5608</v>
      </c>
      <c r="AJ1173" s="76" t="s">
        <v>6312</v>
      </c>
      <c r="AK1173" s="76"/>
      <c r="AL1173" s="76"/>
      <c r="AM1173" s="78">
        <v>40007.647523148145</v>
      </c>
      <c r="AN1173" s="76" t="s">
        <v>8071</v>
      </c>
      <c r="AO1173" s="81" t="s">
        <v>9242</v>
      </c>
      <c r="AP1173" s="76" t="s">
        <v>66</v>
      </c>
      <c r="AQ1173" s="48" t="s">
        <v>2331</v>
      </c>
      <c r="AR1173" s="48" t="s">
        <v>2331</v>
      </c>
      <c r="AS1173" s="48" t="s">
        <v>2350</v>
      </c>
      <c r="AT1173" s="48" t="s">
        <v>2350</v>
      </c>
      <c r="AU1173" s="48"/>
      <c r="AV1173" s="48"/>
      <c r="AW1173" s="102" t="s">
        <v>11225</v>
      </c>
      <c r="AX1173" s="102" t="s">
        <v>11225</v>
      </c>
      <c r="AY1173" s="102" t="s">
        <v>11912</v>
      </c>
      <c r="AZ1173" s="102" t="s">
        <v>11912</v>
      </c>
      <c r="BA1173" s="2"/>
      <c r="BB1173" s="3"/>
      <c r="BC1173" s="3"/>
      <c r="BD1173" s="3"/>
      <c r="BE1173" s="3"/>
    </row>
    <row r="1174" spans="1:57" x14ac:dyDescent="0.3">
      <c r="A1174" s="62" t="s">
        <v>1112</v>
      </c>
      <c r="B1174" s="63"/>
      <c r="C1174" s="63"/>
      <c r="D1174" s="64"/>
      <c r="E1174" s="66"/>
      <c r="F1174" s="98" t="s">
        <v>8013</v>
      </c>
      <c r="G1174" s="63"/>
      <c r="H1174" s="67"/>
      <c r="I1174" s="68"/>
      <c r="J1174" s="68"/>
      <c r="K1174" s="67" t="s">
        <v>10473</v>
      </c>
      <c r="L1174" s="71"/>
      <c r="M1174" s="72">
        <v>6666</v>
      </c>
      <c r="N1174" s="72">
        <v>1829.3388671875</v>
      </c>
      <c r="O1174" s="73"/>
      <c r="P1174" s="74"/>
      <c r="Q1174" s="74"/>
      <c r="R1174" s="84"/>
      <c r="S1174" s="48">
        <v>0</v>
      </c>
      <c r="T1174" s="48">
        <v>1</v>
      </c>
      <c r="U1174" s="49">
        <v>0</v>
      </c>
      <c r="V1174" s="49">
        <v>1</v>
      </c>
      <c r="W1174" s="49">
        <v>0</v>
      </c>
      <c r="X1174" s="49">
        <v>0.70175399999999999</v>
      </c>
      <c r="Y1174" s="49">
        <v>0</v>
      </c>
      <c r="Z1174" s="49">
        <v>0</v>
      </c>
      <c r="AA1174" s="69">
        <v>1174</v>
      </c>
      <c r="AB1174" s="69"/>
      <c r="AC1174" s="70"/>
      <c r="AD1174" s="76">
        <v>2239</v>
      </c>
      <c r="AE1174" s="76">
        <v>2129</v>
      </c>
      <c r="AF1174" s="76">
        <v>35445</v>
      </c>
      <c r="AG1174" s="76">
        <v>69907</v>
      </c>
      <c r="AH1174" s="76"/>
      <c r="AI1174" s="76" t="s">
        <v>5609</v>
      </c>
      <c r="AJ1174" s="76" t="s">
        <v>6313</v>
      </c>
      <c r="AK1174" s="81" t="s">
        <v>6827</v>
      </c>
      <c r="AL1174" s="76"/>
      <c r="AM1174" s="78">
        <v>40121.586562500001</v>
      </c>
      <c r="AN1174" s="76" t="s">
        <v>8071</v>
      </c>
      <c r="AO1174" s="81" t="s">
        <v>9243</v>
      </c>
      <c r="AP1174" s="76" t="s">
        <v>66</v>
      </c>
      <c r="AQ1174" s="48"/>
      <c r="AR1174" s="48"/>
      <c r="AS1174" s="48"/>
      <c r="AT1174" s="48"/>
      <c r="AU1174" s="48"/>
      <c r="AV1174" s="48"/>
      <c r="AW1174" s="102" t="s">
        <v>11226</v>
      </c>
      <c r="AX1174" s="102" t="s">
        <v>11226</v>
      </c>
      <c r="AY1174" s="102" t="s">
        <v>11913</v>
      </c>
      <c r="AZ1174" s="102" t="s">
        <v>11913</v>
      </c>
      <c r="BA1174" s="2"/>
      <c r="BB1174" s="3"/>
      <c r="BC1174" s="3"/>
      <c r="BD1174" s="3"/>
      <c r="BE1174" s="3"/>
    </row>
    <row r="1175" spans="1:57" x14ac:dyDescent="0.3">
      <c r="A1175" s="62" t="s">
        <v>1113</v>
      </c>
      <c r="B1175" s="63"/>
      <c r="C1175" s="63"/>
      <c r="D1175" s="64"/>
      <c r="E1175" s="66"/>
      <c r="F1175" s="98" t="s">
        <v>8014</v>
      </c>
      <c r="G1175" s="63"/>
      <c r="H1175" s="67"/>
      <c r="I1175" s="68"/>
      <c r="J1175" s="68"/>
      <c r="K1175" s="67" t="s">
        <v>10474</v>
      </c>
      <c r="L1175" s="71"/>
      <c r="M1175" s="72">
        <v>8536.6611328125</v>
      </c>
      <c r="N1175" s="72">
        <v>5369.95263671875</v>
      </c>
      <c r="O1175" s="73"/>
      <c r="P1175" s="74"/>
      <c r="Q1175" s="74"/>
      <c r="R1175" s="84"/>
      <c r="S1175" s="48">
        <v>0</v>
      </c>
      <c r="T1175" s="48">
        <v>1</v>
      </c>
      <c r="U1175" s="49">
        <v>0</v>
      </c>
      <c r="V1175" s="49">
        <v>2.5641000000000001E-2</v>
      </c>
      <c r="W1175" s="49">
        <v>0</v>
      </c>
      <c r="X1175" s="49">
        <v>0.53108100000000003</v>
      </c>
      <c r="Y1175" s="49">
        <v>0</v>
      </c>
      <c r="Z1175" s="49">
        <v>0</v>
      </c>
      <c r="AA1175" s="69">
        <v>1175</v>
      </c>
      <c r="AB1175" s="69"/>
      <c r="AC1175" s="70"/>
      <c r="AD1175" s="76">
        <v>10</v>
      </c>
      <c r="AE1175" s="76">
        <v>8</v>
      </c>
      <c r="AF1175" s="76">
        <v>298</v>
      </c>
      <c r="AG1175" s="76">
        <v>139</v>
      </c>
      <c r="AH1175" s="76"/>
      <c r="AI1175" s="76"/>
      <c r="AJ1175" s="76"/>
      <c r="AK1175" s="76"/>
      <c r="AL1175" s="76"/>
      <c r="AM1175" s="78">
        <v>42421.536666666667</v>
      </c>
      <c r="AN1175" s="76" t="s">
        <v>8071</v>
      </c>
      <c r="AO1175" s="81" t="s">
        <v>9244</v>
      </c>
      <c r="AP1175" s="76" t="s">
        <v>66</v>
      </c>
      <c r="AQ1175" s="48"/>
      <c r="AR1175" s="48"/>
      <c r="AS1175" s="48"/>
      <c r="AT1175" s="48"/>
      <c r="AU1175" s="48"/>
      <c r="AV1175" s="48"/>
      <c r="AW1175" s="102" t="s">
        <v>11227</v>
      </c>
      <c r="AX1175" s="102" t="s">
        <v>11227</v>
      </c>
      <c r="AY1175" s="102" t="s">
        <v>11914</v>
      </c>
      <c r="AZ1175" s="102" t="s">
        <v>11914</v>
      </c>
      <c r="BA1175" s="2"/>
      <c r="BB1175" s="3"/>
      <c r="BC1175" s="3"/>
      <c r="BD1175" s="3"/>
      <c r="BE1175" s="3"/>
    </row>
    <row r="1176" spans="1:57" x14ac:dyDescent="0.3">
      <c r="A1176" s="62" t="s">
        <v>1114</v>
      </c>
      <c r="B1176" s="63"/>
      <c r="C1176" s="63"/>
      <c r="D1176" s="64"/>
      <c r="E1176" s="66"/>
      <c r="F1176" s="98" t="s">
        <v>8015</v>
      </c>
      <c r="G1176" s="63"/>
      <c r="H1176" s="67"/>
      <c r="I1176" s="68"/>
      <c r="J1176" s="68"/>
      <c r="K1176" s="67" t="s">
        <v>10475</v>
      </c>
      <c r="L1176" s="71"/>
      <c r="M1176" s="72">
        <v>4477.36669921875</v>
      </c>
      <c r="N1176" s="72">
        <v>9690.9208984375</v>
      </c>
      <c r="O1176" s="73"/>
      <c r="P1176" s="74"/>
      <c r="Q1176" s="74"/>
      <c r="R1176" s="84"/>
      <c r="S1176" s="48">
        <v>1</v>
      </c>
      <c r="T1176" s="48">
        <v>1</v>
      </c>
      <c r="U1176" s="49">
        <v>0</v>
      </c>
      <c r="V1176" s="49">
        <v>0</v>
      </c>
      <c r="W1176" s="49">
        <v>0</v>
      </c>
      <c r="X1176" s="49">
        <v>1</v>
      </c>
      <c r="Y1176" s="49">
        <v>0</v>
      </c>
      <c r="Z1176" s="49" t="s">
        <v>10536</v>
      </c>
      <c r="AA1176" s="69">
        <v>1176</v>
      </c>
      <c r="AB1176" s="69"/>
      <c r="AC1176" s="70"/>
      <c r="AD1176" s="76">
        <v>157</v>
      </c>
      <c r="AE1176" s="76">
        <v>70</v>
      </c>
      <c r="AF1176" s="76">
        <v>708</v>
      </c>
      <c r="AG1176" s="76">
        <v>16428</v>
      </c>
      <c r="AH1176" s="76"/>
      <c r="AI1176" s="76" t="s">
        <v>5610</v>
      </c>
      <c r="AJ1176" s="76" t="s">
        <v>6314</v>
      </c>
      <c r="AK1176" s="81" t="s">
        <v>6828</v>
      </c>
      <c r="AL1176" s="76"/>
      <c r="AM1176" s="78">
        <v>41664.603796296295</v>
      </c>
      <c r="AN1176" s="76" t="s">
        <v>8071</v>
      </c>
      <c r="AO1176" s="81" t="s">
        <v>9245</v>
      </c>
      <c r="AP1176" s="76" t="s">
        <v>66</v>
      </c>
      <c r="AQ1176" s="48" t="s">
        <v>2332</v>
      </c>
      <c r="AR1176" s="48" t="s">
        <v>2332</v>
      </c>
      <c r="AS1176" s="48" t="s">
        <v>2350</v>
      </c>
      <c r="AT1176" s="48" t="s">
        <v>2350</v>
      </c>
      <c r="AU1176" s="48"/>
      <c r="AV1176" s="48"/>
      <c r="AW1176" s="102" t="s">
        <v>11228</v>
      </c>
      <c r="AX1176" s="102" t="s">
        <v>11228</v>
      </c>
      <c r="AY1176" s="102" t="s">
        <v>11915</v>
      </c>
      <c r="AZ1176" s="102" t="s">
        <v>11915</v>
      </c>
      <c r="BA1176" s="2"/>
      <c r="BB1176" s="3"/>
      <c r="BC1176" s="3"/>
      <c r="BD1176" s="3"/>
      <c r="BE1176" s="3"/>
    </row>
    <row r="1177" spans="1:57" x14ac:dyDescent="0.3">
      <c r="A1177" s="62" t="s">
        <v>1115</v>
      </c>
      <c r="B1177" s="63"/>
      <c r="C1177" s="63"/>
      <c r="D1177" s="64"/>
      <c r="E1177" s="66"/>
      <c r="F1177" s="98" t="s">
        <v>8016</v>
      </c>
      <c r="G1177" s="63"/>
      <c r="H1177" s="67"/>
      <c r="I1177" s="68"/>
      <c r="J1177" s="68"/>
      <c r="K1177" s="67" t="s">
        <v>10476</v>
      </c>
      <c r="L1177" s="71"/>
      <c r="M1177" s="72">
        <v>5413.1484375</v>
      </c>
      <c r="N1177" s="72">
        <v>5684.79296875</v>
      </c>
      <c r="O1177" s="73"/>
      <c r="P1177" s="74"/>
      <c r="Q1177" s="74"/>
      <c r="R1177" s="84"/>
      <c r="S1177" s="48">
        <v>0</v>
      </c>
      <c r="T1177" s="48">
        <v>1</v>
      </c>
      <c r="U1177" s="49">
        <v>0</v>
      </c>
      <c r="V1177" s="49">
        <v>0.04</v>
      </c>
      <c r="W1177" s="49">
        <v>0</v>
      </c>
      <c r="X1177" s="49">
        <v>0.57588300000000003</v>
      </c>
      <c r="Y1177" s="49">
        <v>0</v>
      </c>
      <c r="Z1177" s="49">
        <v>0</v>
      </c>
      <c r="AA1177" s="69">
        <v>1177</v>
      </c>
      <c r="AB1177" s="69"/>
      <c r="AC1177" s="70"/>
      <c r="AD1177" s="76">
        <v>177</v>
      </c>
      <c r="AE1177" s="76">
        <v>107</v>
      </c>
      <c r="AF1177" s="76">
        <v>1976</v>
      </c>
      <c r="AG1177" s="76">
        <v>4000</v>
      </c>
      <c r="AH1177" s="76"/>
      <c r="AI1177" s="76" t="s">
        <v>5611</v>
      </c>
      <c r="AJ1177" s="76" t="s">
        <v>6315</v>
      </c>
      <c r="AK1177" s="81" t="s">
        <v>6829</v>
      </c>
      <c r="AL1177" s="76"/>
      <c r="AM1177" s="78">
        <v>43590.775659722225</v>
      </c>
      <c r="AN1177" s="76" t="s">
        <v>8071</v>
      </c>
      <c r="AO1177" s="81" t="s">
        <v>9246</v>
      </c>
      <c r="AP1177" s="76" t="s">
        <v>66</v>
      </c>
      <c r="AQ1177" s="48" t="s">
        <v>2132</v>
      </c>
      <c r="AR1177" s="48" t="s">
        <v>2132</v>
      </c>
      <c r="AS1177" s="48" t="s">
        <v>2352</v>
      </c>
      <c r="AT1177" s="48" t="s">
        <v>2352</v>
      </c>
      <c r="AU1177" s="48"/>
      <c r="AV1177" s="48"/>
      <c r="AW1177" s="102" t="s">
        <v>10640</v>
      </c>
      <c r="AX1177" s="102" t="s">
        <v>10640</v>
      </c>
      <c r="AY1177" s="102" t="s">
        <v>11329</v>
      </c>
      <c r="AZ1177" s="102" t="s">
        <v>11329</v>
      </c>
      <c r="BA1177" s="2"/>
      <c r="BB1177" s="3"/>
      <c r="BC1177" s="3"/>
      <c r="BD1177" s="3"/>
      <c r="BE1177" s="3"/>
    </row>
    <row r="1178" spans="1:57" x14ac:dyDescent="0.3">
      <c r="A1178" s="62" t="s">
        <v>1116</v>
      </c>
      <c r="B1178" s="63"/>
      <c r="C1178" s="63"/>
      <c r="D1178" s="64"/>
      <c r="E1178" s="66"/>
      <c r="F1178" s="98" t="s">
        <v>8017</v>
      </c>
      <c r="G1178" s="63"/>
      <c r="H1178" s="67"/>
      <c r="I1178" s="68"/>
      <c r="J1178" s="68"/>
      <c r="K1178" s="67" t="s">
        <v>10477</v>
      </c>
      <c r="L1178" s="71"/>
      <c r="M1178" s="72">
        <v>6300.30517578125</v>
      </c>
      <c r="N1178" s="72">
        <v>9473.8515625</v>
      </c>
      <c r="O1178" s="73"/>
      <c r="P1178" s="74"/>
      <c r="Q1178" s="74"/>
      <c r="R1178" s="84"/>
      <c r="S1178" s="48">
        <v>1</v>
      </c>
      <c r="T1178" s="48">
        <v>1</v>
      </c>
      <c r="U1178" s="49">
        <v>0</v>
      </c>
      <c r="V1178" s="49">
        <v>0</v>
      </c>
      <c r="W1178" s="49">
        <v>0</v>
      </c>
      <c r="X1178" s="49">
        <v>1</v>
      </c>
      <c r="Y1178" s="49">
        <v>0</v>
      </c>
      <c r="Z1178" s="49" t="s">
        <v>10536</v>
      </c>
      <c r="AA1178" s="69">
        <v>1178</v>
      </c>
      <c r="AB1178" s="69"/>
      <c r="AC1178" s="70"/>
      <c r="AD1178" s="76">
        <v>687</v>
      </c>
      <c r="AE1178" s="76">
        <v>447</v>
      </c>
      <c r="AF1178" s="76">
        <v>42721</v>
      </c>
      <c r="AG1178" s="76">
        <v>17800</v>
      </c>
      <c r="AH1178" s="76"/>
      <c r="AI1178" s="76" t="s">
        <v>5612</v>
      </c>
      <c r="AJ1178" s="76" t="s">
        <v>6316</v>
      </c>
      <c r="AK1178" s="81" t="s">
        <v>6830</v>
      </c>
      <c r="AL1178" s="76"/>
      <c r="AM1178" s="78">
        <v>40535.415717592594</v>
      </c>
      <c r="AN1178" s="76" t="s">
        <v>8071</v>
      </c>
      <c r="AO1178" s="81" t="s">
        <v>9247</v>
      </c>
      <c r="AP1178" s="76" t="s">
        <v>66</v>
      </c>
      <c r="AQ1178" s="48"/>
      <c r="AR1178" s="48"/>
      <c r="AS1178" s="48"/>
      <c r="AT1178" s="48"/>
      <c r="AU1178" s="48"/>
      <c r="AV1178" s="48"/>
      <c r="AW1178" s="102" t="s">
        <v>11229</v>
      </c>
      <c r="AX1178" s="102" t="s">
        <v>11229</v>
      </c>
      <c r="AY1178" s="102" t="s">
        <v>11916</v>
      </c>
      <c r="AZ1178" s="102" t="s">
        <v>11916</v>
      </c>
      <c r="BA1178" s="2"/>
      <c r="BB1178" s="3"/>
      <c r="BC1178" s="3"/>
      <c r="BD1178" s="3"/>
      <c r="BE1178" s="3"/>
    </row>
    <row r="1179" spans="1:57" x14ac:dyDescent="0.3">
      <c r="A1179" s="62" t="s">
        <v>1117</v>
      </c>
      <c r="B1179" s="63"/>
      <c r="C1179" s="63"/>
      <c r="D1179" s="64"/>
      <c r="E1179" s="66"/>
      <c r="F1179" s="98" t="s">
        <v>8018</v>
      </c>
      <c r="G1179" s="63"/>
      <c r="H1179" s="67"/>
      <c r="I1179" s="68"/>
      <c r="J1179" s="68"/>
      <c r="K1179" s="67" t="s">
        <v>10478</v>
      </c>
      <c r="L1179" s="71"/>
      <c r="M1179" s="72">
        <v>1031.471435546875</v>
      </c>
      <c r="N1179" s="72">
        <v>4406.2138671875</v>
      </c>
      <c r="O1179" s="73"/>
      <c r="P1179" s="74"/>
      <c r="Q1179" s="74"/>
      <c r="R1179" s="84"/>
      <c r="S1179" s="48">
        <v>0</v>
      </c>
      <c r="T1179" s="48">
        <v>1</v>
      </c>
      <c r="U1179" s="49">
        <v>0</v>
      </c>
      <c r="V1179" s="49">
        <v>6.2890000000000003E-3</v>
      </c>
      <c r="W1179" s="49">
        <v>0</v>
      </c>
      <c r="X1179" s="49">
        <v>0.52194399999999996</v>
      </c>
      <c r="Y1179" s="49">
        <v>0</v>
      </c>
      <c r="Z1179" s="49">
        <v>0</v>
      </c>
      <c r="AA1179" s="69">
        <v>1179</v>
      </c>
      <c r="AB1179" s="69"/>
      <c r="AC1179" s="70"/>
      <c r="AD1179" s="76">
        <v>759</v>
      </c>
      <c r="AE1179" s="76">
        <v>1104</v>
      </c>
      <c r="AF1179" s="76">
        <v>9447</v>
      </c>
      <c r="AG1179" s="76">
        <v>2479</v>
      </c>
      <c r="AH1179" s="76"/>
      <c r="AI1179" s="76" t="s">
        <v>5613</v>
      </c>
      <c r="AJ1179" s="76" t="s">
        <v>6303</v>
      </c>
      <c r="AK1179" s="76"/>
      <c r="AL1179" s="76"/>
      <c r="AM1179" s="78">
        <v>39362.802314814813</v>
      </c>
      <c r="AN1179" s="76" t="s">
        <v>8071</v>
      </c>
      <c r="AO1179" s="81" t="s">
        <v>9248</v>
      </c>
      <c r="AP1179" s="76" t="s">
        <v>66</v>
      </c>
      <c r="AQ1179" s="48" t="s">
        <v>2333</v>
      </c>
      <c r="AR1179" s="48" t="s">
        <v>2333</v>
      </c>
      <c r="AS1179" s="48" t="s">
        <v>2359</v>
      </c>
      <c r="AT1179" s="48" t="s">
        <v>2359</v>
      </c>
      <c r="AU1179" s="48" t="s">
        <v>2444</v>
      </c>
      <c r="AV1179" s="48" t="s">
        <v>2444</v>
      </c>
      <c r="AW1179" s="102" t="s">
        <v>11230</v>
      </c>
      <c r="AX1179" s="102" t="s">
        <v>11230</v>
      </c>
      <c r="AY1179" s="102" t="s">
        <v>11917</v>
      </c>
      <c r="AZ1179" s="102" t="s">
        <v>11917</v>
      </c>
      <c r="BA1179" s="2"/>
      <c r="BB1179" s="3"/>
      <c r="BC1179" s="3"/>
      <c r="BD1179" s="3"/>
      <c r="BE1179" s="3"/>
    </row>
    <row r="1180" spans="1:57" x14ac:dyDescent="0.3">
      <c r="A1180" s="62" t="s">
        <v>1118</v>
      </c>
      <c r="B1180" s="63"/>
      <c r="C1180" s="63"/>
      <c r="D1180" s="64"/>
      <c r="E1180" s="66"/>
      <c r="F1180" s="98" t="s">
        <v>8019</v>
      </c>
      <c r="G1180" s="63"/>
      <c r="H1180" s="67"/>
      <c r="I1180" s="68"/>
      <c r="J1180" s="68"/>
      <c r="K1180" s="67" t="s">
        <v>10479</v>
      </c>
      <c r="L1180" s="71"/>
      <c r="M1180" s="72">
        <v>5621.6416015625</v>
      </c>
      <c r="N1180" s="72">
        <v>5466.0751953125</v>
      </c>
      <c r="O1180" s="73"/>
      <c r="P1180" s="74"/>
      <c r="Q1180" s="74"/>
      <c r="R1180" s="84"/>
      <c r="S1180" s="48">
        <v>0</v>
      </c>
      <c r="T1180" s="48">
        <v>1</v>
      </c>
      <c r="U1180" s="49">
        <v>0</v>
      </c>
      <c r="V1180" s="49">
        <v>0.04</v>
      </c>
      <c r="W1180" s="49">
        <v>0</v>
      </c>
      <c r="X1180" s="49">
        <v>0.57588300000000003</v>
      </c>
      <c r="Y1180" s="49">
        <v>0</v>
      </c>
      <c r="Z1180" s="49">
        <v>0</v>
      </c>
      <c r="AA1180" s="69">
        <v>1180</v>
      </c>
      <c r="AB1180" s="69"/>
      <c r="AC1180" s="70"/>
      <c r="AD1180" s="76">
        <v>672</v>
      </c>
      <c r="AE1180" s="76">
        <v>60</v>
      </c>
      <c r="AF1180" s="76">
        <v>14400</v>
      </c>
      <c r="AG1180" s="76">
        <v>61977</v>
      </c>
      <c r="AH1180" s="76"/>
      <c r="AI1180" s="76" t="s">
        <v>5614</v>
      </c>
      <c r="AJ1180" s="76" t="s">
        <v>5788</v>
      </c>
      <c r="AK1180" s="76"/>
      <c r="AL1180" s="76"/>
      <c r="AM1180" s="78">
        <v>42784.016574074078</v>
      </c>
      <c r="AN1180" s="76" t="s">
        <v>8071</v>
      </c>
      <c r="AO1180" s="81" t="s">
        <v>9249</v>
      </c>
      <c r="AP1180" s="76" t="s">
        <v>66</v>
      </c>
      <c r="AQ1180" s="48" t="s">
        <v>2132</v>
      </c>
      <c r="AR1180" s="48" t="s">
        <v>2132</v>
      </c>
      <c r="AS1180" s="48" t="s">
        <v>2352</v>
      </c>
      <c r="AT1180" s="48" t="s">
        <v>2352</v>
      </c>
      <c r="AU1180" s="48"/>
      <c r="AV1180" s="48"/>
      <c r="AW1180" s="102" t="s">
        <v>10640</v>
      </c>
      <c r="AX1180" s="102" t="s">
        <v>10640</v>
      </c>
      <c r="AY1180" s="102" t="s">
        <v>11329</v>
      </c>
      <c r="AZ1180" s="102" t="s">
        <v>11329</v>
      </c>
      <c r="BA1180" s="2"/>
      <c r="BB1180" s="3"/>
      <c r="BC1180" s="3"/>
      <c r="BD1180" s="3"/>
      <c r="BE1180" s="3"/>
    </row>
    <row r="1181" spans="1:57" x14ac:dyDescent="0.3">
      <c r="A1181" s="62" t="s">
        <v>1119</v>
      </c>
      <c r="B1181" s="63"/>
      <c r="C1181" s="63"/>
      <c r="D1181" s="64"/>
      <c r="E1181" s="66"/>
      <c r="F1181" s="98" t="s">
        <v>8020</v>
      </c>
      <c r="G1181" s="63"/>
      <c r="H1181" s="67"/>
      <c r="I1181" s="68"/>
      <c r="J1181" s="68"/>
      <c r="K1181" s="67" t="s">
        <v>10480</v>
      </c>
      <c r="L1181" s="71"/>
      <c r="M1181" s="72">
        <v>2030.3160400390625</v>
      </c>
      <c r="N1181" s="72">
        <v>9670.982421875</v>
      </c>
      <c r="O1181" s="73"/>
      <c r="P1181" s="74"/>
      <c r="Q1181" s="74"/>
      <c r="R1181" s="84"/>
      <c r="S1181" s="48">
        <v>1</v>
      </c>
      <c r="T1181" s="48">
        <v>1</v>
      </c>
      <c r="U1181" s="49">
        <v>0</v>
      </c>
      <c r="V1181" s="49">
        <v>0</v>
      </c>
      <c r="W1181" s="49">
        <v>0</v>
      </c>
      <c r="X1181" s="49">
        <v>1</v>
      </c>
      <c r="Y1181" s="49">
        <v>0</v>
      </c>
      <c r="Z1181" s="49" t="s">
        <v>10536</v>
      </c>
      <c r="AA1181" s="69">
        <v>1181</v>
      </c>
      <c r="AB1181" s="69"/>
      <c r="AC1181" s="70"/>
      <c r="AD1181" s="76">
        <v>479</v>
      </c>
      <c r="AE1181" s="76">
        <v>405</v>
      </c>
      <c r="AF1181" s="76">
        <v>8453</v>
      </c>
      <c r="AG1181" s="76">
        <v>2844</v>
      </c>
      <c r="AH1181" s="76"/>
      <c r="AI1181" s="76" t="s">
        <v>5615</v>
      </c>
      <c r="AJ1181" s="76" t="s">
        <v>6317</v>
      </c>
      <c r="AK1181" s="81" t="s">
        <v>6831</v>
      </c>
      <c r="AL1181" s="76"/>
      <c r="AM1181" s="78">
        <v>40502.180590277778</v>
      </c>
      <c r="AN1181" s="76" t="s">
        <v>8071</v>
      </c>
      <c r="AO1181" s="81" t="s">
        <v>9250</v>
      </c>
      <c r="AP1181" s="76" t="s">
        <v>66</v>
      </c>
      <c r="AQ1181" s="48"/>
      <c r="AR1181" s="48"/>
      <c r="AS1181" s="48"/>
      <c r="AT1181" s="48"/>
      <c r="AU1181" s="48"/>
      <c r="AV1181" s="48"/>
      <c r="AW1181" s="102" t="s">
        <v>11231</v>
      </c>
      <c r="AX1181" s="102" t="s">
        <v>11231</v>
      </c>
      <c r="AY1181" s="102" t="s">
        <v>11918</v>
      </c>
      <c r="AZ1181" s="102" t="s">
        <v>11918</v>
      </c>
      <c r="BA1181" s="2"/>
      <c r="BB1181" s="3"/>
      <c r="BC1181" s="3"/>
      <c r="BD1181" s="3"/>
      <c r="BE1181" s="3"/>
    </row>
    <row r="1182" spans="1:57" x14ac:dyDescent="0.3">
      <c r="A1182" s="62" t="s">
        <v>1121</v>
      </c>
      <c r="B1182" s="63"/>
      <c r="C1182" s="63"/>
      <c r="D1182" s="64"/>
      <c r="E1182" s="66"/>
      <c r="F1182" s="98" t="s">
        <v>8021</v>
      </c>
      <c r="G1182" s="63"/>
      <c r="H1182" s="67"/>
      <c r="I1182" s="68"/>
      <c r="J1182" s="68"/>
      <c r="K1182" s="67" t="s">
        <v>10481</v>
      </c>
      <c r="L1182" s="71"/>
      <c r="M1182" s="72">
        <v>798.04840087890625</v>
      </c>
      <c r="N1182" s="72">
        <v>1778.5953369140625</v>
      </c>
      <c r="O1182" s="73"/>
      <c r="P1182" s="74"/>
      <c r="Q1182" s="74"/>
      <c r="R1182" s="84"/>
      <c r="S1182" s="48">
        <v>0</v>
      </c>
      <c r="T1182" s="48">
        <v>1</v>
      </c>
      <c r="U1182" s="49">
        <v>0</v>
      </c>
      <c r="V1182" s="49">
        <v>5.1279999999999997E-3</v>
      </c>
      <c r="W1182" s="49">
        <v>0</v>
      </c>
      <c r="X1182" s="49">
        <v>0.52987600000000001</v>
      </c>
      <c r="Y1182" s="49">
        <v>0</v>
      </c>
      <c r="Z1182" s="49">
        <v>0</v>
      </c>
      <c r="AA1182" s="69">
        <v>1182</v>
      </c>
      <c r="AB1182" s="69"/>
      <c r="AC1182" s="70"/>
      <c r="AD1182" s="76">
        <v>215</v>
      </c>
      <c r="AE1182" s="76">
        <v>47</v>
      </c>
      <c r="AF1182" s="76">
        <v>414</v>
      </c>
      <c r="AG1182" s="76">
        <v>1215</v>
      </c>
      <c r="AH1182" s="76"/>
      <c r="AI1182" s="76" t="s">
        <v>5616</v>
      </c>
      <c r="AJ1182" s="76" t="s">
        <v>5686</v>
      </c>
      <c r="AK1182" s="76"/>
      <c r="AL1182" s="76"/>
      <c r="AM1182" s="78">
        <v>42437.309525462966</v>
      </c>
      <c r="AN1182" s="76" t="s">
        <v>8071</v>
      </c>
      <c r="AO1182" s="81" t="s">
        <v>9251</v>
      </c>
      <c r="AP1182" s="76" t="s">
        <v>66</v>
      </c>
      <c r="AQ1182" s="48" t="s">
        <v>2335</v>
      </c>
      <c r="AR1182" s="48" t="s">
        <v>2335</v>
      </c>
      <c r="AS1182" s="48" t="s">
        <v>2350</v>
      </c>
      <c r="AT1182" s="48" t="s">
        <v>2350</v>
      </c>
      <c r="AU1182" s="48"/>
      <c r="AV1182" s="48"/>
      <c r="AW1182" s="102" t="s">
        <v>11232</v>
      </c>
      <c r="AX1182" s="102" t="s">
        <v>11232</v>
      </c>
      <c r="AY1182" s="102" t="s">
        <v>11919</v>
      </c>
      <c r="AZ1182" s="102" t="s">
        <v>11919</v>
      </c>
      <c r="BA1182" s="2"/>
      <c r="BB1182" s="3"/>
      <c r="BC1182" s="3"/>
      <c r="BD1182" s="3"/>
      <c r="BE1182" s="3"/>
    </row>
    <row r="1183" spans="1:57" x14ac:dyDescent="0.3">
      <c r="A1183" s="62" t="s">
        <v>1122</v>
      </c>
      <c r="B1183" s="63"/>
      <c r="C1183" s="63"/>
      <c r="D1183" s="64"/>
      <c r="E1183" s="66"/>
      <c r="F1183" s="98" t="s">
        <v>8022</v>
      </c>
      <c r="G1183" s="63"/>
      <c r="H1183" s="67"/>
      <c r="I1183" s="68"/>
      <c r="J1183" s="68"/>
      <c r="K1183" s="67" t="s">
        <v>10482</v>
      </c>
      <c r="L1183" s="71"/>
      <c r="M1183" s="72">
        <v>2027.0860595703125</v>
      </c>
      <c r="N1183" s="72">
        <v>4200.583984375</v>
      </c>
      <c r="O1183" s="73"/>
      <c r="P1183" s="74"/>
      <c r="Q1183" s="74"/>
      <c r="R1183" s="84"/>
      <c r="S1183" s="48">
        <v>0</v>
      </c>
      <c r="T1183" s="48">
        <v>2</v>
      </c>
      <c r="U1183" s="49">
        <v>10</v>
      </c>
      <c r="V1183" s="49">
        <v>8.3333000000000004E-2</v>
      </c>
      <c r="W1183" s="49">
        <v>0</v>
      </c>
      <c r="X1183" s="49">
        <v>1.1531530000000001</v>
      </c>
      <c r="Y1183" s="49">
        <v>0</v>
      </c>
      <c r="Z1183" s="49">
        <v>0</v>
      </c>
      <c r="AA1183" s="69">
        <v>1183</v>
      </c>
      <c r="AB1183" s="69"/>
      <c r="AC1183" s="70"/>
      <c r="AD1183" s="76">
        <v>856</v>
      </c>
      <c r="AE1183" s="76">
        <v>1221</v>
      </c>
      <c r="AF1183" s="76">
        <v>16450</v>
      </c>
      <c r="AG1183" s="76">
        <v>6261</v>
      </c>
      <c r="AH1183" s="76"/>
      <c r="AI1183" s="76" t="s">
        <v>5617</v>
      </c>
      <c r="AJ1183" s="76" t="s">
        <v>6318</v>
      </c>
      <c r="AK1183" s="76"/>
      <c r="AL1183" s="76"/>
      <c r="AM1183" s="78">
        <v>39847.883287037039</v>
      </c>
      <c r="AN1183" s="76" t="s">
        <v>8071</v>
      </c>
      <c r="AO1183" s="81" t="s">
        <v>9252</v>
      </c>
      <c r="AP1183" s="76" t="s">
        <v>66</v>
      </c>
      <c r="AQ1183" s="48"/>
      <c r="AR1183" s="48"/>
      <c r="AS1183" s="48"/>
      <c r="AT1183" s="48"/>
      <c r="AU1183" s="48"/>
      <c r="AV1183" s="48"/>
      <c r="AW1183" s="102" t="s">
        <v>11233</v>
      </c>
      <c r="AX1183" s="102" t="s">
        <v>11233</v>
      </c>
      <c r="AY1183" s="102" t="s">
        <v>11920</v>
      </c>
      <c r="AZ1183" s="102" t="s">
        <v>11920</v>
      </c>
      <c r="BA1183" s="2"/>
      <c r="BB1183" s="3"/>
      <c r="BC1183" s="3"/>
      <c r="BD1183" s="3"/>
      <c r="BE1183" s="3"/>
    </row>
    <row r="1184" spans="1:57" x14ac:dyDescent="0.3">
      <c r="A1184" s="62" t="s">
        <v>1413</v>
      </c>
      <c r="B1184" s="63"/>
      <c r="C1184" s="63"/>
      <c r="D1184" s="64"/>
      <c r="E1184" s="66"/>
      <c r="F1184" s="98" t="s">
        <v>8023</v>
      </c>
      <c r="G1184" s="63"/>
      <c r="H1184" s="67"/>
      <c r="I1184" s="68"/>
      <c r="J1184" s="68"/>
      <c r="K1184" s="67" t="s">
        <v>10483</v>
      </c>
      <c r="L1184" s="71"/>
      <c r="M1184" s="72">
        <v>2129.416748046875</v>
      </c>
      <c r="N1184" s="72">
        <v>4255.43798828125</v>
      </c>
      <c r="O1184" s="73"/>
      <c r="P1184" s="74"/>
      <c r="Q1184" s="74"/>
      <c r="R1184" s="84"/>
      <c r="S1184" s="48">
        <v>1</v>
      </c>
      <c r="T1184" s="48">
        <v>0</v>
      </c>
      <c r="U1184" s="49">
        <v>0</v>
      </c>
      <c r="V1184" s="49">
        <v>5.8824000000000001E-2</v>
      </c>
      <c r="W1184" s="49">
        <v>0</v>
      </c>
      <c r="X1184" s="49">
        <v>0.64009000000000005</v>
      </c>
      <c r="Y1184" s="49">
        <v>0</v>
      </c>
      <c r="Z1184" s="49">
        <v>0</v>
      </c>
      <c r="AA1184" s="69">
        <v>1184</v>
      </c>
      <c r="AB1184" s="69"/>
      <c r="AC1184" s="70"/>
      <c r="AD1184" s="76">
        <v>469</v>
      </c>
      <c r="AE1184" s="76">
        <v>411309</v>
      </c>
      <c r="AF1184" s="76">
        <v>14668</v>
      </c>
      <c r="AG1184" s="76">
        <v>11928</v>
      </c>
      <c r="AH1184" s="76"/>
      <c r="AI1184" s="76" t="s">
        <v>5618</v>
      </c>
      <c r="AJ1184" s="76"/>
      <c r="AK1184" s="81" t="s">
        <v>6832</v>
      </c>
      <c r="AL1184" s="76"/>
      <c r="AM1184" s="78">
        <v>41029.821053240739</v>
      </c>
      <c r="AN1184" s="76" t="s">
        <v>8071</v>
      </c>
      <c r="AO1184" s="81" t="s">
        <v>9253</v>
      </c>
      <c r="AP1184" s="76" t="s">
        <v>65</v>
      </c>
      <c r="AQ1184" s="48"/>
      <c r="AR1184" s="48"/>
      <c r="AS1184" s="48"/>
      <c r="AT1184" s="48"/>
      <c r="AU1184" s="48"/>
      <c r="AV1184" s="48"/>
      <c r="AW1184" s="48"/>
      <c r="AX1184" s="48"/>
      <c r="AY1184" s="48"/>
      <c r="AZ1184" s="48"/>
      <c r="BA1184" s="2"/>
      <c r="BB1184" s="3"/>
      <c r="BC1184" s="3"/>
      <c r="BD1184" s="3"/>
      <c r="BE1184" s="3"/>
    </row>
    <row r="1185" spans="1:57" x14ac:dyDescent="0.3">
      <c r="A1185" s="62" t="s">
        <v>1123</v>
      </c>
      <c r="B1185" s="63"/>
      <c r="C1185" s="63"/>
      <c r="D1185" s="64"/>
      <c r="E1185" s="66"/>
      <c r="F1185" s="98" t="s">
        <v>8024</v>
      </c>
      <c r="G1185" s="63"/>
      <c r="H1185" s="67"/>
      <c r="I1185" s="68"/>
      <c r="J1185" s="68"/>
      <c r="K1185" s="67" t="s">
        <v>10484</v>
      </c>
      <c r="L1185" s="71"/>
      <c r="M1185" s="72">
        <v>5292.24365234375</v>
      </c>
      <c r="N1185" s="72">
        <v>9192.0263671875</v>
      </c>
      <c r="O1185" s="73"/>
      <c r="P1185" s="74"/>
      <c r="Q1185" s="74"/>
      <c r="R1185" s="84"/>
      <c r="S1185" s="48">
        <v>1</v>
      </c>
      <c r="T1185" s="48">
        <v>1</v>
      </c>
      <c r="U1185" s="49">
        <v>0</v>
      </c>
      <c r="V1185" s="49">
        <v>0</v>
      </c>
      <c r="W1185" s="49">
        <v>0</v>
      </c>
      <c r="X1185" s="49">
        <v>1</v>
      </c>
      <c r="Y1185" s="49">
        <v>0</v>
      </c>
      <c r="Z1185" s="49" t="s">
        <v>10536</v>
      </c>
      <c r="AA1185" s="69">
        <v>1185</v>
      </c>
      <c r="AB1185" s="69"/>
      <c r="AC1185" s="70"/>
      <c r="AD1185" s="76">
        <v>1839</v>
      </c>
      <c r="AE1185" s="76">
        <v>171</v>
      </c>
      <c r="AF1185" s="76">
        <v>10862</v>
      </c>
      <c r="AG1185" s="76">
        <v>9157</v>
      </c>
      <c r="AH1185" s="76"/>
      <c r="AI1185" s="76" t="s">
        <v>5619</v>
      </c>
      <c r="AJ1185" s="76" t="s">
        <v>6319</v>
      </c>
      <c r="AK1185" s="76"/>
      <c r="AL1185" s="76"/>
      <c r="AM1185" s="78">
        <v>41147.501527777778</v>
      </c>
      <c r="AN1185" s="76" t="s">
        <v>8071</v>
      </c>
      <c r="AO1185" s="81" t="s">
        <v>9254</v>
      </c>
      <c r="AP1185" s="76" t="s">
        <v>66</v>
      </c>
      <c r="AQ1185" s="48" t="s">
        <v>2336</v>
      </c>
      <c r="AR1185" s="48" t="s">
        <v>2336</v>
      </c>
      <c r="AS1185" s="48" t="s">
        <v>2350</v>
      </c>
      <c r="AT1185" s="48" t="s">
        <v>2350</v>
      </c>
      <c r="AU1185" s="48"/>
      <c r="AV1185" s="48"/>
      <c r="AW1185" s="102" t="s">
        <v>11234</v>
      </c>
      <c r="AX1185" s="102" t="s">
        <v>11234</v>
      </c>
      <c r="AY1185" s="102" t="s">
        <v>11921</v>
      </c>
      <c r="AZ1185" s="102" t="s">
        <v>11921</v>
      </c>
      <c r="BA1185" s="2"/>
      <c r="BB1185" s="3"/>
      <c r="BC1185" s="3"/>
      <c r="BD1185" s="3"/>
      <c r="BE1185" s="3"/>
    </row>
    <row r="1186" spans="1:57" x14ac:dyDescent="0.3">
      <c r="A1186" s="62" t="s">
        <v>1124</v>
      </c>
      <c r="B1186" s="63"/>
      <c r="C1186" s="63"/>
      <c r="D1186" s="64"/>
      <c r="E1186" s="66"/>
      <c r="F1186" s="98" t="s">
        <v>8025</v>
      </c>
      <c r="G1186" s="63"/>
      <c r="H1186" s="67"/>
      <c r="I1186" s="68"/>
      <c r="J1186" s="68"/>
      <c r="K1186" s="67" t="s">
        <v>10485</v>
      </c>
      <c r="L1186" s="71"/>
      <c r="M1186" s="72">
        <v>8367.3134765625</v>
      </c>
      <c r="N1186" s="72">
        <v>9095.109375</v>
      </c>
      <c r="O1186" s="73"/>
      <c r="P1186" s="74"/>
      <c r="Q1186" s="74"/>
      <c r="R1186" s="84"/>
      <c r="S1186" s="48">
        <v>1</v>
      </c>
      <c r="T1186" s="48">
        <v>1</v>
      </c>
      <c r="U1186" s="49">
        <v>0</v>
      </c>
      <c r="V1186" s="49">
        <v>0</v>
      </c>
      <c r="W1186" s="49">
        <v>0</v>
      </c>
      <c r="X1186" s="49">
        <v>1</v>
      </c>
      <c r="Y1186" s="49">
        <v>0</v>
      </c>
      <c r="Z1186" s="49" t="s">
        <v>10536</v>
      </c>
      <c r="AA1186" s="69">
        <v>1186</v>
      </c>
      <c r="AB1186" s="69"/>
      <c r="AC1186" s="70"/>
      <c r="AD1186" s="76">
        <v>566</v>
      </c>
      <c r="AE1186" s="76">
        <v>619</v>
      </c>
      <c r="AF1186" s="76">
        <v>37776</v>
      </c>
      <c r="AG1186" s="76">
        <v>13236</v>
      </c>
      <c r="AH1186" s="76"/>
      <c r="AI1186" s="76" t="s">
        <v>5620</v>
      </c>
      <c r="AJ1186" s="76" t="s">
        <v>6320</v>
      </c>
      <c r="AK1186" s="76"/>
      <c r="AL1186" s="76"/>
      <c r="AM1186" s="78">
        <v>40947.696666666663</v>
      </c>
      <c r="AN1186" s="76" t="s">
        <v>8071</v>
      </c>
      <c r="AO1186" s="81" t="s">
        <v>9255</v>
      </c>
      <c r="AP1186" s="76" t="s">
        <v>66</v>
      </c>
      <c r="AQ1186" s="48" t="s">
        <v>2337</v>
      </c>
      <c r="AR1186" s="48" t="s">
        <v>2337</v>
      </c>
      <c r="AS1186" s="48" t="s">
        <v>2350</v>
      </c>
      <c r="AT1186" s="48" t="s">
        <v>2350</v>
      </c>
      <c r="AU1186" s="48"/>
      <c r="AV1186" s="48"/>
      <c r="AW1186" s="102" t="s">
        <v>11235</v>
      </c>
      <c r="AX1186" s="102" t="s">
        <v>11235</v>
      </c>
      <c r="AY1186" s="102" t="s">
        <v>11922</v>
      </c>
      <c r="AZ1186" s="102" t="s">
        <v>11922</v>
      </c>
      <c r="BA1186" s="2"/>
      <c r="BB1186" s="3"/>
      <c r="BC1186" s="3"/>
      <c r="BD1186" s="3"/>
      <c r="BE1186" s="3"/>
    </row>
    <row r="1187" spans="1:57" x14ac:dyDescent="0.3">
      <c r="A1187" s="62" t="s">
        <v>1125</v>
      </c>
      <c r="B1187" s="63"/>
      <c r="C1187" s="63"/>
      <c r="D1187" s="64"/>
      <c r="E1187" s="66"/>
      <c r="F1187" s="98" t="s">
        <v>8026</v>
      </c>
      <c r="G1187" s="63"/>
      <c r="H1187" s="67"/>
      <c r="I1187" s="68"/>
      <c r="J1187" s="68"/>
      <c r="K1187" s="67" t="s">
        <v>10486</v>
      </c>
      <c r="L1187" s="71"/>
      <c r="M1187" s="72">
        <v>6789.4443359375</v>
      </c>
      <c r="N1187" s="72">
        <v>1579.883544921875</v>
      </c>
      <c r="O1187" s="73"/>
      <c r="P1187" s="74"/>
      <c r="Q1187" s="74"/>
      <c r="R1187" s="84"/>
      <c r="S1187" s="48">
        <v>0</v>
      </c>
      <c r="T1187" s="48">
        <v>1</v>
      </c>
      <c r="U1187" s="49">
        <v>0</v>
      </c>
      <c r="V1187" s="49">
        <v>1</v>
      </c>
      <c r="W1187" s="49">
        <v>0</v>
      </c>
      <c r="X1187" s="49">
        <v>1</v>
      </c>
      <c r="Y1187" s="49">
        <v>0</v>
      </c>
      <c r="Z1187" s="49">
        <v>0</v>
      </c>
      <c r="AA1187" s="69">
        <v>1187</v>
      </c>
      <c r="AB1187" s="69"/>
      <c r="AC1187" s="70"/>
      <c r="AD1187" s="76">
        <v>1473</v>
      </c>
      <c r="AE1187" s="76">
        <v>602</v>
      </c>
      <c r="AF1187" s="76">
        <v>13669</v>
      </c>
      <c r="AG1187" s="76">
        <v>19473</v>
      </c>
      <c r="AH1187" s="76"/>
      <c r="AI1187" s="76" t="s">
        <v>5621</v>
      </c>
      <c r="AJ1187" s="76" t="s">
        <v>6321</v>
      </c>
      <c r="AK1187" s="76"/>
      <c r="AL1187" s="76"/>
      <c r="AM1187" s="78">
        <v>41595.739652777775</v>
      </c>
      <c r="AN1187" s="76" t="s">
        <v>8071</v>
      </c>
      <c r="AO1187" s="81" t="s">
        <v>9256</v>
      </c>
      <c r="AP1187" s="76" t="s">
        <v>66</v>
      </c>
      <c r="AQ1187" s="48"/>
      <c r="AR1187" s="48"/>
      <c r="AS1187" s="48"/>
      <c r="AT1187" s="48"/>
      <c r="AU1187" s="48"/>
      <c r="AV1187" s="48"/>
      <c r="AW1187" s="102" t="s">
        <v>11236</v>
      </c>
      <c r="AX1187" s="102" t="s">
        <v>11236</v>
      </c>
      <c r="AY1187" s="102" t="s">
        <v>11923</v>
      </c>
      <c r="AZ1187" s="102" t="s">
        <v>11923</v>
      </c>
      <c r="BA1187" s="2"/>
      <c r="BB1187" s="3"/>
      <c r="BC1187" s="3"/>
      <c r="BD1187" s="3"/>
      <c r="BE1187" s="3"/>
    </row>
    <row r="1188" spans="1:57" x14ac:dyDescent="0.3">
      <c r="A1188" s="62" t="s">
        <v>1414</v>
      </c>
      <c r="B1188" s="63"/>
      <c r="C1188" s="63"/>
      <c r="D1188" s="64"/>
      <c r="E1188" s="66"/>
      <c r="F1188" s="98" t="s">
        <v>8027</v>
      </c>
      <c r="G1188" s="63"/>
      <c r="H1188" s="67"/>
      <c r="I1188" s="68"/>
      <c r="J1188" s="68"/>
      <c r="K1188" s="67" t="s">
        <v>10487</v>
      </c>
      <c r="L1188" s="71"/>
      <c r="M1188" s="72">
        <v>6666</v>
      </c>
      <c r="N1188" s="72">
        <v>1517.519775390625</v>
      </c>
      <c r="O1188" s="73"/>
      <c r="P1188" s="74"/>
      <c r="Q1188" s="74"/>
      <c r="R1188" s="84"/>
      <c r="S1188" s="48">
        <v>1</v>
      </c>
      <c r="T1188" s="48">
        <v>0</v>
      </c>
      <c r="U1188" s="49">
        <v>0</v>
      </c>
      <c r="V1188" s="49">
        <v>1</v>
      </c>
      <c r="W1188" s="49">
        <v>0</v>
      </c>
      <c r="X1188" s="49">
        <v>1</v>
      </c>
      <c r="Y1188" s="49">
        <v>0</v>
      </c>
      <c r="Z1188" s="49">
        <v>0</v>
      </c>
      <c r="AA1188" s="69">
        <v>1188</v>
      </c>
      <c r="AB1188" s="69"/>
      <c r="AC1188" s="70"/>
      <c r="AD1188" s="76">
        <v>2214</v>
      </c>
      <c r="AE1188" s="76">
        <v>1541</v>
      </c>
      <c r="AF1188" s="76">
        <v>15192</v>
      </c>
      <c r="AG1188" s="76">
        <v>22694</v>
      </c>
      <c r="AH1188" s="76"/>
      <c r="AI1188" s="76" t="s">
        <v>5622</v>
      </c>
      <c r="AJ1188" s="76" t="s">
        <v>6322</v>
      </c>
      <c r="AK1188" s="81" t="s">
        <v>6833</v>
      </c>
      <c r="AL1188" s="76"/>
      <c r="AM1188" s="78">
        <v>41628.541192129633</v>
      </c>
      <c r="AN1188" s="76" t="s">
        <v>8071</v>
      </c>
      <c r="AO1188" s="81" t="s">
        <v>9257</v>
      </c>
      <c r="AP1188" s="76" t="s">
        <v>65</v>
      </c>
      <c r="AQ1188" s="48"/>
      <c r="AR1188" s="48"/>
      <c r="AS1188" s="48"/>
      <c r="AT1188" s="48"/>
      <c r="AU1188" s="48"/>
      <c r="AV1188" s="48"/>
      <c r="AW1188" s="48"/>
      <c r="AX1188" s="48"/>
      <c r="AY1188" s="48"/>
      <c r="AZ1188" s="48"/>
      <c r="BA1188" s="2"/>
      <c r="BB1188" s="3"/>
      <c r="BC1188" s="3"/>
      <c r="BD1188" s="3"/>
      <c r="BE1188" s="3"/>
    </row>
    <row r="1189" spans="1:57" x14ac:dyDescent="0.3">
      <c r="A1189" s="62" t="s">
        <v>1126</v>
      </c>
      <c r="B1189" s="63"/>
      <c r="C1189" s="63"/>
      <c r="D1189" s="64"/>
      <c r="E1189" s="66"/>
      <c r="F1189" s="98" t="s">
        <v>8028</v>
      </c>
      <c r="G1189" s="63"/>
      <c r="H1189" s="67"/>
      <c r="I1189" s="68"/>
      <c r="J1189" s="68"/>
      <c r="K1189" s="67" t="s">
        <v>10488</v>
      </c>
      <c r="L1189" s="71"/>
      <c r="M1189" s="72">
        <v>5047.3994140625</v>
      </c>
      <c r="N1189" s="72">
        <v>9070.337890625</v>
      </c>
      <c r="O1189" s="73"/>
      <c r="P1189" s="74"/>
      <c r="Q1189" s="74"/>
      <c r="R1189" s="84"/>
      <c r="S1189" s="48">
        <v>1</v>
      </c>
      <c r="T1189" s="48">
        <v>1</v>
      </c>
      <c r="U1189" s="49">
        <v>0</v>
      </c>
      <c r="V1189" s="49">
        <v>0</v>
      </c>
      <c r="W1189" s="49">
        <v>0</v>
      </c>
      <c r="X1189" s="49">
        <v>1</v>
      </c>
      <c r="Y1189" s="49">
        <v>0</v>
      </c>
      <c r="Z1189" s="49" t="s">
        <v>10536</v>
      </c>
      <c r="AA1189" s="69">
        <v>1189</v>
      </c>
      <c r="AB1189" s="69"/>
      <c r="AC1189" s="70"/>
      <c r="AD1189" s="76">
        <v>9</v>
      </c>
      <c r="AE1189" s="76">
        <v>949</v>
      </c>
      <c r="AF1189" s="76">
        <v>16443</v>
      </c>
      <c r="AG1189" s="76">
        <v>0</v>
      </c>
      <c r="AH1189" s="76"/>
      <c r="AI1189" s="76" t="s">
        <v>5623</v>
      </c>
      <c r="AJ1189" s="76"/>
      <c r="AK1189" s="81" t="s">
        <v>6834</v>
      </c>
      <c r="AL1189" s="76"/>
      <c r="AM1189" s="78">
        <v>40420.03193287037</v>
      </c>
      <c r="AN1189" s="76" t="s">
        <v>8071</v>
      </c>
      <c r="AO1189" s="81" t="s">
        <v>9258</v>
      </c>
      <c r="AP1189" s="76" t="s">
        <v>66</v>
      </c>
      <c r="AQ1189" s="48" t="s">
        <v>2338</v>
      </c>
      <c r="AR1189" s="48" t="s">
        <v>2338</v>
      </c>
      <c r="AS1189" s="48" t="s">
        <v>2365</v>
      </c>
      <c r="AT1189" s="48" t="s">
        <v>2365</v>
      </c>
      <c r="AU1189" s="48"/>
      <c r="AV1189" s="48"/>
      <c r="AW1189" s="102" t="s">
        <v>11237</v>
      </c>
      <c r="AX1189" s="102" t="s">
        <v>11237</v>
      </c>
      <c r="AY1189" s="102" t="s">
        <v>11924</v>
      </c>
      <c r="AZ1189" s="102" t="s">
        <v>11924</v>
      </c>
      <c r="BA1189" s="2"/>
      <c r="BB1189" s="3"/>
      <c r="BC1189" s="3"/>
      <c r="BD1189" s="3"/>
      <c r="BE1189" s="3"/>
    </row>
    <row r="1190" spans="1:57" x14ac:dyDescent="0.3">
      <c r="A1190" s="62" t="s">
        <v>1127</v>
      </c>
      <c r="B1190" s="63"/>
      <c r="C1190" s="63"/>
      <c r="D1190" s="64"/>
      <c r="E1190" s="66"/>
      <c r="F1190" s="98" t="s">
        <v>8029</v>
      </c>
      <c r="G1190" s="63"/>
      <c r="H1190" s="67"/>
      <c r="I1190" s="68"/>
      <c r="J1190" s="68"/>
      <c r="K1190" s="67" t="s">
        <v>10489</v>
      </c>
      <c r="L1190" s="71"/>
      <c r="M1190" s="72">
        <v>6564.60546875</v>
      </c>
      <c r="N1190" s="72">
        <v>9587.619140625</v>
      </c>
      <c r="O1190" s="73"/>
      <c r="P1190" s="74"/>
      <c r="Q1190" s="74"/>
      <c r="R1190" s="84"/>
      <c r="S1190" s="48">
        <v>1</v>
      </c>
      <c r="T1190" s="48">
        <v>1</v>
      </c>
      <c r="U1190" s="49">
        <v>0</v>
      </c>
      <c r="V1190" s="49">
        <v>0</v>
      </c>
      <c r="W1190" s="49">
        <v>0</v>
      </c>
      <c r="X1190" s="49">
        <v>1</v>
      </c>
      <c r="Y1190" s="49">
        <v>0</v>
      </c>
      <c r="Z1190" s="49" t="s">
        <v>10536</v>
      </c>
      <c r="AA1190" s="69">
        <v>1190</v>
      </c>
      <c r="AB1190" s="69"/>
      <c r="AC1190" s="70"/>
      <c r="AD1190" s="76">
        <v>418</v>
      </c>
      <c r="AE1190" s="76">
        <v>104</v>
      </c>
      <c r="AF1190" s="76">
        <v>6858</v>
      </c>
      <c r="AG1190" s="76">
        <v>515</v>
      </c>
      <c r="AH1190" s="76"/>
      <c r="AI1190" s="76"/>
      <c r="AJ1190" s="76" t="s">
        <v>6323</v>
      </c>
      <c r="AK1190" s="81" t="s">
        <v>6835</v>
      </c>
      <c r="AL1190" s="76"/>
      <c r="AM1190" s="78">
        <v>39899.485451388886</v>
      </c>
      <c r="AN1190" s="76" t="s">
        <v>8071</v>
      </c>
      <c r="AO1190" s="81" t="s">
        <v>9259</v>
      </c>
      <c r="AP1190" s="76" t="s">
        <v>66</v>
      </c>
      <c r="AQ1190" s="48" t="s">
        <v>2339</v>
      </c>
      <c r="AR1190" s="48" t="s">
        <v>2339</v>
      </c>
      <c r="AS1190" s="48" t="s">
        <v>2350</v>
      </c>
      <c r="AT1190" s="48" t="s">
        <v>2350</v>
      </c>
      <c r="AU1190" s="48" t="s">
        <v>2445</v>
      </c>
      <c r="AV1190" s="48" t="s">
        <v>2445</v>
      </c>
      <c r="AW1190" s="102" t="s">
        <v>11238</v>
      </c>
      <c r="AX1190" s="102" t="s">
        <v>11238</v>
      </c>
      <c r="AY1190" s="102" t="s">
        <v>11925</v>
      </c>
      <c r="AZ1190" s="102" t="s">
        <v>11925</v>
      </c>
      <c r="BA1190" s="2"/>
      <c r="BB1190" s="3"/>
      <c r="BC1190" s="3"/>
      <c r="BD1190" s="3"/>
      <c r="BE1190" s="3"/>
    </row>
    <row r="1191" spans="1:57" x14ac:dyDescent="0.3">
      <c r="A1191" s="62" t="s">
        <v>1128</v>
      </c>
      <c r="B1191" s="63"/>
      <c r="C1191" s="63"/>
      <c r="D1191" s="64"/>
      <c r="E1191" s="66"/>
      <c r="F1191" s="98" t="s">
        <v>8030</v>
      </c>
      <c r="G1191" s="63"/>
      <c r="H1191" s="67"/>
      <c r="I1191" s="68"/>
      <c r="J1191" s="68"/>
      <c r="K1191" s="67" t="s">
        <v>10490</v>
      </c>
      <c r="L1191" s="71"/>
      <c r="M1191" s="72">
        <v>733.6436767578125</v>
      </c>
      <c r="N1191" s="72">
        <v>5768.3974609375</v>
      </c>
      <c r="O1191" s="73"/>
      <c r="P1191" s="74"/>
      <c r="Q1191" s="74"/>
      <c r="R1191" s="84"/>
      <c r="S1191" s="48">
        <v>0</v>
      </c>
      <c r="T1191" s="48">
        <v>1</v>
      </c>
      <c r="U1191" s="49">
        <v>0</v>
      </c>
      <c r="V1191" s="49">
        <v>6.1729999999999997E-3</v>
      </c>
      <c r="W1191" s="49">
        <v>0</v>
      </c>
      <c r="X1191" s="49">
        <v>0.54322700000000002</v>
      </c>
      <c r="Y1191" s="49">
        <v>0</v>
      </c>
      <c r="Z1191" s="49">
        <v>0</v>
      </c>
      <c r="AA1191" s="69">
        <v>1191</v>
      </c>
      <c r="AB1191" s="69"/>
      <c r="AC1191" s="70"/>
      <c r="AD1191" s="76">
        <v>513</v>
      </c>
      <c r="AE1191" s="76">
        <v>526</v>
      </c>
      <c r="AF1191" s="76">
        <v>1292</v>
      </c>
      <c r="AG1191" s="76">
        <v>1417</v>
      </c>
      <c r="AH1191" s="76"/>
      <c r="AI1191" s="76" t="s">
        <v>5624</v>
      </c>
      <c r="AJ1191" s="76" t="s">
        <v>6324</v>
      </c>
      <c r="AK1191" s="76"/>
      <c r="AL1191" s="76"/>
      <c r="AM1191" s="78">
        <v>40691.899722222224</v>
      </c>
      <c r="AN1191" s="76" t="s">
        <v>8071</v>
      </c>
      <c r="AO1191" s="81" t="s">
        <v>9260</v>
      </c>
      <c r="AP1191" s="76" t="s">
        <v>66</v>
      </c>
      <c r="AQ1191" s="48"/>
      <c r="AR1191" s="48"/>
      <c r="AS1191" s="48"/>
      <c r="AT1191" s="48"/>
      <c r="AU1191" s="48"/>
      <c r="AV1191" s="48"/>
      <c r="AW1191" s="102" t="s">
        <v>10901</v>
      </c>
      <c r="AX1191" s="102" t="s">
        <v>10901</v>
      </c>
      <c r="AY1191" s="102" t="s">
        <v>11589</v>
      </c>
      <c r="AZ1191" s="102" t="s">
        <v>11589</v>
      </c>
      <c r="BA1191" s="2"/>
      <c r="BB1191" s="3"/>
      <c r="BC1191" s="3"/>
      <c r="BD1191" s="3"/>
      <c r="BE1191" s="3"/>
    </row>
    <row r="1192" spans="1:57" x14ac:dyDescent="0.3">
      <c r="A1192" s="62" t="s">
        <v>1129</v>
      </c>
      <c r="B1192" s="63"/>
      <c r="C1192" s="63"/>
      <c r="D1192" s="64"/>
      <c r="E1192" s="66"/>
      <c r="F1192" s="98" t="s">
        <v>8031</v>
      </c>
      <c r="G1192" s="63"/>
      <c r="H1192" s="67"/>
      <c r="I1192" s="68"/>
      <c r="J1192" s="68"/>
      <c r="K1192" s="67" t="s">
        <v>10491</v>
      </c>
      <c r="L1192" s="71"/>
      <c r="M1192" s="72">
        <v>9073.1669921875</v>
      </c>
      <c r="N1192" s="72">
        <v>4219.9521484375</v>
      </c>
      <c r="O1192" s="73"/>
      <c r="P1192" s="74"/>
      <c r="Q1192" s="74"/>
      <c r="R1192" s="84"/>
      <c r="S1192" s="48">
        <v>0</v>
      </c>
      <c r="T1192" s="48">
        <v>1</v>
      </c>
      <c r="U1192" s="49">
        <v>0</v>
      </c>
      <c r="V1192" s="49">
        <v>0.33333299999999999</v>
      </c>
      <c r="W1192" s="49">
        <v>0</v>
      </c>
      <c r="X1192" s="49">
        <v>0.77027000000000001</v>
      </c>
      <c r="Y1192" s="49">
        <v>0</v>
      </c>
      <c r="Z1192" s="49">
        <v>0</v>
      </c>
      <c r="AA1192" s="69">
        <v>1192</v>
      </c>
      <c r="AB1192" s="69"/>
      <c r="AC1192" s="70"/>
      <c r="AD1192" s="76">
        <v>825</v>
      </c>
      <c r="AE1192" s="76">
        <v>251</v>
      </c>
      <c r="AF1192" s="76">
        <v>11965</v>
      </c>
      <c r="AG1192" s="76">
        <v>81920</v>
      </c>
      <c r="AH1192" s="76"/>
      <c r="AI1192" s="76" t="s">
        <v>5625</v>
      </c>
      <c r="AJ1192" s="76" t="s">
        <v>6325</v>
      </c>
      <c r="AK1192" s="76"/>
      <c r="AL1192" s="76"/>
      <c r="AM1192" s="78">
        <v>43292.11519675926</v>
      </c>
      <c r="AN1192" s="76" t="s">
        <v>8071</v>
      </c>
      <c r="AO1192" s="81" t="s">
        <v>9261</v>
      </c>
      <c r="AP1192" s="76" t="s">
        <v>66</v>
      </c>
      <c r="AQ1192" s="48"/>
      <c r="AR1192" s="48"/>
      <c r="AS1192" s="48"/>
      <c r="AT1192" s="48"/>
      <c r="AU1192" s="48"/>
      <c r="AV1192" s="48"/>
      <c r="AW1192" s="102" t="s">
        <v>10842</v>
      </c>
      <c r="AX1192" s="102" t="s">
        <v>10842</v>
      </c>
      <c r="AY1192" s="102" t="s">
        <v>11531</v>
      </c>
      <c r="AZ1192" s="102" t="s">
        <v>11531</v>
      </c>
      <c r="BA1192" s="2"/>
      <c r="BB1192" s="3"/>
      <c r="BC1192" s="3"/>
      <c r="BD1192" s="3"/>
      <c r="BE1192" s="3"/>
    </row>
    <row r="1193" spans="1:57" x14ac:dyDescent="0.3">
      <c r="A1193" s="62" t="s">
        <v>1130</v>
      </c>
      <c r="B1193" s="63"/>
      <c r="C1193" s="63"/>
      <c r="D1193" s="64"/>
      <c r="E1193" s="66"/>
      <c r="F1193" s="98" t="s">
        <v>8032</v>
      </c>
      <c r="G1193" s="63"/>
      <c r="H1193" s="67"/>
      <c r="I1193" s="68"/>
      <c r="J1193" s="68"/>
      <c r="K1193" s="67" t="s">
        <v>10492</v>
      </c>
      <c r="L1193" s="71"/>
      <c r="M1193" s="72">
        <v>9536.0830078125</v>
      </c>
      <c r="N1193" s="72">
        <v>2452.97705078125</v>
      </c>
      <c r="O1193" s="73"/>
      <c r="P1193" s="74"/>
      <c r="Q1193" s="74"/>
      <c r="R1193" s="84"/>
      <c r="S1193" s="48">
        <v>0</v>
      </c>
      <c r="T1193" s="48">
        <v>1</v>
      </c>
      <c r="U1193" s="49">
        <v>0</v>
      </c>
      <c r="V1193" s="49">
        <v>1</v>
      </c>
      <c r="W1193" s="49">
        <v>0</v>
      </c>
      <c r="X1193" s="49">
        <v>1</v>
      </c>
      <c r="Y1193" s="49">
        <v>0</v>
      </c>
      <c r="Z1193" s="49">
        <v>0</v>
      </c>
      <c r="AA1193" s="69">
        <v>1193</v>
      </c>
      <c r="AB1193" s="69"/>
      <c r="AC1193" s="70"/>
      <c r="AD1193" s="76">
        <v>1174</v>
      </c>
      <c r="AE1193" s="76">
        <v>1072</v>
      </c>
      <c r="AF1193" s="76">
        <v>2812</v>
      </c>
      <c r="AG1193" s="76">
        <v>3102</v>
      </c>
      <c r="AH1193" s="76"/>
      <c r="AI1193" s="76" t="s">
        <v>5626</v>
      </c>
      <c r="AJ1193" s="76" t="s">
        <v>6326</v>
      </c>
      <c r="AK1193" s="81" t="s">
        <v>6836</v>
      </c>
      <c r="AL1193" s="76"/>
      <c r="AM1193" s="78">
        <v>41693.290486111109</v>
      </c>
      <c r="AN1193" s="76" t="s">
        <v>8071</v>
      </c>
      <c r="AO1193" s="81" t="s">
        <v>9262</v>
      </c>
      <c r="AP1193" s="76" t="s">
        <v>66</v>
      </c>
      <c r="AQ1193" s="48" t="s">
        <v>2340</v>
      </c>
      <c r="AR1193" s="48" t="s">
        <v>2340</v>
      </c>
      <c r="AS1193" s="48" t="s">
        <v>2350</v>
      </c>
      <c r="AT1193" s="48" t="s">
        <v>2350</v>
      </c>
      <c r="AU1193" s="48"/>
      <c r="AV1193" s="48"/>
      <c r="AW1193" s="102" t="s">
        <v>11239</v>
      </c>
      <c r="AX1193" s="102" t="s">
        <v>11239</v>
      </c>
      <c r="AY1193" s="102" t="s">
        <v>11926</v>
      </c>
      <c r="AZ1193" s="102" t="s">
        <v>11926</v>
      </c>
      <c r="BA1193" s="2"/>
      <c r="BB1193" s="3"/>
      <c r="BC1193" s="3"/>
      <c r="BD1193" s="3"/>
      <c r="BE1193" s="3"/>
    </row>
    <row r="1194" spans="1:57" x14ac:dyDescent="0.3">
      <c r="A1194" s="62" t="s">
        <v>1415</v>
      </c>
      <c r="B1194" s="63"/>
      <c r="C1194" s="63"/>
      <c r="D1194" s="64"/>
      <c r="E1194" s="66"/>
      <c r="F1194" s="98" t="s">
        <v>8033</v>
      </c>
      <c r="G1194" s="63"/>
      <c r="H1194" s="67"/>
      <c r="I1194" s="68"/>
      <c r="J1194" s="68"/>
      <c r="K1194" s="67" t="s">
        <v>10493</v>
      </c>
      <c r="L1194" s="71"/>
      <c r="M1194" s="72">
        <v>9628.6669921875</v>
      </c>
      <c r="N1194" s="72">
        <v>2536.12890625</v>
      </c>
      <c r="O1194" s="73"/>
      <c r="P1194" s="74"/>
      <c r="Q1194" s="74"/>
      <c r="R1194" s="84"/>
      <c r="S1194" s="48">
        <v>1</v>
      </c>
      <c r="T1194" s="48">
        <v>0</v>
      </c>
      <c r="U1194" s="49">
        <v>0</v>
      </c>
      <c r="V1194" s="49">
        <v>1</v>
      </c>
      <c r="W1194" s="49">
        <v>0</v>
      </c>
      <c r="X1194" s="49">
        <v>1</v>
      </c>
      <c r="Y1194" s="49">
        <v>0</v>
      </c>
      <c r="Z1194" s="49">
        <v>0</v>
      </c>
      <c r="AA1194" s="69">
        <v>1194</v>
      </c>
      <c r="AB1194" s="69"/>
      <c r="AC1194" s="70"/>
      <c r="AD1194" s="76">
        <v>103</v>
      </c>
      <c r="AE1194" s="76">
        <v>69481</v>
      </c>
      <c r="AF1194" s="76">
        <v>2398</v>
      </c>
      <c r="AG1194" s="76">
        <v>2617</v>
      </c>
      <c r="AH1194" s="76"/>
      <c r="AI1194" s="76" t="s">
        <v>5627</v>
      </c>
      <c r="AJ1194" s="76" t="s">
        <v>5989</v>
      </c>
      <c r="AK1194" s="81" t="s">
        <v>6837</v>
      </c>
      <c r="AL1194" s="76"/>
      <c r="AM1194" s="78">
        <v>41240.267025462963</v>
      </c>
      <c r="AN1194" s="76" t="s">
        <v>8071</v>
      </c>
      <c r="AO1194" s="81" t="s">
        <v>9263</v>
      </c>
      <c r="AP1194" s="76" t="s">
        <v>65</v>
      </c>
      <c r="AQ1194" s="48"/>
      <c r="AR1194" s="48"/>
      <c r="AS1194" s="48"/>
      <c r="AT1194" s="48"/>
      <c r="AU1194" s="48"/>
      <c r="AV1194" s="48"/>
      <c r="AW1194" s="48"/>
      <c r="AX1194" s="48"/>
      <c r="AY1194" s="48"/>
      <c r="AZ1194" s="48"/>
      <c r="BA1194" s="2"/>
      <c r="BB1194" s="3"/>
      <c r="BC1194" s="3"/>
      <c r="BD1194" s="3"/>
      <c r="BE1194" s="3"/>
    </row>
    <row r="1195" spans="1:57" x14ac:dyDescent="0.3">
      <c r="A1195" s="62" t="s">
        <v>1132</v>
      </c>
      <c r="B1195" s="63"/>
      <c r="C1195" s="63"/>
      <c r="D1195" s="64"/>
      <c r="E1195" s="66"/>
      <c r="F1195" s="98" t="s">
        <v>6923</v>
      </c>
      <c r="G1195" s="63"/>
      <c r="H1195" s="67"/>
      <c r="I1195" s="68"/>
      <c r="J1195" s="68"/>
      <c r="K1195" s="67" t="s">
        <v>10494</v>
      </c>
      <c r="L1195" s="71"/>
      <c r="M1195" s="72">
        <v>4320.5556640625</v>
      </c>
      <c r="N1195" s="72">
        <v>4469.40771484375</v>
      </c>
      <c r="O1195" s="73"/>
      <c r="P1195" s="74"/>
      <c r="Q1195" s="74"/>
      <c r="R1195" s="84"/>
      <c r="S1195" s="48">
        <v>0</v>
      </c>
      <c r="T1195" s="48">
        <v>1</v>
      </c>
      <c r="U1195" s="49">
        <v>0</v>
      </c>
      <c r="V1195" s="49">
        <v>0.2</v>
      </c>
      <c r="W1195" s="49">
        <v>0</v>
      </c>
      <c r="X1195" s="49">
        <v>0.61068699999999998</v>
      </c>
      <c r="Y1195" s="49">
        <v>0</v>
      </c>
      <c r="Z1195" s="49">
        <v>0</v>
      </c>
      <c r="AA1195" s="69">
        <v>1195</v>
      </c>
      <c r="AB1195" s="69"/>
      <c r="AC1195" s="70"/>
      <c r="AD1195" s="76">
        <v>1</v>
      </c>
      <c r="AE1195" s="76">
        <v>2</v>
      </c>
      <c r="AF1195" s="76">
        <v>47</v>
      </c>
      <c r="AG1195" s="76">
        <v>47</v>
      </c>
      <c r="AH1195" s="76"/>
      <c r="AI1195" s="76"/>
      <c r="AJ1195" s="76"/>
      <c r="AK1195" s="76"/>
      <c r="AL1195" s="76"/>
      <c r="AM1195" s="78">
        <v>43798.988379629627</v>
      </c>
      <c r="AN1195" s="76" t="s">
        <v>8071</v>
      </c>
      <c r="AO1195" s="81" t="s">
        <v>9264</v>
      </c>
      <c r="AP1195" s="76" t="s">
        <v>66</v>
      </c>
      <c r="AQ1195" s="48"/>
      <c r="AR1195" s="48"/>
      <c r="AS1195" s="48"/>
      <c r="AT1195" s="48"/>
      <c r="AU1195" s="48"/>
      <c r="AV1195" s="48"/>
      <c r="AW1195" s="102" t="s">
        <v>10882</v>
      </c>
      <c r="AX1195" s="102" t="s">
        <v>10882</v>
      </c>
      <c r="AY1195" s="102" t="s">
        <v>11570</v>
      </c>
      <c r="AZ1195" s="102" t="s">
        <v>11570</v>
      </c>
      <c r="BA1195" s="2"/>
      <c r="BB1195" s="3"/>
      <c r="BC1195" s="3"/>
      <c r="BD1195" s="3"/>
      <c r="BE1195" s="3"/>
    </row>
    <row r="1196" spans="1:57" x14ac:dyDescent="0.3">
      <c r="A1196" s="62" t="s">
        <v>1134</v>
      </c>
      <c r="B1196" s="63"/>
      <c r="C1196" s="63"/>
      <c r="D1196" s="64"/>
      <c r="E1196" s="66"/>
      <c r="F1196" s="98" t="s">
        <v>8034</v>
      </c>
      <c r="G1196" s="63"/>
      <c r="H1196" s="67"/>
      <c r="I1196" s="68"/>
      <c r="J1196" s="68"/>
      <c r="K1196" s="67" t="s">
        <v>10495</v>
      </c>
      <c r="L1196" s="71"/>
      <c r="M1196" s="72">
        <v>9628.6669921875</v>
      </c>
      <c r="N1196" s="72">
        <v>5631.75390625</v>
      </c>
      <c r="O1196" s="73"/>
      <c r="P1196" s="74"/>
      <c r="Q1196" s="74"/>
      <c r="R1196" s="84"/>
      <c r="S1196" s="48">
        <v>0</v>
      </c>
      <c r="T1196" s="48">
        <v>1</v>
      </c>
      <c r="U1196" s="49">
        <v>0</v>
      </c>
      <c r="V1196" s="49">
        <v>5.8824000000000001E-2</v>
      </c>
      <c r="W1196" s="49">
        <v>0</v>
      </c>
      <c r="X1196" s="49">
        <v>0.56657199999999996</v>
      </c>
      <c r="Y1196" s="49">
        <v>0</v>
      </c>
      <c r="Z1196" s="49">
        <v>0</v>
      </c>
      <c r="AA1196" s="69">
        <v>1196</v>
      </c>
      <c r="AB1196" s="69"/>
      <c r="AC1196" s="70"/>
      <c r="AD1196" s="76">
        <v>416</v>
      </c>
      <c r="AE1196" s="76">
        <v>264</v>
      </c>
      <c r="AF1196" s="76">
        <v>17932</v>
      </c>
      <c r="AG1196" s="76">
        <v>3311</v>
      </c>
      <c r="AH1196" s="76"/>
      <c r="AI1196" s="76" t="s">
        <v>4602</v>
      </c>
      <c r="AJ1196" s="76" t="s">
        <v>5658</v>
      </c>
      <c r="AK1196" s="81" t="s">
        <v>6838</v>
      </c>
      <c r="AL1196" s="76"/>
      <c r="AM1196" s="78">
        <v>42128.904942129629</v>
      </c>
      <c r="AN1196" s="76" t="s">
        <v>8071</v>
      </c>
      <c r="AO1196" s="81" t="s">
        <v>9265</v>
      </c>
      <c r="AP1196" s="76" t="s">
        <v>66</v>
      </c>
      <c r="AQ1196" s="48"/>
      <c r="AR1196" s="48"/>
      <c r="AS1196" s="48"/>
      <c r="AT1196" s="48"/>
      <c r="AU1196" s="48" t="s">
        <v>2388</v>
      </c>
      <c r="AV1196" s="48" t="s">
        <v>2388</v>
      </c>
      <c r="AW1196" s="102" t="s">
        <v>10593</v>
      </c>
      <c r="AX1196" s="102" t="s">
        <v>10593</v>
      </c>
      <c r="AY1196" s="102" t="s">
        <v>11282</v>
      </c>
      <c r="AZ1196" s="102" t="s">
        <v>11282</v>
      </c>
      <c r="BA1196" s="2"/>
      <c r="BB1196" s="3"/>
      <c r="BC1196" s="3"/>
      <c r="BD1196" s="3"/>
      <c r="BE1196" s="3"/>
    </row>
    <row r="1197" spans="1:57" x14ac:dyDescent="0.3">
      <c r="A1197" s="62" t="s">
        <v>1135</v>
      </c>
      <c r="B1197" s="63"/>
      <c r="C1197" s="63"/>
      <c r="D1197" s="64"/>
      <c r="E1197" s="66"/>
      <c r="F1197" s="98" t="s">
        <v>8035</v>
      </c>
      <c r="G1197" s="63"/>
      <c r="H1197" s="67"/>
      <c r="I1197" s="68"/>
      <c r="J1197" s="68"/>
      <c r="K1197" s="67" t="s">
        <v>10496</v>
      </c>
      <c r="L1197" s="71"/>
      <c r="M1197" s="72">
        <v>5908.2265625</v>
      </c>
      <c r="N1197" s="72">
        <v>9621.8662109375</v>
      </c>
      <c r="O1197" s="73"/>
      <c r="P1197" s="74"/>
      <c r="Q1197" s="74"/>
      <c r="R1197" s="84"/>
      <c r="S1197" s="48">
        <v>1</v>
      </c>
      <c r="T1197" s="48">
        <v>1</v>
      </c>
      <c r="U1197" s="49">
        <v>0</v>
      </c>
      <c r="V1197" s="49">
        <v>0</v>
      </c>
      <c r="W1197" s="49">
        <v>0</v>
      </c>
      <c r="X1197" s="49">
        <v>1</v>
      </c>
      <c r="Y1197" s="49">
        <v>0</v>
      </c>
      <c r="Z1197" s="49" t="s">
        <v>10536</v>
      </c>
      <c r="AA1197" s="69">
        <v>1197</v>
      </c>
      <c r="AB1197" s="69"/>
      <c r="AC1197" s="70"/>
      <c r="AD1197" s="76">
        <v>198</v>
      </c>
      <c r="AE1197" s="76">
        <v>645</v>
      </c>
      <c r="AF1197" s="76">
        <v>196110</v>
      </c>
      <c r="AG1197" s="76">
        <v>1163</v>
      </c>
      <c r="AH1197" s="76"/>
      <c r="AI1197" s="76" t="s">
        <v>5628</v>
      </c>
      <c r="AJ1197" s="76" t="s">
        <v>6327</v>
      </c>
      <c r="AK1197" s="76"/>
      <c r="AL1197" s="76"/>
      <c r="AM1197" s="78">
        <v>42234.194733796299</v>
      </c>
      <c r="AN1197" s="76" t="s">
        <v>8071</v>
      </c>
      <c r="AO1197" s="81" t="s">
        <v>9266</v>
      </c>
      <c r="AP1197" s="76" t="s">
        <v>66</v>
      </c>
      <c r="AQ1197" s="48" t="s">
        <v>2343</v>
      </c>
      <c r="AR1197" s="48" t="s">
        <v>2343</v>
      </c>
      <c r="AS1197" s="48" t="s">
        <v>2350</v>
      </c>
      <c r="AT1197" s="48" t="s">
        <v>2350</v>
      </c>
      <c r="AU1197" s="48"/>
      <c r="AV1197" s="48"/>
      <c r="AW1197" s="102" t="s">
        <v>11240</v>
      </c>
      <c r="AX1197" s="102" t="s">
        <v>11240</v>
      </c>
      <c r="AY1197" s="102" t="s">
        <v>11927</v>
      </c>
      <c r="AZ1197" s="102" t="s">
        <v>11927</v>
      </c>
      <c r="BA1197" s="2"/>
      <c r="BB1197" s="3"/>
      <c r="BC1197" s="3"/>
      <c r="BD1197" s="3"/>
      <c r="BE1197" s="3"/>
    </row>
    <row r="1198" spans="1:57" x14ac:dyDescent="0.3">
      <c r="A1198" s="62" t="s">
        <v>1136</v>
      </c>
      <c r="B1198" s="63"/>
      <c r="C1198" s="63"/>
      <c r="D1198" s="64"/>
      <c r="E1198" s="66"/>
      <c r="F1198" s="98" t="s">
        <v>8036</v>
      </c>
      <c r="G1198" s="63"/>
      <c r="H1198" s="67"/>
      <c r="I1198" s="68"/>
      <c r="J1198" s="68"/>
      <c r="K1198" s="67" t="s">
        <v>10497</v>
      </c>
      <c r="L1198" s="71"/>
      <c r="M1198" s="72">
        <v>3108.047607421875</v>
      </c>
      <c r="N1198" s="72">
        <v>9684.71484375</v>
      </c>
      <c r="O1198" s="73"/>
      <c r="P1198" s="74"/>
      <c r="Q1198" s="74"/>
      <c r="R1198" s="84"/>
      <c r="S1198" s="48">
        <v>1</v>
      </c>
      <c r="T1198" s="48">
        <v>1</v>
      </c>
      <c r="U1198" s="49">
        <v>0</v>
      </c>
      <c r="V1198" s="49">
        <v>0</v>
      </c>
      <c r="W1198" s="49">
        <v>0</v>
      </c>
      <c r="X1198" s="49">
        <v>1</v>
      </c>
      <c r="Y1198" s="49">
        <v>0</v>
      </c>
      <c r="Z1198" s="49" t="s">
        <v>10536</v>
      </c>
      <c r="AA1198" s="69">
        <v>1198</v>
      </c>
      <c r="AB1198" s="69"/>
      <c r="AC1198" s="70"/>
      <c r="AD1198" s="76">
        <v>291</v>
      </c>
      <c r="AE1198" s="76">
        <v>153</v>
      </c>
      <c r="AF1198" s="76">
        <v>24871</v>
      </c>
      <c r="AG1198" s="76">
        <v>2898</v>
      </c>
      <c r="AH1198" s="76"/>
      <c r="AI1198" s="76" t="s">
        <v>5629</v>
      </c>
      <c r="AJ1198" s="76" t="s">
        <v>6328</v>
      </c>
      <c r="AK1198" s="76"/>
      <c r="AL1198" s="76"/>
      <c r="AM1198" s="78">
        <v>40593.051342592589</v>
      </c>
      <c r="AN1198" s="76" t="s">
        <v>8071</v>
      </c>
      <c r="AO1198" s="81" t="s">
        <v>9267</v>
      </c>
      <c r="AP1198" s="76" t="s">
        <v>66</v>
      </c>
      <c r="AQ1198" s="48"/>
      <c r="AR1198" s="48"/>
      <c r="AS1198" s="48"/>
      <c r="AT1198" s="48"/>
      <c r="AU1198" s="48" t="s">
        <v>2400</v>
      </c>
      <c r="AV1198" s="48" t="s">
        <v>2400</v>
      </c>
      <c r="AW1198" s="102" t="s">
        <v>11241</v>
      </c>
      <c r="AX1198" s="102" t="s">
        <v>11278</v>
      </c>
      <c r="AY1198" s="102" t="s">
        <v>11928</v>
      </c>
      <c r="AZ1198" s="102" t="s">
        <v>11963</v>
      </c>
      <c r="BA1198" s="2"/>
      <c r="BB1198" s="3"/>
      <c r="BC1198" s="3"/>
      <c r="BD1198" s="3"/>
      <c r="BE1198" s="3"/>
    </row>
    <row r="1199" spans="1:57" x14ac:dyDescent="0.3">
      <c r="A1199" s="62" t="s">
        <v>1137</v>
      </c>
      <c r="B1199" s="63"/>
      <c r="C1199" s="63"/>
      <c r="D1199" s="64"/>
      <c r="E1199" s="66"/>
      <c r="F1199" s="98" t="s">
        <v>8037</v>
      </c>
      <c r="G1199" s="63"/>
      <c r="H1199" s="67"/>
      <c r="I1199" s="68"/>
      <c r="J1199" s="68"/>
      <c r="K1199" s="67" t="s">
        <v>10498</v>
      </c>
      <c r="L1199" s="71"/>
      <c r="M1199" s="72">
        <v>370.33334350585938</v>
      </c>
      <c r="N1199" s="72">
        <v>2580.89697265625</v>
      </c>
      <c r="O1199" s="73"/>
      <c r="P1199" s="74"/>
      <c r="Q1199" s="74"/>
      <c r="R1199" s="84"/>
      <c r="S1199" s="48">
        <v>0</v>
      </c>
      <c r="T1199" s="48">
        <v>1</v>
      </c>
      <c r="U1199" s="49">
        <v>0</v>
      </c>
      <c r="V1199" s="49">
        <v>1.4493000000000001E-2</v>
      </c>
      <c r="W1199" s="49">
        <v>0</v>
      </c>
      <c r="X1199" s="49">
        <v>0.457764</v>
      </c>
      <c r="Y1199" s="49">
        <v>0</v>
      </c>
      <c r="Z1199" s="49">
        <v>0</v>
      </c>
      <c r="AA1199" s="69">
        <v>1199</v>
      </c>
      <c r="AB1199" s="69"/>
      <c r="AC1199" s="70"/>
      <c r="AD1199" s="76">
        <v>245</v>
      </c>
      <c r="AE1199" s="76">
        <v>136</v>
      </c>
      <c r="AF1199" s="76">
        <v>6474</v>
      </c>
      <c r="AG1199" s="76">
        <v>400</v>
      </c>
      <c r="AH1199" s="76"/>
      <c r="AI1199" s="76"/>
      <c r="AJ1199" s="76" t="s">
        <v>6329</v>
      </c>
      <c r="AK1199" s="76"/>
      <c r="AL1199" s="76"/>
      <c r="AM1199" s="78">
        <v>40463.327280092592</v>
      </c>
      <c r="AN1199" s="76" t="s">
        <v>8071</v>
      </c>
      <c r="AO1199" s="81" t="s">
        <v>9268</v>
      </c>
      <c r="AP1199" s="76" t="s">
        <v>66</v>
      </c>
      <c r="AQ1199" s="48"/>
      <c r="AR1199" s="48"/>
      <c r="AS1199" s="48"/>
      <c r="AT1199" s="48"/>
      <c r="AU1199" s="48"/>
      <c r="AV1199" s="48"/>
      <c r="AW1199" s="102" t="s">
        <v>11242</v>
      </c>
      <c r="AX1199" s="102" t="s">
        <v>11242</v>
      </c>
      <c r="AY1199" s="102" t="s">
        <v>11929</v>
      </c>
      <c r="AZ1199" s="102" t="s">
        <v>11929</v>
      </c>
      <c r="BA1199" s="2"/>
      <c r="BB1199" s="3"/>
      <c r="BC1199" s="3"/>
      <c r="BD1199" s="3"/>
      <c r="BE1199" s="3"/>
    </row>
    <row r="1200" spans="1:57" x14ac:dyDescent="0.3">
      <c r="A1200" s="62" t="s">
        <v>1138</v>
      </c>
      <c r="B1200" s="63"/>
      <c r="C1200" s="63"/>
      <c r="D1200" s="64"/>
      <c r="E1200" s="66"/>
      <c r="F1200" s="98" t="s">
        <v>8038</v>
      </c>
      <c r="G1200" s="63"/>
      <c r="H1200" s="67"/>
      <c r="I1200" s="68"/>
      <c r="J1200" s="68"/>
      <c r="K1200" s="67" t="s">
        <v>10499</v>
      </c>
      <c r="L1200" s="71"/>
      <c r="M1200" s="72">
        <v>2209.781494140625</v>
      </c>
      <c r="N1200" s="72">
        <v>6300.09619140625</v>
      </c>
      <c r="O1200" s="73"/>
      <c r="P1200" s="74"/>
      <c r="Q1200" s="74"/>
      <c r="R1200" s="84"/>
      <c r="S1200" s="48">
        <v>0</v>
      </c>
      <c r="T1200" s="48">
        <v>1</v>
      </c>
      <c r="U1200" s="49">
        <v>0</v>
      </c>
      <c r="V1200" s="49">
        <v>9.7090000000000006E-3</v>
      </c>
      <c r="W1200" s="49">
        <v>1.8818999999999999E-2</v>
      </c>
      <c r="X1200" s="49">
        <v>0.54937599999999998</v>
      </c>
      <c r="Y1200" s="49">
        <v>0</v>
      </c>
      <c r="Z1200" s="49">
        <v>0</v>
      </c>
      <c r="AA1200" s="69">
        <v>1200</v>
      </c>
      <c r="AB1200" s="69"/>
      <c r="AC1200" s="70"/>
      <c r="AD1200" s="76">
        <v>354</v>
      </c>
      <c r="AE1200" s="76">
        <v>260</v>
      </c>
      <c r="AF1200" s="76">
        <v>8954</v>
      </c>
      <c r="AG1200" s="76">
        <v>100495</v>
      </c>
      <c r="AH1200" s="76"/>
      <c r="AI1200" s="76" t="s">
        <v>5630</v>
      </c>
      <c r="AJ1200" s="76" t="s">
        <v>6330</v>
      </c>
      <c r="AK1200" s="76"/>
      <c r="AL1200" s="76"/>
      <c r="AM1200" s="78">
        <v>40864.205324074072</v>
      </c>
      <c r="AN1200" s="76" t="s">
        <v>8071</v>
      </c>
      <c r="AO1200" s="81" t="s">
        <v>9269</v>
      </c>
      <c r="AP1200" s="76" t="s">
        <v>66</v>
      </c>
      <c r="AQ1200" s="48"/>
      <c r="AR1200" s="48"/>
      <c r="AS1200" s="48"/>
      <c r="AT1200" s="48"/>
      <c r="AU1200" s="48"/>
      <c r="AV1200" s="48"/>
      <c r="AW1200" s="102" t="s">
        <v>10629</v>
      </c>
      <c r="AX1200" s="102" t="s">
        <v>10629</v>
      </c>
      <c r="AY1200" s="102" t="s">
        <v>11318</v>
      </c>
      <c r="AZ1200" s="102" t="s">
        <v>11318</v>
      </c>
      <c r="BA1200" s="2"/>
      <c r="BB1200" s="3"/>
      <c r="BC1200" s="3"/>
      <c r="BD1200" s="3"/>
      <c r="BE1200" s="3"/>
    </row>
    <row r="1201" spans="1:57" x14ac:dyDescent="0.3">
      <c r="A1201" s="62" t="s">
        <v>1139</v>
      </c>
      <c r="B1201" s="63"/>
      <c r="C1201" s="63"/>
      <c r="D1201" s="64"/>
      <c r="E1201" s="66"/>
      <c r="F1201" s="98" t="s">
        <v>8039</v>
      </c>
      <c r="G1201" s="63"/>
      <c r="H1201" s="67"/>
      <c r="I1201" s="68"/>
      <c r="J1201" s="68"/>
      <c r="K1201" s="67" t="s">
        <v>10500</v>
      </c>
      <c r="L1201" s="71"/>
      <c r="M1201" s="72">
        <v>6147.6005859375</v>
      </c>
      <c r="N1201" s="72">
        <v>9408.4853515625</v>
      </c>
      <c r="O1201" s="73"/>
      <c r="P1201" s="74"/>
      <c r="Q1201" s="74"/>
      <c r="R1201" s="84"/>
      <c r="S1201" s="48">
        <v>1</v>
      </c>
      <c r="T1201" s="48">
        <v>1</v>
      </c>
      <c r="U1201" s="49">
        <v>0</v>
      </c>
      <c r="V1201" s="49">
        <v>0</v>
      </c>
      <c r="W1201" s="49">
        <v>0</v>
      </c>
      <c r="X1201" s="49">
        <v>1</v>
      </c>
      <c r="Y1201" s="49">
        <v>0</v>
      </c>
      <c r="Z1201" s="49" t="s">
        <v>10536</v>
      </c>
      <c r="AA1201" s="69">
        <v>1201</v>
      </c>
      <c r="AB1201" s="69"/>
      <c r="AC1201" s="70"/>
      <c r="AD1201" s="76">
        <v>218</v>
      </c>
      <c r="AE1201" s="76">
        <v>300</v>
      </c>
      <c r="AF1201" s="76">
        <v>20915</v>
      </c>
      <c r="AG1201" s="76">
        <v>2121</v>
      </c>
      <c r="AH1201" s="76"/>
      <c r="AI1201" s="76"/>
      <c r="AJ1201" s="76"/>
      <c r="AK1201" s="76"/>
      <c r="AL1201" s="76"/>
      <c r="AM1201" s="78">
        <v>40558.514166666668</v>
      </c>
      <c r="AN1201" s="76" t="s">
        <v>8071</v>
      </c>
      <c r="AO1201" s="81" t="s">
        <v>9270</v>
      </c>
      <c r="AP1201" s="76" t="s">
        <v>66</v>
      </c>
      <c r="AQ1201" s="48"/>
      <c r="AR1201" s="48"/>
      <c r="AS1201" s="48"/>
      <c r="AT1201" s="48"/>
      <c r="AU1201" s="48"/>
      <c r="AV1201" s="48"/>
      <c r="AW1201" s="102" t="s">
        <v>11243</v>
      </c>
      <c r="AX1201" s="102" t="s">
        <v>11243</v>
      </c>
      <c r="AY1201" s="102" t="s">
        <v>11930</v>
      </c>
      <c r="AZ1201" s="102" t="s">
        <v>11930</v>
      </c>
      <c r="BA1201" s="2"/>
      <c r="BB1201" s="3"/>
      <c r="BC1201" s="3"/>
      <c r="BD1201" s="3"/>
      <c r="BE1201" s="3"/>
    </row>
    <row r="1202" spans="1:57" x14ac:dyDescent="0.3">
      <c r="A1202" s="62" t="s">
        <v>1140</v>
      </c>
      <c r="B1202" s="63"/>
      <c r="C1202" s="63"/>
      <c r="D1202" s="64"/>
      <c r="E1202" s="66"/>
      <c r="F1202" s="98" t="s">
        <v>8040</v>
      </c>
      <c r="G1202" s="63"/>
      <c r="H1202" s="67"/>
      <c r="I1202" s="68"/>
      <c r="J1202" s="68"/>
      <c r="K1202" s="67" t="s">
        <v>10501</v>
      </c>
      <c r="L1202" s="71"/>
      <c r="M1202" s="72">
        <v>1656.3890380859375</v>
      </c>
      <c r="N1202" s="72">
        <v>9016.1474609375</v>
      </c>
      <c r="O1202" s="73"/>
      <c r="P1202" s="74"/>
      <c r="Q1202" s="74"/>
      <c r="R1202" s="84"/>
      <c r="S1202" s="48">
        <v>1</v>
      </c>
      <c r="T1202" s="48">
        <v>1</v>
      </c>
      <c r="U1202" s="49">
        <v>0</v>
      </c>
      <c r="V1202" s="49">
        <v>0</v>
      </c>
      <c r="W1202" s="49">
        <v>0</v>
      </c>
      <c r="X1202" s="49">
        <v>1</v>
      </c>
      <c r="Y1202" s="49">
        <v>0</v>
      </c>
      <c r="Z1202" s="49" t="s">
        <v>10536</v>
      </c>
      <c r="AA1202" s="69">
        <v>1202</v>
      </c>
      <c r="AB1202" s="69"/>
      <c r="AC1202" s="70"/>
      <c r="AD1202" s="76">
        <v>92</v>
      </c>
      <c r="AE1202" s="76">
        <v>47</v>
      </c>
      <c r="AF1202" s="76">
        <v>17857</v>
      </c>
      <c r="AG1202" s="76">
        <v>230</v>
      </c>
      <c r="AH1202" s="76"/>
      <c r="AI1202" s="76" t="s">
        <v>5631</v>
      </c>
      <c r="AJ1202" s="76" t="s">
        <v>6331</v>
      </c>
      <c r="AK1202" s="81" t="s">
        <v>6839</v>
      </c>
      <c r="AL1202" s="76"/>
      <c r="AM1202" s="78">
        <v>40388.361331018517</v>
      </c>
      <c r="AN1202" s="76" t="s">
        <v>8071</v>
      </c>
      <c r="AO1202" s="81" t="s">
        <v>9271</v>
      </c>
      <c r="AP1202" s="76" t="s">
        <v>66</v>
      </c>
      <c r="AQ1202" s="48"/>
      <c r="AR1202" s="48"/>
      <c r="AS1202" s="48"/>
      <c r="AT1202" s="48"/>
      <c r="AU1202" s="48"/>
      <c r="AV1202" s="48"/>
      <c r="AW1202" s="102" t="s">
        <v>11244</v>
      </c>
      <c r="AX1202" s="102" t="s">
        <v>11244</v>
      </c>
      <c r="AY1202" s="102" t="s">
        <v>11931</v>
      </c>
      <c r="AZ1202" s="102" t="s">
        <v>11931</v>
      </c>
      <c r="BA1202" s="2"/>
      <c r="BB1202" s="3"/>
      <c r="BC1202" s="3"/>
      <c r="BD1202" s="3"/>
      <c r="BE1202" s="3"/>
    </row>
    <row r="1203" spans="1:57" x14ac:dyDescent="0.3">
      <c r="A1203" s="62" t="s">
        <v>1141</v>
      </c>
      <c r="B1203" s="63"/>
      <c r="C1203" s="63"/>
      <c r="D1203" s="64"/>
      <c r="E1203" s="66"/>
      <c r="F1203" s="98" t="s">
        <v>8041</v>
      </c>
      <c r="G1203" s="63"/>
      <c r="H1203" s="67"/>
      <c r="I1203" s="68"/>
      <c r="J1203" s="68"/>
      <c r="K1203" s="67" t="s">
        <v>10502</v>
      </c>
      <c r="L1203" s="71"/>
      <c r="M1203" s="72">
        <v>3201.036376953125</v>
      </c>
      <c r="N1203" s="72">
        <v>4614.9228515625</v>
      </c>
      <c r="O1203" s="73"/>
      <c r="P1203" s="74"/>
      <c r="Q1203" s="74"/>
      <c r="R1203" s="84"/>
      <c r="S1203" s="48">
        <v>0</v>
      </c>
      <c r="T1203" s="48">
        <v>1</v>
      </c>
      <c r="U1203" s="49">
        <v>0</v>
      </c>
      <c r="V1203" s="49">
        <v>0.2</v>
      </c>
      <c r="W1203" s="49">
        <v>0</v>
      </c>
      <c r="X1203" s="49">
        <v>0.693693</v>
      </c>
      <c r="Y1203" s="49">
        <v>0</v>
      </c>
      <c r="Z1203" s="49">
        <v>0</v>
      </c>
      <c r="AA1203" s="69">
        <v>1203</v>
      </c>
      <c r="AB1203" s="69"/>
      <c r="AC1203" s="70"/>
      <c r="AD1203" s="76">
        <v>229</v>
      </c>
      <c r="AE1203" s="76">
        <v>63</v>
      </c>
      <c r="AF1203" s="76">
        <v>14714</v>
      </c>
      <c r="AG1203" s="76">
        <v>21010</v>
      </c>
      <c r="AH1203" s="76"/>
      <c r="AI1203" s="76" t="s">
        <v>5632</v>
      </c>
      <c r="AJ1203" s="76"/>
      <c r="AK1203" s="76"/>
      <c r="AL1203" s="76"/>
      <c r="AM1203" s="78">
        <v>42510.437384259261</v>
      </c>
      <c r="AN1203" s="76" t="s">
        <v>8071</v>
      </c>
      <c r="AO1203" s="81" t="s">
        <v>9272</v>
      </c>
      <c r="AP1203" s="76" t="s">
        <v>66</v>
      </c>
      <c r="AQ1203" s="48" t="s">
        <v>2209</v>
      </c>
      <c r="AR1203" s="48" t="s">
        <v>2209</v>
      </c>
      <c r="AS1203" s="48" t="s">
        <v>2369</v>
      </c>
      <c r="AT1203" s="48" t="s">
        <v>2369</v>
      </c>
      <c r="AU1203" s="48" t="s">
        <v>2390</v>
      </c>
      <c r="AV1203" s="48" t="s">
        <v>2390</v>
      </c>
      <c r="AW1203" s="102" t="s">
        <v>10859</v>
      </c>
      <c r="AX1203" s="102" t="s">
        <v>10859</v>
      </c>
      <c r="AY1203" s="102" t="s">
        <v>11547</v>
      </c>
      <c r="AZ1203" s="102" t="s">
        <v>11547</v>
      </c>
      <c r="BA1203" s="2"/>
      <c r="BB1203" s="3"/>
      <c r="BC1203" s="3"/>
      <c r="BD1203" s="3"/>
      <c r="BE1203" s="3"/>
    </row>
    <row r="1204" spans="1:57" x14ac:dyDescent="0.3">
      <c r="A1204" s="62" t="s">
        <v>1142</v>
      </c>
      <c r="B1204" s="63"/>
      <c r="C1204" s="63"/>
      <c r="D1204" s="64"/>
      <c r="E1204" s="66"/>
      <c r="F1204" s="98" t="s">
        <v>8042</v>
      </c>
      <c r="G1204" s="63"/>
      <c r="H1204" s="67"/>
      <c r="I1204" s="68"/>
      <c r="J1204" s="68"/>
      <c r="K1204" s="67" t="s">
        <v>10503</v>
      </c>
      <c r="L1204" s="71"/>
      <c r="M1204" s="72">
        <v>5864.56103515625</v>
      </c>
      <c r="N1204" s="72">
        <v>9068.8818359375</v>
      </c>
      <c r="O1204" s="73"/>
      <c r="P1204" s="74"/>
      <c r="Q1204" s="74"/>
      <c r="R1204" s="84"/>
      <c r="S1204" s="48">
        <v>1</v>
      </c>
      <c r="T1204" s="48">
        <v>1</v>
      </c>
      <c r="U1204" s="49">
        <v>0</v>
      </c>
      <c r="V1204" s="49">
        <v>0</v>
      </c>
      <c r="W1204" s="49">
        <v>0</v>
      </c>
      <c r="X1204" s="49">
        <v>1</v>
      </c>
      <c r="Y1204" s="49">
        <v>0</v>
      </c>
      <c r="Z1204" s="49" t="s">
        <v>10536</v>
      </c>
      <c r="AA1204" s="69">
        <v>1204</v>
      </c>
      <c r="AB1204" s="69"/>
      <c r="AC1204" s="70"/>
      <c r="AD1204" s="76">
        <v>258</v>
      </c>
      <c r="AE1204" s="76">
        <v>1714</v>
      </c>
      <c r="AF1204" s="76">
        <v>19763</v>
      </c>
      <c r="AG1204" s="76">
        <v>1</v>
      </c>
      <c r="AH1204" s="76"/>
      <c r="AI1204" s="76" t="s">
        <v>5633</v>
      </c>
      <c r="AJ1204" s="76" t="s">
        <v>6332</v>
      </c>
      <c r="AK1204" s="81" t="s">
        <v>6840</v>
      </c>
      <c r="AL1204" s="76"/>
      <c r="AM1204" s="78">
        <v>41480.782881944448</v>
      </c>
      <c r="AN1204" s="76" t="s">
        <v>8071</v>
      </c>
      <c r="AO1204" s="81" t="s">
        <v>9273</v>
      </c>
      <c r="AP1204" s="76" t="s">
        <v>66</v>
      </c>
      <c r="AQ1204" s="48" t="s">
        <v>2344</v>
      </c>
      <c r="AR1204" s="48" t="s">
        <v>2344</v>
      </c>
      <c r="AS1204" s="48" t="s">
        <v>2386</v>
      </c>
      <c r="AT1204" s="48" t="s">
        <v>2386</v>
      </c>
      <c r="AU1204" s="48"/>
      <c r="AV1204" s="48"/>
      <c r="AW1204" s="102" t="s">
        <v>11245</v>
      </c>
      <c r="AX1204" s="102" t="s">
        <v>11245</v>
      </c>
      <c r="AY1204" s="102" t="s">
        <v>11932</v>
      </c>
      <c r="AZ1204" s="102" t="s">
        <v>11932</v>
      </c>
      <c r="BA1204" s="2"/>
      <c r="BB1204" s="3"/>
      <c r="BC1204" s="3"/>
      <c r="BD1204" s="3"/>
      <c r="BE1204" s="3"/>
    </row>
    <row r="1205" spans="1:57" x14ac:dyDescent="0.3">
      <c r="A1205" s="62" t="s">
        <v>1143</v>
      </c>
      <c r="B1205" s="63"/>
      <c r="C1205" s="63"/>
      <c r="D1205" s="64"/>
      <c r="E1205" s="66"/>
      <c r="F1205" s="98" t="s">
        <v>8043</v>
      </c>
      <c r="G1205" s="63"/>
      <c r="H1205" s="67"/>
      <c r="I1205" s="68"/>
      <c r="J1205" s="68"/>
      <c r="K1205" s="67" t="s">
        <v>10504</v>
      </c>
      <c r="L1205" s="71"/>
      <c r="M1205" s="72">
        <v>7947.6630859375</v>
      </c>
      <c r="N1205" s="72">
        <v>9377.9111328125</v>
      </c>
      <c r="O1205" s="73"/>
      <c r="P1205" s="74"/>
      <c r="Q1205" s="74"/>
      <c r="R1205" s="84"/>
      <c r="S1205" s="48">
        <v>1</v>
      </c>
      <c r="T1205" s="48">
        <v>1</v>
      </c>
      <c r="U1205" s="49">
        <v>0</v>
      </c>
      <c r="V1205" s="49">
        <v>0</v>
      </c>
      <c r="W1205" s="49">
        <v>0</v>
      </c>
      <c r="X1205" s="49">
        <v>1</v>
      </c>
      <c r="Y1205" s="49">
        <v>0</v>
      </c>
      <c r="Z1205" s="49" t="s">
        <v>10536</v>
      </c>
      <c r="AA1205" s="69">
        <v>1205</v>
      </c>
      <c r="AB1205" s="69"/>
      <c r="AC1205" s="70"/>
      <c r="AD1205" s="76">
        <v>364</v>
      </c>
      <c r="AE1205" s="76">
        <v>634</v>
      </c>
      <c r="AF1205" s="76">
        <v>25544</v>
      </c>
      <c r="AG1205" s="76">
        <v>2508</v>
      </c>
      <c r="AH1205" s="76"/>
      <c r="AI1205" s="76" t="s">
        <v>5634</v>
      </c>
      <c r="AJ1205" s="76" t="s">
        <v>6333</v>
      </c>
      <c r="AK1205" s="81" t="s">
        <v>6841</v>
      </c>
      <c r="AL1205" s="76"/>
      <c r="AM1205" s="78">
        <v>40537.806284722225</v>
      </c>
      <c r="AN1205" s="76" t="s">
        <v>8071</v>
      </c>
      <c r="AO1205" s="81" t="s">
        <v>9274</v>
      </c>
      <c r="AP1205" s="76" t="s">
        <v>66</v>
      </c>
      <c r="AQ1205" s="48"/>
      <c r="AR1205" s="48"/>
      <c r="AS1205" s="48"/>
      <c r="AT1205" s="48"/>
      <c r="AU1205" s="48"/>
      <c r="AV1205" s="48"/>
      <c r="AW1205" s="102" t="s">
        <v>11246</v>
      </c>
      <c r="AX1205" s="102" t="s">
        <v>11246</v>
      </c>
      <c r="AY1205" s="102" t="s">
        <v>11933</v>
      </c>
      <c r="AZ1205" s="102" t="s">
        <v>11933</v>
      </c>
      <c r="BA1205" s="2"/>
      <c r="BB1205" s="3"/>
      <c r="BC1205" s="3"/>
      <c r="BD1205" s="3"/>
      <c r="BE1205" s="3"/>
    </row>
    <row r="1206" spans="1:57" x14ac:dyDescent="0.3">
      <c r="A1206" s="62" t="s">
        <v>1145</v>
      </c>
      <c r="B1206" s="63"/>
      <c r="C1206" s="63"/>
      <c r="D1206" s="64"/>
      <c r="E1206" s="66"/>
      <c r="F1206" s="98" t="s">
        <v>8044</v>
      </c>
      <c r="G1206" s="63"/>
      <c r="H1206" s="67"/>
      <c r="I1206" s="68"/>
      <c r="J1206" s="68"/>
      <c r="K1206" s="67" t="s">
        <v>10505</v>
      </c>
      <c r="L1206" s="71"/>
      <c r="M1206" s="72">
        <v>422.80877685546875</v>
      </c>
      <c r="N1206" s="72">
        <v>5556.1142578125</v>
      </c>
      <c r="O1206" s="73"/>
      <c r="P1206" s="74"/>
      <c r="Q1206" s="74"/>
      <c r="R1206" s="84"/>
      <c r="S1206" s="48">
        <v>0</v>
      </c>
      <c r="T1206" s="48">
        <v>1</v>
      </c>
      <c r="U1206" s="49">
        <v>0</v>
      </c>
      <c r="V1206" s="49">
        <v>6.1729999999999997E-3</v>
      </c>
      <c r="W1206" s="49">
        <v>0</v>
      </c>
      <c r="X1206" s="49">
        <v>0.54322700000000002</v>
      </c>
      <c r="Y1206" s="49">
        <v>0</v>
      </c>
      <c r="Z1206" s="49">
        <v>0</v>
      </c>
      <c r="AA1206" s="69">
        <v>1206</v>
      </c>
      <c r="AB1206" s="69"/>
      <c r="AC1206" s="70"/>
      <c r="AD1206" s="76">
        <v>670</v>
      </c>
      <c r="AE1206" s="76">
        <v>37</v>
      </c>
      <c r="AF1206" s="76">
        <v>1155</v>
      </c>
      <c r="AG1206" s="76">
        <v>2128</v>
      </c>
      <c r="AH1206" s="76"/>
      <c r="AI1206" s="76"/>
      <c r="AJ1206" s="76"/>
      <c r="AK1206" s="76"/>
      <c r="AL1206" s="76"/>
      <c r="AM1206" s="78">
        <v>41268.681909722225</v>
      </c>
      <c r="AN1206" s="76" t="s">
        <v>8071</v>
      </c>
      <c r="AO1206" s="81" t="s">
        <v>9275</v>
      </c>
      <c r="AP1206" s="76" t="s">
        <v>66</v>
      </c>
      <c r="AQ1206" s="48"/>
      <c r="AR1206" s="48"/>
      <c r="AS1206" s="48"/>
      <c r="AT1206" s="48"/>
      <c r="AU1206" s="48"/>
      <c r="AV1206" s="48"/>
      <c r="AW1206" s="102" t="s">
        <v>10901</v>
      </c>
      <c r="AX1206" s="102" t="s">
        <v>10901</v>
      </c>
      <c r="AY1206" s="102" t="s">
        <v>11589</v>
      </c>
      <c r="AZ1206" s="102" t="s">
        <v>11589</v>
      </c>
      <c r="BA1206" s="2"/>
      <c r="BB1206" s="3"/>
      <c r="BC1206" s="3"/>
      <c r="BD1206" s="3"/>
      <c r="BE1206" s="3"/>
    </row>
    <row r="1207" spans="1:57" x14ac:dyDescent="0.3">
      <c r="A1207" s="62" t="s">
        <v>1146</v>
      </c>
      <c r="B1207" s="63"/>
      <c r="C1207" s="63"/>
      <c r="D1207" s="64"/>
      <c r="E1207" s="66"/>
      <c r="F1207" s="98" t="s">
        <v>8045</v>
      </c>
      <c r="G1207" s="63"/>
      <c r="H1207" s="67"/>
      <c r="I1207" s="68"/>
      <c r="J1207" s="68"/>
      <c r="K1207" s="67" t="s">
        <v>10506</v>
      </c>
      <c r="L1207" s="71"/>
      <c r="M1207" s="72">
        <v>1717.7581787109375</v>
      </c>
      <c r="N1207" s="72">
        <v>9493.1474609375</v>
      </c>
      <c r="O1207" s="73"/>
      <c r="P1207" s="74"/>
      <c r="Q1207" s="74"/>
      <c r="R1207" s="84"/>
      <c r="S1207" s="48">
        <v>1</v>
      </c>
      <c r="T1207" s="48">
        <v>1</v>
      </c>
      <c r="U1207" s="49">
        <v>0</v>
      </c>
      <c r="V1207" s="49">
        <v>0</v>
      </c>
      <c r="W1207" s="49">
        <v>0</v>
      </c>
      <c r="X1207" s="49">
        <v>1</v>
      </c>
      <c r="Y1207" s="49">
        <v>0</v>
      </c>
      <c r="Z1207" s="49" t="s">
        <v>10536</v>
      </c>
      <c r="AA1207" s="69">
        <v>1207</v>
      </c>
      <c r="AB1207" s="69"/>
      <c r="AC1207" s="70"/>
      <c r="AD1207" s="76">
        <v>283</v>
      </c>
      <c r="AE1207" s="76">
        <v>156</v>
      </c>
      <c r="AF1207" s="76">
        <v>6219</v>
      </c>
      <c r="AG1207" s="76">
        <v>5512</v>
      </c>
      <c r="AH1207" s="76"/>
      <c r="AI1207" s="76" t="s">
        <v>5635</v>
      </c>
      <c r="AJ1207" s="76"/>
      <c r="AK1207" s="76"/>
      <c r="AL1207" s="76"/>
      <c r="AM1207" s="78">
        <v>42299.741678240738</v>
      </c>
      <c r="AN1207" s="76" t="s">
        <v>8071</v>
      </c>
      <c r="AO1207" s="81" t="s">
        <v>9276</v>
      </c>
      <c r="AP1207" s="76" t="s">
        <v>66</v>
      </c>
      <c r="AQ1207" s="48"/>
      <c r="AR1207" s="48"/>
      <c r="AS1207" s="48"/>
      <c r="AT1207" s="48"/>
      <c r="AU1207" s="48"/>
      <c r="AV1207" s="48"/>
      <c r="AW1207" s="102" t="s">
        <v>11247</v>
      </c>
      <c r="AX1207" s="102" t="s">
        <v>11247</v>
      </c>
      <c r="AY1207" s="102" t="s">
        <v>11934</v>
      </c>
      <c r="AZ1207" s="102" t="s">
        <v>11934</v>
      </c>
      <c r="BA1207" s="2"/>
      <c r="BB1207" s="3"/>
      <c r="BC1207" s="3"/>
      <c r="BD1207" s="3"/>
      <c r="BE1207" s="3"/>
    </row>
    <row r="1208" spans="1:57" x14ac:dyDescent="0.3">
      <c r="A1208" s="62" t="s">
        <v>1147</v>
      </c>
      <c r="B1208" s="63"/>
      <c r="C1208" s="63"/>
      <c r="D1208" s="64"/>
      <c r="E1208" s="66"/>
      <c r="F1208" s="98" t="s">
        <v>8046</v>
      </c>
      <c r="G1208" s="63"/>
      <c r="H1208" s="67"/>
      <c r="I1208" s="68"/>
      <c r="J1208" s="68"/>
      <c r="K1208" s="67" t="s">
        <v>10507</v>
      </c>
      <c r="L1208" s="71"/>
      <c r="M1208" s="72">
        <v>6994.47216796875</v>
      </c>
      <c r="N1208" s="72">
        <v>9435.515625</v>
      </c>
      <c r="O1208" s="73"/>
      <c r="P1208" s="74"/>
      <c r="Q1208" s="74"/>
      <c r="R1208" s="84"/>
      <c r="S1208" s="48">
        <v>1</v>
      </c>
      <c r="T1208" s="48">
        <v>1</v>
      </c>
      <c r="U1208" s="49">
        <v>0</v>
      </c>
      <c r="V1208" s="49">
        <v>0</v>
      </c>
      <c r="W1208" s="49">
        <v>0</v>
      </c>
      <c r="X1208" s="49">
        <v>1</v>
      </c>
      <c r="Y1208" s="49">
        <v>0</v>
      </c>
      <c r="Z1208" s="49" t="s">
        <v>10536</v>
      </c>
      <c r="AA1208" s="69">
        <v>1208</v>
      </c>
      <c r="AB1208" s="69"/>
      <c r="AC1208" s="70"/>
      <c r="AD1208" s="76">
        <v>442</v>
      </c>
      <c r="AE1208" s="76">
        <v>120</v>
      </c>
      <c r="AF1208" s="76">
        <v>5832</v>
      </c>
      <c r="AG1208" s="76">
        <v>13258</v>
      </c>
      <c r="AH1208" s="76"/>
      <c r="AI1208" s="76" t="s">
        <v>5636</v>
      </c>
      <c r="AJ1208" s="76" t="s">
        <v>6334</v>
      </c>
      <c r="AK1208" s="76"/>
      <c r="AL1208" s="76"/>
      <c r="AM1208" s="78">
        <v>43487.892812500002</v>
      </c>
      <c r="AN1208" s="76" t="s">
        <v>8071</v>
      </c>
      <c r="AO1208" s="81" t="s">
        <v>9277</v>
      </c>
      <c r="AP1208" s="76" t="s">
        <v>66</v>
      </c>
      <c r="AQ1208" s="48"/>
      <c r="AR1208" s="48"/>
      <c r="AS1208" s="48"/>
      <c r="AT1208" s="48"/>
      <c r="AU1208" s="48"/>
      <c r="AV1208" s="48"/>
      <c r="AW1208" s="102" t="s">
        <v>11248</v>
      </c>
      <c r="AX1208" s="102" t="s">
        <v>11248</v>
      </c>
      <c r="AY1208" s="102" t="s">
        <v>11935</v>
      </c>
      <c r="AZ1208" s="102" t="s">
        <v>11935</v>
      </c>
      <c r="BA1208" s="2"/>
      <c r="BB1208" s="3"/>
      <c r="BC1208" s="3"/>
      <c r="BD1208" s="3"/>
      <c r="BE1208" s="3"/>
    </row>
    <row r="1209" spans="1:57" x14ac:dyDescent="0.3">
      <c r="A1209" s="62" t="s">
        <v>1148</v>
      </c>
      <c r="B1209" s="63"/>
      <c r="C1209" s="63"/>
      <c r="D1209" s="64"/>
      <c r="E1209" s="66"/>
      <c r="F1209" s="98" t="s">
        <v>8047</v>
      </c>
      <c r="G1209" s="63"/>
      <c r="H1209" s="67"/>
      <c r="I1209" s="68"/>
      <c r="J1209" s="68"/>
      <c r="K1209" s="67" t="s">
        <v>10508</v>
      </c>
      <c r="L1209" s="71"/>
      <c r="M1209" s="72">
        <v>1905.9322509765625</v>
      </c>
      <c r="N1209" s="72">
        <v>6984.74853515625</v>
      </c>
      <c r="O1209" s="73"/>
      <c r="P1209" s="74"/>
      <c r="Q1209" s="74"/>
      <c r="R1209" s="84"/>
      <c r="S1209" s="48">
        <v>0</v>
      </c>
      <c r="T1209" s="48">
        <v>1</v>
      </c>
      <c r="U1209" s="49">
        <v>0</v>
      </c>
      <c r="V1209" s="49">
        <v>9.7090000000000006E-3</v>
      </c>
      <c r="W1209" s="49">
        <v>1.8818999999999999E-2</v>
      </c>
      <c r="X1209" s="49">
        <v>0.54937599999999998</v>
      </c>
      <c r="Y1209" s="49">
        <v>0</v>
      </c>
      <c r="Z1209" s="49">
        <v>0</v>
      </c>
      <c r="AA1209" s="69">
        <v>1209</v>
      </c>
      <c r="AB1209" s="69"/>
      <c r="AC1209" s="70"/>
      <c r="AD1209" s="76">
        <v>1048</v>
      </c>
      <c r="AE1209" s="76">
        <v>226</v>
      </c>
      <c r="AF1209" s="76">
        <v>37036</v>
      </c>
      <c r="AG1209" s="76">
        <v>3620</v>
      </c>
      <c r="AH1209" s="76"/>
      <c r="AI1209" s="76" t="s">
        <v>5637</v>
      </c>
      <c r="AJ1209" s="76" t="s">
        <v>6335</v>
      </c>
      <c r="AK1209" s="81" t="s">
        <v>6842</v>
      </c>
      <c r="AL1209" s="76"/>
      <c r="AM1209" s="78">
        <v>41227.839050925926</v>
      </c>
      <c r="AN1209" s="76" t="s">
        <v>8071</v>
      </c>
      <c r="AO1209" s="81" t="s">
        <v>9278</v>
      </c>
      <c r="AP1209" s="76" t="s">
        <v>66</v>
      </c>
      <c r="AQ1209" s="48"/>
      <c r="AR1209" s="48"/>
      <c r="AS1209" s="48"/>
      <c r="AT1209" s="48"/>
      <c r="AU1209" s="48"/>
      <c r="AV1209" s="48"/>
      <c r="AW1209" s="102" t="s">
        <v>10629</v>
      </c>
      <c r="AX1209" s="102" t="s">
        <v>10629</v>
      </c>
      <c r="AY1209" s="102" t="s">
        <v>11318</v>
      </c>
      <c r="AZ1209" s="102" t="s">
        <v>11318</v>
      </c>
      <c r="BA1209" s="2"/>
      <c r="BB1209" s="3"/>
      <c r="BC1209" s="3"/>
      <c r="BD1209" s="3"/>
      <c r="BE1209" s="3"/>
    </row>
    <row r="1210" spans="1:57" x14ac:dyDescent="0.3">
      <c r="A1210" s="62" t="s">
        <v>1149</v>
      </c>
      <c r="B1210" s="63"/>
      <c r="C1210" s="63"/>
      <c r="D1210" s="64"/>
      <c r="E1210" s="66"/>
      <c r="F1210" s="98" t="s">
        <v>8048</v>
      </c>
      <c r="G1210" s="63"/>
      <c r="H1210" s="67"/>
      <c r="I1210" s="68"/>
      <c r="J1210" s="68"/>
      <c r="K1210" s="67" t="s">
        <v>10509</v>
      </c>
      <c r="L1210" s="71"/>
      <c r="M1210" s="72">
        <v>5654.88916015625</v>
      </c>
      <c r="N1210" s="72">
        <v>9159.744140625</v>
      </c>
      <c r="O1210" s="73"/>
      <c r="P1210" s="74"/>
      <c r="Q1210" s="74"/>
      <c r="R1210" s="84"/>
      <c r="S1210" s="48">
        <v>1</v>
      </c>
      <c r="T1210" s="48">
        <v>1</v>
      </c>
      <c r="U1210" s="49">
        <v>0</v>
      </c>
      <c r="V1210" s="49">
        <v>0</v>
      </c>
      <c r="W1210" s="49">
        <v>0</v>
      </c>
      <c r="X1210" s="49">
        <v>1</v>
      </c>
      <c r="Y1210" s="49">
        <v>0</v>
      </c>
      <c r="Z1210" s="49" t="s">
        <v>10536</v>
      </c>
      <c r="AA1210" s="69">
        <v>1210</v>
      </c>
      <c r="AB1210" s="69"/>
      <c r="AC1210" s="70"/>
      <c r="AD1210" s="76">
        <v>111</v>
      </c>
      <c r="AE1210" s="76">
        <v>59</v>
      </c>
      <c r="AF1210" s="76">
        <v>268</v>
      </c>
      <c r="AG1210" s="76">
        <v>142</v>
      </c>
      <c r="AH1210" s="76"/>
      <c r="AI1210" s="76" t="s">
        <v>5638</v>
      </c>
      <c r="AJ1210" s="76"/>
      <c r="AK1210" s="76"/>
      <c r="AL1210" s="76"/>
      <c r="AM1210" s="78">
        <v>43760.01972222222</v>
      </c>
      <c r="AN1210" s="76" t="s">
        <v>8071</v>
      </c>
      <c r="AO1210" s="81" t="s">
        <v>9279</v>
      </c>
      <c r="AP1210" s="76" t="s">
        <v>66</v>
      </c>
      <c r="AQ1210" s="48"/>
      <c r="AR1210" s="48"/>
      <c r="AS1210" s="48"/>
      <c r="AT1210" s="48"/>
      <c r="AU1210" s="48"/>
      <c r="AV1210" s="48"/>
      <c r="AW1210" s="102" t="s">
        <v>11249</v>
      </c>
      <c r="AX1210" s="102" t="s">
        <v>11249</v>
      </c>
      <c r="AY1210" s="102" t="s">
        <v>11936</v>
      </c>
      <c r="AZ1210" s="102" t="s">
        <v>11936</v>
      </c>
      <c r="BA1210" s="2"/>
      <c r="BB1210" s="3"/>
      <c r="BC1210" s="3"/>
      <c r="BD1210" s="3"/>
      <c r="BE1210" s="3"/>
    </row>
    <row r="1211" spans="1:57" x14ac:dyDescent="0.3">
      <c r="A1211" s="62" t="s">
        <v>1150</v>
      </c>
      <c r="B1211" s="63"/>
      <c r="C1211" s="63"/>
      <c r="D1211" s="64"/>
      <c r="E1211" s="66"/>
      <c r="F1211" s="98" t="s">
        <v>8049</v>
      </c>
      <c r="G1211" s="63"/>
      <c r="H1211" s="67"/>
      <c r="I1211" s="68"/>
      <c r="J1211" s="68"/>
      <c r="K1211" s="67" t="s">
        <v>10510</v>
      </c>
      <c r="L1211" s="71"/>
      <c r="M1211" s="72">
        <v>3152.607666015625</v>
      </c>
      <c r="N1211" s="72">
        <v>9121.6923828125</v>
      </c>
      <c r="O1211" s="73"/>
      <c r="P1211" s="74"/>
      <c r="Q1211" s="74"/>
      <c r="R1211" s="84"/>
      <c r="S1211" s="48">
        <v>1</v>
      </c>
      <c r="T1211" s="48">
        <v>1</v>
      </c>
      <c r="U1211" s="49">
        <v>0</v>
      </c>
      <c r="V1211" s="49">
        <v>0</v>
      </c>
      <c r="W1211" s="49">
        <v>0</v>
      </c>
      <c r="X1211" s="49">
        <v>1</v>
      </c>
      <c r="Y1211" s="49">
        <v>0</v>
      </c>
      <c r="Z1211" s="49" t="s">
        <v>10536</v>
      </c>
      <c r="AA1211" s="69">
        <v>1211</v>
      </c>
      <c r="AB1211" s="69"/>
      <c r="AC1211" s="70"/>
      <c r="AD1211" s="76">
        <v>1951</v>
      </c>
      <c r="AE1211" s="76">
        <v>2731</v>
      </c>
      <c r="AF1211" s="76">
        <v>261475</v>
      </c>
      <c r="AG1211" s="76">
        <v>12279</v>
      </c>
      <c r="AH1211" s="76"/>
      <c r="AI1211" s="76" t="s">
        <v>5639</v>
      </c>
      <c r="AJ1211" s="76" t="s">
        <v>5872</v>
      </c>
      <c r="AK1211" s="81" t="s">
        <v>6843</v>
      </c>
      <c r="AL1211" s="76"/>
      <c r="AM1211" s="78">
        <v>40515.7812037037</v>
      </c>
      <c r="AN1211" s="76" t="s">
        <v>8071</v>
      </c>
      <c r="AO1211" s="81" t="s">
        <v>9280</v>
      </c>
      <c r="AP1211" s="76" t="s">
        <v>66</v>
      </c>
      <c r="AQ1211" s="48"/>
      <c r="AR1211" s="48"/>
      <c r="AS1211" s="48"/>
      <c r="AT1211" s="48"/>
      <c r="AU1211" s="48" t="s">
        <v>2446</v>
      </c>
      <c r="AV1211" s="48" t="s">
        <v>2446</v>
      </c>
      <c r="AW1211" s="102" t="s">
        <v>11250</v>
      </c>
      <c r="AX1211" s="102" t="s">
        <v>11250</v>
      </c>
      <c r="AY1211" s="102" t="s">
        <v>11937</v>
      </c>
      <c r="AZ1211" s="102" t="s">
        <v>11937</v>
      </c>
      <c r="BA1211" s="2"/>
      <c r="BB1211" s="3"/>
      <c r="BC1211" s="3"/>
      <c r="BD1211" s="3"/>
      <c r="BE1211" s="3"/>
    </row>
    <row r="1212" spans="1:57" x14ac:dyDescent="0.3">
      <c r="A1212" s="62" t="s">
        <v>1151</v>
      </c>
      <c r="B1212" s="63"/>
      <c r="C1212" s="63"/>
      <c r="D1212" s="64"/>
      <c r="E1212" s="66"/>
      <c r="F1212" s="98" t="s">
        <v>8050</v>
      </c>
      <c r="G1212" s="63"/>
      <c r="H1212" s="67"/>
      <c r="I1212" s="68"/>
      <c r="J1212" s="68"/>
      <c r="K1212" s="67" t="s">
        <v>10511</v>
      </c>
      <c r="L1212" s="71"/>
      <c r="M1212" s="72">
        <v>7344.9443359375</v>
      </c>
      <c r="N1212" s="72">
        <v>4053.648681640625</v>
      </c>
      <c r="O1212" s="73"/>
      <c r="P1212" s="74"/>
      <c r="Q1212" s="74"/>
      <c r="R1212" s="84"/>
      <c r="S1212" s="48">
        <v>0</v>
      </c>
      <c r="T1212" s="48">
        <v>1</v>
      </c>
      <c r="U1212" s="49">
        <v>0</v>
      </c>
      <c r="V1212" s="49">
        <v>0.33333299999999999</v>
      </c>
      <c r="W1212" s="49">
        <v>0</v>
      </c>
      <c r="X1212" s="49">
        <v>0.77027000000000001</v>
      </c>
      <c r="Y1212" s="49">
        <v>0</v>
      </c>
      <c r="Z1212" s="49">
        <v>0</v>
      </c>
      <c r="AA1212" s="69">
        <v>1212</v>
      </c>
      <c r="AB1212" s="69"/>
      <c r="AC1212" s="70"/>
      <c r="AD1212" s="76">
        <v>105</v>
      </c>
      <c r="AE1212" s="76">
        <v>78</v>
      </c>
      <c r="AF1212" s="76">
        <v>3774</v>
      </c>
      <c r="AG1212" s="76">
        <v>11626</v>
      </c>
      <c r="AH1212" s="76"/>
      <c r="AI1212" s="76" t="s">
        <v>5640</v>
      </c>
      <c r="AJ1212" s="76" t="s">
        <v>6336</v>
      </c>
      <c r="AK1212" s="76"/>
      <c r="AL1212" s="76"/>
      <c r="AM1212" s="78">
        <v>42800.713807870372</v>
      </c>
      <c r="AN1212" s="76" t="s">
        <v>8071</v>
      </c>
      <c r="AO1212" s="81" t="s">
        <v>9281</v>
      </c>
      <c r="AP1212" s="76" t="s">
        <v>66</v>
      </c>
      <c r="AQ1212" s="48"/>
      <c r="AR1212" s="48"/>
      <c r="AS1212" s="48"/>
      <c r="AT1212" s="48"/>
      <c r="AU1212" s="48"/>
      <c r="AV1212" s="48"/>
      <c r="AW1212" s="102" t="s">
        <v>11251</v>
      </c>
      <c r="AX1212" s="102" t="s">
        <v>11251</v>
      </c>
      <c r="AY1212" s="102" t="s">
        <v>11938</v>
      </c>
      <c r="AZ1212" s="102" t="s">
        <v>11938</v>
      </c>
      <c r="BA1212" s="2"/>
      <c r="BB1212" s="3"/>
      <c r="BC1212" s="3"/>
      <c r="BD1212" s="3"/>
      <c r="BE1212" s="3"/>
    </row>
    <row r="1213" spans="1:57" x14ac:dyDescent="0.3">
      <c r="A1213" s="62" t="s">
        <v>1152</v>
      </c>
      <c r="B1213" s="63"/>
      <c r="C1213" s="63"/>
      <c r="D1213" s="64"/>
      <c r="E1213" s="66"/>
      <c r="F1213" s="98" t="s">
        <v>8051</v>
      </c>
      <c r="G1213" s="63"/>
      <c r="H1213" s="67"/>
      <c r="I1213" s="68"/>
      <c r="J1213" s="68"/>
      <c r="K1213" s="67" t="s">
        <v>10512</v>
      </c>
      <c r="L1213" s="71"/>
      <c r="M1213" s="72">
        <v>921.35418701171875</v>
      </c>
      <c r="N1213" s="72">
        <v>3756.12939453125</v>
      </c>
      <c r="O1213" s="73"/>
      <c r="P1213" s="74"/>
      <c r="Q1213" s="74"/>
      <c r="R1213" s="84"/>
      <c r="S1213" s="48">
        <v>0</v>
      </c>
      <c r="T1213" s="48">
        <v>1</v>
      </c>
      <c r="U1213" s="49">
        <v>0</v>
      </c>
      <c r="V1213" s="49">
        <v>6.2890000000000003E-3</v>
      </c>
      <c r="W1213" s="49">
        <v>0</v>
      </c>
      <c r="X1213" s="49">
        <v>0.52194399999999996</v>
      </c>
      <c r="Y1213" s="49">
        <v>0</v>
      </c>
      <c r="Z1213" s="49">
        <v>0</v>
      </c>
      <c r="AA1213" s="69">
        <v>1213</v>
      </c>
      <c r="AB1213" s="69"/>
      <c r="AC1213" s="70"/>
      <c r="AD1213" s="76">
        <v>558</v>
      </c>
      <c r="AE1213" s="76">
        <v>54</v>
      </c>
      <c r="AF1213" s="76">
        <v>726</v>
      </c>
      <c r="AG1213" s="76">
        <v>489</v>
      </c>
      <c r="AH1213" s="76"/>
      <c r="AI1213" s="76" t="s">
        <v>5641</v>
      </c>
      <c r="AJ1213" s="76" t="s">
        <v>6337</v>
      </c>
      <c r="AK1213" s="76"/>
      <c r="AL1213" s="76"/>
      <c r="AM1213" s="78">
        <v>40129.111747685187</v>
      </c>
      <c r="AN1213" s="76" t="s">
        <v>8071</v>
      </c>
      <c r="AO1213" s="81" t="s">
        <v>9282</v>
      </c>
      <c r="AP1213" s="76" t="s">
        <v>66</v>
      </c>
      <c r="AQ1213" s="48" t="s">
        <v>2346</v>
      </c>
      <c r="AR1213" s="48" t="s">
        <v>2346</v>
      </c>
      <c r="AS1213" s="48" t="s">
        <v>2350</v>
      </c>
      <c r="AT1213" s="48" t="s">
        <v>2350</v>
      </c>
      <c r="AU1213" s="48"/>
      <c r="AV1213" s="48"/>
      <c r="AW1213" s="102" t="s">
        <v>11252</v>
      </c>
      <c r="AX1213" s="102" t="s">
        <v>11252</v>
      </c>
      <c r="AY1213" s="102" t="s">
        <v>11939</v>
      </c>
      <c r="AZ1213" s="102" t="s">
        <v>11939</v>
      </c>
      <c r="BA1213" s="2"/>
      <c r="BB1213" s="3"/>
      <c r="BC1213" s="3"/>
      <c r="BD1213" s="3"/>
      <c r="BE1213" s="3"/>
    </row>
    <row r="1214" spans="1:57" x14ac:dyDescent="0.3">
      <c r="A1214" s="62" t="s">
        <v>1153</v>
      </c>
      <c r="B1214" s="63"/>
      <c r="C1214" s="63"/>
      <c r="D1214" s="64"/>
      <c r="E1214" s="66"/>
      <c r="F1214" s="98" t="s">
        <v>8052</v>
      </c>
      <c r="G1214" s="63"/>
      <c r="H1214" s="67"/>
      <c r="I1214" s="68"/>
      <c r="J1214" s="68"/>
      <c r="K1214" s="67" t="s">
        <v>10513</v>
      </c>
      <c r="L1214" s="71"/>
      <c r="M1214" s="72">
        <v>1728.22216796875</v>
      </c>
      <c r="N1214" s="72">
        <v>1164.124755859375</v>
      </c>
      <c r="O1214" s="73"/>
      <c r="P1214" s="74"/>
      <c r="Q1214" s="74"/>
      <c r="R1214" s="84"/>
      <c r="S1214" s="48">
        <v>0</v>
      </c>
      <c r="T1214" s="48">
        <v>1</v>
      </c>
      <c r="U1214" s="49">
        <v>0</v>
      </c>
      <c r="V1214" s="49">
        <v>0.111111</v>
      </c>
      <c r="W1214" s="49">
        <v>0</v>
      </c>
      <c r="X1214" s="49">
        <v>0.58536600000000005</v>
      </c>
      <c r="Y1214" s="49">
        <v>0</v>
      </c>
      <c r="Z1214" s="49">
        <v>0</v>
      </c>
      <c r="AA1214" s="69">
        <v>1214</v>
      </c>
      <c r="AB1214" s="69"/>
      <c r="AC1214" s="70"/>
      <c r="AD1214" s="76">
        <v>363</v>
      </c>
      <c r="AE1214" s="76">
        <v>57</v>
      </c>
      <c r="AF1214" s="76">
        <v>1384</v>
      </c>
      <c r="AG1214" s="76">
        <v>669</v>
      </c>
      <c r="AH1214" s="76"/>
      <c r="AI1214" s="76" t="s">
        <v>5642</v>
      </c>
      <c r="AJ1214" s="76" t="s">
        <v>6338</v>
      </c>
      <c r="AK1214" s="81" t="s">
        <v>6844</v>
      </c>
      <c r="AL1214" s="76"/>
      <c r="AM1214" s="78">
        <v>41580.544328703705</v>
      </c>
      <c r="AN1214" s="76" t="s">
        <v>8071</v>
      </c>
      <c r="AO1214" s="81" t="s">
        <v>9283</v>
      </c>
      <c r="AP1214" s="76" t="s">
        <v>66</v>
      </c>
      <c r="AQ1214" s="48"/>
      <c r="AR1214" s="48"/>
      <c r="AS1214" s="48"/>
      <c r="AT1214" s="48"/>
      <c r="AU1214" s="48" t="s">
        <v>1239</v>
      </c>
      <c r="AV1214" s="48" t="s">
        <v>1239</v>
      </c>
      <c r="AW1214" s="102" t="s">
        <v>11253</v>
      </c>
      <c r="AX1214" s="102" t="s">
        <v>11253</v>
      </c>
      <c r="AY1214" s="102" t="s">
        <v>11940</v>
      </c>
      <c r="AZ1214" s="102" t="s">
        <v>11940</v>
      </c>
      <c r="BA1214" s="2"/>
      <c r="BB1214" s="3"/>
      <c r="BC1214" s="3"/>
      <c r="BD1214" s="3"/>
      <c r="BE1214" s="3"/>
    </row>
    <row r="1215" spans="1:57" x14ac:dyDescent="0.3">
      <c r="A1215" s="62" t="s">
        <v>1166</v>
      </c>
      <c r="B1215" s="63"/>
      <c r="C1215" s="63"/>
      <c r="D1215" s="64"/>
      <c r="E1215" s="66"/>
      <c r="F1215" s="98" t="s">
        <v>8053</v>
      </c>
      <c r="G1215" s="63"/>
      <c r="H1215" s="67"/>
      <c r="I1215" s="68"/>
      <c r="J1215" s="68"/>
      <c r="K1215" s="67" t="s">
        <v>10514</v>
      </c>
      <c r="L1215" s="71"/>
      <c r="M1215" s="72">
        <v>1970.72265625</v>
      </c>
      <c r="N1215" s="72">
        <v>1024.305419921875</v>
      </c>
      <c r="O1215" s="73"/>
      <c r="P1215" s="74"/>
      <c r="Q1215" s="74"/>
      <c r="R1215" s="84"/>
      <c r="S1215" s="48">
        <v>6</v>
      </c>
      <c r="T1215" s="48">
        <v>1</v>
      </c>
      <c r="U1215" s="49">
        <v>20</v>
      </c>
      <c r="V1215" s="49">
        <v>0.2</v>
      </c>
      <c r="W1215" s="49">
        <v>0</v>
      </c>
      <c r="X1215" s="49">
        <v>3.073169</v>
      </c>
      <c r="Y1215" s="49">
        <v>0</v>
      </c>
      <c r="Z1215" s="49">
        <v>0</v>
      </c>
      <c r="AA1215" s="69">
        <v>1215</v>
      </c>
      <c r="AB1215" s="69"/>
      <c r="AC1215" s="70"/>
      <c r="AD1215" s="76">
        <v>175</v>
      </c>
      <c r="AE1215" s="76">
        <v>123141</v>
      </c>
      <c r="AF1215" s="76">
        <v>15718</v>
      </c>
      <c r="AG1215" s="76">
        <v>6704</v>
      </c>
      <c r="AH1215" s="76"/>
      <c r="AI1215" s="76" t="s">
        <v>5643</v>
      </c>
      <c r="AJ1215" s="76" t="s">
        <v>6339</v>
      </c>
      <c r="AK1215" s="76"/>
      <c r="AL1215" s="76"/>
      <c r="AM1215" s="78">
        <v>42522.254745370374</v>
      </c>
      <c r="AN1215" s="76" t="s">
        <v>8071</v>
      </c>
      <c r="AO1215" s="81" t="s">
        <v>9284</v>
      </c>
      <c r="AP1215" s="76" t="s">
        <v>66</v>
      </c>
      <c r="AQ1215" s="48" t="s">
        <v>2349</v>
      </c>
      <c r="AR1215" s="48" t="s">
        <v>2349</v>
      </c>
      <c r="AS1215" s="48" t="s">
        <v>2350</v>
      </c>
      <c r="AT1215" s="48" t="s">
        <v>2350</v>
      </c>
      <c r="AU1215" s="48"/>
      <c r="AV1215" s="48"/>
      <c r="AW1215" s="102" t="s">
        <v>11254</v>
      </c>
      <c r="AX1215" s="102" t="s">
        <v>11254</v>
      </c>
      <c r="AY1215" s="102" t="s">
        <v>11941</v>
      </c>
      <c r="AZ1215" s="102" t="s">
        <v>11941</v>
      </c>
      <c r="BA1215" s="2"/>
      <c r="BB1215" s="3"/>
      <c r="BC1215" s="3"/>
      <c r="BD1215" s="3"/>
      <c r="BE1215" s="3"/>
    </row>
    <row r="1216" spans="1:57" x14ac:dyDescent="0.3">
      <c r="A1216" s="62" t="s">
        <v>1154</v>
      </c>
      <c r="B1216" s="63"/>
      <c r="C1216" s="63"/>
      <c r="D1216" s="64"/>
      <c r="E1216" s="66"/>
      <c r="F1216" s="98" t="s">
        <v>8054</v>
      </c>
      <c r="G1216" s="63"/>
      <c r="H1216" s="67"/>
      <c r="I1216" s="68"/>
      <c r="J1216" s="68"/>
      <c r="K1216" s="67" t="s">
        <v>10515</v>
      </c>
      <c r="L1216" s="71"/>
      <c r="M1216" s="72">
        <v>4824.67333984375</v>
      </c>
      <c r="N1216" s="72">
        <v>9501.166015625</v>
      </c>
      <c r="O1216" s="73"/>
      <c r="P1216" s="74"/>
      <c r="Q1216" s="74"/>
      <c r="R1216" s="84"/>
      <c r="S1216" s="48">
        <v>1</v>
      </c>
      <c r="T1216" s="48">
        <v>1</v>
      </c>
      <c r="U1216" s="49">
        <v>0</v>
      </c>
      <c r="V1216" s="49">
        <v>0</v>
      </c>
      <c r="W1216" s="49">
        <v>0</v>
      </c>
      <c r="X1216" s="49">
        <v>1</v>
      </c>
      <c r="Y1216" s="49">
        <v>0</v>
      </c>
      <c r="Z1216" s="49" t="s">
        <v>10536</v>
      </c>
      <c r="AA1216" s="69">
        <v>1216</v>
      </c>
      <c r="AB1216" s="69"/>
      <c r="AC1216" s="70"/>
      <c r="AD1216" s="76">
        <v>172</v>
      </c>
      <c r="AE1216" s="76">
        <v>6246</v>
      </c>
      <c r="AF1216" s="76">
        <v>172138</v>
      </c>
      <c r="AG1216" s="76">
        <v>1</v>
      </c>
      <c r="AH1216" s="76"/>
      <c r="AI1216" s="76" t="s">
        <v>5644</v>
      </c>
      <c r="AJ1216" s="76"/>
      <c r="AK1216" s="81" t="s">
        <v>6845</v>
      </c>
      <c r="AL1216" s="76"/>
      <c r="AM1216" s="78">
        <v>39895.468287037038</v>
      </c>
      <c r="AN1216" s="76" t="s">
        <v>8071</v>
      </c>
      <c r="AO1216" s="81" t="s">
        <v>9285</v>
      </c>
      <c r="AP1216" s="76" t="s">
        <v>66</v>
      </c>
      <c r="AQ1216" s="48" t="s">
        <v>2347</v>
      </c>
      <c r="AR1216" s="48" t="s">
        <v>2347</v>
      </c>
      <c r="AS1216" s="48" t="s">
        <v>2359</v>
      </c>
      <c r="AT1216" s="48" t="s">
        <v>2359</v>
      </c>
      <c r="AU1216" s="48"/>
      <c r="AV1216" s="48"/>
      <c r="AW1216" s="102" t="s">
        <v>11255</v>
      </c>
      <c r="AX1216" s="102" t="s">
        <v>11255</v>
      </c>
      <c r="AY1216" s="102" t="s">
        <v>11942</v>
      </c>
      <c r="AZ1216" s="102" t="s">
        <v>11942</v>
      </c>
      <c r="BA1216" s="2"/>
      <c r="BB1216" s="3"/>
      <c r="BC1216" s="3"/>
      <c r="BD1216" s="3"/>
      <c r="BE1216" s="3"/>
    </row>
    <row r="1217" spans="1:57" x14ac:dyDescent="0.3">
      <c r="A1217" s="62" t="s">
        <v>1155</v>
      </c>
      <c r="B1217" s="63"/>
      <c r="C1217" s="63"/>
      <c r="D1217" s="64"/>
      <c r="E1217" s="66"/>
      <c r="F1217" s="98" t="s">
        <v>8055</v>
      </c>
      <c r="G1217" s="63"/>
      <c r="H1217" s="67"/>
      <c r="I1217" s="68"/>
      <c r="J1217" s="68"/>
      <c r="K1217" s="67" t="s">
        <v>10516</v>
      </c>
      <c r="L1217" s="71"/>
      <c r="M1217" s="72">
        <v>6967.896484375</v>
      </c>
      <c r="N1217" s="72">
        <v>9660.388671875</v>
      </c>
      <c r="O1217" s="73"/>
      <c r="P1217" s="74"/>
      <c r="Q1217" s="74"/>
      <c r="R1217" s="84"/>
      <c r="S1217" s="48">
        <v>1</v>
      </c>
      <c r="T1217" s="48">
        <v>1</v>
      </c>
      <c r="U1217" s="49">
        <v>0</v>
      </c>
      <c r="V1217" s="49">
        <v>0</v>
      </c>
      <c r="W1217" s="49">
        <v>0</v>
      </c>
      <c r="X1217" s="49">
        <v>1</v>
      </c>
      <c r="Y1217" s="49">
        <v>0</v>
      </c>
      <c r="Z1217" s="49" t="s">
        <v>10536</v>
      </c>
      <c r="AA1217" s="69">
        <v>1217</v>
      </c>
      <c r="AB1217" s="69"/>
      <c r="AC1217" s="70"/>
      <c r="AD1217" s="76">
        <v>237</v>
      </c>
      <c r="AE1217" s="76">
        <v>419</v>
      </c>
      <c r="AF1217" s="76">
        <v>59493</v>
      </c>
      <c r="AG1217" s="76">
        <v>6094</v>
      </c>
      <c r="AH1217" s="76"/>
      <c r="AI1217" s="76"/>
      <c r="AJ1217" s="76" t="s">
        <v>5747</v>
      </c>
      <c r="AK1217" s="76"/>
      <c r="AL1217" s="76"/>
      <c r="AM1217" s="78">
        <v>41112.887442129628</v>
      </c>
      <c r="AN1217" s="76" t="s">
        <v>8071</v>
      </c>
      <c r="AO1217" s="81" t="s">
        <v>9286</v>
      </c>
      <c r="AP1217" s="76" t="s">
        <v>66</v>
      </c>
      <c r="AQ1217" s="48"/>
      <c r="AR1217" s="48"/>
      <c r="AS1217" s="48"/>
      <c r="AT1217" s="48"/>
      <c r="AU1217" s="48"/>
      <c r="AV1217" s="48"/>
      <c r="AW1217" s="102" t="s">
        <v>11256</v>
      </c>
      <c r="AX1217" s="102" t="s">
        <v>11256</v>
      </c>
      <c r="AY1217" s="102" t="s">
        <v>11943</v>
      </c>
      <c r="AZ1217" s="102" t="s">
        <v>11943</v>
      </c>
      <c r="BA1217" s="2"/>
      <c r="BB1217" s="3"/>
      <c r="BC1217" s="3"/>
      <c r="BD1217" s="3"/>
      <c r="BE1217" s="3"/>
    </row>
    <row r="1218" spans="1:57" x14ac:dyDescent="0.3">
      <c r="A1218" s="62" t="s">
        <v>1156</v>
      </c>
      <c r="B1218" s="63"/>
      <c r="C1218" s="63"/>
      <c r="D1218" s="64"/>
      <c r="E1218" s="66"/>
      <c r="F1218" s="98" t="s">
        <v>8056</v>
      </c>
      <c r="G1218" s="63"/>
      <c r="H1218" s="67"/>
      <c r="I1218" s="68"/>
      <c r="J1218" s="68"/>
      <c r="K1218" s="67" t="s">
        <v>10517</v>
      </c>
      <c r="L1218" s="71"/>
      <c r="M1218" s="72">
        <v>4683.1240234375</v>
      </c>
      <c r="N1218" s="72">
        <v>9193.1298828125</v>
      </c>
      <c r="O1218" s="73"/>
      <c r="P1218" s="74"/>
      <c r="Q1218" s="74"/>
      <c r="R1218" s="84"/>
      <c r="S1218" s="48">
        <v>1</v>
      </c>
      <c r="T1218" s="48">
        <v>1</v>
      </c>
      <c r="U1218" s="49">
        <v>0</v>
      </c>
      <c r="V1218" s="49">
        <v>0</v>
      </c>
      <c r="W1218" s="49">
        <v>0</v>
      </c>
      <c r="X1218" s="49">
        <v>1</v>
      </c>
      <c r="Y1218" s="49">
        <v>0</v>
      </c>
      <c r="Z1218" s="49" t="s">
        <v>10536</v>
      </c>
      <c r="AA1218" s="69">
        <v>1218</v>
      </c>
      <c r="AB1218" s="69"/>
      <c r="AC1218" s="70"/>
      <c r="AD1218" s="76">
        <v>478</v>
      </c>
      <c r="AE1218" s="76">
        <v>217</v>
      </c>
      <c r="AF1218" s="76">
        <v>41433</v>
      </c>
      <c r="AG1218" s="76">
        <v>5952</v>
      </c>
      <c r="AH1218" s="76"/>
      <c r="AI1218" s="76" t="s">
        <v>5645</v>
      </c>
      <c r="AJ1218" s="76" t="s">
        <v>6340</v>
      </c>
      <c r="AK1218" s="81" t="s">
        <v>6846</v>
      </c>
      <c r="AL1218" s="76"/>
      <c r="AM1218" s="78">
        <v>40227.558969907404</v>
      </c>
      <c r="AN1218" s="76" t="s">
        <v>8071</v>
      </c>
      <c r="AO1218" s="81" t="s">
        <v>9287</v>
      </c>
      <c r="AP1218" s="76" t="s">
        <v>66</v>
      </c>
      <c r="AQ1218" s="48" t="s">
        <v>2348</v>
      </c>
      <c r="AR1218" s="48" t="s">
        <v>2348</v>
      </c>
      <c r="AS1218" s="48" t="s">
        <v>2387</v>
      </c>
      <c r="AT1218" s="48" t="s">
        <v>2387</v>
      </c>
      <c r="AU1218" s="48"/>
      <c r="AV1218" s="48"/>
      <c r="AW1218" s="102" t="s">
        <v>11257</v>
      </c>
      <c r="AX1218" s="102" t="s">
        <v>11257</v>
      </c>
      <c r="AY1218" s="102" t="s">
        <v>11944</v>
      </c>
      <c r="AZ1218" s="102" t="s">
        <v>11944</v>
      </c>
      <c r="BA1218" s="2"/>
      <c r="BB1218" s="3"/>
      <c r="BC1218" s="3"/>
      <c r="BD1218" s="3"/>
      <c r="BE1218" s="3"/>
    </row>
    <row r="1219" spans="1:57" x14ac:dyDescent="0.3">
      <c r="A1219" s="62" t="s">
        <v>1157</v>
      </c>
      <c r="B1219" s="63"/>
      <c r="C1219" s="63"/>
      <c r="D1219" s="64"/>
      <c r="E1219" s="66"/>
      <c r="F1219" s="98" t="s">
        <v>8057</v>
      </c>
      <c r="G1219" s="63"/>
      <c r="H1219" s="67"/>
      <c r="I1219" s="68"/>
      <c r="J1219" s="68"/>
      <c r="K1219" s="67" t="s">
        <v>10518</v>
      </c>
      <c r="L1219" s="71"/>
      <c r="M1219" s="72">
        <v>6666</v>
      </c>
      <c r="N1219" s="72">
        <v>2141.157958984375</v>
      </c>
      <c r="O1219" s="73"/>
      <c r="P1219" s="74"/>
      <c r="Q1219" s="74"/>
      <c r="R1219" s="84"/>
      <c r="S1219" s="48">
        <v>0</v>
      </c>
      <c r="T1219" s="48">
        <v>1</v>
      </c>
      <c r="U1219" s="49">
        <v>0</v>
      </c>
      <c r="V1219" s="49">
        <v>1</v>
      </c>
      <c r="W1219" s="49">
        <v>0</v>
      </c>
      <c r="X1219" s="49">
        <v>1</v>
      </c>
      <c r="Y1219" s="49">
        <v>0</v>
      </c>
      <c r="Z1219" s="49">
        <v>0</v>
      </c>
      <c r="AA1219" s="69">
        <v>1219</v>
      </c>
      <c r="AB1219" s="69"/>
      <c r="AC1219" s="70"/>
      <c r="AD1219" s="76">
        <v>1561</v>
      </c>
      <c r="AE1219" s="76">
        <v>882</v>
      </c>
      <c r="AF1219" s="76">
        <v>1230</v>
      </c>
      <c r="AG1219" s="76">
        <v>1499</v>
      </c>
      <c r="AH1219" s="76"/>
      <c r="AI1219" s="76" t="s">
        <v>5646</v>
      </c>
      <c r="AJ1219" s="76" t="s">
        <v>5686</v>
      </c>
      <c r="AK1219" s="76"/>
      <c r="AL1219" s="76"/>
      <c r="AM1219" s="78">
        <v>42908.446770833332</v>
      </c>
      <c r="AN1219" s="76" t="s">
        <v>8071</v>
      </c>
      <c r="AO1219" s="81" t="s">
        <v>9288</v>
      </c>
      <c r="AP1219" s="76" t="s">
        <v>66</v>
      </c>
      <c r="AQ1219" s="48"/>
      <c r="AR1219" s="48"/>
      <c r="AS1219" s="48"/>
      <c r="AT1219" s="48"/>
      <c r="AU1219" s="48"/>
      <c r="AV1219" s="48"/>
      <c r="AW1219" s="102" t="s">
        <v>11258</v>
      </c>
      <c r="AX1219" s="102" t="s">
        <v>11258</v>
      </c>
      <c r="AY1219" s="102" t="s">
        <v>11945</v>
      </c>
      <c r="AZ1219" s="102" t="s">
        <v>11945</v>
      </c>
      <c r="BA1219" s="2"/>
      <c r="BB1219" s="3"/>
      <c r="BC1219" s="3"/>
      <c r="BD1219" s="3"/>
      <c r="BE1219" s="3"/>
    </row>
    <row r="1220" spans="1:57" x14ac:dyDescent="0.3">
      <c r="A1220" s="62" t="s">
        <v>1416</v>
      </c>
      <c r="B1220" s="63"/>
      <c r="C1220" s="63"/>
      <c r="D1220" s="64"/>
      <c r="E1220" s="66"/>
      <c r="F1220" s="98" t="s">
        <v>8058</v>
      </c>
      <c r="G1220" s="63"/>
      <c r="H1220" s="67"/>
      <c r="I1220" s="68"/>
      <c r="J1220" s="68"/>
      <c r="K1220" s="67" t="s">
        <v>10519</v>
      </c>
      <c r="L1220" s="71"/>
      <c r="M1220" s="72">
        <v>6789.4443359375</v>
      </c>
      <c r="N1220" s="72">
        <v>2203.521728515625</v>
      </c>
      <c r="O1220" s="73"/>
      <c r="P1220" s="74"/>
      <c r="Q1220" s="74"/>
      <c r="R1220" s="84"/>
      <c r="S1220" s="48">
        <v>1</v>
      </c>
      <c r="T1220" s="48">
        <v>0</v>
      </c>
      <c r="U1220" s="49">
        <v>0</v>
      </c>
      <c r="V1220" s="49">
        <v>1</v>
      </c>
      <c r="W1220" s="49">
        <v>0</v>
      </c>
      <c r="X1220" s="49">
        <v>1</v>
      </c>
      <c r="Y1220" s="49">
        <v>0</v>
      </c>
      <c r="Z1220" s="49">
        <v>0</v>
      </c>
      <c r="AA1220" s="69">
        <v>1220</v>
      </c>
      <c r="AB1220" s="69"/>
      <c r="AC1220" s="70"/>
      <c r="AD1220" s="76">
        <v>108</v>
      </c>
      <c r="AE1220" s="76">
        <v>80</v>
      </c>
      <c r="AF1220" s="76">
        <v>25105</v>
      </c>
      <c r="AG1220" s="76">
        <v>1838</v>
      </c>
      <c r="AH1220" s="76"/>
      <c r="AI1220" s="76" t="s">
        <v>5647</v>
      </c>
      <c r="AJ1220" s="76" t="s">
        <v>6341</v>
      </c>
      <c r="AK1220" s="76"/>
      <c r="AL1220" s="76"/>
      <c r="AM1220" s="78">
        <v>40527.80327546296</v>
      </c>
      <c r="AN1220" s="76" t="s">
        <v>8071</v>
      </c>
      <c r="AO1220" s="81" t="s">
        <v>9289</v>
      </c>
      <c r="AP1220" s="76" t="s">
        <v>65</v>
      </c>
      <c r="AQ1220" s="48"/>
      <c r="AR1220" s="48"/>
      <c r="AS1220" s="48"/>
      <c r="AT1220" s="48"/>
      <c r="AU1220" s="48"/>
      <c r="AV1220" s="48"/>
      <c r="AW1220" s="48"/>
      <c r="AX1220" s="48"/>
      <c r="AY1220" s="48"/>
      <c r="AZ1220" s="48"/>
      <c r="BA1220" s="2"/>
      <c r="BB1220" s="3"/>
      <c r="BC1220" s="3"/>
      <c r="BD1220" s="3"/>
      <c r="BE1220" s="3"/>
    </row>
    <row r="1221" spans="1:57" ht="244.8" x14ac:dyDescent="0.3">
      <c r="A1221" s="62" t="s">
        <v>1158</v>
      </c>
      <c r="B1221" s="63"/>
      <c r="C1221" s="63"/>
      <c r="D1221" s="64"/>
      <c r="E1221" s="66"/>
      <c r="F1221" s="98" t="s">
        <v>8059</v>
      </c>
      <c r="G1221" s="63"/>
      <c r="H1221" s="67"/>
      <c r="I1221" s="68"/>
      <c r="J1221" s="68"/>
      <c r="K1221" s="50" t="s">
        <v>10520</v>
      </c>
      <c r="L1221" s="71"/>
      <c r="M1221" s="72">
        <v>8333.9853515625</v>
      </c>
      <c r="N1221" s="72">
        <v>5321.712890625</v>
      </c>
      <c r="O1221" s="73"/>
      <c r="P1221" s="74"/>
      <c r="Q1221" s="74"/>
      <c r="R1221" s="84"/>
      <c r="S1221" s="48">
        <v>1</v>
      </c>
      <c r="T1221" s="48">
        <v>1</v>
      </c>
      <c r="U1221" s="49">
        <v>0</v>
      </c>
      <c r="V1221" s="49">
        <v>2.6315999999999999E-2</v>
      </c>
      <c r="W1221" s="49">
        <v>0</v>
      </c>
      <c r="X1221" s="49">
        <v>0.92362</v>
      </c>
      <c r="Y1221" s="49">
        <v>0.5</v>
      </c>
      <c r="Z1221" s="49">
        <v>0</v>
      </c>
      <c r="AA1221" s="69">
        <v>1221</v>
      </c>
      <c r="AB1221" s="69"/>
      <c r="AC1221" s="70"/>
      <c r="AD1221" s="76">
        <v>319</v>
      </c>
      <c r="AE1221" s="76">
        <v>537</v>
      </c>
      <c r="AF1221" s="76">
        <v>55726</v>
      </c>
      <c r="AG1221" s="76">
        <v>4808</v>
      </c>
      <c r="AH1221" s="76"/>
      <c r="AI1221" s="76"/>
      <c r="AJ1221" s="76"/>
      <c r="AK1221" s="81" t="s">
        <v>6847</v>
      </c>
      <c r="AL1221" s="76"/>
      <c r="AM1221" s="78">
        <v>41273.772407407407</v>
      </c>
      <c r="AN1221" s="76" t="s">
        <v>8071</v>
      </c>
      <c r="AO1221" s="81" t="s">
        <v>9290</v>
      </c>
      <c r="AP1221" s="76" t="s">
        <v>66</v>
      </c>
      <c r="AQ1221" s="48"/>
      <c r="AR1221" s="48"/>
      <c r="AS1221" s="48"/>
      <c r="AT1221" s="48"/>
      <c r="AU1221" s="48"/>
      <c r="AV1221" s="48"/>
      <c r="AW1221" s="102" t="s">
        <v>11259</v>
      </c>
      <c r="AX1221" s="102" t="s">
        <v>11259</v>
      </c>
      <c r="AY1221" s="102" t="s">
        <v>11946</v>
      </c>
      <c r="AZ1221" s="102" t="s">
        <v>11946</v>
      </c>
      <c r="BA1221" s="2"/>
      <c r="BB1221" s="3"/>
      <c r="BC1221" s="3"/>
      <c r="BD1221" s="3"/>
      <c r="BE1221" s="3"/>
    </row>
    <row r="1222" spans="1:57" ht="288" x14ac:dyDescent="0.3">
      <c r="A1222" s="62" t="s">
        <v>1159</v>
      </c>
      <c r="B1222" s="63"/>
      <c r="C1222" s="63"/>
      <c r="D1222" s="64"/>
      <c r="E1222" s="66"/>
      <c r="F1222" s="98" t="s">
        <v>8060</v>
      </c>
      <c r="G1222" s="63"/>
      <c r="H1222" s="67"/>
      <c r="I1222" s="68"/>
      <c r="J1222" s="68"/>
      <c r="K1222" s="50" t="s">
        <v>10521</v>
      </c>
      <c r="L1222" s="71"/>
      <c r="M1222" s="72">
        <v>8215.0703125</v>
      </c>
      <c r="N1222" s="72">
        <v>5329.619140625</v>
      </c>
      <c r="O1222" s="73"/>
      <c r="P1222" s="74"/>
      <c r="Q1222" s="74"/>
      <c r="R1222" s="84"/>
      <c r="S1222" s="48">
        <v>0</v>
      </c>
      <c r="T1222" s="48">
        <v>2</v>
      </c>
      <c r="U1222" s="49">
        <v>0</v>
      </c>
      <c r="V1222" s="49">
        <v>2.6315999999999999E-2</v>
      </c>
      <c r="W1222" s="49">
        <v>0</v>
      </c>
      <c r="X1222" s="49">
        <v>0.92362</v>
      </c>
      <c r="Y1222" s="49">
        <v>0.5</v>
      </c>
      <c r="Z1222" s="49">
        <v>0</v>
      </c>
      <c r="AA1222" s="69">
        <v>1222</v>
      </c>
      <c r="AB1222" s="69"/>
      <c r="AC1222" s="70"/>
      <c r="AD1222" s="76">
        <v>734</v>
      </c>
      <c r="AE1222" s="76">
        <v>578</v>
      </c>
      <c r="AF1222" s="76">
        <v>38222</v>
      </c>
      <c r="AG1222" s="76">
        <v>1339</v>
      </c>
      <c r="AH1222" s="76"/>
      <c r="AI1222" s="76" t="s">
        <v>5648</v>
      </c>
      <c r="AJ1222" s="76" t="s">
        <v>6342</v>
      </c>
      <c r="AK1222" s="76"/>
      <c r="AL1222" s="76"/>
      <c r="AM1222" s="78">
        <v>40442.989664351851</v>
      </c>
      <c r="AN1222" s="76" t="s">
        <v>8071</v>
      </c>
      <c r="AO1222" s="81" t="s">
        <v>9291</v>
      </c>
      <c r="AP1222" s="76" t="s">
        <v>66</v>
      </c>
      <c r="AQ1222" s="48"/>
      <c r="AR1222" s="48"/>
      <c r="AS1222" s="48"/>
      <c r="AT1222" s="48"/>
      <c r="AU1222" s="48"/>
      <c r="AV1222" s="48"/>
      <c r="AW1222" s="102" t="s">
        <v>11260</v>
      </c>
      <c r="AX1222" s="102" t="s">
        <v>11260</v>
      </c>
      <c r="AY1222" s="102" t="s">
        <v>11947</v>
      </c>
      <c r="AZ1222" s="102" t="s">
        <v>11947</v>
      </c>
      <c r="BA1222" s="2"/>
      <c r="BB1222" s="3"/>
      <c r="BC1222" s="3"/>
      <c r="BD1222" s="3"/>
      <c r="BE1222" s="3"/>
    </row>
    <row r="1223" spans="1:57" x14ac:dyDescent="0.3">
      <c r="A1223" s="62" t="s">
        <v>1160</v>
      </c>
      <c r="B1223" s="63"/>
      <c r="C1223" s="63"/>
      <c r="D1223" s="64"/>
      <c r="E1223" s="66"/>
      <c r="F1223" s="98" t="s">
        <v>8061</v>
      </c>
      <c r="G1223" s="63"/>
      <c r="H1223" s="67"/>
      <c r="I1223" s="68"/>
      <c r="J1223" s="68"/>
      <c r="K1223" s="67" t="s">
        <v>10522</v>
      </c>
      <c r="L1223" s="71"/>
      <c r="M1223" s="72">
        <v>853.07080078125</v>
      </c>
      <c r="N1223" s="72">
        <v>2696.648681640625</v>
      </c>
      <c r="O1223" s="73"/>
      <c r="P1223" s="74"/>
      <c r="Q1223" s="74"/>
      <c r="R1223" s="84"/>
      <c r="S1223" s="48">
        <v>0</v>
      </c>
      <c r="T1223" s="48">
        <v>3</v>
      </c>
      <c r="U1223" s="49">
        <v>214</v>
      </c>
      <c r="V1223" s="49">
        <v>2.3255999999999999E-2</v>
      </c>
      <c r="W1223" s="49">
        <v>0</v>
      </c>
      <c r="X1223" s="49">
        <v>1.203911</v>
      </c>
      <c r="Y1223" s="49">
        <v>0</v>
      </c>
      <c r="Z1223" s="49">
        <v>0</v>
      </c>
      <c r="AA1223" s="69">
        <v>1223</v>
      </c>
      <c r="AB1223" s="69"/>
      <c r="AC1223" s="70"/>
      <c r="AD1223" s="76">
        <v>312</v>
      </c>
      <c r="AE1223" s="76">
        <v>44</v>
      </c>
      <c r="AF1223" s="76">
        <v>2174</v>
      </c>
      <c r="AG1223" s="76">
        <v>4377</v>
      </c>
      <c r="AH1223" s="76"/>
      <c r="AI1223" s="76" t="s">
        <v>5649</v>
      </c>
      <c r="AJ1223" s="76" t="s">
        <v>5671</v>
      </c>
      <c r="AK1223" s="76"/>
      <c r="AL1223" s="76"/>
      <c r="AM1223" s="78">
        <v>43176.474421296298</v>
      </c>
      <c r="AN1223" s="76" t="s">
        <v>8071</v>
      </c>
      <c r="AO1223" s="81" t="s">
        <v>9292</v>
      </c>
      <c r="AP1223" s="76" t="s">
        <v>66</v>
      </c>
      <c r="AQ1223" s="48"/>
      <c r="AR1223" s="48"/>
      <c r="AS1223" s="48"/>
      <c r="AT1223" s="48"/>
      <c r="AU1223" s="48" t="s">
        <v>10587</v>
      </c>
      <c r="AV1223" s="48" t="s">
        <v>10590</v>
      </c>
      <c r="AW1223" s="102" t="s">
        <v>11261</v>
      </c>
      <c r="AX1223" s="102" t="s">
        <v>11279</v>
      </c>
      <c r="AY1223" s="102" t="s">
        <v>11948</v>
      </c>
      <c r="AZ1223" s="102" t="s">
        <v>11964</v>
      </c>
      <c r="BA1223" s="2"/>
      <c r="BB1223" s="3"/>
      <c r="BC1223" s="3"/>
      <c r="BD1223" s="3"/>
      <c r="BE1223" s="3"/>
    </row>
    <row r="1224" spans="1:57" x14ac:dyDescent="0.3">
      <c r="A1224" s="62" t="s">
        <v>1161</v>
      </c>
      <c r="B1224" s="63"/>
      <c r="C1224" s="63"/>
      <c r="D1224" s="64"/>
      <c r="E1224" s="66"/>
      <c r="F1224" s="98" t="s">
        <v>8062</v>
      </c>
      <c r="G1224" s="63"/>
      <c r="H1224" s="67"/>
      <c r="I1224" s="68"/>
      <c r="J1224" s="68"/>
      <c r="K1224" s="67" t="s">
        <v>10523</v>
      </c>
      <c r="L1224" s="71"/>
      <c r="M1224" s="72">
        <v>1816.59033203125</v>
      </c>
      <c r="N1224" s="72">
        <v>1113.2333984375</v>
      </c>
      <c r="O1224" s="73"/>
      <c r="P1224" s="74"/>
      <c r="Q1224" s="74"/>
      <c r="R1224" s="84"/>
      <c r="S1224" s="48">
        <v>0</v>
      </c>
      <c r="T1224" s="48">
        <v>1</v>
      </c>
      <c r="U1224" s="49">
        <v>0</v>
      </c>
      <c r="V1224" s="49">
        <v>0.111111</v>
      </c>
      <c r="W1224" s="49">
        <v>0</v>
      </c>
      <c r="X1224" s="49">
        <v>0.58536600000000005</v>
      </c>
      <c r="Y1224" s="49">
        <v>0</v>
      </c>
      <c r="Z1224" s="49">
        <v>0</v>
      </c>
      <c r="AA1224" s="69">
        <v>1224</v>
      </c>
      <c r="AB1224" s="69"/>
      <c r="AC1224" s="70"/>
      <c r="AD1224" s="76">
        <v>463</v>
      </c>
      <c r="AE1224" s="76">
        <v>184</v>
      </c>
      <c r="AF1224" s="76">
        <v>2739</v>
      </c>
      <c r="AG1224" s="76">
        <v>4617</v>
      </c>
      <c r="AH1224" s="76"/>
      <c r="AI1224" s="76" t="s">
        <v>5650</v>
      </c>
      <c r="AJ1224" s="76" t="s">
        <v>6343</v>
      </c>
      <c r="AK1224" s="76"/>
      <c r="AL1224" s="76"/>
      <c r="AM1224" s="78">
        <v>40555.105347222219</v>
      </c>
      <c r="AN1224" s="76" t="s">
        <v>8071</v>
      </c>
      <c r="AO1224" s="81" t="s">
        <v>9293</v>
      </c>
      <c r="AP1224" s="76" t="s">
        <v>66</v>
      </c>
      <c r="AQ1224" s="48"/>
      <c r="AR1224" s="48"/>
      <c r="AS1224" s="48"/>
      <c r="AT1224" s="48"/>
      <c r="AU1224" s="48" t="s">
        <v>1239</v>
      </c>
      <c r="AV1224" s="48" t="s">
        <v>1239</v>
      </c>
      <c r="AW1224" s="102" t="s">
        <v>11253</v>
      </c>
      <c r="AX1224" s="102" t="s">
        <v>11253</v>
      </c>
      <c r="AY1224" s="102" t="s">
        <v>11940</v>
      </c>
      <c r="AZ1224" s="102" t="s">
        <v>11940</v>
      </c>
      <c r="BA1224" s="2"/>
      <c r="BB1224" s="3"/>
      <c r="BC1224" s="3"/>
      <c r="BD1224" s="3"/>
      <c r="BE1224" s="3"/>
    </row>
    <row r="1225" spans="1:57" x14ac:dyDescent="0.3">
      <c r="A1225" s="62" t="s">
        <v>1162</v>
      </c>
      <c r="B1225" s="63"/>
      <c r="C1225" s="63"/>
      <c r="D1225" s="64"/>
      <c r="E1225" s="66"/>
      <c r="F1225" s="98" t="s">
        <v>8063</v>
      </c>
      <c r="G1225" s="63"/>
      <c r="H1225" s="67"/>
      <c r="I1225" s="68"/>
      <c r="J1225" s="68"/>
      <c r="K1225" s="67" t="s">
        <v>10524</v>
      </c>
      <c r="L1225" s="71"/>
      <c r="M1225" s="72">
        <v>1956.5106201171875</v>
      </c>
      <c r="N1225" s="72">
        <v>831.5177001953125</v>
      </c>
      <c r="O1225" s="73"/>
      <c r="P1225" s="74"/>
      <c r="Q1225" s="74"/>
      <c r="R1225" s="84"/>
      <c r="S1225" s="48">
        <v>0</v>
      </c>
      <c r="T1225" s="48">
        <v>1</v>
      </c>
      <c r="U1225" s="49">
        <v>0</v>
      </c>
      <c r="V1225" s="49">
        <v>0.111111</v>
      </c>
      <c r="W1225" s="49">
        <v>0</v>
      </c>
      <c r="X1225" s="49">
        <v>0.58536600000000005</v>
      </c>
      <c r="Y1225" s="49">
        <v>0</v>
      </c>
      <c r="Z1225" s="49">
        <v>0</v>
      </c>
      <c r="AA1225" s="69">
        <v>1225</v>
      </c>
      <c r="AB1225" s="69"/>
      <c r="AC1225" s="70"/>
      <c r="AD1225" s="76">
        <v>182</v>
      </c>
      <c r="AE1225" s="76">
        <v>202</v>
      </c>
      <c r="AF1225" s="76">
        <v>37967</v>
      </c>
      <c r="AG1225" s="76">
        <v>283</v>
      </c>
      <c r="AH1225" s="76"/>
      <c r="AI1225" s="76" t="s">
        <v>5651</v>
      </c>
      <c r="AJ1225" s="76" t="s">
        <v>6344</v>
      </c>
      <c r="AK1225" s="81" t="s">
        <v>6848</v>
      </c>
      <c r="AL1225" s="76"/>
      <c r="AM1225" s="78">
        <v>41131.167858796296</v>
      </c>
      <c r="AN1225" s="76" t="s">
        <v>8071</v>
      </c>
      <c r="AO1225" s="81" t="s">
        <v>9294</v>
      </c>
      <c r="AP1225" s="76" t="s">
        <v>66</v>
      </c>
      <c r="AQ1225" s="48"/>
      <c r="AR1225" s="48"/>
      <c r="AS1225" s="48"/>
      <c r="AT1225" s="48"/>
      <c r="AU1225" s="48" t="s">
        <v>1239</v>
      </c>
      <c r="AV1225" s="48" t="s">
        <v>1239</v>
      </c>
      <c r="AW1225" s="102" t="s">
        <v>11253</v>
      </c>
      <c r="AX1225" s="102" t="s">
        <v>11253</v>
      </c>
      <c r="AY1225" s="102" t="s">
        <v>11940</v>
      </c>
      <c r="AZ1225" s="102" t="s">
        <v>11940</v>
      </c>
      <c r="BA1225" s="2"/>
      <c r="BB1225" s="3"/>
      <c r="BC1225" s="3"/>
      <c r="BD1225" s="3"/>
      <c r="BE1225" s="3"/>
    </row>
    <row r="1226" spans="1:57" x14ac:dyDescent="0.3">
      <c r="A1226" s="62" t="s">
        <v>1163</v>
      </c>
      <c r="B1226" s="63"/>
      <c r="C1226" s="63"/>
      <c r="D1226" s="64"/>
      <c r="E1226" s="66"/>
      <c r="F1226" s="98" t="s">
        <v>8064</v>
      </c>
      <c r="G1226" s="63"/>
      <c r="H1226" s="67"/>
      <c r="I1226" s="68"/>
      <c r="J1226" s="68"/>
      <c r="K1226" s="67" t="s">
        <v>10525</v>
      </c>
      <c r="L1226" s="71"/>
      <c r="M1226" s="72">
        <v>2129.416748046875</v>
      </c>
      <c r="N1226" s="72">
        <v>1134.2122802734375</v>
      </c>
      <c r="O1226" s="73"/>
      <c r="P1226" s="74"/>
      <c r="Q1226" s="74"/>
      <c r="R1226" s="84"/>
      <c r="S1226" s="48">
        <v>0</v>
      </c>
      <c r="T1226" s="48">
        <v>1</v>
      </c>
      <c r="U1226" s="49">
        <v>0</v>
      </c>
      <c r="V1226" s="49">
        <v>0.111111</v>
      </c>
      <c r="W1226" s="49">
        <v>0</v>
      </c>
      <c r="X1226" s="49">
        <v>0.58536600000000005</v>
      </c>
      <c r="Y1226" s="49">
        <v>0</v>
      </c>
      <c r="Z1226" s="49">
        <v>0</v>
      </c>
      <c r="AA1226" s="69">
        <v>1226</v>
      </c>
      <c r="AB1226" s="69"/>
      <c r="AC1226" s="70"/>
      <c r="AD1226" s="76">
        <v>1313</v>
      </c>
      <c r="AE1226" s="76">
        <v>677</v>
      </c>
      <c r="AF1226" s="76">
        <v>113131</v>
      </c>
      <c r="AG1226" s="76">
        <v>137818</v>
      </c>
      <c r="AH1226" s="76"/>
      <c r="AI1226" s="76" t="s">
        <v>5652</v>
      </c>
      <c r="AJ1226" s="76" t="s">
        <v>6345</v>
      </c>
      <c r="AK1226" s="76"/>
      <c r="AL1226" s="76"/>
      <c r="AM1226" s="78">
        <v>43089.089791666665</v>
      </c>
      <c r="AN1226" s="76" t="s">
        <v>8071</v>
      </c>
      <c r="AO1226" s="81" t="s">
        <v>9295</v>
      </c>
      <c r="AP1226" s="76" t="s">
        <v>66</v>
      </c>
      <c r="AQ1226" s="48"/>
      <c r="AR1226" s="48"/>
      <c r="AS1226" s="48"/>
      <c r="AT1226" s="48"/>
      <c r="AU1226" s="48" t="s">
        <v>1239</v>
      </c>
      <c r="AV1226" s="48" t="s">
        <v>1239</v>
      </c>
      <c r="AW1226" s="102" t="s">
        <v>11253</v>
      </c>
      <c r="AX1226" s="102" t="s">
        <v>11253</v>
      </c>
      <c r="AY1226" s="102" t="s">
        <v>11940</v>
      </c>
      <c r="AZ1226" s="102" t="s">
        <v>11940</v>
      </c>
      <c r="BA1226" s="2"/>
      <c r="BB1226" s="3"/>
      <c r="BC1226" s="3"/>
      <c r="BD1226" s="3"/>
      <c r="BE1226" s="3"/>
    </row>
    <row r="1227" spans="1:57" ht="331.2" x14ac:dyDescent="0.3">
      <c r="A1227" s="62" t="s">
        <v>1164</v>
      </c>
      <c r="B1227" s="63"/>
      <c r="C1227" s="63"/>
      <c r="D1227" s="64"/>
      <c r="E1227" s="66"/>
      <c r="F1227" s="98" t="s">
        <v>8065</v>
      </c>
      <c r="G1227" s="63"/>
      <c r="H1227" s="67"/>
      <c r="I1227" s="68"/>
      <c r="J1227" s="68"/>
      <c r="K1227" s="50" t="s">
        <v>10526</v>
      </c>
      <c r="L1227" s="71"/>
      <c r="M1227" s="72">
        <v>1728.22216796875</v>
      </c>
      <c r="N1227" s="72">
        <v>3306.10498046875</v>
      </c>
      <c r="O1227" s="73"/>
      <c r="P1227" s="74"/>
      <c r="Q1227" s="74"/>
      <c r="R1227" s="84"/>
      <c r="S1227" s="48">
        <v>0</v>
      </c>
      <c r="T1227" s="48">
        <v>3</v>
      </c>
      <c r="U1227" s="49">
        <v>1.5</v>
      </c>
      <c r="V1227" s="49">
        <v>0.111111</v>
      </c>
      <c r="W1227" s="49">
        <v>0</v>
      </c>
      <c r="X1227" s="49">
        <v>0.88513500000000001</v>
      </c>
      <c r="Y1227" s="49">
        <v>0</v>
      </c>
      <c r="Z1227" s="49">
        <v>0</v>
      </c>
      <c r="AA1227" s="69">
        <v>1227</v>
      </c>
      <c r="AB1227" s="69"/>
      <c r="AC1227" s="70"/>
      <c r="AD1227" s="76">
        <v>42</v>
      </c>
      <c r="AE1227" s="76">
        <v>27</v>
      </c>
      <c r="AF1227" s="76">
        <v>42</v>
      </c>
      <c r="AG1227" s="76">
        <v>15</v>
      </c>
      <c r="AH1227" s="76"/>
      <c r="AI1227" s="76"/>
      <c r="AJ1227" s="76"/>
      <c r="AK1227" s="76"/>
      <c r="AL1227" s="76"/>
      <c r="AM1227" s="78">
        <v>40022.917881944442</v>
      </c>
      <c r="AN1227" s="76" t="s">
        <v>8071</v>
      </c>
      <c r="AO1227" s="81" t="s">
        <v>9296</v>
      </c>
      <c r="AP1227" s="76" t="s">
        <v>66</v>
      </c>
      <c r="AQ1227" s="48"/>
      <c r="AR1227" s="48"/>
      <c r="AS1227" s="48"/>
      <c r="AT1227" s="48"/>
      <c r="AU1227" s="48" t="s">
        <v>2423</v>
      </c>
      <c r="AV1227" s="48" t="s">
        <v>2423</v>
      </c>
      <c r="AW1227" s="102" t="s">
        <v>10994</v>
      </c>
      <c r="AX1227" s="102" t="s">
        <v>10994</v>
      </c>
      <c r="AY1227" s="102" t="s">
        <v>11682</v>
      </c>
      <c r="AZ1227" s="102" t="s">
        <v>11682</v>
      </c>
      <c r="BA1227" s="2"/>
      <c r="BB1227" s="3"/>
      <c r="BC1227" s="3"/>
      <c r="BD1227" s="3"/>
      <c r="BE1227" s="3"/>
    </row>
    <row r="1228" spans="1:57" x14ac:dyDescent="0.3">
      <c r="A1228" s="62" t="s">
        <v>1165</v>
      </c>
      <c r="B1228" s="63"/>
      <c r="C1228" s="63"/>
      <c r="D1228" s="64"/>
      <c r="E1228" s="66"/>
      <c r="F1228" s="98" t="s">
        <v>8066</v>
      </c>
      <c r="G1228" s="63"/>
      <c r="H1228" s="67"/>
      <c r="I1228" s="68"/>
      <c r="J1228" s="68"/>
      <c r="K1228" s="67" t="s">
        <v>10527</v>
      </c>
      <c r="L1228" s="71"/>
      <c r="M1228" s="72">
        <v>7823.00048828125</v>
      </c>
      <c r="N1228" s="72">
        <v>4136.4052734375</v>
      </c>
      <c r="O1228" s="73"/>
      <c r="P1228" s="74"/>
      <c r="Q1228" s="74"/>
      <c r="R1228" s="84"/>
      <c r="S1228" s="48">
        <v>0</v>
      </c>
      <c r="T1228" s="48">
        <v>2</v>
      </c>
      <c r="U1228" s="49">
        <v>2</v>
      </c>
      <c r="V1228" s="49">
        <v>0.5</v>
      </c>
      <c r="W1228" s="49">
        <v>0</v>
      </c>
      <c r="X1228" s="49">
        <v>1.4594590000000001</v>
      </c>
      <c r="Y1228" s="49">
        <v>0</v>
      </c>
      <c r="Z1228" s="49">
        <v>0</v>
      </c>
      <c r="AA1228" s="69">
        <v>1228</v>
      </c>
      <c r="AB1228" s="69"/>
      <c r="AC1228" s="70"/>
      <c r="AD1228" s="76">
        <v>1682</v>
      </c>
      <c r="AE1228" s="76">
        <v>1108</v>
      </c>
      <c r="AF1228" s="76">
        <v>1280</v>
      </c>
      <c r="AG1228" s="76">
        <v>1907</v>
      </c>
      <c r="AH1228" s="76"/>
      <c r="AI1228" s="76" t="s">
        <v>5653</v>
      </c>
      <c r="AJ1228" s="76" t="s">
        <v>6346</v>
      </c>
      <c r="AK1228" s="81" t="s">
        <v>6849</v>
      </c>
      <c r="AL1228" s="76"/>
      <c r="AM1228" s="78">
        <v>42143.828668981485</v>
      </c>
      <c r="AN1228" s="76" t="s">
        <v>8071</v>
      </c>
      <c r="AO1228" s="81" t="s">
        <v>9297</v>
      </c>
      <c r="AP1228" s="76" t="s">
        <v>66</v>
      </c>
      <c r="AQ1228" s="48"/>
      <c r="AR1228" s="48"/>
      <c r="AS1228" s="48"/>
      <c r="AT1228" s="48"/>
      <c r="AU1228" s="48"/>
      <c r="AV1228" s="48"/>
      <c r="AW1228" s="102" t="s">
        <v>11262</v>
      </c>
      <c r="AX1228" s="102" t="s">
        <v>11262</v>
      </c>
      <c r="AY1228" s="102" t="s">
        <v>11949</v>
      </c>
      <c r="AZ1228" s="102" t="s">
        <v>11949</v>
      </c>
      <c r="BA1228" s="2"/>
      <c r="BB1228" s="3"/>
      <c r="BC1228" s="3"/>
      <c r="BD1228" s="3"/>
      <c r="BE1228" s="3"/>
    </row>
    <row r="1229" spans="1:57" x14ac:dyDescent="0.3">
      <c r="A1229" s="62" t="s">
        <v>1417</v>
      </c>
      <c r="B1229" s="63"/>
      <c r="C1229" s="63"/>
      <c r="D1229" s="64"/>
      <c r="E1229" s="66"/>
      <c r="F1229" s="98" t="s">
        <v>8067</v>
      </c>
      <c r="G1229" s="63"/>
      <c r="H1229" s="67"/>
      <c r="I1229" s="68"/>
      <c r="J1229" s="68"/>
      <c r="K1229" s="67" t="s">
        <v>10528</v>
      </c>
      <c r="L1229" s="71"/>
      <c r="M1229" s="72">
        <v>7715.27783203125</v>
      </c>
      <c r="N1229" s="72">
        <v>4219.9521484375</v>
      </c>
      <c r="O1229" s="73"/>
      <c r="P1229" s="74"/>
      <c r="Q1229" s="74"/>
      <c r="R1229" s="84"/>
      <c r="S1229" s="48">
        <v>1</v>
      </c>
      <c r="T1229" s="48">
        <v>0</v>
      </c>
      <c r="U1229" s="49">
        <v>0</v>
      </c>
      <c r="V1229" s="49">
        <v>0.33333299999999999</v>
      </c>
      <c r="W1229" s="49">
        <v>0</v>
      </c>
      <c r="X1229" s="49">
        <v>0.77027000000000001</v>
      </c>
      <c r="Y1229" s="49">
        <v>0</v>
      </c>
      <c r="Z1229" s="49">
        <v>0</v>
      </c>
      <c r="AA1229" s="69">
        <v>1229</v>
      </c>
      <c r="AB1229" s="69"/>
      <c r="AC1229" s="70"/>
      <c r="AD1229" s="76">
        <v>579</v>
      </c>
      <c r="AE1229" s="76">
        <v>12031</v>
      </c>
      <c r="AF1229" s="76">
        <v>3888</v>
      </c>
      <c r="AG1229" s="76">
        <v>3034</v>
      </c>
      <c r="AH1229" s="76"/>
      <c r="AI1229" s="76" t="s">
        <v>5654</v>
      </c>
      <c r="AJ1229" s="76" t="s">
        <v>6347</v>
      </c>
      <c r="AK1229" s="81" t="s">
        <v>6850</v>
      </c>
      <c r="AL1229" s="76"/>
      <c r="AM1229" s="78">
        <v>41697.193136574075</v>
      </c>
      <c r="AN1229" s="76" t="s">
        <v>8071</v>
      </c>
      <c r="AO1229" s="81" t="s">
        <v>9298</v>
      </c>
      <c r="AP1229" s="76" t="s">
        <v>65</v>
      </c>
      <c r="AQ1229" s="48"/>
      <c r="AR1229" s="48"/>
      <c r="AS1229" s="48"/>
      <c r="AT1229" s="48"/>
      <c r="AU1229" s="48"/>
      <c r="AV1229" s="48"/>
      <c r="AW1229" s="48"/>
      <c r="AX1229" s="48"/>
      <c r="AY1229" s="48"/>
      <c r="AZ1229" s="48"/>
      <c r="BA1229" s="2"/>
      <c r="BB1229" s="3"/>
      <c r="BC1229" s="3"/>
      <c r="BD1229" s="3"/>
      <c r="BE1229" s="3"/>
    </row>
    <row r="1230" spans="1:57" ht="57.6" x14ac:dyDescent="0.3">
      <c r="A1230" s="62" t="s">
        <v>1418</v>
      </c>
      <c r="B1230" s="63"/>
      <c r="C1230" s="63"/>
      <c r="D1230" s="64"/>
      <c r="E1230" s="66"/>
      <c r="F1230" s="98" t="s">
        <v>8068</v>
      </c>
      <c r="G1230" s="63"/>
      <c r="H1230" s="67"/>
      <c r="I1230" s="68"/>
      <c r="J1230" s="68"/>
      <c r="K1230" s="50" t="s">
        <v>10529</v>
      </c>
      <c r="L1230" s="71"/>
      <c r="M1230" s="72">
        <v>7931.3056640625</v>
      </c>
      <c r="N1230" s="72">
        <v>4053.648681640625</v>
      </c>
      <c r="O1230" s="73"/>
      <c r="P1230" s="74"/>
      <c r="Q1230" s="74"/>
      <c r="R1230" s="84"/>
      <c r="S1230" s="48">
        <v>1</v>
      </c>
      <c r="T1230" s="48">
        <v>0</v>
      </c>
      <c r="U1230" s="49">
        <v>0</v>
      </c>
      <c r="V1230" s="49">
        <v>0.33333299999999999</v>
      </c>
      <c r="W1230" s="49">
        <v>0</v>
      </c>
      <c r="X1230" s="49">
        <v>0.77027000000000001</v>
      </c>
      <c r="Y1230" s="49">
        <v>0</v>
      </c>
      <c r="Z1230" s="49">
        <v>0</v>
      </c>
      <c r="AA1230" s="69">
        <v>1230</v>
      </c>
      <c r="AB1230" s="69"/>
      <c r="AC1230" s="70"/>
      <c r="AD1230" s="76">
        <v>3507</v>
      </c>
      <c r="AE1230" s="76">
        <v>1082</v>
      </c>
      <c r="AF1230" s="76">
        <v>925</v>
      </c>
      <c r="AG1230" s="76">
        <v>522</v>
      </c>
      <c r="AH1230" s="76"/>
      <c r="AI1230" s="76" t="s">
        <v>5655</v>
      </c>
      <c r="AJ1230" s="76" t="s">
        <v>6348</v>
      </c>
      <c r="AK1230" s="81" t="s">
        <v>6849</v>
      </c>
      <c r="AL1230" s="76"/>
      <c r="AM1230" s="78">
        <v>42011.210995370369</v>
      </c>
      <c r="AN1230" s="76" t="s">
        <v>8071</v>
      </c>
      <c r="AO1230" s="81" t="s">
        <v>9299</v>
      </c>
      <c r="AP1230" s="76" t="s">
        <v>65</v>
      </c>
      <c r="AQ1230" s="48"/>
      <c r="AR1230" s="48"/>
      <c r="AS1230" s="48"/>
      <c r="AT1230" s="48"/>
      <c r="AU1230" s="48"/>
      <c r="AV1230" s="48"/>
      <c r="AW1230" s="48"/>
      <c r="AX1230" s="48"/>
      <c r="AY1230" s="48"/>
      <c r="AZ1230" s="48"/>
      <c r="BA1230" s="2"/>
      <c r="BB1230" s="3"/>
      <c r="BC1230" s="3"/>
      <c r="BD1230" s="3"/>
      <c r="BE1230" s="3"/>
    </row>
    <row r="1231" spans="1:57" x14ac:dyDescent="0.3">
      <c r="A1231" s="62" t="s">
        <v>1167</v>
      </c>
      <c r="B1231" s="63"/>
      <c r="C1231" s="63"/>
      <c r="D1231" s="64"/>
      <c r="E1231" s="66"/>
      <c r="F1231" s="98" t="s">
        <v>8069</v>
      </c>
      <c r="G1231" s="63"/>
      <c r="H1231" s="67"/>
      <c r="I1231" s="68"/>
      <c r="J1231" s="68"/>
      <c r="K1231" s="67" t="s">
        <v>10530</v>
      </c>
      <c r="L1231" s="71"/>
      <c r="M1231" s="72">
        <v>1914.376708984375</v>
      </c>
      <c r="N1231" s="72">
        <v>1056.9793701171875</v>
      </c>
      <c r="O1231" s="73"/>
      <c r="P1231" s="74"/>
      <c r="Q1231" s="74"/>
      <c r="R1231" s="84"/>
      <c r="S1231" s="48">
        <v>0</v>
      </c>
      <c r="T1231" s="48">
        <v>1</v>
      </c>
      <c r="U1231" s="49">
        <v>0</v>
      </c>
      <c r="V1231" s="49">
        <v>0.111111</v>
      </c>
      <c r="W1231" s="49">
        <v>0</v>
      </c>
      <c r="X1231" s="49">
        <v>0.58536600000000005</v>
      </c>
      <c r="Y1231" s="49">
        <v>0</v>
      </c>
      <c r="Z1231" s="49">
        <v>0</v>
      </c>
      <c r="AA1231" s="69">
        <v>1231</v>
      </c>
      <c r="AB1231" s="69"/>
      <c r="AC1231" s="70"/>
      <c r="AD1231" s="76">
        <v>477</v>
      </c>
      <c r="AE1231" s="76">
        <v>611</v>
      </c>
      <c r="AF1231" s="76">
        <v>2563</v>
      </c>
      <c r="AG1231" s="76">
        <v>9952</v>
      </c>
      <c r="AH1231" s="76"/>
      <c r="AI1231" s="76" t="s">
        <v>5656</v>
      </c>
      <c r="AJ1231" s="76" t="s">
        <v>6349</v>
      </c>
      <c r="AK1231" s="81" t="s">
        <v>6851</v>
      </c>
      <c r="AL1231" s="76"/>
      <c r="AM1231" s="78">
        <v>43047.85396990741</v>
      </c>
      <c r="AN1231" s="76" t="s">
        <v>8071</v>
      </c>
      <c r="AO1231" s="81" t="s">
        <v>9300</v>
      </c>
      <c r="AP1231" s="76" t="s">
        <v>66</v>
      </c>
      <c r="AQ1231" s="48"/>
      <c r="AR1231" s="48"/>
      <c r="AS1231" s="48"/>
      <c r="AT1231" s="48"/>
      <c r="AU1231" s="48" t="s">
        <v>1239</v>
      </c>
      <c r="AV1231" s="48" t="s">
        <v>1239</v>
      </c>
      <c r="AW1231" s="102" t="s">
        <v>11253</v>
      </c>
      <c r="AX1231" s="102" t="s">
        <v>11253</v>
      </c>
      <c r="AY1231" s="102" t="s">
        <v>11940</v>
      </c>
      <c r="AZ1231" s="102" t="s">
        <v>11940</v>
      </c>
      <c r="BA1231" s="2"/>
      <c r="BB1231" s="3"/>
      <c r="BC1231" s="3"/>
      <c r="BD1231" s="3"/>
      <c r="BE1231" s="3"/>
    </row>
    <row r="1232" spans="1:57" x14ac:dyDescent="0.3">
      <c r="A1232" s="85" t="s">
        <v>1168</v>
      </c>
      <c r="B1232" s="86"/>
      <c r="C1232" s="86"/>
      <c r="D1232" s="87"/>
      <c r="E1232" s="88"/>
      <c r="F1232" s="99" t="s">
        <v>8070</v>
      </c>
      <c r="G1232" s="86"/>
      <c r="H1232" s="89"/>
      <c r="I1232" s="90"/>
      <c r="J1232" s="90"/>
      <c r="K1232" s="89" t="s">
        <v>10531</v>
      </c>
      <c r="L1232" s="91"/>
      <c r="M1232" s="92">
        <v>6071.88134765625</v>
      </c>
      <c r="N1232" s="92">
        <v>9327.4267578125</v>
      </c>
      <c r="O1232" s="93"/>
      <c r="P1232" s="94"/>
      <c r="Q1232" s="94"/>
      <c r="R1232" s="95"/>
      <c r="S1232" s="48">
        <v>1</v>
      </c>
      <c r="T1232" s="48">
        <v>1</v>
      </c>
      <c r="U1232" s="49">
        <v>0</v>
      </c>
      <c r="V1232" s="49">
        <v>0</v>
      </c>
      <c r="W1232" s="49">
        <v>0</v>
      </c>
      <c r="X1232" s="49">
        <v>1</v>
      </c>
      <c r="Y1232" s="49">
        <v>0</v>
      </c>
      <c r="Z1232" s="49" t="s">
        <v>10536</v>
      </c>
      <c r="AA1232" s="96">
        <v>1232</v>
      </c>
      <c r="AB1232" s="96"/>
      <c r="AC1232" s="97"/>
      <c r="AD1232" s="76">
        <v>335</v>
      </c>
      <c r="AE1232" s="76">
        <v>1820</v>
      </c>
      <c r="AF1232" s="76">
        <v>149982</v>
      </c>
      <c r="AG1232" s="76">
        <v>397929</v>
      </c>
      <c r="AH1232" s="76"/>
      <c r="AI1232" s="76" t="s">
        <v>5657</v>
      </c>
      <c r="AJ1232" s="76" t="s">
        <v>6104</v>
      </c>
      <c r="AK1232" s="76"/>
      <c r="AL1232" s="76"/>
      <c r="AM1232" s="78">
        <v>41160.620405092595</v>
      </c>
      <c r="AN1232" s="76" t="s">
        <v>8071</v>
      </c>
      <c r="AO1232" s="81" t="s">
        <v>9301</v>
      </c>
      <c r="AP1232" s="76" t="s">
        <v>66</v>
      </c>
      <c r="AQ1232" s="48"/>
      <c r="AR1232" s="48"/>
      <c r="AS1232" s="48"/>
      <c r="AT1232" s="48"/>
      <c r="AU1232" s="48"/>
      <c r="AV1232" s="48"/>
      <c r="AW1232" s="102" t="s">
        <v>11263</v>
      </c>
      <c r="AX1232" s="102" t="s">
        <v>11263</v>
      </c>
      <c r="AY1232" s="102" t="s">
        <v>11950</v>
      </c>
      <c r="AZ1232" s="102" t="s">
        <v>11950</v>
      </c>
      <c r="BA1232" s="2"/>
      <c r="BB1232" s="3"/>
      <c r="BC1232" s="3"/>
      <c r="BD1232" s="3"/>
      <c r="BE1232"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232" xr:uid="{00000000-0002-0000-0100-000000000000}"/>
    <dataValidation allowBlank="1" errorTitle="Invalid Vertex Visibility" error="You have entered an unrecognized vertex visibility.  Try selecting from the drop-down list instead." sqref="BA3" xr:uid="{00000000-0002-0000-0100-000001000000}"/>
    <dataValidation allowBlank="1" showErrorMessage="1" sqref="BA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23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23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232"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23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232" xr:uid="{00000000-0002-0000-0100-000007000000}"/>
    <dataValidation allowBlank="1" showInputMessage="1" errorTitle="Invalid Vertex Image Key" promptTitle="Vertex Tooltip" prompt="Enter optional text that will pop up when the mouse is hovered over the vertex." sqref="K3:K1232"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232"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232"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232" xr:uid="{00000000-0002-0000-0100-00000B000000}"/>
    <dataValidation allowBlank="1" showInputMessage="1" promptTitle="Vertex Label Fill Color" prompt="To select an optional fill color for the Label shape, right-click and select Select Color on the right-click menu." sqref="I3:I1232" xr:uid="{00000000-0002-0000-0100-00000C000000}"/>
    <dataValidation allowBlank="1" showInputMessage="1" errorTitle="Invalid Vertex Image Key" promptTitle="Vertex Image File" prompt="Enter the path to an image file.  Hover over the column header for examples." sqref="F3:F1232" xr:uid="{00000000-0002-0000-0100-00000D000000}"/>
    <dataValidation allowBlank="1" showInputMessage="1" promptTitle="Vertex Color" prompt="To select an optional vertex color, right-click and select Select Color on the right-click menu." sqref="B3:B123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23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23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23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232" xr:uid="{00000000-0002-0000-0100-000012000000}">
      <formula1>ValidVertexLabelPositions</formula1>
    </dataValidation>
    <dataValidation allowBlank="1" showInputMessage="1" showErrorMessage="1" promptTitle="Vertex Name" prompt="Enter the name of the vertex." sqref="A3:A1232" xr:uid="{00000000-0002-0000-0100-000013000000}"/>
  </dataValidations>
  <hyperlinks>
    <hyperlink ref="AI249" r:id="rId1" xr:uid="{2C445DBD-49D8-48B0-B6AB-EED9D8D52782}"/>
    <hyperlink ref="AI619" r:id="rId2" xr:uid="{B016782D-7681-4F80-BDA2-CAFE973CB0C0}"/>
    <hyperlink ref="AI749" r:id="rId3" xr:uid="{1FE7A18B-F99D-4588-8C29-D83F9D00CD2B}"/>
    <hyperlink ref="AI939" r:id="rId4" xr:uid="{7C948A63-2E2C-4FC4-B4C4-57D6BA54F71E}"/>
    <hyperlink ref="AK3" r:id="rId5" xr:uid="{56509A88-D61A-462D-8CFC-A760DA8CF07F}"/>
    <hyperlink ref="AK4" r:id="rId6" xr:uid="{5CDD6A1A-1AE6-432A-8223-414ABFD7D1AE}"/>
    <hyperlink ref="AK6" r:id="rId7" xr:uid="{BBA60794-DAB2-428B-BF29-E1204CAB46A5}"/>
    <hyperlink ref="AK7" r:id="rId8" xr:uid="{59EB15AC-4553-4645-92DF-5D0EB278FE72}"/>
    <hyperlink ref="AK8" r:id="rId9" xr:uid="{2C1A94D4-A733-4FC4-BC35-A05D22F9E380}"/>
    <hyperlink ref="AK9" r:id="rId10" xr:uid="{0D14B038-5204-49A5-A1A3-B6EFF7F97545}"/>
    <hyperlink ref="AK12" r:id="rId11" xr:uid="{0CBC26B1-9288-4D43-9EE6-DE718AE9288A}"/>
    <hyperlink ref="AK13" r:id="rId12" xr:uid="{B5B0EC96-037E-4833-AF5B-8DD661D6C647}"/>
    <hyperlink ref="AK15" r:id="rId13" xr:uid="{87650782-6961-4BDB-AFF5-B5D4B9D60F61}"/>
    <hyperlink ref="AK22" r:id="rId14" xr:uid="{E81D818D-B454-494C-A87C-9B6EA72C1161}"/>
    <hyperlink ref="AK25" r:id="rId15" xr:uid="{CB3C7B6D-7021-45BB-92CC-6FDCDEBEC2E2}"/>
    <hyperlink ref="AK28" r:id="rId16" xr:uid="{7A583AB6-AD8D-4D70-89F3-E6E0466DFC2C}"/>
    <hyperlink ref="AK37" r:id="rId17" xr:uid="{2B6A17E7-948D-4579-B67E-207AB6ED7D2F}"/>
    <hyperlink ref="AK39" r:id="rId18" xr:uid="{5956A342-0C73-45A0-B516-A471F27E7FC9}"/>
    <hyperlink ref="AK40" r:id="rId19" xr:uid="{9D84EA70-CE75-4954-BCEF-3184E51F3717}"/>
    <hyperlink ref="AK41" r:id="rId20" xr:uid="{76CDB3D2-DEA2-4984-B1AA-EFFCE37C7639}"/>
    <hyperlink ref="AK44" r:id="rId21" xr:uid="{FD22B3D4-9C88-4FE8-AC9C-2E111F913F82}"/>
    <hyperlink ref="AK47" r:id="rId22" xr:uid="{C7E34DE1-7CC2-4820-B981-A1CD49228F91}"/>
    <hyperlink ref="AK50" r:id="rId23" xr:uid="{61606035-8BA3-41B7-902E-2DB50A2B4F4E}"/>
    <hyperlink ref="AK52" r:id="rId24" xr:uid="{71B66E30-D45A-4416-99DA-4573A5D51E5E}"/>
    <hyperlink ref="AK53" r:id="rId25" xr:uid="{F64BCAA6-F2EF-4C8D-99CD-C08CCA42D6FE}"/>
    <hyperlink ref="AK57" r:id="rId26" xr:uid="{0F9B3E82-C696-431E-9081-4BA4747D2261}"/>
    <hyperlink ref="AK58" r:id="rId27" xr:uid="{3B1797C4-71E6-4BB7-92F3-0E3AE3FD82D5}"/>
    <hyperlink ref="AK60" r:id="rId28" xr:uid="{E1DE501E-2EE0-46B6-ABC7-C98B8450CBDC}"/>
    <hyperlink ref="AK62" r:id="rId29" xr:uid="{F9FCC423-7123-43BA-8638-DBA6A633EEB2}"/>
    <hyperlink ref="AK64" r:id="rId30" xr:uid="{91DA5650-E7B5-4EB2-8503-38749579969A}"/>
    <hyperlink ref="AK67" r:id="rId31" xr:uid="{286BA627-3385-44FE-9EF2-0330B4625522}"/>
    <hyperlink ref="AK68" r:id="rId32" xr:uid="{5A5DCA07-224F-4B40-A1E0-75A9604B24F5}"/>
    <hyperlink ref="AK69" r:id="rId33" xr:uid="{6BED76BA-44C4-4F87-9C83-30DD4C80EC8D}"/>
    <hyperlink ref="AK71" r:id="rId34" xr:uid="{6A103D8E-3125-404A-B20F-18016F65315F}"/>
    <hyperlink ref="AK75" r:id="rId35" xr:uid="{38260A30-BD9F-4E3E-A19D-55FAE7AF1EB0}"/>
    <hyperlink ref="AK77" r:id="rId36" xr:uid="{9B18D26D-7EBE-4603-9354-A858891A80E0}"/>
    <hyperlink ref="AK80" r:id="rId37" xr:uid="{4C0285E2-7298-469C-A3A7-8463A9611E96}"/>
    <hyperlink ref="AK82" r:id="rId38" xr:uid="{A2069FF1-C341-4B2D-A05A-C50263B36A45}"/>
    <hyperlink ref="AK84" r:id="rId39" xr:uid="{0ACFF1FD-0D34-4FC5-9131-A0E1D783DE91}"/>
    <hyperlink ref="AK86" r:id="rId40" xr:uid="{2B76F65E-0116-4AF5-ACE4-0BAD451408AF}"/>
    <hyperlink ref="AK88" r:id="rId41" xr:uid="{254ED005-96EE-4451-B670-52C57C0F0940}"/>
    <hyperlink ref="AK91" r:id="rId42" xr:uid="{45A30AB9-0161-45AD-9296-989F3F6A64DE}"/>
    <hyperlink ref="AK92" r:id="rId43" xr:uid="{403BE0E8-8B73-44A5-A521-6A8B8B216538}"/>
    <hyperlink ref="AK95" r:id="rId44" xr:uid="{81FD58C7-9FC5-4161-9ED0-8A0382B56C54}"/>
    <hyperlink ref="AK97" r:id="rId45" xr:uid="{8969C1C7-FA32-4EB5-A8AE-E0634C2E2C51}"/>
    <hyperlink ref="AK106" r:id="rId46" xr:uid="{0B08C251-F886-4648-9B98-A5BD77641988}"/>
    <hyperlink ref="AK109" r:id="rId47" xr:uid="{55957EFE-839F-43AF-BB86-42E19A9420E0}"/>
    <hyperlink ref="AK110" r:id="rId48" xr:uid="{A7A1EF25-2B7A-4B31-85FB-6F1208923AB4}"/>
    <hyperlink ref="AK112" r:id="rId49" xr:uid="{705DF4B7-C62B-4970-9A78-6141E08C15E4}"/>
    <hyperlink ref="AK114" r:id="rId50" xr:uid="{D461EC54-431D-43CB-9B23-75DC73370061}"/>
    <hyperlink ref="AK117" r:id="rId51" xr:uid="{74051578-DB2F-477D-9033-D72B15E13BFA}"/>
    <hyperlink ref="AK119" r:id="rId52" xr:uid="{F804B99E-9174-412F-85A6-DE497DC0FBFB}"/>
    <hyperlink ref="AK123" r:id="rId53" xr:uid="{6EE84A83-F06F-4C31-911C-65EBA9087424}"/>
    <hyperlink ref="AK130" r:id="rId54" xr:uid="{9AAE2A83-4415-4B86-B168-675090BA43D7}"/>
    <hyperlink ref="AK131" r:id="rId55" xr:uid="{23D5B611-8C06-40E8-8B40-6B1BF5674E32}"/>
    <hyperlink ref="AK135" r:id="rId56" xr:uid="{49FEDD22-A7E5-40CC-9F3E-21BCE93917E2}"/>
    <hyperlink ref="AK136" r:id="rId57" xr:uid="{E29EF522-5D71-4407-995E-ACCE414EAD53}"/>
    <hyperlink ref="AK139" r:id="rId58" xr:uid="{13FA7806-EBC1-40F6-B484-4E6D964292F5}"/>
    <hyperlink ref="AK141" r:id="rId59" xr:uid="{5AE6FD08-1802-4459-A35D-799EDC566876}"/>
    <hyperlink ref="AK145" r:id="rId60" xr:uid="{A0243B45-E359-48DF-9373-34E665014564}"/>
    <hyperlink ref="AK148" r:id="rId61" xr:uid="{23CCDDF7-2D9E-47BF-BEF8-C349AF25C5A3}"/>
    <hyperlink ref="AK151" r:id="rId62" xr:uid="{B1892368-10B5-450A-9D26-63ABA7353EA0}"/>
    <hyperlink ref="AK153" r:id="rId63" xr:uid="{EF4634A4-7603-4ABB-A68C-E194ADDEC1DD}"/>
    <hyperlink ref="AK155" r:id="rId64" xr:uid="{5451AEDD-21EE-46C9-B7DD-EA1E7FAA0A5E}"/>
    <hyperlink ref="AK156" r:id="rId65" xr:uid="{B30CEF5D-D688-443C-AEE7-71B396B6CC29}"/>
    <hyperlink ref="AK157" r:id="rId66" xr:uid="{BA6FD249-85E5-4527-8719-3B63077C437D}"/>
    <hyperlink ref="AK158" r:id="rId67" xr:uid="{76A9C132-D778-4113-835A-696C9F9718FB}"/>
    <hyperlink ref="AK159" r:id="rId68" xr:uid="{AD55190C-1941-47A6-9B03-F535C409B14A}"/>
    <hyperlink ref="AK166" r:id="rId69" xr:uid="{687733BA-5B4E-44AA-8BCE-80AD99119C2E}"/>
    <hyperlink ref="AK167" r:id="rId70" xr:uid="{4741524A-268E-4115-81DF-FE91A1563F99}"/>
    <hyperlink ref="AK169" r:id="rId71" xr:uid="{3210DB1A-7F41-48EE-83AB-01FB7FCF4FE9}"/>
    <hyperlink ref="AK175" r:id="rId72" xr:uid="{C335D68F-AEDF-4969-BBF2-B0518935A96D}"/>
    <hyperlink ref="AK179" r:id="rId73" xr:uid="{37C7E537-CA2A-442E-B492-FC5FC4062E4F}"/>
    <hyperlink ref="AK182" r:id="rId74" xr:uid="{E2B3C077-56AE-442C-8E7C-666F380E889E}"/>
    <hyperlink ref="AK186" r:id="rId75" xr:uid="{F2CA1996-1E1A-4C68-AE63-CE8DE42CDA8A}"/>
    <hyperlink ref="AK194" r:id="rId76" xr:uid="{824044DC-5876-4023-B485-BBCCD6608A0F}"/>
    <hyperlink ref="AK195" r:id="rId77" xr:uid="{145C5F4B-BD8B-4208-812A-1DD68BB1BAB8}"/>
    <hyperlink ref="AK196" r:id="rId78" xr:uid="{04410FA3-68C5-4676-841D-1B7F46415415}"/>
    <hyperlink ref="AK197" r:id="rId79" xr:uid="{5058CA77-9360-42A6-AD72-3FE4A65A2068}"/>
    <hyperlink ref="AK198" r:id="rId80" xr:uid="{4755B4E7-19C9-4E83-AC68-7CD68374802D}"/>
    <hyperlink ref="AK199" r:id="rId81" xr:uid="{7F32F9FA-C82C-4F42-920A-2C4A7779A3D1}"/>
    <hyperlink ref="AK201" r:id="rId82" xr:uid="{DEA1C9C8-A6CD-4C9D-9949-0E9E68ED7E18}"/>
    <hyperlink ref="AK202" r:id="rId83" xr:uid="{C30F0498-3D20-4D76-9E54-35F11EFC49A7}"/>
    <hyperlink ref="AK205" r:id="rId84" xr:uid="{1C875F38-1175-439C-87C8-001162F1A1DC}"/>
    <hyperlink ref="AK207" r:id="rId85" xr:uid="{F92568EF-C162-41E3-942B-E534E27D06D8}"/>
    <hyperlink ref="AK208" r:id="rId86" xr:uid="{C98AD2DA-2E97-4BF1-9A4F-626AA1416C29}"/>
    <hyperlink ref="AK210" r:id="rId87" xr:uid="{A4547063-756A-48C7-8DF5-88C406CA8065}"/>
    <hyperlink ref="AK211" r:id="rId88" xr:uid="{EEB48029-E505-46B3-AF81-65A8CE6BF172}"/>
    <hyperlink ref="AK212" r:id="rId89" xr:uid="{6DCFB0B4-9DF7-4FAF-8591-AE88A3F7E331}"/>
    <hyperlink ref="AK213" r:id="rId90" xr:uid="{DEE5C914-D2F9-4E01-92B1-28B1BA41F07E}"/>
    <hyperlink ref="AK221" r:id="rId91" xr:uid="{BF72F064-C46F-4E22-A735-48311943F2F6}"/>
    <hyperlink ref="AK222" r:id="rId92" xr:uid="{3A1D164E-8A5C-4E8D-8543-4C847FF83E6A}"/>
    <hyperlink ref="AK224" r:id="rId93" xr:uid="{18B9F36D-E634-4298-9868-98458195C403}"/>
    <hyperlink ref="AK225" r:id="rId94" xr:uid="{9BF8471D-EE81-4A18-89CD-F60257F79F0A}"/>
    <hyperlink ref="AK226" r:id="rId95" xr:uid="{2BAE582C-B838-41FE-A756-C27679A22BE4}"/>
    <hyperlink ref="AK227" r:id="rId96" xr:uid="{3A224578-CC2E-4439-B919-309F02F77EEA}"/>
    <hyperlink ref="AK230" r:id="rId97" xr:uid="{05BEFAEF-5C4D-41DA-8458-1E7F1D4428C8}"/>
    <hyperlink ref="AK237" r:id="rId98" xr:uid="{1646639B-E78C-420D-9709-54D7D8E111CE}"/>
    <hyperlink ref="AK238" r:id="rId99" xr:uid="{BDBEF0CA-C8C6-441B-94F7-25624B9BE94D}"/>
    <hyperlink ref="AK240" r:id="rId100" xr:uid="{31F0C9F1-7700-445B-8B60-E847F5435DE5}"/>
    <hyperlink ref="AK243" r:id="rId101" xr:uid="{397F5CA0-CE25-4F3E-939B-C45984238F49}"/>
    <hyperlink ref="AK245" r:id="rId102" xr:uid="{7D366B27-458B-4E0F-8252-B81850B50FD6}"/>
    <hyperlink ref="AK246" r:id="rId103" xr:uid="{183A35D6-3640-456A-BE3C-744DE795EB85}"/>
    <hyperlink ref="AK248" r:id="rId104" xr:uid="{1FF10C4A-E5EC-49C4-A736-DBD39F9DF800}"/>
    <hyperlink ref="AK249" r:id="rId105" xr:uid="{8BB56FED-DDE0-49E6-BE99-B26C8884C79C}"/>
    <hyperlink ref="AK250" r:id="rId106" xr:uid="{2652B8C4-CEAF-4F0E-BABC-7E97E7A506C5}"/>
    <hyperlink ref="AK251" r:id="rId107" xr:uid="{B74E03C4-2011-4BF9-A95A-7D097DBF4677}"/>
    <hyperlink ref="AK252" r:id="rId108" xr:uid="{B4268AA9-D3A4-46AC-A154-2CBAB1824CC8}"/>
    <hyperlink ref="AK253" r:id="rId109" xr:uid="{6480ABB7-9261-4D82-8C76-34540AB49E0A}"/>
    <hyperlink ref="AK256" r:id="rId110" xr:uid="{381B4AD9-A566-4AEC-8EA3-CF2C6ED1CD83}"/>
    <hyperlink ref="AK259" r:id="rId111" xr:uid="{97704711-C541-4E98-B40E-153ACF45428F}"/>
    <hyperlink ref="AK260" r:id="rId112" xr:uid="{9FBC8D50-51D8-404B-B317-9482FDAEAF24}"/>
    <hyperlink ref="AK261" r:id="rId113" xr:uid="{652BDBA8-6F16-4FB3-BAEE-174CD385B9AF}"/>
    <hyperlink ref="AK262" r:id="rId114" xr:uid="{E3397FCC-A82E-43AA-9E1E-C2AAF59EF8D9}"/>
    <hyperlink ref="AK263" r:id="rId115" xr:uid="{9C7D1587-C2CA-4A78-A5A2-F4807DA7B6AC}"/>
    <hyperlink ref="AK269" r:id="rId116" xr:uid="{9E083553-F95F-477C-B201-0730C2E4E479}"/>
    <hyperlink ref="AK270" r:id="rId117" xr:uid="{9FC0AF4D-05A7-4DE4-A318-88E93E4A206C}"/>
    <hyperlink ref="AK271" r:id="rId118" xr:uid="{F94772D8-FBBE-43B7-A993-C4285D13122B}"/>
    <hyperlink ref="AK273" r:id="rId119" xr:uid="{A948F4DE-CCFC-48E3-A67C-6B88E3AF0E9A}"/>
    <hyperlink ref="AK275" r:id="rId120" xr:uid="{F62C33CE-35AE-4C4D-AAA4-D590046B3623}"/>
    <hyperlink ref="AK276" r:id="rId121" xr:uid="{ABE35F5B-D9AA-440A-8334-E9479B763AD7}"/>
    <hyperlink ref="AK279" r:id="rId122" xr:uid="{31831599-787C-4AEA-9982-F54A37BD7907}"/>
    <hyperlink ref="AK287" r:id="rId123" xr:uid="{50E63638-EC42-4F37-AEA2-64071FBDC87E}"/>
    <hyperlink ref="AK288" r:id="rId124" xr:uid="{B8F5AA86-B347-4267-BD35-B5A850158646}"/>
    <hyperlink ref="AK291" r:id="rId125" xr:uid="{96A68297-D48E-4843-9162-9F7AA4F790B2}"/>
    <hyperlink ref="AK293" r:id="rId126" xr:uid="{28C6BA67-F018-40F7-994E-76720D3C8D3D}"/>
    <hyperlink ref="AK295" r:id="rId127" xr:uid="{327128E4-BDCD-403C-8504-F59A9A5563BD}"/>
    <hyperlink ref="AK296" r:id="rId128" xr:uid="{3BFE9FA6-3CEC-4553-8A9F-9935BBD22331}"/>
    <hyperlink ref="AK303" r:id="rId129" xr:uid="{54D3C4AB-1DAA-4FBA-B98E-98141257A114}"/>
    <hyperlink ref="AK304" r:id="rId130" xr:uid="{8368E1CB-CEE5-4D54-803D-267AB3B39A6F}"/>
    <hyperlink ref="AK308" r:id="rId131" xr:uid="{9AD2FC69-B9DE-446D-9A7C-30FF49F3E290}"/>
    <hyperlink ref="AK310" r:id="rId132" xr:uid="{74E72C84-9CC7-4561-8DF9-2AB02FF2FC97}"/>
    <hyperlink ref="AK311" r:id="rId133" xr:uid="{8575ED6D-5260-4173-AD16-0122F25E3E48}"/>
    <hyperlink ref="AK312" r:id="rId134" xr:uid="{A2EA4C3C-C5C7-4229-A56B-9B86A3F583A0}"/>
    <hyperlink ref="AK313" r:id="rId135" xr:uid="{F4E3D70D-DBF1-4576-B1D2-6EEDF7DC4663}"/>
    <hyperlink ref="AK316" r:id="rId136" xr:uid="{86196E00-9E99-478F-B069-1A83B435341B}"/>
    <hyperlink ref="AK320" r:id="rId137" xr:uid="{8E0AE5A1-C248-4CC0-A46A-06C78EB776CE}"/>
    <hyperlink ref="AK321" r:id="rId138" xr:uid="{FA3FE2A6-2429-45D1-B7F3-38FFBA291498}"/>
    <hyperlink ref="AK322" r:id="rId139" xr:uid="{5109A907-2DA0-46FA-B8EA-B4FA0F75AF47}"/>
    <hyperlink ref="AK330" r:id="rId140" xr:uid="{FD532AFC-B0D6-4C1B-A70E-47E5AF2AA39B}"/>
    <hyperlink ref="AK335" r:id="rId141" xr:uid="{5B24D6AD-0E98-4AA3-B3ED-6610B3AD23FA}"/>
    <hyperlink ref="AK336" r:id="rId142" xr:uid="{73437B6E-7F21-41A9-8522-0B941D13B547}"/>
    <hyperlink ref="AK337" r:id="rId143" xr:uid="{11151F23-BD37-48D3-A4D2-4554F26F33FD}"/>
    <hyperlink ref="AK338" r:id="rId144" xr:uid="{5CDB271C-EED5-4CFD-BE0D-1E957E2BA16D}"/>
    <hyperlink ref="AK345" r:id="rId145" xr:uid="{0E743857-1EF5-4341-BE66-0DA3D3CEC535}"/>
    <hyperlink ref="AK346" r:id="rId146" xr:uid="{DB6CBF60-36A0-43D4-AB25-B2B843A9BB8C}"/>
    <hyperlink ref="AK352" r:id="rId147" xr:uid="{69018089-4ABE-4600-BB5E-9DFFBD1719DF}"/>
    <hyperlink ref="AK355" r:id="rId148" xr:uid="{ED5510E7-D509-43B2-9B56-EFC2B8B2606E}"/>
    <hyperlink ref="AK356" r:id="rId149" xr:uid="{951363ED-6282-460F-9156-50A55C3430AD}"/>
    <hyperlink ref="AK357" r:id="rId150" xr:uid="{9E38B2D1-C6F2-44FF-9D04-4CC677891049}"/>
    <hyperlink ref="AK358" r:id="rId151" xr:uid="{0EF13EA3-1E6F-444B-8474-E7F756799F58}"/>
    <hyperlink ref="AK362" r:id="rId152" xr:uid="{32A6DA36-9FDB-4A79-8741-B26C7BA31B8E}"/>
    <hyperlink ref="AK363" r:id="rId153" xr:uid="{ACE4946A-CF84-46E1-B41F-5471684EF20C}"/>
    <hyperlink ref="AK364" r:id="rId154" xr:uid="{688AC0B6-B9D9-4D6D-BB78-A9D8F7DE4930}"/>
    <hyperlink ref="AK368" r:id="rId155" xr:uid="{67C78360-C6AD-4C53-9FE0-0C8F1C7261BF}"/>
    <hyperlink ref="AK372" r:id="rId156" xr:uid="{0FAFFEFA-CE1F-41E2-880C-FE213D9D905B}"/>
    <hyperlink ref="AK374" r:id="rId157" xr:uid="{BF9D1304-9122-457A-97CB-69FF984D1E11}"/>
    <hyperlink ref="AK376" r:id="rId158" xr:uid="{8FABC1AE-0424-43EA-9C9F-9B064C4E8251}"/>
    <hyperlink ref="AK377" r:id="rId159" xr:uid="{F5E08AD8-1276-4CFF-AD20-14D210A7DF96}"/>
    <hyperlink ref="AK381" r:id="rId160" xr:uid="{B2BCC202-0BFA-4D32-9833-3FB274167A30}"/>
    <hyperlink ref="AK382" r:id="rId161" xr:uid="{9E01A8AE-2F7E-41E4-86E2-B8C5F62E4F02}"/>
    <hyperlink ref="AK384" r:id="rId162" xr:uid="{0C246DE9-9725-4016-9F39-5EEE19527526}"/>
    <hyperlink ref="AK392" r:id="rId163" xr:uid="{C30069AD-189A-44E4-A088-F4D199E80572}"/>
    <hyperlink ref="AK393" r:id="rId164" xr:uid="{D2BE6C0A-E904-4E5E-BDC0-17273F36C971}"/>
    <hyperlink ref="AK396" r:id="rId165" xr:uid="{AC77DDFE-A0EF-4114-9CA1-D8C77875F963}"/>
    <hyperlink ref="AK399" r:id="rId166" xr:uid="{F8E0398B-D393-4727-9038-1F82B4FFD6B3}"/>
    <hyperlink ref="AK402" r:id="rId167" xr:uid="{242EEF6E-F109-479A-92CE-9CCB01AE605F}"/>
    <hyperlink ref="AK403" r:id="rId168" xr:uid="{50BF7986-3642-4DDC-B58C-688472D5F727}"/>
    <hyperlink ref="AK404" r:id="rId169" xr:uid="{0582185B-58FE-4D36-B65E-AE98AE2B1B3C}"/>
    <hyperlink ref="AK405" r:id="rId170" xr:uid="{B275CE98-BDF7-4A6C-9037-56B1131A6DF7}"/>
    <hyperlink ref="AK407" r:id="rId171" xr:uid="{D10A2BE4-EAAD-4631-B5BE-C1358A01FC45}"/>
    <hyperlink ref="AK413" r:id="rId172" xr:uid="{AACD4DEB-157A-48EB-B684-124F0544DA2D}"/>
    <hyperlink ref="AK417" r:id="rId173" xr:uid="{847EE52B-2486-4C87-9CFA-E88046C6FD73}"/>
    <hyperlink ref="AK419" r:id="rId174" xr:uid="{6BD69154-6BB8-4D54-BD4C-30990113E6F9}"/>
    <hyperlink ref="AK421" r:id="rId175" xr:uid="{7847D027-3B85-454F-B250-D360755A5C0F}"/>
    <hyperlink ref="AK424" r:id="rId176" xr:uid="{4FF92B9E-FD1F-4076-A55C-9BC08B64EA55}"/>
    <hyperlink ref="AK425" r:id="rId177" xr:uid="{DADEB207-9563-4076-BB39-BBCE87D8FF61}"/>
    <hyperlink ref="AK426" r:id="rId178" xr:uid="{28F67926-19D6-43B0-B697-EF7568407785}"/>
    <hyperlink ref="AK427" r:id="rId179" xr:uid="{6DD0DFD5-0D0B-481E-A5F4-246D4014C4C3}"/>
    <hyperlink ref="AK436" r:id="rId180" xr:uid="{7E2C9832-10D2-46DA-AAB2-C9381A4CE81F}"/>
    <hyperlink ref="AK438" r:id="rId181" xr:uid="{B6613E99-6751-4E51-A5D9-CB440DAB3687}"/>
    <hyperlink ref="AK440" r:id="rId182" xr:uid="{F9BBF874-B3C7-46F0-A5AA-A186DC4F532C}"/>
    <hyperlink ref="AK441" r:id="rId183" xr:uid="{8D2641F3-B276-4EE7-B98E-CE1DB0AB2349}"/>
    <hyperlink ref="AK444" r:id="rId184" xr:uid="{35D3EFDB-A08F-4743-A0F5-8501BF523B67}"/>
    <hyperlink ref="AK445" r:id="rId185" xr:uid="{23B50C83-9707-4738-BB93-D1C75F1AAE5E}"/>
    <hyperlink ref="AK447" r:id="rId186" xr:uid="{6227258C-F5B5-400A-BD46-9DCA6E3B1DB9}"/>
    <hyperlink ref="AK450" r:id="rId187" xr:uid="{BB7AD924-36C6-4BA5-BA75-C15C1F82EFDC}"/>
    <hyperlink ref="AK451" r:id="rId188" xr:uid="{F98C6532-DE21-4AA6-BE70-A89EEB568095}"/>
    <hyperlink ref="AK456" r:id="rId189" xr:uid="{907B6B15-E67F-4F4A-8809-13661514AEC2}"/>
    <hyperlink ref="AK465" r:id="rId190" xr:uid="{BD5DB4DC-1C4B-4B96-ADB7-9D69BEE68527}"/>
    <hyperlink ref="AK466" r:id="rId191" xr:uid="{51B6E077-FBEF-4244-8099-743AEFB4A4A1}"/>
    <hyperlink ref="AK467" r:id="rId192" xr:uid="{E1C722D1-9604-45BB-B68C-4455A7086FC5}"/>
    <hyperlink ref="AK468" r:id="rId193" xr:uid="{C1D5E84D-5421-496A-B013-936547774B01}"/>
    <hyperlink ref="AK469" r:id="rId194" xr:uid="{A11440E1-C1B8-41D5-B41E-49368092265C}"/>
    <hyperlink ref="AK471" r:id="rId195" xr:uid="{A8FC8BEB-71B5-4BAC-B157-CF715C366163}"/>
    <hyperlink ref="AK472" r:id="rId196" xr:uid="{45C933E7-5807-4DE4-8CB9-A0B33D045E8B}"/>
    <hyperlink ref="AK474" r:id="rId197" xr:uid="{2CFCCB0E-0698-429F-A4AD-6CDDB18A0DDC}"/>
    <hyperlink ref="AK477" r:id="rId198" xr:uid="{1C123966-54C7-4262-AF89-B977BC16A133}"/>
    <hyperlink ref="AK478" r:id="rId199" xr:uid="{3229ACA9-759F-4CA9-9DF0-18443A799B80}"/>
    <hyperlink ref="AK480" r:id="rId200" xr:uid="{4492B030-8CC1-4ED9-9FF7-06478FBD7443}"/>
    <hyperlink ref="AK481" r:id="rId201" xr:uid="{F438F783-98AB-4793-9880-64CB8C80459A}"/>
    <hyperlink ref="AK482" r:id="rId202" xr:uid="{9966EF78-1B4C-495C-B34A-8FC22FA92A26}"/>
    <hyperlink ref="AK485" r:id="rId203" xr:uid="{1893898F-96AB-44C6-B69D-1BCEB57DF0F0}"/>
    <hyperlink ref="AK487" r:id="rId204" xr:uid="{990C3639-5E66-4924-A63E-EFF8B0ADF032}"/>
    <hyperlink ref="AK488" r:id="rId205" xr:uid="{1E67605A-B49C-4C0D-8105-33395F01C86D}"/>
    <hyperlink ref="AK489" r:id="rId206" xr:uid="{6C15E886-825F-45DA-BD0C-F80F8A260F1A}"/>
    <hyperlink ref="AK490" r:id="rId207" xr:uid="{A50BB0E3-870D-4A6E-AFAF-A0541989C8B0}"/>
    <hyperlink ref="AK493" r:id="rId208" xr:uid="{C7D5C604-BA5A-4DCA-8EB4-6B0E8D7ADA57}"/>
    <hyperlink ref="AK494" r:id="rId209" xr:uid="{5EF25D6B-0184-4E45-8450-1CE1EF4533EA}"/>
    <hyperlink ref="AK495" r:id="rId210" xr:uid="{F7F4D421-C13E-4371-B451-182FAD30E06A}"/>
    <hyperlink ref="AK497" r:id="rId211" xr:uid="{87E79EE0-CBE8-45A6-A016-640C84E0B806}"/>
    <hyperlink ref="AK498" r:id="rId212" xr:uid="{A7655115-1BDF-4A7B-8660-AA11B6227B43}"/>
    <hyperlink ref="AK499" r:id="rId213" xr:uid="{A24F6C0C-5682-4A14-9BDD-6E773C12D575}"/>
    <hyperlink ref="AK501" r:id="rId214" xr:uid="{3A805618-0D6A-4F6A-AF17-67AC0C772191}"/>
    <hyperlink ref="AK506" r:id="rId215" xr:uid="{E59B34C0-062F-4F2C-943F-216AF29C0D90}"/>
    <hyperlink ref="AK508" r:id="rId216" xr:uid="{5D9A158B-FCC1-4B5D-8F86-C685F5446775}"/>
    <hyperlink ref="AK509" r:id="rId217" xr:uid="{07D3B441-CDFE-41D3-A55E-B1A167603F02}"/>
    <hyperlink ref="AK513" r:id="rId218" xr:uid="{BC545410-8180-4110-83C6-2BF10CD3368F}"/>
    <hyperlink ref="AK514" r:id="rId219" xr:uid="{0F20A127-EF78-4249-8520-142C10887E0A}"/>
    <hyperlink ref="AK515" r:id="rId220" xr:uid="{949329F4-5AE4-4BB3-9CC6-F4DEEFC12B4E}"/>
    <hyperlink ref="AK518" r:id="rId221" xr:uid="{702C59D1-5198-4321-9793-F453410B7434}"/>
    <hyperlink ref="AK522" r:id="rId222" xr:uid="{CF4F29B8-A696-485D-93A9-565EBB37104D}"/>
    <hyperlink ref="AK523" r:id="rId223" xr:uid="{CD4AC763-F4F5-4921-AAE2-17BDB74BA5F1}"/>
    <hyperlink ref="AK524" r:id="rId224" xr:uid="{7A8D2734-6810-48AF-9D4C-CBD5EC5E17CB}"/>
    <hyperlink ref="AK525" r:id="rId225" xr:uid="{1D1EEB2F-EBFE-43DF-9F45-29E6D35EF975}"/>
    <hyperlink ref="AK526" r:id="rId226" xr:uid="{1611CB5C-E2D3-4330-97A6-9EBCC22EAE4E}"/>
    <hyperlink ref="AK527" r:id="rId227" xr:uid="{E446B5CB-94AC-4DAC-B97D-5D6C56016D32}"/>
    <hyperlink ref="AK528" r:id="rId228" xr:uid="{1530B952-4E0F-487A-99FE-62CA484D5D0C}"/>
    <hyperlink ref="AK529" r:id="rId229" xr:uid="{F83F9CC8-8642-4696-AA4D-31FCB4BDB894}"/>
    <hyperlink ref="AK531" r:id="rId230" xr:uid="{880DE54E-65E3-4A46-8CF7-C0C81811D1C0}"/>
    <hyperlink ref="AK532" r:id="rId231" xr:uid="{0677CB54-4B01-49BE-9016-52AB10280561}"/>
    <hyperlink ref="AK533" r:id="rId232" xr:uid="{36AEB6AD-8F64-488E-8E17-A34B660C24C5}"/>
    <hyperlink ref="AK539" r:id="rId233" xr:uid="{08CBAAEC-1DDE-4150-ADA4-CBEB9E3D8D22}"/>
    <hyperlink ref="AK540" r:id="rId234" xr:uid="{E194AF74-830A-46C0-921D-F322F849E62F}"/>
    <hyperlink ref="AK542" r:id="rId235" xr:uid="{298EF047-6A0A-46ED-AC48-644917023462}"/>
    <hyperlink ref="AK547" r:id="rId236" xr:uid="{E120C940-CAC3-41CB-AFE3-A032521BD6D7}"/>
    <hyperlink ref="AK548" r:id="rId237" xr:uid="{B2CE750F-CC79-47AB-8057-D06195E3DF91}"/>
    <hyperlink ref="AK549" r:id="rId238" xr:uid="{B4B2F170-6BDF-4182-975D-1C79E66192B1}"/>
    <hyperlink ref="AK551" r:id="rId239" xr:uid="{3FDDF3CD-8657-47B8-8A5E-8D332B39E24C}"/>
    <hyperlink ref="AK553" r:id="rId240" xr:uid="{74051ED5-51BB-44EA-8697-50131737AAAE}"/>
    <hyperlink ref="AK554" r:id="rId241" xr:uid="{55228366-2E9F-4616-B0FE-04E85E9D09A2}"/>
    <hyperlink ref="AK555" r:id="rId242" xr:uid="{1F5F256D-4D9B-438C-B4A9-4824FA783804}"/>
    <hyperlink ref="AK558" r:id="rId243" xr:uid="{29D45F6A-0F5E-43E7-B9A3-78721E61D13F}"/>
    <hyperlink ref="AK561" r:id="rId244" xr:uid="{AF9ED048-AC51-4272-90FF-26BD9AE38933}"/>
    <hyperlink ref="AK562" r:id="rId245" xr:uid="{16E4766B-BB15-49EF-AE78-571FF335220E}"/>
    <hyperlink ref="AK565" r:id="rId246" xr:uid="{982A9FDF-1872-400A-AFFA-3628722F4112}"/>
    <hyperlink ref="AK566" r:id="rId247" xr:uid="{0FEB1CDC-2901-492D-82A9-CD596521FD83}"/>
    <hyperlink ref="AK567" r:id="rId248" xr:uid="{2D922185-F13C-4DC5-8BD0-6D0ACB97EBA3}"/>
    <hyperlink ref="AK568" r:id="rId249" xr:uid="{01A2F67D-3C81-4C8A-9357-5F17B0DDB843}"/>
    <hyperlink ref="AK569" r:id="rId250" xr:uid="{4DA26C1B-8B80-4BBC-8C10-2B54C693558D}"/>
    <hyperlink ref="AK571" r:id="rId251" xr:uid="{8B1997B5-6CE6-47B7-9D1C-3D841716602A}"/>
    <hyperlink ref="AK574" r:id="rId252" xr:uid="{6BEC1B22-9300-4982-A4DB-17D5E86EA993}"/>
    <hyperlink ref="AK577" r:id="rId253" xr:uid="{B7BAF27A-0D25-433E-A98F-19C516F6F691}"/>
    <hyperlink ref="AK578" r:id="rId254" xr:uid="{2FC45ECB-3B6A-45D3-8A8B-257AF06F89FC}"/>
    <hyperlink ref="AK580" r:id="rId255" xr:uid="{DF12335D-F048-4ED7-875B-6E7F329D8E45}"/>
    <hyperlink ref="AK581" r:id="rId256" xr:uid="{FD8434B6-270E-4C30-B1BF-7D5D931EC514}"/>
    <hyperlink ref="AK582" r:id="rId257" xr:uid="{CC9F7390-2A7F-4CF3-9E8C-D7C8786B83D2}"/>
    <hyperlink ref="AK583" r:id="rId258" xr:uid="{4A916935-4138-43C1-8871-477ACF34DA7F}"/>
    <hyperlink ref="AK584" r:id="rId259" xr:uid="{02BF280C-2832-4909-8250-579BC315C9C8}"/>
    <hyperlink ref="AK592" r:id="rId260" xr:uid="{80B3F2BC-E8E2-4361-918A-DD248CB36616}"/>
    <hyperlink ref="AK593" r:id="rId261" xr:uid="{5DEF5B30-BE1A-4DF4-88C5-1F8D71E917C4}"/>
    <hyperlink ref="AK595" r:id="rId262" xr:uid="{26EF250A-D33C-4F61-99BE-BD1A9BC0A197}"/>
    <hyperlink ref="AK599" r:id="rId263" xr:uid="{BA3B1462-C522-4FC5-8CE9-FA04610FBD39}"/>
    <hyperlink ref="AK600" r:id="rId264" xr:uid="{69426B72-3877-4C9B-B841-F3256486B4FB}"/>
    <hyperlink ref="AK605" r:id="rId265" xr:uid="{44B1AC4D-FC2D-4568-85D3-2277691C2FE0}"/>
    <hyperlink ref="AK609" r:id="rId266" xr:uid="{68125797-4EAF-41AC-A152-FE0E1DBE59C7}"/>
    <hyperlink ref="AK610" r:id="rId267" xr:uid="{DC84CBAA-96E3-44E6-8140-1FB0BE79E5D0}"/>
    <hyperlink ref="AK612" r:id="rId268" xr:uid="{6208FB5A-CE77-49FD-B62F-4FC9F7810722}"/>
    <hyperlink ref="AK613" r:id="rId269" xr:uid="{29E29726-DE45-4075-9C3E-B3783D3D4912}"/>
    <hyperlink ref="AK615" r:id="rId270" xr:uid="{DD679882-FE34-45A0-B757-10B78B326151}"/>
    <hyperlink ref="AK616" r:id="rId271" xr:uid="{D2766A51-6FAC-4C2A-8988-25C2B29DBEE3}"/>
    <hyperlink ref="AK617" r:id="rId272" xr:uid="{C39DCF97-C775-4AA4-B5EF-4970A4E4BF4C}"/>
    <hyperlink ref="AK618" r:id="rId273" xr:uid="{C3343BF5-3721-40BD-96CE-FC7607278D54}"/>
    <hyperlink ref="AK620" r:id="rId274" xr:uid="{E4EE0FAE-D2CD-48A1-8B35-F30BD292DC83}"/>
    <hyperlink ref="AK622" r:id="rId275" xr:uid="{6418160E-66FC-4E5A-9442-248D243BEF7B}"/>
    <hyperlink ref="AK627" r:id="rId276" xr:uid="{67A60768-E370-40A7-B1A1-EE0BCEE3748D}"/>
    <hyperlink ref="AK629" r:id="rId277" xr:uid="{5FAF73F0-0325-4440-9076-E043C878113A}"/>
    <hyperlink ref="AK630" r:id="rId278" xr:uid="{F3A32300-60B8-4126-AC2E-EAECA8CE7419}"/>
    <hyperlink ref="AK634" r:id="rId279" xr:uid="{5BFCDFC5-C7EC-451E-B8FA-75EBD471CD8B}"/>
    <hyperlink ref="AK636" r:id="rId280" xr:uid="{8074BF97-50B6-44BF-835D-440A38DF7956}"/>
    <hyperlink ref="AK640" r:id="rId281" xr:uid="{EC6CDBAA-3699-4E9D-A371-420AEF163BC1}"/>
    <hyperlink ref="AK644" r:id="rId282" xr:uid="{E2C2EF1A-8120-4A57-92B9-116F7368447E}"/>
    <hyperlink ref="AK645" r:id="rId283" xr:uid="{7F209B0B-A874-4780-9C3C-40A057452C39}"/>
    <hyperlink ref="AK648" r:id="rId284" xr:uid="{683CA3E5-1356-4EAF-9E7F-9D2D0BB45B36}"/>
    <hyperlink ref="AK650" r:id="rId285" xr:uid="{8C0FF635-D905-4C29-81BA-6F9A77739E26}"/>
    <hyperlink ref="AK652" r:id="rId286" xr:uid="{9AD824C1-7CE6-4030-A2FA-4E7D88A0CB35}"/>
    <hyperlink ref="AK653" r:id="rId287" xr:uid="{E205554B-7065-461B-8641-9857A3C0338E}"/>
    <hyperlink ref="AK657" r:id="rId288" xr:uid="{40C56E3D-470E-4E14-948C-7FE3FE6F9F5A}"/>
    <hyperlink ref="AK659" r:id="rId289" xr:uid="{96C3BDDB-20BF-4A6F-8132-A0517ACFACF6}"/>
    <hyperlink ref="AK660" r:id="rId290" xr:uid="{8BD4741A-6559-4B79-B6C5-707A6CD34CB7}"/>
    <hyperlink ref="AK661" r:id="rId291" xr:uid="{269D33CE-F16D-47A3-A807-9835296A93DD}"/>
    <hyperlink ref="AK662" r:id="rId292" xr:uid="{46789CEE-7CA7-4FDB-BF3E-134B2CBA3CB2}"/>
    <hyperlink ref="AK664" r:id="rId293" xr:uid="{63B2BA17-4DEE-44B5-84D6-1719C43EBE01}"/>
    <hyperlink ref="AK667" r:id="rId294" xr:uid="{CFDC520E-1CA9-4066-B562-F54326C0D9FA}"/>
    <hyperlink ref="AK668" r:id="rId295" xr:uid="{76685295-3E50-4E56-9021-0CF4D6A782B4}"/>
    <hyperlink ref="AK675" r:id="rId296" xr:uid="{B6250AE8-F4DC-4B5A-AAA5-127B7EF28F79}"/>
    <hyperlink ref="AK678" r:id="rId297" xr:uid="{9E3976C6-758F-4834-BACF-8EABFA552FA0}"/>
    <hyperlink ref="AK680" r:id="rId298" xr:uid="{5949A421-7D81-41A6-82D7-4107CB73C092}"/>
    <hyperlink ref="AK683" r:id="rId299" xr:uid="{9E6E1991-5704-404B-AC32-1C47E23C0674}"/>
    <hyperlink ref="AK685" r:id="rId300" xr:uid="{D710CC23-5870-425F-A547-E44361F13018}"/>
    <hyperlink ref="AK690" r:id="rId301" xr:uid="{2D37AD9B-4E13-47D9-9989-5772C52A2F2F}"/>
    <hyperlink ref="AK694" r:id="rId302" xr:uid="{3A343B27-4841-40C8-889B-8E74CE2CA8A1}"/>
    <hyperlink ref="AK695" r:id="rId303" xr:uid="{0B2D64FD-8315-4957-9B86-57FEF698AEC4}"/>
    <hyperlink ref="AK699" r:id="rId304" xr:uid="{35C6CBD4-60B4-4288-A309-235CD940F179}"/>
    <hyperlink ref="AK700" r:id="rId305" xr:uid="{6A38AF0B-EA73-49AD-BD06-22EA3B6F67F5}"/>
    <hyperlink ref="AK702" r:id="rId306" xr:uid="{97CD78F5-D326-48D6-B5F7-5B611066CF93}"/>
    <hyperlink ref="AK703" r:id="rId307" xr:uid="{179D82DA-B971-4285-AC00-92AE0F580D2B}"/>
    <hyperlink ref="AK711" r:id="rId308" xr:uid="{19AFEC47-4D2D-4C45-B7BA-ACA7FA6C385A}"/>
    <hyperlink ref="AK715" r:id="rId309" xr:uid="{BF97CD9D-162A-4870-968A-29E655537BD0}"/>
    <hyperlink ref="AK716" r:id="rId310" xr:uid="{B48F3828-614B-425F-A813-0BDF1421B425}"/>
    <hyperlink ref="AK718" r:id="rId311" xr:uid="{F74D9B04-F5DF-4D68-A0ED-A11CB17E9061}"/>
    <hyperlink ref="AK721" r:id="rId312" xr:uid="{65B36EE0-37E7-417D-9838-5E4474A38CF2}"/>
    <hyperlink ref="AK725" r:id="rId313" xr:uid="{1BB7DCC3-ECA7-4967-A195-959EAD2EFCC9}"/>
    <hyperlink ref="AK726" r:id="rId314" xr:uid="{5FC4399F-9188-4F01-BBCA-1A7E38ABE820}"/>
    <hyperlink ref="AK728" r:id="rId315" xr:uid="{B5A67514-F02E-4781-91EC-055458599A82}"/>
    <hyperlink ref="AK729" r:id="rId316" xr:uid="{96B93B6E-6178-4252-85DA-B294743E8EC4}"/>
    <hyperlink ref="AK732" r:id="rId317" xr:uid="{FD2FA35B-DF09-41FF-BDE0-B05D6E91128A}"/>
    <hyperlink ref="AK733" r:id="rId318" xr:uid="{A851BF23-EFFD-45E4-9841-FC773EB4545E}"/>
    <hyperlink ref="AK734" r:id="rId319" xr:uid="{76072E9E-FB91-4C6E-BF40-EAB9DD2F1E0F}"/>
    <hyperlink ref="AK736" r:id="rId320" xr:uid="{C4A4DAB6-6269-421F-9869-6AC57A60C1EE}"/>
    <hyperlink ref="AK737" r:id="rId321" xr:uid="{E1ABFCE9-24FA-4283-8096-BEC9728258F9}"/>
    <hyperlink ref="AK744" r:id="rId322" xr:uid="{C3664AD8-3A33-4990-AC5A-E841A75F6C99}"/>
    <hyperlink ref="AK746" r:id="rId323" xr:uid="{3FD78BCC-420C-4A2A-B7AA-001EF1A76738}"/>
    <hyperlink ref="AK748" r:id="rId324" xr:uid="{190BDC41-0D61-4666-894A-3CD73A613E4B}"/>
    <hyperlink ref="AK750" r:id="rId325" xr:uid="{C0F34A29-8315-4348-9A02-19221B8E9D85}"/>
    <hyperlink ref="AK751" r:id="rId326" xr:uid="{F18842C6-B826-4DE0-8BC8-99F5C2E61318}"/>
    <hyperlink ref="AK753" r:id="rId327" xr:uid="{358FF303-A025-434B-8C71-AD3BC416B462}"/>
    <hyperlink ref="AK758" r:id="rId328" xr:uid="{815E9317-95C8-44A1-A51D-C2D91CDEE2B7}"/>
    <hyperlink ref="AK759" r:id="rId329" xr:uid="{04831E0A-B9DD-417B-BE86-907A736314FA}"/>
    <hyperlink ref="AK760" r:id="rId330" xr:uid="{E85AE25C-FC88-43C0-A486-040313134F4D}"/>
    <hyperlink ref="AK762" r:id="rId331" xr:uid="{D73A460E-7A97-4B90-A7BC-A142D34FE152}"/>
    <hyperlink ref="AK763" r:id="rId332" xr:uid="{78FEC0A6-DE4F-446B-BC8D-F4D98ECDDCF3}"/>
    <hyperlink ref="AK765" r:id="rId333" xr:uid="{4D42E3B3-9C46-40AF-8D0F-AF3AEBB4E97E}"/>
    <hyperlink ref="AK767" r:id="rId334" xr:uid="{5657A57D-58E1-4380-9E43-C66510B063EC}"/>
    <hyperlink ref="AK768" r:id="rId335" xr:uid="{B8629CA4-CB17-48B5-ABE9-9EDF9DF2CE43}"/>
    <hyperlink ref="AK769" r:id="rId336" xr:uid="{A889A238-F2BD-463A-93FD-4AD6173A41E4}"/>
    <hyperlink ref="AK770" r:id="rId337" xr:uid="{7B6CE97E-A6BC-49AD-BAD9-E39595BD4B2A}"/>
    <hyperlink ref="AK771" r:id="rId338" xr:uid="{BA9E45AD-65A3-4C1A-8DCF-C48E2446DB17}"/>
    <hyperlink ref="AK776" r:id="rId339" xr:uid="{C76BDA80-577B-41B3-A965-BC6D52FFB886}"/>
    <hyperlink ref="AK777" r:id="rId340" xr:uid="{4DE5BC58-D792-422A-ADAF-A1C5DEF98CEC}"/>
    <hyperlink ref="AK780" r:id="rId341" xr:uid="{D635F708-E7F0-4949-AC78-F4EDAC86875F}"/>
    <hyperlink ref="AK781" r:id="rId342" xr:uid="{F68EB877-2A94-4749-9138-D218822F80D3}"/>
    <hyperlink ref="AK782" r:id="rId343" xr:uid="{777281C3-9122-45C6-A956-C0A5B1956094}"/>
    <hyperlink ref="AK784" r:id="rId344" xr:uid="{4D26FFAF-7A38-43F0-AC83-0C8A64CB7AC4}"/>
    <hyperlink ref="AK785" r:id="rId345" xr:uid="{FBBD44F4-281A-4E06-BFE5-8658A1BE008E}"/>
    <hyperlink ref="AK786" r:id="rId346" xr:uid="{81AC3D0D-3709-44E1-B487-47C60F363A12}"/>
    <hyperlink ref="AK788" r:id="rId347" xr:uid="{E54341A7-01D1-4562-84CC-F114D8886C3C}"/>
    <hyperlink ref="AK789" r:id="rId348" xr:uid="{B8B2B7A4-3754-4F39-AB0A-3CA2B16A3163}"/>
    <hyperlink ref="AK794" r:id="rId349" xr:uid="{F524D383-9F6E-4638-A8EA-1B957A3800EA}"/>
    <hyperlink ref="AK795" r:id="rId350" xr:uid="{0E1524F4-A154-4784-B03C-0722B1D7F39E}"/>
    <hyperlink ref="AK796" r:id="rId351" xr:uid="{EAECED77-62E9-4636-8E5D-B132DAB15BE1}"/>
    <hyperlink ref="AK797" r:id="rId352" xr:uid="{61245441-B047-481A-871E-1063B31FBE39}"/>
    <hyperlink ref="AK799" r:id="rId353" xr:uid="{F553176D-7C66-4E2B-9786-13291202AA77}"/>
    <hyperlink ref="AK800" r:id="rId354" xr:uid="{22BDB78F-C515-47F0-AD08-57BC0B7A5291}"/>
    <hyperlink ref="AK803" r:id="rId355" xr:uid="{418AA6DA-FF43-4280-BDEF-1EEAE80FE9F3}"/>
    <hyperlink ref="AK804" r:id="rId356" xr:uid="{A14F868F-DF43-439F-AB8A-A2D94CD50720}"/>
    <hyperlink ref="AK812" r:id="rId357" xr:uid="{9C45BF67-ACA4-4AF7-9FC2-859F532E69C1}"/>
    <hyperlink ref="AK814" r:id="rId358" xr:uid="{54F1116F-F3BD-49F3-A214-4B217E83FAC7}"/>
    <hyperlink ref="AK823" r:id="rId359" xr:uid="{AE31432F-08D4-4C73-A9F0-B40E9CFE4234}"/>
    <hyperlink ref="AK828" r:id="rId360" xr:uid="{9D5DA449-FBB0-43FC-A719-5AF12AD5542C}"/>
    <hyperlink ref="AK829" r:id="rId361" xr:uid="{C4FD95BE-477D-465C-8546-392D453FD694}"/>
    <hyperlink ref="AK833" r:id="rId362" xr:uid="{91BA48E5-847E-4195-B1A5-7A210B55FB32}"/>
    <hyperlink ref="AK834" r:id="rId363" xr:uid="{88D36172-348A-4A39-B93A-1E3E75AD4072}"/>
    <hyperlink ref="AK837" r:id="rId364" xr:uid="{8F1D367E-B28A-4946-86C7-15E8F29CAC2C}"/>
    <hyperlink ref="AK838" r:id="rId365" xr:uid="{7D276DE1-7377-49B2-98D2-B084A5541636}"/>
    <hyperlink ref="AK840" r:id="rId366" xr:uid="{79FEC41C-1BCB-463D-A3AA-6B954FA0565A}"/>
    <hyperlink ref="AK842" r:id="rId367" xr:uid="{AF09FAB2-CD9B-49F2-BFDD-0708183CF2D6}"/>
    <hyperlink ref="AK845" r:id="rId368" xr:uid="{81BA6C18-47DF-45C4-B999-F6254F0B5D22}"/>
    <hyperlink ref="AK846" r:id="rId369" xr:uid="{2F23FAF1-A249-40A0-AC64-842D819FEA6F}"/>
    <hyperlink ref="AK854" r:id="rId370" xr:uid="{C318D77B-5896-42B0-82EB-62E3BFE5E2E7}"/>
    <hyperlink ref="AK857" r:id="rId371" xr:uid="{1D041C4B-11A6-451C-B148-5D31E8D118D2}"/>
    <hyperlink ref="AK867" r:id="rId372" xr:uid="{3C1BAAA1-5078-4F94-BC42-51D31C1D716E}"/>
    <hyperlink ref="AK868" r:id="rId373" xr:uid="{E475A901-307E-4C24-A253-E522FE72BA75}"/>
    <hyperlink ref="AK870" r:id="rId374" xr:uid="{01F78955-B1A8-42AF-8DB4-055091226D9C}"/>
    <hyperlink ref="AK872" r:id="rId375" xr:uid="{1859BBA1-E0FB-4BE7-A8FA-73A87A04CAE4}"/>
    <hyperlink ref="AK877" r:id="rId376" xr:uid="{D13C397F-532B-4091-839E-052A287171DC}"/>
    <hyperlink ref="AK881" r:id="rId377" xr:uid="{DA100BC3-AAC8-4648-8033-DB690D61B6B6}"/>
    <hyperlink ref="AK883" r:id="rId378" xr:uid="{57A1B849-80F3-4E37-97C5-9CEA58FF3FFA}"/>
    <hyperlink ref="AK889" r:id="rId379" xr:uid="{BEBE6045-DBFF-4F50-8C6B-168B3EF65E05}"/>
    <hyperlink ref="AK890" r:id="rId380" xr:uid="{9F40F28D-5291-4198-B3DC-35BD6EE2B4F2}"/>
    <hyperlink ref="AK891" r:id="rId381" xr:uid="{90A289DF-37F9-47D3-80C4-126D68B1B575}"/>
    <hyperlink ref="AK896" r:id="rId382" xr:uid="{63033087-C74A-4CF1-A17D-06D0370037CC}"/>
    <hyperlink ref="AK897" r:id="rId383" xr:uid="{7189A531-F636-4CE8-A7E8-0401E68D1A8B}"/>
    <hyperlink ref="AK900" r:id="rId384" xr:uid="{0EEB0E17-F7A3-4913-81A3-EA48BCE30195}"/>
    <hyperlink ref="AK901" r:id="rId385" xr:uid="{E5CFBB04-B5C4-4FDC-8EA2-4DD21BCDAA2D}"/>
    <hyperlink ref="AK904" r:id="rId386" xr:uid="{35CFA4E4-3BBF-42E0-BC1D-1085E82E2335}"/>
    <hyperlink ref="AK906" r:id="rId387" xr:uid="{167EF34A-5620-4AA1-9F92-5D55D1D3F7B8}"/>
    <hyperlink ref="AK907" r:id="rId388" xr:uid="{4BE28E9D-7F7E-4974-84A7-A71919A4E100}"/>
    <hyperlink ref="AK908" r:id="rId389" xr:uid="{61BCEE72-30B3-4961-80B9-FAA300349193}"/>
    <hyperlink ref="AK910" r:id="rId390" xr:uid="{9CD4F97E-157C-4A84-A166-C1C121AC92CE}"/>
    <hyperlink ref="AK913" r:id="rId391" xr:uid="{239BFCB2-5EBE-41DA-92E6-0F29837AE795}"/>
    <hyperlink ref="AK914" r:id="rId392" xr:uid="{8A7E9304-0C04-4400-9B71-CE098E34C4CB}"/>
    <hyperlink ref="AK918" r:id="rId393" xr:uid="{5F2DC13A-2CCF-49F1-8152-64D09C8358C1}"/>
    <hyperlink ref="AK919" r:id="rId394" xr:uid="{5CC66C4F-3B13-4292-B158-33947F7EE00D}"/>
    <hyperlink ref="AK925" r:id="rId395" xr:uid="{9AFC4D10-7F5E-43DC-8B00-172CADEA1C48}"/>
    <hyperlink ref="AK927" r:id="rId396" xr:uid="{C9C9918C-808E-470C-AEFF-1EB82BD03DE6}"/>
    <hyperlink ref="AK935" r:id="rId397" xr:uid="{8ABE1847-B92E-4C27-B476-B08DB37E2351}"/>
    <hyperlink ref="AK937" r:id="rId398" xr:uid="{AA71DBA3-596D-44E9-96AE-34303CF927A6}"/>
    <hyperlink ref="AK939" r:id="rId399" xr:uid="{170357DB-22EB-4A98-8CE4-8F9B58E19B3D}"/>
    <hyperlink ref="AK942" r:id="rId400" xr:uid="{FE04511C-66DC-4B76-B96C-97F68E4AD1A2}"/>
    <hyperlink ref="AK943" r:id="rId401" xr:uid="{1D73B940-2F9C-452E-94C7-8FB49D869E4F}"/>
    <hyperlink ref="AK944" r:id="rId402" xr:uid="{C361E80D-D743-43FF-8E4A-30F3C2F1A9CA}"/>
    <hyperlink ref="AK947" r:id="rId403" xr:uid="{856E213C-5309-4303-93F4-DA840B5F065E}"/>
    <hyperlink ref="AK948" r:id="rId404" xr:uid="{5D7BE9C6-79E3-47DD-9725-97229A464AFD}"/>
    <hyperlink ref="AK949" r:id="rId405" xr:uid="{622A3455-5329-4FD0-A834-887C94F8BAD2}"/>
    <hyperlink ref="AK953" r:id="rId406" xr:uid="{CA3EE30B-8300-438B-896A-5E999458407E}"/>
    <hyperlink ref="AK955" r:id="rId407" xr:uid="{92C0483C-212B-4E37-A06D-0C50110EC9CF}"/>
    <hyperlink ref="AK956" r:id="rId408" xr:uid="{88582C72-90CF-460F-AA4B-491B36D6A278}"/>
    <hyperlink ref="AK958" r:id="rId409" xr:uid="{C8027734-6580-4271-AA75-E606A2D53ED1}"/>
    <hyperlink ref="AK962" r:id="rId410" xr:uid="{1F1DA3B2-D18F-4A2D-A346-4A748DDDE27A}"/>
    <hyperlink ref="AK966" r:id="rId411" xr:uid="{CDD6949F-A187-475A-90E7-94E653019384}"/>
    <hyperlink ref="AK968" r:id="rId412" xr:uid="{BF32A5ED-0E3C-417C-BCE2-10D26DFA0DEE}"/>
    <hyperlink ref="AK969" r:id="rId413" xr:uid="{220F04F7-6E2D-4426-A633-7EE0B6FE66B7}"/>
    <hyperlink ref="AK970" r:id="rId414" xr:uid="{CA954FF1-F1BD-4807-A5CE-1597DD8F1D87}"/>
    <hyperlink ref="AK972" r:id="rId415" xr:uid="{1F028B8A-8BE0-45F9-B137-BEFF134FF10B}"/>
    <hyperlink ref="AK974" r:id="rId416" xr:uid="{6290B1CC-3824-4E68-8771-D62C2E067646}"/>
    <hyperlink ref="AK976" r:id="rId417" xr:uid="{7AF28E10-46FD-45D2-8D59-67560840FE30}"/>
    <hyperlink ref="AK977" r:id="rId418" xr:uid="{57DE488A-C6FB-42DD-8EB8-AB5364B01765}"/>
    <hyperlink ref="AK978" r:id="rId419" xr:uid="{8F49EB0B-E32B-4AF6-BA36-F06EBB2086CE}"/>
    <hyperlink ref="AK979" r:id="rId420" xr:uid="{B18B2D5B-01FD-4EBF-8A4B-91236D89BC8E}"/>
    <hyperlink ref="AK980" r:id="rId421" xr:uid="{DFE44205-9B79-4A7D-B69D-7EDA4F3FDF73}"/>
    <hyperlink ref="AK983" r:id="rId422" xr:uid="{422B23E4-77F5-4EBC-BDF6-8FA6FC66E4D2}"/>
    <hyperlink ref="AK987" r:id="rId423" xr:uid="{E31929FB-354E-48A1-A999-E879D7866480}"/>
    <hyperlink ref="AK989" r:id="rId424" xr:uid="{B1E21E1F-28DA-4C46-938C-C4E57D4881EA}"/>
    <hyperlink ref="AK990" r:id="rId425" xr:uid="{A96CC75F-F476-43CE-AC1F-4BF78CD5CFD6}"/>
    <hyperlink ref="AK994" r:id="rId426" xr:uid="{B0F6FBFE-A2F7-464B-9B7D-FE06B1286035}"/>
    <hyperlink ref="AK1001" r:id="rId427" xr:uid="{B7B475B6-5BC4-4ADD-A84A-6A45D515ADA5}"/>
    <hyperlink ref="AK1002" r:id="rId428" xr:uid="{F3829D6D-4CC8-48F6-AAA2-053C70162365}"/>
    <hyperlink ref="AK1006" r:id="rId429" xr:uid="{65415BD0-944F-41B7-9F12-86E91DDBF2E8}"/>
    <hyperlink ref="AK1010" r:id="rId430" xr:uid="{7F30A1EB-671A-4AA0-8181-C100A3D8E49E}"/>
    <hyperlink ref="AK1013" r:id="rId431" xr:uid="{13B6296D-62BD-4C30-9C71-2A5E68DC08AF}"/>
    <hyperlink ref="AK1015" r:id="rId432" xr:uid="{3F5C5DFE-A063-4C12-B316-B2C21E7ECDDB}"/>
    <hyperlink ref="AK1016" r:id="rId433" xr:uid="{7DB093AC-8DD5-41D8-A02E-7F589831078A}"/>
    <hyperlink ref="AK1018" r:id="rId434" xr:uid="{7D671CE8-817F-4814-B735-572C572E67E2}"/>
    <hyperlink ref="AK1024" r:id="rId435" xr:uid="{18B519D0-CDD1-40AD-865C-3917A9A8A52D}"/>
    <hyperlink ref="AK1029" r:id="rId436" xr:uid="{AA3D0283-0041-48A4-802B-3061EBE62F19}"/>
    <hyperlink ref="AK1037" r:id="rId437" xr:uid="{DD1A8067-AF77-46A8-A0CB-110B060110F8}"/>
    <hyperlink ref="AK1038" r:id="rId438" xr:uid="{AE409B50-2D4E-42EE-9F5C-D116CAE25B98}"/>
    <hyperlink ref="AK1040" r:id="rId439" xr:uid="{53FAEDE6-D048-4BBC-8A21-85A30944B237}"/>
    <hyperlink ref="AK1046" r:id="rId440" xr:uid="{F3D69263-EA56-43FD-B589-CC3BDD753072}"/>
    <hyperlink ref="AK1051" r:id="rId441" xr:uid="{C666150C-6DB7-48D8-AA78-FBC2FAAF8B73}"/>
    <hyperlink ref="AK1052" r:id="rId442" xr:uid="{1A4277BA-A4AF-4E69-823F-49B61B9CD01A}"/>
    <hyperlink ref="AK1055" r:id="rId443" xr:uid="{16FD9E74-D403-4E5A-B0BA-F534E99EC76C}"/>
    <hyperlink ref="AK1057" r:id="rId444" xr:uid="{0FB0E439-CFBF-43DF-ACE9-E9EC15390D98}"/>
    <hyperlink ref="AK1059" r:id="rId445" xr:uid="{FBB58FC0-3998-4695-886B-B51964CD9D1D}"/>
    <hyperlink ref="AK1062" r:id="rId446" xr:uid="{5A403849-4088-4823-B938-F675A4A2BB4D}"/>
    <hyperlink ref="AK1063" r:id="rId447" xr:uid="{E9E0F560-A221-4707-847D-88F10611CE42}"/>
    <hyperlink ref="AK1069" r:id="rId448" xr:uid="{94BA9245-2A30-4E50-B5CE-E2D90911AE91}"/>
    <hyperlink ref="AK1073" r:id="rId449" xr:uid="{944F16B0-62D4-478E-B883-AE75497C406B}"/>
    <hyperlink ref="AK1075" r:id="rId450" xr:uid="{C2E041C3-FB13-4670-B05B-83D469C88B44}"/>
    <hyperlink ref="AK1080" r:id="rId451" xr:uid="{E86018C8-72EC-4B69-A441-98633B21ADCB}"/>
    <hyperlink ref="AK1081" r:id="rId452" xr:uid="{168CF8F0-17EB-4AE3-9608-01B6B95149E0}"/>
    <hyperlink ref="AK1085" r:id="rId453" xr:uid="{34F44ECE-040F-4911-84C3-78BEDB9EE8D1}"/>
    <hyperlink ref="AK1088" r:id="rId454" xr:uid="{D0F5691B-BEDE-41F8-AB99-5D57A680BC4F}"/>
    <hyperlink ref="AK1090" r:id="rId455" xr:uid="{C1A6E207-2852-4F8D-A9B6-317CCF49283A}"/>
    <hyperlink ref="AK1093" r:id="rId456" xr:uid="{6B811856-EB98-4D71-AFEE-E1144BA2E308}"/>
    <hyperlink ref="AK1094" r:id="rId457" xr:uid="{DEC7DD5D-51A7-407E-B3CA-E22541523D11}"/>
    <hyperlink ref="AK1099" r:id="rId458" xr:uid="{908C25DB-3B28-41E4-84A4-14D2A36C44A7}"/>
    <hyperlink ref="AK1100" r:id="rId459" xr:uid="{20412CB7-22AE-4882-BFA1-F97E2CBB5064}"/>
    <hyperlink ref="AK1101" r:id="rId460" xr:uid="{74B649F8-A6EF-45F3-9454-4499EA47FC35}"/>
    <hyperlink ref="AK1103" r:id="rId461" xr:uid="{2C3C4577-50B0-4F88-93BE-AE95189EF664}"/>
    <hyperlink ref="AK1111" r:id="rId462" xr:uid="{0838AEE8-1DCE-47A5-A7CC-2CED32FD5FB3}"/>
    <hyperlink ref="AK1115" r:id="rId463" xr:uid="{254FAE73-518D-4A6D-968E-A4E20E444AED}"/>
    <hyperlink ref="AK1118" r:id="rId464" xr:uid="{BD50F31C-17D2-44F1-9A32-9B2EA6AF586B}"/>
    <hyperlink ref="AK1119" r:id="rId465" xr:uid="{23F2D22B-87D6-46F1-AD39-7100995BDC9F}"/>
    <hyperlink ref="AK1128" r:id="rId466" xr:uid="{44A57B8C-A5EA-490C-A749-2E23F7ABEEFA}"/>
    <hyperlink ref="AK1131" r:id="rId467" xr:uid="{2817F323-1BEA-419D-9AD4-66192D3335E0}"/>
    <hyperlink ref="AK1134" r:id="rId468" xr:uid="{5D19171D-B618-4B97-A433-8183CB5D60A2}"/>
    <hyperlink ref="AK1135" r:id="rId469" xr:uid="{66076E35-C1D3-41D7-8C29-42C40E2B7330}"/>
    <hyperlink ref="AK1136" r:id="rId470" xr:uid="{E320C43A-93FB-4A31-9068-A9DFC0F8CCD2}"/>
    <hyperlink ref="AK1137" r:id="rId471" xr:uid="{BA7F702A-4B08-4D63-8E70-86ED2DC746B4}"/>
    <hyperlink ref="AK1138" r:id="rId472" xr:uid="{5C229EC6-61D6-4930-9116-AC0ED26F8EA8}"/>
    <hyperlink ref="AK1141" r:id="rId473" xr:uid="{DFEF4FDC-CBA0-4672-84D6-97873298D099}"/>
    <hyperlink ref="AK1142" r:id="rId474" xr:uid="{75C14ED8-510C-43D6-93D3-30A2512587C9}"/>
    <hyperlink ref="AK1146" r:id="rId475" xr:uid="{7A862C25-0B61-4335-83E2-2AB6B8F3E0EF}"/>
    <hyperlink ref="AK1151" r:id="rId476" xr:uid="{6F34A508-77D4-44D4-8288-3BA7FAF1EC2C}"/>
    <hyperlink ref="AK1153" r:id="rId477" xr:uid="{AB7F1060-1545-4C5C-9133-22B17DDDC544}"/>
    <hyperlink ref="AK1155" r:id="rId478" xr:uid="{E867B18A-B984-4A1B-94CA-08A66DD28334}"/>
    <hyperlink ref="AK1161" r:id="rId479" xr:uid="{55DE0261-2579-459E-BC9B-07373D2C21DE}"/>
    <hyperlink ref="AK1164" r:id="rId480" xr:uid="{3AFF0B19-A2F9-4B13-893E-5CE6B33A68DD}"/>
    <hyperlink ref="AK1166" r:id="rId481" xr:uid="{DFEF1CC7-66A2-4ADE-AD19-66271079CA29}"/>
    <hyperlink ref="AK1168" r:id="rId482" xr:uid="{11682188-3828-4D11-BF90-A54CD7930129}"/>
    <hyperlink ref="AK1169" r:id="rId483" xr:uid="{57B630D8-EC5B-4D32-84A5-098F626D617F}"/>
    <hyperlink ref="AK1170" r:id="rId484" xr:uid="{DF097D2B-D9E2-456C-A835-EACC95CC5397}"/>
    <hyperlink ref="AK1174" r:id="rId485" xr:uid="{A736AC36-9BB4-4574-A3F9-95BD489A1E42}"/>
    <hyperlink ref="AK1176" r:id="rId486" xr:uid="{0AF40A3B-1AB2-426B-AD12-E7C52D54B153}"/>
    <hyperlink ref="AK1177" r:id="rId487" xr:uid="{80FFF250-93E5-48E7-A577-49A201B60850}"/>
    <hyperlink ref="AK1178" r:id="rId488" xr:uid="{69E7C508-F483-406C-BA1E-C3F667C65E4E}"/>
    <hyperlink ref="AK1181" r:id="rId489" xr:uid="{47887A70-8C1C-4694-9BEC-296860DFF054}"/>
    <hyperlink ref="AK1184" r:id="rId490" xr:uid="{F346ECF0-DD6C-4BBA-9821-DBFBDD67D1DD}"/>
    <hyperlink ref="AK1188" r:id="rId491" xr:uid="{CA062D5E-7DCE-4B4B-B2C8-C99551C5DF26}"/>
    <hyperlink ref="AK1189" r:id="rId492" xr:uid="{D63A89BA-BE6F-4597-9B87-427F0EAAA0F2}"/>
    <hyperlink ref="AK1190" r:id="rId493" xr:uid="{40C81204-68F1-48BD-A10D-5FE33F7242D9}"/>
    <hyperlink ref="AK1193" r:id="rId494" xr:uid="{71A10211-5706-49C2-A68B-202FA4AC4C96}"/>
    <hyperlink ref="AK1194" r:id="rId495" xr:uid="{0839C3E7-4B6C-445D-B5F2-8DDEA42985F7}"/>
    <hyperlink ref="AK1196" r:id="rId496" xr:uid="{2052CE3C-3A02-4FCC-953A-C6E754714286}"/>
    <hyperlink ref="AK1202" r:id="rId497" xr:uid="{160B11FC-C15D-45B1-8B4A-FBF59438D8B4}"/>
    <hyperlink ref="AK1204" r:id="rId498" xr:uid="{0014CBE3-3917-4403-9583-C443340BF566}"/>
    <hyperlink ref="AK1205" r:id="rId499" xr:uid="{F416B465-5DA2-4548-A3AA-23E7C694A5A3}"/>
    <hyperlink ref="AK1209" r:id="rId500" xr:uid="{908506DF-E990-4665-9FFA-F432B12A9E16}"/>
    <hyperlink ref="AK1211" r:id="rId501" xr:uid="{B33732DD-54DC-4209-B44C-6A19C2D5867C}"/>
    <hyperlink ref="AK1214" r:id="rId502" xr:uid="{F5F412CD-2C8A-47FE-88DF-B43EC112A5C8}"/>
    <hyperlink ref="AK1216" r:id="rId503" xr:uid="{4DF98076-CA7E-4CEF-BDAC-705917E8B0A7}"/>
    <hyperlink ref="AK1218" r:id="rId504" xr:uid="{F3E4EF31-2AFE-47C9-841A-0DC846B87ACC}"/>
    <hyperlink ref="AK1221" r:id="rId505" xr:uid="{3F596AEE-1D10-4F51-8CF2-C374427EE5A4}"/>
    <hyperlink ref="AK1225" r:id="rId506" xr:uid="{DF2A3509-9641-4E52-814C-C4ECFA18C10A}"/>
    <hyperlink ref="AK1228" r:id="rId507" xr:uid="{90EB52B2-8AB7-42FD-A93A-87CE5F8CE4DF}"/>
    <hyperlink ref="AK1229" r:id="rId508" xr:uid="{AA4CECFE-DAF3-483A-BE7C-AD7CD2858412}"/>
    <hyperlink ref="AK1230" r:id="rId509" xr:uid="{110FEF71-2EC8-49FA-9898-3DBEF39FF5CF}"/>
    <hyperlink ref="AK1231" r:id="rId510" xr:uid="{FC42B02D-4079-427E-A3BE-D94122BFC79B}"/>
    <hyperlink ref="F3" r:id="rId511" xr:uid="{70F61182-DBF0-42A8-A28E-D02865347AF2}"/>
    <hyperlink ref="F4" r:id="rId512" xr:uid="{D400A052-87CD-410C-B2E9-380CBC75E621}"/>
    <hyperlink ref="F5" r:id="rId513" xr:uid="{2E248882-7D70-4465-A176-943E38D9B350}"/>
    <hyperlink ref="F6" r:id="rId514" xr:uid="{D8BD4EC5-D3BD-45D3-A4B8-D52481033C07}"/>
    <hyperlink ref="F7" r:id="rId515" xr:uid="{ED3AD0A7-F9A3-480C-8A4B-74C41FF39FB6}"/>
    <hyperlink ref="F8" r:id="rId516" xr:uid="{6E86EE9D-AECB-46F2-94CA-C11EBFFD6549}"/>
    <hyperlink ref="F9" r:id="rId517" xr:uid="{5106475F-8915-43F7-B41E-4DC3CEB0AB00}"/>
    <hyperlink ref="F10" r:id="rId518" xr:uid="{45ECB50C-896D-41F9-82C6-562A96640F9D}"/>
    <hyperlink ref="F11" r:id="rId519" xr:uid="{2D8C9792-4BCF-48D2-AE9C-B242511E3605}"/>
    <hyperlink ref="F12" r:id="rId520" xr:uid="{18548419-E65D-4503-BDA9-CA0603F41ABC}"/>
    <hyperlink ref="F13" r:id="rId521" xr:uid="{57771FEA-2845-43B6-B11C-B8DC33AF9D5C}"/>
    <hyperlink ref="F14" r:id="rId522" xr:uid="{FA8DE9F7-0C1A-4CBA-875D-5566740AB8DD}"/>
    <hyperlink ref="F15" r:id="rId523" xr:uid="{7B570A43-3F40-4A08-A5C5-FDD576FC8B91}"/>
    <hyperlink ref="F16" r:id="rId524" xr:uid="{7D9749AA-9AAA-499F-A3CA-DA11D9C0205D}"/>
    <hyperlink ref="F17" r:id="rId525" xr:uid="{DBBA3348-A4D3-40CB-B055-104BA103466E}"/>
    <hyperlink ref="F18" r:id="rId526" xr:uid="{10E25B09-07B9-4818-A4E6-F796CBC4829D}"/>
    <hyperlink ref="F19" r:id="rId527" xr:uid="{23FEEA69-4A06-4132-8BF4-B1AFF977AE0C}"/>
    <hyperlink ref="F20" r:id="rId528" xr:uid="{44B97FB5-704F-427F-880E-C6548DA84E81}"/>
    <hyperlink ref="F21" r:id="rId529" xr:uid="{02A1F13D-8DEA-46B4-990C-EAD331E688D0}"/>
    <hyperlink ref="F22" r:id="rId530" xr:uid="{18FD1242-1BEA-4199-A71A-861FDEF8486D}"/>
    <hyperlink ref="F23" r:id="rId531" xr:uid="{7904BDAE-B348-4E39-961A-66DF4BAF629D}"/>
    <hyperlink ref="F24" r:id="rId532" xr:uid="{2B0137A5-2755-4B87-B419-BE75BE8A06F6}"/>
    <hyperlink ref="F25" r:id="rId533" xr:uid="{378D7FCC-7A5E-4319-9158-0A26DB35C884}"/>
    <hyperlink ref="F26" r:id="rId534" xr:uid="{DC52C195-7EF2-4273-B7B4-FBE894D4FA10}"/>
    <hyperlink ref="F27" r:id="rId535" xr:uid="{1165D1B5-CDE6-4E4A-B472-FDE663AF16C2}"/>
    <hyperlink ref="F28" r:id="rId536" xr:uid="{AF639F3B-4FCE-4BD5-A098-3C5B1D7334B1}"/>
    <hyperlink ref="F29" r:id="rId537" xr:uid="{1F4B838F-8AA5-420E-A0FE-C44EFA23A43A}"/>
    <hyperlink ref="F30" r:id="rId538" xr:uid="{6FDE8A19-1F63-4BBF-82BE-43CB2CFF26BD}"/>
    <hyperlink ref="F31" r:id="rId539" xr:uid="{94E35048-1805-4316-83DD-9626C74349C3}"/>
    <hyperlink ref="F32" r:id="rId540" xr:uid="{909262A2-1FFA-4571-BCD7-8E36958BC06A}"/>
    <hyperlink ref="F33" r:id="rId541" xr:uid="{B1F86BCB-C5F1-4553-8EFD-D6CFEB038C2A}"/>
    <hyperlink ref="F34" r:id="rId542" xr:uid="{DE39E171-0B3C-406C-9F29-E20CC680E1F0}"/>
    <hyperlink ref="F35" r:id="rId543" xr:uid="{8BD35D22-CEC7-41DB-89AD-804D784E7351}"/>
    <hyperlink ref="F36" r:id="rId544" xr:uid="{36CF001A-E6F5-4013-BF8E-0C1BFBBCA7E2}"/>
    <hyperlink ref="F37" r:id="rId545" xr:uid="{D686F056-E9A1-4A1D-82D3-DBC639B52808}"/>
    <hyperlink ref="F38" r:id="rId546" xr:uid="{04A788CA-4D91-4326-87BD-756A71C4461E}"/>
    <hyperlink ref="F39" r:id="rId547" xr:uid="{29EBBDF9-8542-411A-B052-2F82DC8BFCAC}"/>
    <hyperlink ref="F40" r:id="rId548" xr:uid="{3113F2FD-BCB0-461D-A510-4291423982E1}"/>
    <hyperlink ref="F41" r:id="rId549" xr:uid="{1716FEB3-2BF4-46ED-8404-75719251CDDC}"/>
    <hyperlink ref="F42" r:id="rId550" xr:uid="{ED737868-CC1B-4F31-A71A-93932E4EA85E}"/>
    <hyperlink ref="F43" r:id="rId551" xr:uid="{FD2343BB-5784-4D60-AD3C-107825F55958}"/>
    <hyperlink ref="F44" r:id="rId552" xr:uid="{071CDB59-7C41-4BB2-93FC-49E45368892E}"/>
    <hyperlink ref="F45" r:id="rId553" xr:uid="{3BCF10C6-DEC6-44B6-AFA6-E855C0B53423}"/>
    <hyperlink ref="F46" r:id="rId554" xr:uid="{12782F86-631F-4B43-9051-24AC34F2FE1C}"/>
    <hyperlink ref="F47" r:id="rId555" xr:uid="{D3FA1DD3-597C-46BE-8ECE-1068E15A1A9E}"/>
    <hyperlink ref="F48" r:id="rId556" xr:uid="{F7A81718-3767-45CB-B7BE-478CCE4DFB19}"/>
    <hyperlink ref="F49" r:id="rId557" xr:uid="{B05F84F3-93FD-4385-BB1C-96E05EC2AE20}"/>
    <hyperlink ref="F50" r:id="rId558" xr:uid="{05F60646-3AB4-4C96-8CEB-1154A8A6EF13}"/>
    <hyperlink ref="F51" r:id="rId559" xr:uid="{D0406F91-5D87-4B46-9E79-7C7D7A577381}"/>
    <hyperlink ref="F52" r:id="rId560" xr:uid="{20DD9F60-0568-4DBB-BA29-6003BD8B8C28}"/>
    <hyperlink ref="F53" r:id="rId561" xr:uid="{6FD42739-37DA-43C0-A9A0-C9307076C4A3}"/>
    <hyperlink ref="F54" r:id="rId562" xr:uid="{0B94CC80-2C5D-48B7-A29B-CF6082F8C337}"/>
    <hyperlink ref="F55" r:id="rId563" xr:uid="{FCD88198-92D1-4500-8B7D-D7041C47A481}"/>
    <hyperlink ref="F56" r:id="rId564" xr:uid="{927F48B5-CC61-444E-9A05-4183DEF0731A}"/>
    <hyperlink ref="F57" r:id="rId565" xr:uid="{65FF51B7-EC6C-4194-9520-D089AAC45CC8}"/>
    <hyperlink ref="F58" r:id="rId566" xr:uid="{B36FB269-AD4B-4EF5-BDDE-7C05D54228F9}"/>
    <hyperlink ref="F59" r:id="rId567" xr:uid="{4522FC9A-DC95-43A2-8AA9-3589C64C4B60}"/>
    <hyperlink ref="F60" r:id="rId568" xr:uid="{45CF6644-A26D-473C-8A05-A7E3353B6E3B}"/>
    <hyperlink ref="F61" r:id="rId569" xr:uid="{6064BB5C-0150-4E34-A362-1BEAFE2CDC8C}"/>
    <hyperlink ref="F62" r:id="rId570" xr:uid="{37924BC4-FFD0-4D20-BB4E-2FAF20248027}"/>
    <hyperlink ref="F63" r:id="rId571" xr:uid="{77CDAC58-97A5-4F4D-9D05-1BB3AF126242}"/>
    <hyperlink ref="F64" r:id="rId572" xr:uid="{9ED30DE9-CCCC-44C4-A2C6-BF2BC7ECCD2B}"/>
    <hyperlink ref="F65" r:id="rId573" xr:uid="{57955E69-22F0-482A-BA13-C312C05DA302}"/>
    <hyperlink ref="F66" r:id="rId574" xr:uid="{770482C3-27A3-44B4-988D-CA96EB505E86}"/>
    <hyperlink ref="F67" r:id="rId575" xr:uid="{937F31EF-8047-420A-B224-42EEE4EC89FD}"/>
    <hyperlink ref="F68" r:id="rId576" xr:uid="{40119EAE-673A-4DFD-B715-B2476D9D9C7C}"/>
    <hyperlink ref="F69" r:id="rId577" xr:uid="{465D35A9-811C-47E8-B5BE-450C6123B82B}"/>
    <hyperlink ref="F70" r:id="rId578" xr:uid="{D274702B-879C-4528-A6EB-FAF57E0D77F4}"/>
    <hyperlink ref="F71" r:id="rId579" xr:uid="{43833E48-EF52-475C-931D-5E9CA4B7CE2A}"/>
    <hyperlink ref="F72" r:id="rId580" xr:uid="{72EFCD72-3136-4C62-8E55-5C097091B70D}"/>
    <hyperlink ref="F73" r:id="rId581" xr:uid="{0250A8B3-9A36-46B9-BC73-70AEECDE0AB1}"/>
    <hyperlink ref="F74" r:id="rId582" xr:uid="{552B7FAB-AB8C-4383-8BB8-48A26F691525}"/>
    <hyperlink ref="F75" r:id="rId583" xr:uid="{FAFE3415-470D-41DF-A49A-E1E1922FA848}"/>
    <hyperlink ref="F76" r:id="rId584" xr:uid="{8F7F4673-1BAD-4AA5-B0F4-503049E6CECD}"/>
    <hyperlink ref="F77" r:id="rId585" xr:uid="{E0E1D749-3D5A-4D9C-A7A7-CB2E10ED93AD}"/>
    <hyperlink ref="F78" r:id="rId586" xr:uid="{81205B31-783E-4367-BDFD-925517987C99}"/>
    <hyperlink ref="F79" r:id="rId587" xr:uid="{03366C57-296B-4076-AF6E-766494EF1D63}"/>
    <hyperlink ref="F80" r:id="rId588" xr:uid="{8B87C5BF-EFF7-4DAC-9B54-7633CB87C0EA}"/>
    <hyperlink ref="F81" r:id="rId589" xr:uid="{0803C122-49E5-4FD8-96C8-A7BE2426815F}"/>
    <hyperlink ref="F82" r:id="rId590" xr:uid="{DA4E8E41-25E1-4042-A994-6474EFB37DC0}"/>
    <hyperlink ref="F83" r:id="rId591" xr:uid="{C2D24CF2-B780-49E7-A623-78AD2C49DB3F}"/>
    <hyperlink ref="F84" r:id="rId592" xr:uid="{6B0065AA-2AFB-445C-B9E0-9AF50ED83833}"/>
    <hyperlink ref="F85" r:id="rId593" xr:uid="{6C7C8002-BB2A-41F0-976B-05624BC1C1BA}"/>
    <hyperlink ref="F86" r:id="rId594" xr:uid="{0172D781-6F6B-4F37-A62D-3CEDDD52B0CF}"/>
    <hyperlink ref="F87" r:id="rId595" xr:uid="{C8AA6AE0-6E32-4A37-88A6-11B342485620}"/>
    <hyperlink ref="F88" r:id="rId596" xr:uid="{567FE72A-1EF5-44BB-8B3C-C9129352F328}"/>
    <hyperlink ref="F89" r:id="rId597" xr:uid="{5D2C69BB-D726-4952-83E2-438F4919F838}"/>
    <hyperlink ref="F90" r:id="rId598" xr:uid="{E8D47A56-8239-456D-964A-D9266AFB9598}"/>
    <hyperlink ref="F91" r:id="rId599" xr:uid="{1675FC04-0C1B-43A0-A6B1-4C20BCF1915F}"/>
    <hyperlink ref="F92" r:id="rId600" xr:uid="{D8F5D3B5-071E-4A6E-BE87-8B03D9D642BB}"/>
    <hyperlink ref="F93" r:id="rId601" xr:uid="{3210095B-0E26-438F-ADEB-ADDFC26EF78C}"/>
    <hyperlink ref="F94" r:id="rId602" xr:uid="{628DF3B5-449C-4018-BE6E-AD3429F67E81}"/>
    <hyperlink ref="F95" r:id="rId603" xr:uid="{88C909B3-1EF8-45C6-B62F-BEEBD99A89B1}"/>
    <hyperlink ref="F96" r:id="rId604" xr:uid="{7E47C648-092E-4F62-BDBB-EDCF4DFD36BC}"/>
    <hyperlink ref="F97" r:id="rId605" xr:uid="{7D94C800-5BEB-46A2-88BC-3796E9530F54}"/>
    <hyperlink ref="F98" r:id="rId606" xr:uid="{52211705-5888-4E82-9F32-040FAE79AB10}"/>
    <hyperlink ref="F99" r:id="rId607" xr:uid="{3745E69C-2677-4549-AFD9-81618182D4AF}"/>
    <hyperlink ref="F100" r:id="rId608" xr:uid="{E8DB2F7F-5C18-4EC8-953E-22B9DAFE4984}"/>
    <hyperlink ref="F101" r:id="rId609" xr:uid="{886E6233-6160-4BF8-BECD-96F5BB31FACA}"/>
    <hyperlink ref="F102" r:id="rId610" xr:uid="{DB10D3C5-5D78-4A36-BB66-0AD8FE2F9084}"/>
    <hyperlink ref="F103" r:id="rId611" xr:uid="{83EA4B74-56BB-4D96-A8B9-69A04F741EE8}"/>
    <hyperlink ref="F104" r:id="rId612" xr:uid="{91D090D9-38BF-4698-81D5-D8E59312D359}"/>
    <hyperlink ref="F105" r:id="rId613" xr:uid="{CF572396-07A7-401F-AEA5-F96B05ECD9CB}"/>
    <hyperlink ref="F106" r:id="rId614" xr:uid="{0EA3E7E6-CDB5-4559-8468-5A97EB615D7E}"/>
    <hyperlink ref="F107" r:id="rId615" xr:uid="{0FE59185-4AFC-4A57-AA0A-A5D150CD0FBF}"/>
    <hyperlink ref="F108" r:id="rId616" xr:uid="{4476F4DB-A141-4FF9-82F1-2A933E2FCEEE}"/>
    <hyperlink ref="F109" r:id="rId617" xr:uid="{6285743A-7007-4074-9DC6-333D01910CB9}"/>
    <hyperlink ref="F110" r:id="rId618" xr:uid="{1673788E-6C46-4290-BFCF-696E74BD36E3}"/>
    <hyperlink ref="F111" r:id="rId619" xr:uid="{2F84FD05-AB6B-4DCE-A39C-564348CC77C4}"/>
    <hyperlink ref="F112" r:id="rId620" xr:uid="{73DC5FA3-61AB-4576-8428-4803DC54BAEA}"/>
    <hyperlink ref="F113" r:id="rId621" xr:uid="{89B00C51-7575-493E-AAB9-5258134A354B}"/>
    <hyperlink ref="F114" r:id="rId622" xr:uid="{300DF3F6-D641-49B8-8064-1AFC18C84A00}"/>
    <hyperlink ref="F115" r:id="rId623" xr:uid="{D3EA361A-5F66-4DFA-B3E1-58CAF79A93DB}"/>
    <hyperlink ref="F116" r:id="rId624" xr:uid="{C7859D35-9D26-4A68-A1CB-FECDD394BF5A}"/>
    <hyperlink ref="F117" r:id="rId625" xr:uid="{E807B69A-4456-4551-A824-E8ED7E083F87}"/>
    <hyperlink ref="F118" r:id="rId626" xr:uid="{68C4CD23-556D-4FFC-B3AA-13328F8D4112}"/>
    <hyperlink ref="F119" r:id="rId627" xr:uid="{42FFD78C-7418-46CC-B92E-2679EF7A891A}"/>
    <hyperlink ref="F120" r:id="rId628" xr:uid="{449B5C9B-779D-4903-8E20-BBCA1EF62836}"/>
    <hyperlink ref="F121" r:id="rId629" xr:uid="{B6F0EDE2-ADF9-449F-A946-4E891FFD3C09}"/>
    <hyperlink ref="F122" r:id="rId630" xr:uid="{44C8D14B-C6C5-443B-9E42-5232C6AF50A3}"/>
    <hyperlink ref="F123" r:id="rId631" xr:uid="{180503B8-7DD2-4CE1-BD11-929D3B92ABA7}"/>
    <hyperlink ref="F124" r:id="rId632" xr:uid="{1C9F6629-4C00-4F03-A5D7-340F53618334}"/>
    <hyperlink ref="F125" r:id="rId633" xr:uid="{00A0AF3A-28A8-4F65-A4F5-600251F10E94}"/>
    <hyperlink ref="F126" r:id="rId634" xr:uid="{CCCC8BF0-1AA7-4790-8BC1-FDA48671FB01}"/>
    <hyperlink ref="F127" r:id="rId635" xr:uid="{9C8CA8BF-160A-4775-BC43-513B69DB2DDC}"/>
    <hyperlink ref="F128" r:id="rId636" xr:uid="{6E4E1215-CAD3-43AD-89E3-F72A94234F3A}"/>
    <hyperlink ref="F129" r:id="rId637" xr:uid="{D0578997-397D-405B-9993-772D5C87432C}"/>
    <hyperlink ref="F130" r:id="rId638" xr:uid="{B3F413FF-8277-455A-B42F-2C510CA61367}"/>
    <hyperlink ref="F131" r:id="rId639" xr:uid="{7467C0E3-20C1-40B8-904A-41A4E829B064}"/>
    <hyperlink ref="F132" r:id="rId640" xr:uid="{7D11617F-AF9B-4B64-89A9-8D1DCFDB45DF}"/>
    <hyperlink ref="F133" r:id="rId641" xr:uid="{0DFFD0D1-433C-4C56-8AA5-4E3B2AF397FF}"/>
    <hyperlink ref="F134" r:id="rId642" xr:uid="{870BF45A-0923-4FE5-B6F5-01A86FADF9E3}"/>
    <hyperlink ref="F135" r:id="rId643" xr:uid="{386DD41A-B51F-4920-A567-5332CF72B3DA}"/>
    <hyperlink ref="F136" r:id="rId644" xr:uid="{518C2E65-CBE5-4C4E-A792-565115042052}"/>
    <hyperlink ref="F137" r:id="rId645" xr:uid="{15829B25-CC86-4836-91BE-210F3990BFC4}"/>
    <hyperlink ref="F138" r:id="rId646" xr:uid="{9DE7DBFB-4346-4B1E-BAAC-465DB8177A70}"/>
    <hyperlink ref="F139" r:id="rId647" xr:uid="{A5A7BC7F-B4B6-4E6D-BE54-75F2828A958E}"/>
    <hyperlink ref="F140" r:id="rId648" xr:uid="{1205A797-CB99-4807-A636-95B63F3A0EDD}"/>
    <hyperlink ref="F141" r:id="rId649" xr:uid="{460303FB-822F-48AB-BC42-B9479ABFDFF8}"/>
    <hyperlink ref="F142" r:id="rId650" xr:uid="{A0AFC0B0-0F2A-4B73-B0CA-E0D82AC37755}"/>
    <hyperlink ref="F143" r:id="rId651" xr:uid="{92C3D1E4-535A-4784-94E1-9E48AC12A185}"/>
    <hyperlink ref="F144" r:id="rId652" xr:uid="{EBED3F00-1812-41A0-8BD1-46FDC133925B}"/>
    <hyperlink ref="F145" r:id="rId653" xr:uid="{743CEAEA-3C6B-4779-815E-61CA8F26F91C}"/>
    <hyperlink ref="F146" r:id="rId654" xr:uid="{33998C57-D56A-4846-BEFB-C9B3F1545FFA}"/>
    <hyperlink ref="F147" r:id="rId655" xr:uid="{02728544-E3CB-496D-B1DE-95782A4FD3E4}"/>
    <hyperlink ref="F148" r:id="rId656" xr:uid="{4C05F057-D0AF-4030-B406-E43BC7BDB4B3}"/>
    <hyperlink ref="F149" r:id="rId657" xr:uid="{2CADDBAE-D4E9-4BB5-A558-892C98DFA442}"/>
    <hyperlink ref="F150" r:id="rId658" xr:uid="{C179ED41-5E56-4397-B54A-A46C18DD8549}"/>
    <hyperlink ref="F151" r:id="rId659" xr:uid="{CC4764E1-D428-450D-8A12-F0843BDA4A4F}"/>
    <hyperlink ref="F152" r:id="rId660" xr:uid="{9FDA0FC5-AF1B-44EA-BC1F-15F4E2F9D0A0}"/>
    <hyperlink ref="F153" r:id="rId661" xr:uid="{A7969931-5A82-4B1C-9C51-71B77336170B}"/>
    <hyperlink ref="F154" r:id="rId662" xr:uid="{6A8CC520-8D13-476C-9234-E5A7554AA6BD}"/>
    <hyperlink ref="F155" r:id="rId663" xr:uid="{79D58606-422A-4FE1-9363-76851B9822AA}"/>
    <hyperlink ref="F156" r:id="rId664" xr:uid="{77A29627-C239-41D7-B1F7-6CB648D73E81}"/>
    <hyperlink ref="F157" r:id="rId665" xr:uid="{531E4217-0E3A-42CD-9A20-E71F5A479CB6}"/>
    <hyperlink ref="F158" r:id="rId666" xr:uid="{A7D87472-7A89-42A2-8931-AF38A2D794B4}"/>
    <hyperlink ref="F159" r:id="rId667" xr:uid="{B2314A62-9213-4C35-AF71-44181F6844D8}"/>
    <hyperlink ref="F160" r:id="rId668" xr:uid="{DC57897A-4A9C-41BD-A8E9-8AA9B879FA68}"/>
    <hyperlink ref="F161" r:id="rId669" xr:uid="{B8AA0263-51D6-44DC-9E9B-531FE113E2EF}"/>
    <hyperlink ref="F162" r:id="rId670" xr:uid="{066FEBA2-C99E-4A26-B076-48901753114B}"/>
    <hyperlink ref="F163" r:id="rId671" xr:uid="{EA1EF955-EEBD-4C52-9876-D87F94ABBDD5}"/>
    <hyperlink ref="F164" r:id="rId672" xr:uid="{3D72705A-7002-49E9-9015-D15381EF3F5B}"/>
    <hyperlink ref="F165" r:id="rId673" xr:uid="{9A496E29-F5B8-4C7F-BF36-15983D0B7B5D}"/>
    <hyperlink ref="F166" r:id="rId674" xr:uid="{FADC6F6F-3659-4978-A4C8-55685E2A6DA5}"/>
    <hyperlink ref="F167" r:id="rId675" xr:uid="{0EDAB441-E7B1-48F8-9A02-EE56F92D206C}"/>
    <hyperlink ref="F168" r:id="rId676" xr:uid="{C23D502D-0F1C-4211-9C05-B6FE7DCF5E17}"/>
    <hyperlink ref="F169" r:id="rId677" xr:uid="{13FB6EF0-426E-4A2C-979B-EB443D2925F6}"/>
    <hyperlink ref="F170" r:id="rId678" xr:uid="{B7A5190C-5CD3-40F8-9A05-1061219CE3E8}"/>
    <hyperlink ref="F171" r:id="rId679" xr:uid="{583ED54E-5E27-4B7A-9872-A917E3140944}"/>
    <hyperlink ref="F172" r:id="rId680" xr:uid="{73409FBE-CA79-4EBB-BD70-90D82378C830}"/>
    <hyperlink ref="F173" r:id="rId681" xr:uid="{F6452833-1FB8-4C67-9181-FEE9F3087891}"/>
    <hyperlink ref="F174" r:id="rId682" xr:uid="{716B4A4D-2CCA-4A92-AF13-0B785C9420CD}"/>
    <hyperlink ref="F175" r:id="rId683" xr:uid="{688882A7-7D7F-4960-B744-76FEBC5FEA3F}"/>
    <hyperlink ref="F176" r:id="rId684" xr:uid="{E5AF8CF0-E15B-4D78-A767-3D7D0D63541D}"/>
    <hyperlink ref="F177" r:id="rId685" xr:uid="{88BBE1DE-56D2-47F9-8CD9-6236D864BE6D}"/>
    <hyperlink ref="F178" r:id="rId686" xr:uid="{BC29B2E7-9782-4CE4-B860-9771F60FA830}"/>
    <hyperlink ref="F179" r:id="rId687" xr:uid="{4F1A83B6-299D-4054-8F1E-61D352DE9C79}"/>
    <hyperlink ref="F180" r:id="rId688" xr:uid="{A3C4BB42-1C63-4C8F-A1D5-488964AFCE76}"/>
    <hyperlink ref="F181" r:id="rId689" xr:uid="{FB66B6F5-5500-421B-B569-A5F093E4A67E}"/>
    <hyperlink ref="F182" r:id="rId690" xr:uid="{C4D55CE2-69AE-490C-BDFD-149C6B79ACD8}"/>
    <hyperlink ref="F183" r:id="rId691" xr:uid="{76DA1E19-8C54-46A6-9692-BBE581CB7DE6}"/>
    <hyperlink ref="F184" r:id="rId692" xr:uid="{98ED883A-F8E4-4353-918D-FDBE3CB60AF8}"/>
    <hyperlink ref="F185" r:id="rId693" xr:uid="{F204643E-5575-4DAA-A840-214919C0EF61}"/>
    <hyperlink ref="F186" r:id="rId694" xr:uid="{E5E931DD-A4D9-4456-8B24-3C95E455EF22}"/>
    <hyperlink ref="F187" r:id="rId695" xr:uid="{53AD18E4-20FC-4846-8519-F62A18E1136B}"/>
    <hyperlink ref="F188" r:id="rId696" xr:uid="{27522901-4F61-4FE9-8D6F-6B1118D94A5F}"/>
    <hyperlink ref="F189" r:id="rId697" xr:uid="{C179D616-334E-4BF5-900C-C995E9D5BE1A}"/>
    <hyperlink ref="F190" r:id="rId698" xr:uid="{492D15A1-9F8C-4D08-981C-C60BCEE4C2B6}"/>
    <hyperlink ref="F191" r:id="rId699" xr:uid="{5AE93866-DE20-4E63-B9A9-27F83C5C40EE}"/>
    <hyperlink ref="F192" r:id="rId700" xr:uid="{0351B569-77C5-4220-BDDC-1949B200AE5D}"/>
    <hyperlink ref="F193" r:id="rId701" xr:uid="{1FAEE83B-A3D2-4AEC-88BF-D55F77A95DF4}"/>
    <hyperlink ref="F194" r:id="rId702" xr:uid="{C5ABBAAA-71F5-4E9D-9F5E-A82D112F5F72}"/>
    <hyperlink ref="F195" r:id="rId703" xr:uid="{0484EA82-0862-4044-B36D-A305ECD08A3D}"/>
    <hyperlink ref="F196" r:id="rId704" xr:uid="{721FB5A1-96EF-4741-AEE0-86CF643946C2}"/>
    <hyperlink ref="F197" r:id="rId705" xr:uid="{5A3044DA-4F01-494D-A841-318C72636BC2}"/>
    <hyperlink ref="F198" r:id="rId706" xr:uid="{A4F779A3-B2FD-4487-A8B2-9C91E58FD681}"/>
    <hyperlink ref="F199" r:id="rId707" xr:uid="{7EFB3ACD-4288-4B09-AE33-7534C11D5926}"/>
    <hyperlink ref="F200" r:id="rId708" xr:uid="{B69BABD0-F1A8-48C0-9660-8844C27B7AF1}"/>
    <hyperlink ref="F201" r:id="rId709" xr:uid="{2F9C566F-6F7E-48F1-9A7A-BC391C4228AE}"/>
    <hyperlink ref="F202" r:id="rId710" xr:uid="{7307FACF-CD50-4AEE-A1B1-65CEEAD17115}"/>
    <hyperlink ref="F203" r:id="rId711" xr:uid="{9EDC239A-B619-4101-BA0C-CE65A7B7A78F}"/>
    <hyperlink ref="F204" r:id="rId712" xr:uid="{F66CD5D3-348C-46F7-9262-AF85B7DD247B}"/>
    <hyperlink ref="F205" r:id="rId713" xr:uid="{158A4A28-C4BD-4923-B72F-BA65FB93C410}"/>
    <hyperlink ref="F206" r:id="rId714" xr:uid="{32F7B16A-2DDF-40F2-B4F3-04C5A35184EB}"/>
    <hyperlink ref="F207" r:id="rId715" xr:uid="{C6288639-843C-4215-9264-624E59FBD7C5}"/>
    <hyperlink ref="F208" r:id="rId716" xr:uid="{54F078AA-449E-407A-974F-2F69447530CE}"/>
    <hyperlink ref="F209" r:id="rId717" xr:uid="{990AB2FD-5BA2-4EB5-AEE7-9DFDED50993D}"/>
    <hyperlink ref="F210" r:id="rId718" xr:uid="{BBFCF65D-905B-4F74-A1E2-383E0F7B81C0}"/>
    <hyperlink ref="F211" r:id="rId719" xr:uid="{F373F0DA-928A-4D47-86FA-E83B39A84179}"/>
    <hyperlink ref="F212" r:id="rId720" xr:uid="{05E24219-53AE-43DA-B3AA-2C987B410BD4}"/>
    <hyperlink ref="F213" r:id="rId721" xr:uid="{83690282-DD99-40AA-82C6-390F9AABC425}"/>
    <hyperlink ref="F214" r:id="rId722" xr:uid="{08E60A48-31A2-4007-AC2D-2A1C59FB39CF}"/>
    <hyperlink ref="F215" r:id="rId723" xr:uid="{E57B6DDF-3937-4705-B73D-7E2095EE7116}"/>
    <hyperlink ref="F216" r:id="rId724" xr:uid="{F503A116-845B-4497-B757-4BD0B764B77F}"/>
    <hyperlink ref="F217" r:id="rId725" xr:uid="{AD9BEADC-1927-464E-84F9-346BD3A61549}"/>
    <hyperlink ref="F218" r:id="rId726" xr:uid="{426FD9B7-F998-4958-9126-474278F64F71}"/>
    <hyperlink ref="F219" r:id="rId727" xr:uid="{EF05129F-EB6D-417C-9B26-DAB079EDEF38}"/>
    <hyperlink ref="F220" r:id="rId728" xr:uid="{084A882D-69DB-406F-9A98-E461C3C143CB}"/>
    <hyperlink ref="F221" r:id="rId729" xr:uid="{FFE45A3C-307F-40C1-9DD3-DA124D991067}"/>
    <hyperlink ref="F222" r:id="rId730" xr:uid="{10532E19-7D2C-498F-A67E-85B26C104A91}"/>
    <hyperlink ref="F223" r:id="rId731" xr:uid="{54F03B16-1590-4982-AA4B-31F261482FE2}"/>
    <hyperlink ref="F224" r:id="rId732" xr:uid="{F0B44119-95B4-4A17-BDFD-DB50F7CB8E59}"/>
    <hyperlink ref="F225" r:id="rId733" xr:uid="{406D3AB9-2746-4A35-9E8D-9A2F1A23E291}"/>
    <hyperlink ref="F226" r:id="rId734" xr:uid="{1BFC01A1-6E20-4694-B37D-46B3A3747CE0}"/>
    <hyperlink ref="F227" r:id="rId735" xr:uid="{FC5F5111-0179-461A-AB98-E33279946D71}"/>
    <hyperlink ref="F228" r:id="rId736" xr:uid="{0B7CC3DF-1B9E-471E-B699-5293C8D4ECB2}"/>
    <hyperlink ref="F229" r:id="rId737" xr:uid="{C041542D-7677-422C-AB30-D8A6987EA7DE}"/>
    <hyperlink ref="F230" r:id="rId738" xr:uid="{C1E63302-A55E-4ABF-B5EE-8B70399CC463}"/>
    <hyperlink ref="F231" r:id="rId739" xr:uid="{24843F31-5914-44CE-90DA-BCA630313107}"/>
    <hyperlink ref="F232" r:id="rId740" xr:uid="{83AA751E-AAEE-43C0-A1F4-4C8865102BE2}"/>
    <hyperlink ref="F233" r:id="rId741" xr:uid="{55D8E978-FBA4-4825-B55B-7C58F7D4A0B5}"/>
    <hyperlink ref="F234" r:id="rId742" xr:uid="{8E3B7072-A61C-4D14-9B70-D09C67B81C6B}"/>
    <hyperlink ref="F235" r:id="rId743" xr:uid="{D52B930A-3152-4014-96BF-1356D4487015}"/>
    <hyperlink ref="F236" r:id="rId744" xr:uid="{E3574810-BFF4-49AC-AA85-6D4F90FF0901}"/>
    <hyperlink ref="F237" r:id="rId745" xr:uid="{618ECE7B-2A29-49C2-8F86-FFCF2006C5C1}"/>
    <hyperlink ref="F238" r:id="rId746" xr:uid="{BE06103C-36E2-4C52-96F0-318E5BECF656}"/>
    <hyperlink ref="F239" r:id="rId747" xr:uid="{BF22D2C3-8761-4F3F-9BA8-1113491AF770}"/>
    <hyperlink ref="F240" r:id="rId748" xr:uid="{FE9EF69B-D5C6-4A48-BBD0-A9D11FB3C75E}"/>
    <hyperlink ref="F241" r:id="rId749" xr:uid="{9F23E8CB-E0C3-4D16-9C0F-A30476E153B0}"/>
    <hyperlink ref="F242" r:id="rId750" xr:uid="{D3745A78-303A-475F-90DC-FA16E1C69255}"/>
    <hyperlink ref="F243" r:id="rId751" xr:uid="{D3C87CDB-4ABB-4EFD-AE3E-DBB5EADBC962}"/>
    <hyperlink ref="F244" r:id="rId752" xr:uid="{F9241CDF-6F33-4EEC-B773-EDBF14981A18}"/>
    <hyperlink ref="F245" r:id="rId753" xr:uid="{41F6D481-6151-41C8-932A-766B2BE027EB}"/>
    <hyperlink ref="F246" r:id="rId754" xr:uid="{9FB89839-A837-4605-A912-6D06B5F8693E}"/>
    <hyperlink ref="F247" r:id="rId755" xr:uid="{FB198946-259C-4BF0-8FB1-F5A5679FC4E0}"/>
    <hyperlink ref="F248" r:id="rId756" xr:uid="{A5C64113-9D4F-4476-B81D-B7A3FC4DEA89}"/>
    <hyperlink ref="F249" r:id="rId757" xr:uid="{AD3FAA08-7BDC-4766-AAF5-B96C85C2E3E6}"/>
    <hyperlink ref="F250" r:id="rId758" xr:uid="{06E24DEC-AD81-4B9C-8343-07455877253B}"/>
    <hyperlink ref="F251" r:id="rId759" xr:uid="{D57C32E9-A89E-4C87-9FF3-E155D9E1D6CE}"/>
    <hyperlink ref="F252" r:id="rId760" xr:uid="{E749936B-D6B7-4B21-A6FE-1A2D8AD48CA8}"/>
    <hyperlink ref="F253" r:id="rId761" xr:uid="{CF493439-4CE3-4C52-938F-ABE202997C9A}"/>
    <hyperlink ref="F254" r:id="rId762" xr:uid="{1381AAAF-36C3-437D-A891-5669D40BFBF4}"/>
    <hyperlink ref="F255" r:id="rId763" xr:uid="{9B588D95-B146-4537-B531-D1A027E87D26}"/>
    <hyperlink ref="F256" r:id="rId764" xr:uid="{136B5B0F-7F12-4313-8DAD-D3DCB84A85CC}"/>
    <hyperlink ref="F257" r:id="rId765" xr:uid="{CEC08B0F-75D5-47C1-8DB6-8A2D449398CF}"/>
    <hyperlink ref="F258" r:id="rId766" xr:uid="{79F0A62C-C728-4E46-8A6E-35BF2C0E8CC6}"/>
    <hyperlink ref="F259" r:id="rId767" xr:uid="{595C0F50-7413-4CFE-BBB2-83025FB48B5B}"/>
    <hyperlink ref="F260" r:id="rId768" xr:uid="{4F7CB233-8481-480C-9B44-3396B3540FA4}"/>
    <hyperlink ref="F261" r:id="rId769" xr:uid="{5A480E4C-4A0A-4361-A819-09286F11B33F}"/>
    <hyperlink ref="F262" r:id="rId770" xr:uid="{7DC3A491-8920-4241-92F5-88E1A236942A}"/>
    <hyperlink ref="F263" r:id="rId771" xr:uid="{D8A830A5-1718-40DE-A6FC-05C48354FF46}"/>
    <hyperlink ref="F264" r:id="rId772" xr:uid="{E26FF2CD-39BF-41A1-BB36-72C7F9FA8C90}"/>
    <hyperlink ref="F265" r:id="rId773" xr:uid="{1C8BE6B8-2D2C-4E45-8598-DE93DC45452D}"/>
    <hyperlink ref="F266" r:id="rId774" xr:uid="{BBFE8B53-87C2-482B-B550-044FFF36D73B}"/>
    <hyperlink ref="F267" r:id="rId775" xr:uid="{2DE40FEB-1238-4902-85A0-4CBB8AE7AE42}"/>
    <hyperlink ref="F268" r:id="rId776" xr:uid="{0FD529EB-A504-45A4-842F-75262851DECE}"/>
    <hyperlink ref="F269" r:id="rId777" xr:uid="{FD1DDA9F-BED6-4811-A0F0-51694C3C2997}"/>
    <hyperlink ref="F270" r:id="rId778" xr:uid="{57AEDEC8-4482-4E49-A1C3-53B5E36EFCE5}"/>
    <hyperlink ref="F271" r:id="rId779" xr:uid="{3E5A056F-9B04-4035-864C-120EB3992556}"/>
    <hyperlink ref="F272" r:id="rId780" xr:uid="{2DFD267E-5449-4636-A9DC-8305DBBB5FC8}"/>
    <hyperlink ref="F273" r:id="rId781" xr:uid="{18CFAF77-8F69-4569-949F-2FE13874FF3E}"/>
    <hyperlink ref="F274" r:id="rId782" xr:uid="{07309323-07C2-4360-A159-64468C71BF29}"/>
    <hyperlink ref="F275" r:id="rId783" xr:uid="{122B0221-765E-4D48-9054-B31EB15B6E7D}"/>
    <hyperlink ref="F276" r:id="rId784" xr:uid="{A4BB4480-419B-46F5-AC50-22781110D572}"/>
    <hyperlink ref="F277" r:id="rId785" xr:uid="{C7539D28-4142-43F9-B05B-E487601DDFB8}"/>
    <hyperlink ref="F278" r:id="rId786" xr:uid="{19BA4960-222A-479A-9568-680ECF619DB6}"/>
    <hyperlink ref="F279" r:id="rId787" xr:uid="{CF08DA1F-DC2B-4210-BC15-D689373910B4}"/>
    <hyperlink ref="F280" r:id="rId788" xr:uid="{36FFB318-8D5E-42B2-BE43-912D9A47EF52}"/>
    <hyperlink ref="F281" r:id="rId789" xr:uid="{CE2A6156-EADC-4276-A565-875FB270CEAE}"/>
    <hyperlink ref="F282" r:id="rId790" xr:uid="{CE909B6E-5587-4C54-8ECF-E45EDF32CFA8}"/>
    <hyperlink ref="F283" r:id="rId791" xr:uid="{D08BBF0C-15D7-44BA-B89D-8CC027BD145B}"/>
    <hyperlink ref="F284" r:id="rId792" xr:uid="{0E27B8FA-ABB6-4A6F-8699-6A791CD6C201}"/>
    <hyperlink ref="F285" r:id="rId793" xr:uid="{F9BF2819-858D-4380-8D20-AD4E7B4AC3B0}"/>
    <hyperlink ref="F286" r:id="rId794" xr:uid="{C9EAA606-168C-42A3-A8C1-D87BE95B4342}"/>
    <hyperlink ref="F287" r:id="rId795" xr:uid="{7178152C-709A-4A5D-82B0-4E46BD466ADD}"/>
    <hyperlink ref="F288" r:id="rId796" xr:uid="{520BA1F7-F9DE-4E14-B22B-12AFD61C7BCF}"/>
    <hyperlink ref="F289" r:id="rId797" xr:uid="{5F35AFC6-1DB7-4A93-B8AC-42C8F24A7432}"/>
    <hyperlink ref="F290" r:id="rId798" xr:uid="{FB13B016-B937-40DF-9385-58F0197D6101}"/>
    <hyperlink ref="F291" r:id="rId799" xr:uid="{0E511F88-38FF-475E-8454-40E2F4A14393}"/>
    <hyperlink ref="F292" r:id="rId800" xr:uid="{DEE5AE63-611F-4E0D-807C-DF9CBC9A8B26}"/>
    <hyperlink ref="F293" r:id="rId801" xr:uid="{3255D77B-4C1D-415A-ABD7-0CE8AE35EAC0}"/>
    <hyperlink ref="F294" r:id="rId802" xr:uid="{45BD7F94-B98D-40A9-BC27-BC00010699A2}"/>
    <hyperlink ref="F295" r:id="rId803" xr:uid="{C0C596BF-CEEB-4DD2-8840-EBE906D75204}"/>
    <hyperlink ref="F296" r:id="rId804" xr:uid="{BB42C035-7D3A-4809-80F0-F310DA658F02}"/>
    <hyperlink ref="F297" r:id="rId805" xr:uid="{DAAF499A-DC3E-488A-B288-1EE0F2E3AEC8}"/>
    <hyperlink ref="F298" r:id="rId806" xr:uid="{823782E5-06BF-4B5F-9B83-9FE909B5C997}"/>
    <hyperlink ref="F299" r:id="rId807" xr:uid="{2F5F3799-73EB-47CC-9DB7-A4A25398AD6E}"/>
    <hyperlink ref="F300" r:id="rId808" xr:uid="{78F381AA-DBC7-4DFF-B9E7-03D043986A0C}"/>
    <hyperlink ref="F301" r:id="rId809" xr:uid="{D31DA165-FEFC-4121-A46A-6E3552D71DE6}"/>
    <hyperlink ref="F302" r:id="rId810" xr:uid="{D1C81AFF-2D53-4F08-B33C-2CE6722A1B4E}"/>
    <hyperlink ref="F303" r:id="rId811" xr:uid="{B8B55F97-56DF-433C-96F3-12240179F03C}"/>
    <hyperlink ref="F304" r:id="rId812" xr:uid="{5197AC4A-BFD3-4C94-97FF-F79A4C90D506}"/>
    <hyperlink ref="F305" r:id="rId813" xr:uid="{6D883FB4-B791-458D-A04E-6C3F32EE657C}"/>
    <hyperlink ref="F306" r:id="rId814" xr:uid="{6A0ED41D-7FD2-437C-9A63-4339FEFA4FF1}"/>
    <hyperlink ref="F307" r:id="rId815" xr:uid="{0354FA53-5F1B-47F8-A91E-78B501B76A2A}"/>
    <hyperlink ref="F308" r:id="rId816" xr:uid="{924A3099-2625-4F9F-AF11-5266CB6A64CB}"/>
    <hyperlink ref="F309" r:id="rId817" xr:uid="{92DE4C57-CC80-402F-8137-21034843CC12}"/>
    <hyperlink ref="F310" r:id="rId818" xr:uid="{38034731-DFE1-4E00-820A-57DAF0E9E200}"/>
    <hyperlink ref="F311" r:id="rId819" xr:uid="{D6FAEB7E-AE61-40B8-9CDD-29D6E6B902A8}"/>
    <hyperlink ref="F312" r:id="rId820" xr:uid="{E2B788FE-C6A9-40E6-88A2-86EC336FFB83}"/>
    <hyperlink ref="F313" r:id="rId821" xr:uid="{4847D18A-B1F8-41F2-A409-3CB93BC31BD9}"/>
    <hyperlink ref="F314" r:id="rId822" xr:uid="{382B0139-CF5E-4560-A1C4-7A78E38968CF}"/>
    <hyperlink ref="F315" r:id="rId823" xr:uid="{F8EA203E-A14A-44B6-B7B9-F9A6AF3E5808}"/>
    <hyperlink ref="F316" r:id="rId824" xr:uid="{4B744E0F-A49D-4C0D-B54A-8830863C07CD}"/>
    <hyperlink ref="F317" r:id="rId825" xr:uid="{496190A0-17F7-4B22-BBB6-846D62FE7F4F}"/>
    <hyperlink ref="F318" r:id="rId826" xr:uid="{35822F82-5CAC-49BF-93F0-F1E031CF1B3A}"/>
    <hyperlink ref="F319" r:id="rId827" xr:uid="{3AAF48A4-F19D-44C1-B640-C520A0939E29}"/>
    <hyperlink ref="F320" r:id="rId828" xr:uid="{8D46B320-BEFC-483F-AE8F-E6A010207368}"/>
    <hyperlink ref="F321" r:id="rId829" xr:uid="{023C4684-631D-4CCB-8744-649FC8213ED1}"/>
    <hyperlink ref="F322" r:id="rId830" xr:uid="{30A56C0F-3235-4AB0-9D7E-9891B43CBD71}"/>
    <hyperlink ref="F323" r:id="rId831" xr:uid="{5CD53CFD-A761-4AF4-A44C-53B2A7A46CEC}"/>
    <hyperlink ref="F324" r:id="rId832" xr:uid="{0501F6E9-EE14-4071-A537-C831C91185F1}"/>
    <hyperlink ref="F325" r:id="rId833" xr:uid="{3395324A-98E1-45C3-A409-629769338339}"/>
    <hyperlink ref="F326" r:id="rId834" xr:uid="{770E8EBC-B4CA-4F8A-9140-A1C97BEFC0B2}"/>
    <hyperlink ref="F327" r:id="rId835" xr:uid="{543FBC50-0210-4317-8B1B-85B5CD2FCE0B}"/>
    <hyperlink ref="F328" r:id="rId836" xr:uid="{041BD20E-EB8C-40DC-9852-D7F26996A39C}"/>
    <hyperlink ref="F329" r:id="rId837" xr:uid="{9127593C-F11D-4D92-A745-C5D7E398CAB7}"/>
    <hyperlink ref="F330" r:id="rId838" xr:uid="{A2EFE4AA-045D-4845-8195-212E8DED017B}"/>
    <hyperlink ref="F331" r:id="rId839" xr:uid="{013B104B-ED4F-43BA-84CB-14DB3E1A3B4F}"/>
    <hyperlink ref="F332" r:id="rId840" xr:uid="{6A32E1C3-B228-485B-B8EA-27764D47D8DE}"/>
    <hyperlink ref="F333" r:id="rId841" xr:uid="{8633DEF7-4F35-4B18-995F-0056E4BEFACC}"/>
    <hyperlink ref="F334" r:id="rId842" xr:uid="{E968747A-8D4C-4705-B32A-1EDC4A25BBE0}"/>
    <hyperlink ref="F335" r:id="rId843" xr:uid="{BDCED162-E8EE-451C-9C67-6D1268335CB4}"/>
    <hyperlink ref="F336" r:id="rId844" xr:uid="{0852D6B3-5769-4B8E-9164-18D64C12EA89}"/>
    <hyperlink ref="F337" r:id="rId845" xr:uid="{599A9C9B-3576-4EC0-9AD7-E6233AE54F6D}"/>
    <hyperlink ref="F338" r:id="rId846" xr:uid="{291BCFCC-65E4-4B7E-BC4D-FA95DB8ED645}"/>
    <hyperlink ref="F339" r:id="rId847" xr:uid="{DDE64C99-D428-4D79-A331-1C01F8E75198}"/>
    <hyperlink ref="F340" r:id="rId848" xr:uid="{452DA635-3593-4E0E-AFAC-F9762365D6F4}"/>
    <hyperlink ref="F341" r:id="rId849" xr:uid="{05402585-ED7D-4B26-97A9-766D6CDBFAB0}"/>
    <hyperlink ref="F342" r:id="rId850" xr:uid="{05E45108-76E9-4BED-A9F8-A83B2E95E259}"/>
    <hyperlink ref="F343" r:id="rId851" xr:uid="{99AD5A45-0130-48AA-8B31-94EC46886F6D}"/>
    <hyperlink ref="F344" r:id="rId852" xr:uid="{1827133B-F200-4A80-9AC9-CAB0F50D650B}"/>
    <hyperlink ref="F345" r:id="rId853" xr:uid="{20E7C164-4B43-46D2-8282-BE7C7C6CC0EE}"/>
    <hyperlink ref="F346" r:id="rId854" xr:uid="{C73E8B0D-585B-4525-AA9F-1260976E9DE7}"/>
    <hyperlink ref="F347" r:id="rId855" xr:uid="{799B1CBA-33AB-44F7-AB2A-95AEDF147E13}"/>
    <hyperlink ref="F348" r:id="rId856" xr:uid="{6C42C61E-1B7D-4E46-BBB9-3E14425208E4}"/>
    <hyperlink ref="F349" r:id="rId857" xr:uid="{942C270D-CDCE-4CEE-875D-6D06D62753FB}"/>
    <hyperlink ref="F350" r:id="rId858" xr:uid="{FEBC62A1-C9B3-4583-80CF-AFA2603EF38F}"/>
    <hyperlink ref="F351" r:id="rId859" xr:uid="{B84EF785-BFE9-4B56-8138-55FD2747F82E}"/>
    <hyperlink ref="F352" r:id="rId860" xr:uid="{75EFA0B6-B19A-4A20-B344-669B3118EFF6}"/>
    <hyperlink ref="F353" r:id="rId861" xr:uid="{5EF17016-D404-4A19-9297-0C41F446C1B8}"/>
    <hyperlink ref="F354" r:id="rId862" xr:uid="{B77EF31D-601E-44DB-818B-AB13CBA876E3}"/>
    <hyperlink ref="F355" r:id="rId863" xr:uid="{A454DE44-F452-4310-A7B1-F73D1EF27CFF}"/>
    <hyperlink ref="F356" r:id="rId864" xr:uid="{B1A0E121-1B19-4168-92BC-07001FC57CC8}"/>
    <hyperlink ref="F357" r:id="rId865" xr:uid="{EFBFC503-F5B5-4F54-9962-D8F4AD1F9D2F}"/>
    <hyperlink ref="F358" r:id="rId866" xr:uid="{4FEB5932-E570-4FEF-9F3D-CEA8CAFA4997}"/>
    <hyperlink ref="F359" r:id="rId867" xr:uid="{1D8191EB-6D10-4E1A-BE84-5F52BEB14145}"/>
    <hyperlink ref="F360" r:id="rId868" xr:uid="{60FA65AB-C881-4B46-8D37-BA77372E652C}"/>
    <hyperlink ref="F361" r:id="rId869" xr:uid="{A8923663-2222-40C1-967F-2E99C61ED708}"/>
    <hyperlink ref="F362" r:id="rId870" xr:uid="{7559B348-86BA-4789-A6C7-6E52BFE8D7C9}"/>
    <hyperlink ref="F363" r:id="rId871" xr:uid="{67F6481F-D46D-4DA0-94E9-E14436C6D84A}"/>
    <hyperlink ref="F364" r:id="rId872" xr:uid="{E0EB7346-A1B4-4B24-8A0D-2EE45DAD20B6}"/>
    <hyperlink ref="F365" r:id="rId873" xr:uid="{487005F2-A6A1-4112-93EE-E4B23151652A}"/>
    <hyperlink ref="F366" r:id="rId874" xr:uid="{FE134DFF-6F4F-4726-B436-D551DD2E1689}"/>
    <hyperlink ref="F367" r:id="rId875" xr:uid="{E44EDF2C-01B3-4ECF-86A9-E8A3789D4D23}"/>
    <hyperlink ref="F368" r:id="rId876" xr:uid="{C4AED792-F97D-44E9-A65A-50AF1323FA77}"/>
    <hyperlink ref="F369" r:id="rId877" xr:uid="{35EC3F7B-5A46-4598-BB1B-1F5A6A89A410}"/>
    <hyperlink ref="F370" r:id="rId878" xr:uid="{A45A3ABD-8D75-41A1-99A9-3DFC9BE90765}"/>
    <hyperlink ref="F371" r:id="rId879" xr:uid="{373BCDB5-4268-4722-BBB2-6B513BE04A63}"/>
    <hyperlink ref="F372" r:id="rId880" xr:uid="{E35DF06A-4136-4BBF-9690-FBD5F815C969}"/>
    <hyperlink ref="F373" r:id="rId881" xr:uid="{843EA248-FFC7-46F0-905B-061700D0E8E5}"/>
    <hyperlink ref="F374" r:id="rId882" xr:uid="{29C3C489-201E-4A5B-81F1-A8E4FC21E950}"/>
    <hyperlink ref="F375" r:id="rId883" xr:uid="{7B1FEA81-D20D-42AF-A1A0-8205DAB13B30}"/>
    <hyperlink ref="F376" r:id="rId884" xr:uid="{A8E5F80F-BDEC-4C95-BD87-942BA53C59F8}"/>
    <hyperlink ref="F377" r:id="rId885" xr:uid="{D74DC3C0-D9AD-45EA-883A-3BE291955ACC}"/>
    <hyperlink ref="F378" r:id="rId886" xr:uid="{F45EFA0D-52F2-4115-AC9B-B09A5823AFD3}"/>
    <hyperlink ref="F379" r:id="rId887" xr:uid="{7D1F7D54-9E3E-4632-AD07-AC5E79AD149B}"/>
    <hyperlink ref="F380" r:id="rId888" xr:uid="{06844E26-E891-4720-9952-9D18B23D671D}"/>
    <hyperlink ref="F381" r:id="rId889" xr:uid="{D303EDB0-C4BD-4355-AC61-C0C7CB8A2249}"/>
    <hyperlink ref="F382" r:id="rId890" xr:uid="{434DE8C0-6E7B-4703-BEAA-8010CB602936}"/>
    <hyperlink ref="F383" r:id="rId891" xr:uid="{5F945947-0859-41BA-89F6-44923AF167BF}"/>
    <hyperlink ref="F384" r:id="rId892" xr:uid="{4F70836E-4D49-4802-8FD3-AFAAA7CFF142}"/>
    <hyperlink ref="F385" r:id="rId893" xr:uid="{BB0BFD2D-FD12-4628-80B5-6BF9A6CC8045}"/>
    <hyperlink ref="F386" r:id="rId894" xr:uid="{F14FFA92-13B5-482A-A190-3E69E0F704DC}"/>
    <hyperlink ref="F387" r:id="rId895" xr:uid="{95DCBA04-DA4A-4165-9035-0F014AD6C665}"/>
    <hyperlink ref="F388" r:id="rId896" xr:uid="{18D792F0-036D-4CDE-B030-BDB3EB85DCFB}"/>
    <hyperlink ref="F389" r:id="rId897" xr:uid="{6A2B53B4-1475-4AB7-BF8D-7A6900317CF2}"/>
    <hyperlink ref="F390" r:id="rId898" xr:uid="{1C52CDBE-82D4-4395-882A-46FFE08345C7}"/>
    <hyperlink ref="F391" r:id="rId899" xr:uid="{675044B9-2C90-48EC-8278-E67A635891E0}"/>
    <hyperlink ref="F392" r:id="rId900" xr:uid="{9637C77D-9CE0-4033-B495-E5FD358F4F06}"/>
    <hyperlink ref="F393" r:id="rId901" xr:uid="{8D165B25-FA4C-4237-91BB-214D50E7E292}"/>
    <hyperlink ref="F394" r:id="rId902" xr:uid="{06BADA83-D8E7-4E2F-8CDC-1322E4C42B2E}"/>
    <hyperlink ref="F395" r:id="rId903" xr:uid="{59AA8353-3CC9-4495-8F2D-2244B653BF23}"/>
    <hyperlink ref="F396" r:id="rId904" xr:uid="{42E93909-058B-47AE-8A12-F6C8E4DC4159}"/>
    <hyperlink ref="F397" r:id="rId905" xr:uid="{F0CC9CCA-A1C6-4315-ADC8-C71AE5BD666A}"/>
    <hyperlink ref="F398" r:id="rId906" xr:uid="{EAAA5341-A477-419A-9ABD-A130E8E37558}"/>
    <hyperlink ref="F399" r:id="rId907" xr:uid="{79293191-26CA-4703-805E-B68F911CDFDC}"/>
    <hyperlink ref="F400" r:id="rId908" xr:uid="{FDD2C003-C6AC-4D48-B0C6-8D8AF7AC989C}"/>
    <hyperlink ref="F401" r:id="rId909" xr:uid="{3C40E448-7599-48EF-A38F-E132065CB0B7}"/>
    <hyperlink ref="F402" r:id="rId910" xr:uid="{43E446B1-8B50-49BB-B739-53DF9B80E3B9}"/>
    <hyperlink ref="F403" r:id="rId911" xr:uid="{995523E2-7974-4AC8-ADF9-1169302BC64E}"/>
    <hyperlink ref="F404" r:id="rId912" xr:uid="{706A1E82-20C8-4EF0-8D41-D422F0FEB3F9}"/>
    <hyperlink ref="F405" r:id="rId913" xr:uid="{39EB5C47-D2C5-42D9-AC31-B95DE32DDA64}"/>
    <hyperlink ref="F406" r:id="rId914" xr:uid="{0EE85E4A-B9AD-43EB-B660-6137383D7D40}"/>
    <hyperlink ref="F407" r:id="rId915" xr:uid="{3DF629B9-8AB9-4201-9DA0-D17AD7816B96}"/>
    <hyperlink ref="F408" r:id="rId916" xr:uid="{A49D6166-ECF0-4700-8E9B-1E541028B7F5}"/>
    <hyperlink ref="F409" r:id="rId917" xr:uid="{5A044254-9659-4BC7-AEC6-0CA85E8F2375}"/>
    <hyperlink ref="F410" r:id="rId918" xr:uid="{A5B6D0B4-E6A5-4273-B303-B24381A4EB9F}"/>
    <hyperlink ref="F411" r:id="rId919" xr:uid="{71735C71-F8E3-4A03-900E-04CFCCEACD8B}"/>
    <hyperlink ref="F412" r:id="rId920" xr:uid="{F5467F7F-290C-4BB1-9C3D-23A94C9F7C83}"/>
    <hyperlink ref="F413" r:id="rId921" xr:uid="{A9F86AC3-4C5C-47F4-81E9-75C96DCEBD29}"/>
    <hyperlink ref="F414" r:id="rId922" xr:uid="{472F19AE-D463-4D5C-952F-B4C6913DA1F0}"/>
    <hyperlink ref="F415" r:id="rId923" xr:uid="{405020F9-6088-4F1F-A1F2-8CC4B82D8BF2}"/>
    <hyperlink ref="F416" r:id="rId924" xr:uid="{3F45C0A2-4757-4283-8E19-DB0236225888}"/>
    <hyperlink ref="F417" r:id="rId925" xr:uid="{DC20DD4F-3459-4C81-AA0F-B2DDE1A9B179}"/>
    <hyperlink ref="F418" r:id="rId926" xr:uid="{024BEA53-DCB8-4FCB-914D-59C54BDB9449}"/>
    <hyperlink ref="F419" r:id="rId927" xr:uid="{FCE605BE-50EA-454C-BA6D-7718D8FDD473}"/>
    <hyperlink ref="F420" r:id="rId928" xr:uid="{FD324748-BCE8-4041-B7A2-70FC42D5B484}"/>
    <hyperlink ref="F421" r:id="rId929" xr:uid="{129CC0D8-0DF9-4DDC-9FBD-285874B2F79E}"/>
    <hyperlink ref="F422" r:id="rId930" xr:uid="{83F055B7-00CA-4C98-830E-22887066F0A8}"/>
    <hyperlink ref="F423" r:id="rId931" xr:uid="{F45A6B07-5E56-42A0-91B3-30F99640FED1}"/>
    <hyperlink ref="F424" r:id="rId932" xr:uid="{F15587CA-07DB-4DEF-B488-2F33016C65BC}"/>
    <hyperlink ref="F425" r:id="rId933" xr:uid="{13589BED-5C07-4C14-BCF2-323049A683F8}"/>
    <hyperlink ref="F426" r:id="rId934" xr:uid="{713480B7-A7B6-4E1F-9C12-22F996500735}"/>
    <hyperlink ref="F427" r:id="rId935" xr:uid="{8BFECF37-3AF1-4219-8B99-766CA99933CB}"/>
    <hyperlink ref="F428" r:id="rId936" xr:uid="{18A47044-A4F6-4AFB-8C1A-53B7AC8EB97C}"/>
    <hyperlink ref="F429" r:id="rId937" xr:uid="{C30D0A41-9EC7-451F-8C4B-586C954D999E}"/>
    <hyperlink ref="F430" r:id="rId938" xr:uid="{CE5BE7BD-098F-46DC-A009-253D37EF11D6}"/>
    <hyperlink ref="F431" r:id="rId939" xr:uid="{841FAB3A-FB02-445E-81B7-5720E1D44717}"/>
    <hyperlink ref="F432" r:id="rId940" xr:uid="{D1695281-219B-437D-9014-C93C6E26CF5B}"/>
    <hyperlink ref="F433" r:id="rId941" xr:uid="{77E125A0-EDCA-4C7E-8135-E28D25E86112}"/>
    <hyperlink ref="F434" r:id="rId942" xr:uid="{CC93B2B1-B924-4158-B4B2-E1472A8E6A7A}"/>
    <hyperlink ref="F435" r:id="rId943" xr:uid="{D3FE7AC5-6504-4605-BFEC-D2CC0B29C73A}"/>
    <hyperlink ref="F436" r:id="rId944" xr:uid="{DE48ABC5-8649-4925-90FF-2C998B9AB502}"/>
    <hyperlink ref="F437" r:id="rId945" xr:uid="{F83D393A-DE70-494A-89EA-9074328872C7}"/>
    <hyperlink ref="F438" r:id="rId946" xr:uid="{EE20FCA6-A426-4B39-AB05-C88B8EEA320A}"/>
    <hyperlink ref="F439" r:id="rId947" xr:uid="{F9E676F2-F3EC-4ACA-B5A8-33C146D692E6}"/>
    <hyperlink ref="F440" r:id="rId948" xr:uid="{AC67DC8E-9994-4AC4-B729-67281798B7BB}"/>
    <hyperlink ref="F441" r:id="rId949" xr:uid="{6E22C90F-6E2E-4129-936D-F7B8D94D0219}"/>
    <hyperlink ref="F442" r:id="rId950" xr:uid="{7F2CCECD-2976-49CE-B608-E1F1D6A2C5D8}"/>
    <hyperlink ref="F443" r:id="rId951" xr:uid="{88691A09-86C1-49DC-98C2-21F78BF90B1D}"/>
    <hyperlink ref="F444" r:id="rId952" xr:uid="{B5ACBDE9-A149-4392-916A-104A53B63A6C}"/>
    <hyperlink ref="F445" r:id="rId953" xr:uid="{C2A8C00B-847B-4201-8558-E4A3F8012ED7}"/>
    <hyperlink ref="F446" r:id="rId954" xr:uid="{32547644-1DEC-40DC-A4B9-44C20875BAD6}"/>
    <hyperlink ref="F447" r:id="rId955" xr:uid="{D83E9FF3-AF4B-4347-B768-3F87FD874C81}"/>
    <hyperlink ref="F448" r:id="rId956" xr:uid="{CDF671F1-CAFA-4B4A-9E60-D8AA1087CD72}"/>
    <hyperlink ref="F449" r:id="rId957" xr:uid="{D9BA1C26-6705-4749-BF46-99F68E68BB5F}"/>
    <hyperlink ref="F450" r:id="rId958" xr:uid="{032D0B54-5975-48F8-9C75-B18DE1234351}"/>
    <hyperlink ref="F451" r:id="rId959" xr:uid="{D424AD50-8937-4E56-B961-6BD29E61280D}"/>
    <hyperlink ref="F452" r:id="rId960" xr:uid="{7B50D0E6-63F6-42BB-A0D8-BDD89BCB9BE8}"/>
    <hyperlink ref="F453" r:id="rId961" xr:uid="{8B6EA747-78CB-4872-AE26-2A00BD1DB191}"/>
    <hyperlink ref="F454" r:id="rId962" xr:uid="{DABEC1FA-3E22-49DB-953A-7E2E6D7F3FDE}"/>
    <hyperlink ref="F455" r:id="rId963" xr:uid="{41FCF28F-60E7-4726-832A-14F6584169F4}"/>
    <hyperlink ref="F456" r:id="rId964" xr:uid="{40DDCCE6-2024-4739-97AC-92D4DB676969}"/>
    <hyperlink ref="F457" r:id="rId965" xr:uid="{C76823D7-D15C-4877-89CB-17E5E236CA67}"/>
    <hyperlink ref="F458" r:id="rId966" xr:uid="{FB36FFBA-5BD8-423E-83DC-B559DF879078}"/>
    <hyperlink ref="F459" r:id="rId967" xr:uid="{E8E225E2-9FA5-4E38-8D69-F423A7C90DC3}"/>
    <hyperlink ref="F460" r:id="rId968" xr:uid="{01B0360F-6E63-4817-BCB7-B72A1A80D020}"/>
    <hyperlink ref="F461" r:id="rId969" xr:uid="{021EBD6A-54BC-4A64-A26A-503ED9BDDF1D}"/>
    <hyperlink ref="F462" r:id="rId970" xr:uid="{A1AC6B87-D521-4D15-8C2F-F9C0C7223297}"/>
    <hyperlink ref="F463" r:id="rId971" xr:uid="{D8CBDA46-6DDA-4FDC-A326-79D031D6F644}"/>
    <hyperlink ref="F464" r:id="rId972" xr:uid="{BE6DABCA-B3BF-476F-9897-5285E2EE5A8B}"/>
    <hyperlink ref="F465" r:id="rId973" xr:uid="{32D21D94-64AC-4D78-9A35-1A64DADAD3C2}"/>
    <hyperlink ref="F466" r:id="rId974" xr:uid="{A378EE63-E5AC-401B-BCE8-C48D6878E961}"/>
    <hyperlink ref="F467" r:id="rId975" xr:uid="{EF505E53-7262-432B-A636-0509DBBC1289}"/>
    <hyperlink ref="F468" r:id="rId976" xr:uid="{D8A8689A-1E74-4342-A3FE-82D0137E641A}"/>
    <hyperlink ref="F469" r:id="rId977" xr:uid="{624BBED4-8FE0-4FB7-8AF6-B18676C3B6F9}"/>
    <hyperlink ref="F470" r:id="rId978" xr:uid="{AEEA18CA-EF4F-4E10-BD07-D6A0BCBF96D4}"/>
    <hyperlink ref="F471" r:id="rId979" xr:uid="{B29EB4CD-F78E-49DE-A4C0-B8E81B128C40}"/>
    <hyperlink ref="F472" r:id="rId980" xr:uid="{C8373688-4D25-4810-BC73-7EDF1929D9A8}"/>
    <hyperlink ref="F473" r:id="rId981" xr:uid="{2286AFEC-8555-46B3-9AB6-2196B486CBF9}"/>
    <hyperlink ref="F474" r:id="rId982" xr:uid="{D3A86765-6069-4963-B469-FAB719D49FD7}"/>
    <hyperlink ref="F475" r:id="rId983" xr:uid="{E33F05D0-79E2-497F-B235-05DE3947C85B}"/>
    <hyperlink ref="F476" r:id="rId984" xr:uid="{FBD66AEA-90EB-4336-9C48-8CBCF412A0B2}"/>
    <hyperlink ref="F477" r:id="rId985" xr:uid="{200F0BFE-23A5-478E-A942-55766CB1001C}"/>
    <hyperlink ref="F478" r:id="rId986" xr:uid="{59F6FC8D-E190-45A5-BCD7-846DD9F652D7}"/>
    <hyperlink ref="F479" r:id="rId987" xr:uid="{C8692379-8A32-4879-A44C-C2354689A00A}"/>
    <hyperlink ref="F480" r:id="rId988" xr:uid="{C59220D3-C7E2-4B0A-88A7-7B44ABB28848}"/>
    <hyperlink ref="F481" r:id="rId989" xr:uid="{0F4048FB-04FD-4B4C-8E49-C422CCB813A5}"/>
    <hyperlink ref="F482" r:id="rId990" xr:uid="{23DF09D2-2197-4A9E-90CD-C8215C285A37}"/>
    <hyperlink ref="F483" r:id="rId991" xr:uid="{03D0D57A-3489-4924-B542-199F20D2C8F4}"/>
    <hyperlink ref="F484" r:id="rId992" xr:uid="{687FCBDB-4ECA-46FF-9EF0-6DACD81DBED0}"/>
    <hyperlink ref="F485" r:id="rId993" xr:uid="{75835A94-11BD-42A0-A9CF-97A3B6620CA4}"/>
    <hyperlink ref="F486" r:id="rId994" xr:uid="{1113E692-E058-4608-9F56-982DFEC8789A}"/>
    <hyperlink ref="F487" r:id="rId995" xr:uid="{17AF8B93-0B3B-4380-9E5F-6F78BDE0FF87}"/>
    <hyperlink ref="F488" r:id="rId996" xr:uid="{D3EAD29C-7462-46C9-88E3-EA6AC0B8ED26}"/>
    <hyperlink ref="F489" r:id="rId997" xr:uid="{8E86EC12-96E4-466A-B8B7-73D8F9F83617}"/>
    <hyperlink ref="F490" r:id="rId998" xr:uid="{F98EB650-DCE9-42B5-8D76-FD95C9102D55}"/>
    <hyperlink ref="F491" r:id="rId999" xr:uid="{EC071CDE-122A-4624-B953-57B33E5960F2}"/>
    <hyperlink ref="F492" r:id="rId1000" xr:uid="{396BDEC5-9B40-49D5-BA57-9533B28DA19D}"/>
    <hyperlink ref="F493" r:id="rId1001" xr:uid="{D656827F-7515-4FF7-805E-CAD44552EBE3}"/>
    <hyperlink ref="F494" r:id="rId1002" xr:uid="{E762FE7D-C16A-4FAB-B5F4-361C3EDB851C}"/>
    <hyperlink ref="F495" r:id="rId1003" xr:uid="{88856407-808F-4CE9-900F-04C89EE24F45}"/>
    <hyperlink ref="F496" r:id="rId1004" xr:uid="{AC7F4A5E-3098-4660-9C38-A62C2AE5E9A6}"/>
    <hyperlink ref="F497" r:id="rId1005" xr:uid="{2D544AD6-729D-4BAC-9F56-15CECDC59F77}"/>
    <hyperlink ref="F498" r:id="rId1006" xr:uid="{157D80A5-4911-4132-8FC0-63A95F249588}"/>
    <hyperlink ref="F499" r:id="rId1007" xr:uid="{9FF9B533-0286-4B64-931A-1E9C45F1AD15}"/>
    <hyperlink ref="F500" r:id="rId1008" xr:uid="{DFA7AD93-33AD-46F2-BF75-2B12171257EA}"/>
    <hyperlink ref="F501" r:id="rId1009" xr:uid="{78016468-6E6E-445B-8BAD-63D5D4C9AF21}"/>
    <hyperlink ref="F502" r:id="rId1010" xr:uid="{B3281877-30DF-4478-B640-2E9C5E9E5C7B}"/>
    <hyperlink ref="F503" r:id="rId1011" xr:uid="{51A785A1-9E63-4686-8D3E-139FF8372A61}"/>
    <hyperlink ref="F504" r:id="rId1012" xr:uid="{7F56E9F9-BAD3-40E4-933A-DD0CA912A0E5}"/>
    <hyperlink ref="F505" r:id="rId1013" xr:uid="{BD7519C5-D209-49AF-95EA-3EE2FB2F3671}"/>
    <hyperlink ref="F506" r:id="rId1014" xr:uid="{002E4248-0427-40C8-9C71-A600A5884B56}"/>
    <hyperlink ref="F507" r:id="rId1015" xr:uid="{440F4CBD-62F5-457A-8DD1-B9346F7036B2}"/>
    <hyperlink ref="F508" r:id="rId1016" xr:uid="{92DA4DC7-C103-4B80-896F-D9CE844CD4B2}"/>
    <hyperlink ref="F509" r:id="rId1017" xr:uid="{11654C5F-501B-4C56-BF9F-EE242232D29B}"/>
    <hyperlink ref="F510" r:id="rId1018" xr:uid="{8F31526D-69F2-4309-93E3-FB8BAB746526}"/>
    <hyperlink ref="F511" r:id="rId1019" xr:uid="{D41ACEED-D743-4ECB-B4E5-C4A9BB9C48CC}"/>
    <hyperlink ref="F512" r:id="rId1020" xr:uid="{D8EEEA24-C408-461E-9382-A08A328F554A}"/>
    <hyperlink ref="F513" r:id="rId1021" xr:uid="{4E966C37-4FA9-4E5F-8F62-7BBFED7CF7C7}"/>
    <hyperlink ref="F514" r:id="rId1022" xr:uid="{CA3F7D80-5301-4547-9616-269D40E27FB4}"/>
    <hyperlink ref="F515" r:id="rId1023" xr:uid="{04EF7B21-3014-4A1E-9F34-89491E0CAE14}"/>
    <hyperlink ref="F516" r:id="rId1024" xr:uid="{D2D7D93E-5F8D-46AC-AC63-0099B99E549B}"/>
    <hyperlink ref="F517" r:id="rId1025" xr:uid="{BCA6FBCD-CCB5-455D-94EC-70237D20D1B7}"/>
    <hyperlink ref="F518" r:id="rId1026" xr:uid="{1641006F-85DD-419F-8A65-99771598831B}"/>
    <hyperlink ref="F519" r:id="rId1027" xr:uid="{C60EE71C-4985-41EA-8FD5-E40DBA0C702B}"/>
    <hyperlink ref="F520" r:id="rId1028" xr:uid="{6866DCE3-8066-4FD9-BD98-7D441B9FBBDB}"/>
    <hyperlink ref="F521" r:id="rId1029" xr:uid="{28E8DB5A-4CC9-4373-BD2D-9DD234B5375C}"/>
    <hyperlink ref="F522" r:id="rId1030" xr:uid="{29D2E727-5D7A-4EDC-AAC2-749FEEDFBA7F}"/>
    <hyperlink ref="F523" r:id="rId1031" xr:uid="{47204F19-A2AB-4722-9FB0-062717FAC177}"/>
    <hyperlink ref="F524" r:id="rId1032" xr:uid="{9259DB28-26F8-4551-A2D1-B657B8AF5DB9}"/>
    <hyperlink ref="F525" r:id="rId1033" xr:uid="{C3396CCF-FEFC-48D5-86D1-3BE7DE36885D}"/>
    <hyperlink ref="F526" r:id="rId1034" xr:uid="{9EC2FC06-75FC-4A88-BC90-175C86CF50EF}"/>
    <hyperlink ref="F527" r:id="rId1035" xr:uid="{FBA70896-6EAD-47B8-B1D3-D8D7BCEBFAD1}"/>
    <hyperlink ref="F528" r:id="rId1036" xr:uid="{C80D93A5-88D5-438D-B40B-3D3336E3D092}"/>
    <hyperlink ref="F529" r:id="rId1037" xr:uid="{9679545E-165C-438F-A76E-77F64BBA3FC2}"/>
    <hyperlink ref="F530" r:id="rId1038" xr:uid="{3A6034B6-88E2-4296-A5A3-D9CC86C4346B}"/>
    <hyperlink ref="F531" r:id="rId1039" xr:uid="{61BD5A50-9510-4056-8633-D4742A010223}"/>
    <hyperlink ref="F532" r:id="rId1040" xr:uid="{19596D6A-23D0-43EC-95CE-4999E9D5988C}"/>
    <hyperlink ref="F533" r:id="rId1041" xr:uid="{EA7AC14B-9B37-4516-93DB-65E1F675F7B2}"/>
    <hyperlink ref="F534" r:id="rId1042" xr:uid="{5CA87962-341A-4DD8-B72A-09C4B16B437F}"/>
    <hyperlink ref="F535" r:id="rId1043" xr:uid="{AA471330-FB77-4F85-916E-6374C4950DB6}"/>
    <hyperlink ref="F536" r:id="rId1044" xr:uid="{45845C7B-CEDF-46E6-BA17-B9C224A070F9}"/>
    <hyperlink ref="F537" r:id="rId1045" xr:uid="{F155920E-AC3F-48BC-B818-F6964B06A0A1}"/>
    <hyperlink ref="F538" r:id="rId1046" xr:uid="{6E067FD9-18FB-4057-B026-20E2C0800740}"/>
    <hyperlink ref="F539" r:id="rId1047" xr:uid="{17A0A69E-3AC8-41FE-843D-3E5994094EB9}"/>
    <hyperlink ref="F540" r:id="rId1048" xr:uid="{67B55B9C-79AC-4C25-B9C5-A88EA97E57B7}"/>
    <hyperlink ref="F541" r:id="rId1049" xr:uid="{1DB21062-527D-4D12-BACF-3F4AE76DB20E}"/>
    <hyperlink ref="F542" r:id="rId1050" xr:uid="{05319E96-D364-4C13-80B0-EEF1FCA7A395}"/>
    <hyperlink ref="F543" r:id="rId1051" xr:uid="{D6A08769-633C-4011-A7DC-3F7069C189D6}"/>
    <hyperlink ref="F544" r:id="rId1052" xr:uid="{4FA4B3EA-6478-4B2A-9B57-9B5156BAA4DF}"/>
    <hyperlink ref="F545" r:id="rId1053" xr:uid="{CA4BF318-7754-480E-988C-083514A69B97}"/>
    <hyperlink ref="F546" r:id="rId1054" xr:uid="{7F675FDA-8E10-46F0-923C-022D4B95FAFA}"/>
    <hyperlink ref="F547" r:id="rId1055" xr:uid="{8D83A122-04CF-4ED7-9A52-F8C8AEACCA59}"/>
    <hyperlink ref="F548" r:id="rId1056" xr:uid="{937E468E-4818-4759-83D4-27C9F0747B9A}"/>
    <hyperlink ref="F549" r:id="rId1057" xr:uid="{B29D0C0A-D76F-4295-8D85-F72B1A813D9A}"/>
    <hyperlink ref="F550" r:id="rId1058" xr:uid="{1B2304B6-DE7F-436B-8774-5B6899CC0757}"/>
    <hyperlink ref="F551" r:id="rId1059" xr:uid="{D044EC6A-C6D5-4D16-807F-9555B68D3139}"/>
    <hyperlink ref="F552" r:id="rId1060" xr:uid="{C18D6612-1157-4F58-A2F8-4C519B4EC841}"/>
    <hyperlink ref="F553" r:id="rId1061" xr:uid="{F98F9F10-47CA-4A76-879D-354C662EAFE5}"/>
    <hyperlink ref="F554" r:id="rId1062" xr:uid="{D52CC994-A149-4984-A4C2-3B64B5813DF7}"/>
    <hyperlink ref="F555" r:id="rId1063" xr:uid="{AE7D456C-D99E-4624-88F6-C88D2745A02A}"/>
    <hyperlink ref="F556" r:id="rId1064" xr:uid="{DFA7CA21-7401-464C-AB01-4B4DDA29EDE9}"/>
    <hyperlink ref="F557" r:id="rId1065" xr:uid="{A032E376-8743-46BF-96EB-15AB943FDB4D}"/>
    <hyperlink ref="F558" r:id="rId1066" xr:uid="{ED0BFCC7-601F-43A1-97D8-BEC7171EB9F6}"/>
    <hyperlink ref="F559" r:id="rId1067" xr:uid="{0E970A8A-7E6E-432C-B692-3B9D6FBCFAFA}"/>
    <hyperlink ref="F560" r:id="rId1068" xr:uid="{E297A4B4-21FA-4BEE-8643-B1FC53B6B68E}"/>
    <hyperlink ref="F561" r:id="rId1069" xr:uid="{A3EB2C1B-0DF7-405A-996F-2AC59E260AD4}"/>
    <hyperlink ref="F562" r:id="rId1070" xr:uid="{7B0A1C93-61BF-42FB-9E2E-DE1E3F09FA4C}"/>
    <hyperlink ref="F563" r:id="rId1071" xr:uid="{DC283E1F-3960-4CD2-A13E-0E503DA0EF82}"/>
    <hyperlink ref="F564" r:id="rId1072" xr:uid="{72C59797-B29B-4351-BA4D-BAEC298955C6}"/>
    <hyperlink ref="F565" r:id="rId1073" xr:uid="{0485ECEF-1FBB-4D02-99E3-055DB16D156F}"/>
    <hyperlink ref="F566" r:id="rId1074" xr:uid="{45DCB535-2BA6-418E-A312-5A6B2F285E76}"/>
    <hyperlink ref="F567" r:id="rId1075" xr:uid="{07B473ED-5A5E-4097-9150-922FDAC72091}"/>
    <hyperlink ref="F568" r:id="rId1076" xr:uid="{0E41762A-0AA2-4B9B-8D36-6BA14AF79145}"/>
    <hyperlink ref="F569" r:id="rId1077" xr:uid="{7186340B-3184-4923-A006-1D4E81C93DD7}"/>
    <hyperlink ref="F570" r:id="rId1078" xr:uid="{43CB4F9B-00E6-4EC9-AA74-31C3B1212AAC}"/>
    <hyperlink ref="F571" r:id="rId1079" xr:uid="{B4B45192-9185-4235-BF86-E85AEE0E8704}"/>
    <hyperlink ref="F572" r:id="rId1080" xr:uid="{B4331E83-0AD0-4C4E-AA66-5276AD712E8F}"/>
    <hyperlink ref="F573" r:id="rId1081" xr:uid="{0D7D02F9-D473-4EA7-838A-06A691DD2666}"/>
    <hyperlink ref="F574" r:id="rId1082" xr:uid="{2C6C9B17-FFE1-449B-9923-D4821DD33AD7}"/>
    <hyperlink ref="F575" r:id="rId1083" xr:uid="{3ACF2B05-183C-4571-A297-6EBC136D1CD5}"/>
    <hyperlink ref="F576" r:id="rId1084" xr:uid="{C1157250-3037-46FF-92D5-3DEA465AD961}"/>
    <hyperlink ref="F577" r:id="rId1085" xr:uid="{7454C839-1C69-4410-8E90-1FACF0529B92}"/>
    <hyperlink ref="F578" r:id="rId1086" xr:uid="{E55B35E9-8546-4C61-94A4-478D499B6BC6}"/>
    <hyperlink ref="F579" r:id="rId1087" xr:uid="{B264042A-344A-4409-9F71-A15CD9376CA2}"/>
    <hyperlink ref="F580" r:id="rId1088" xr:uid="{C6ED3357-65B1-4993-A94C-D5CDCFC75372}"/>
    <hyperlink ref="F581" r:id="rId1089" xr:uid="{455C6898-F2BE-4DDD-9324-20F0B35206A8}"/>
    <hyperlink ref="F582" r:id="rId1090" xr:uid="{2CC6B9C7-2A10-4A3B-87A5-7F79A02C8F6D}"/>
    <hyperlink ref="F583" r:id="rId1091" xr:uid="{D61EF004-A9EF-4D93-8E31-E5FCA98927AD}"/>
    <hyperlink ref="F584" r:id="rId1092" xr:uid="{7740DB00-ADB6-42DD-ABE0-58D1EBC4F77E}"/>
    <hyperlink ref="F585" r:id="rId1093" xr:uid="{4494DE80-829C-48D7-9780-9F4B9DAD4469}"/>
    <hyperlink ref="F586" r:id="rId1094" xr:uid="{932C0F5A-AAAA-423C-B933-7D063D7E6893}"/>
    <hyperlink ref="F587" r:id="rId1095" xr:uid="{F63AAF76-D478-4039-8E55-80D42197119B}"/>
    <hyperlink ref="F588" r:id="rId1096" xr:uid="{7A79D196-BA77-4406-A24C-47E298DC2589}"/>
    <hyperlink ref="F589" r:id="rId1097" xr:uid="{69C553CD-3152-43B0-9D46-1BB1C3A957BA}"/>
    <hyperlink ref="F590" r:id="rId1098" xr:uid="{0A3291B3-4C1A-47F2-85C9-D9C76B2391A0}"/>
    <hyperlink ref="F591" r:id="rId1099" xr:uid="{5A81127C-3331-4D9D-A5AC-7FBEBE59AC2F}"/>
    <hyperlink ref="F592" r:id="rId1100" xr:uid="{02FE3C59-F176-4D49-ACD0-3C7BE9F685FC}"/>
    <hyperlink ref="F593" r:id="rId1101" xr:uid="{7FB13E23-9136-40A5-9D08-AF7F43FA91C0}"/>
    <hyperlink ref="F594" r:id="rId1102" xr:uid="{883B1518-9B8D-4DD7-92D7-4398DC7B49F4}"/>
    <hyperlink ref="F595" r:id="rId1103" xr:uid="{C2AD2623-2D21-498C-8E05-AE14F623C3CC}"/>
    <hyperlink ref="F596" r:id="rId1104" xr:uid="{93D5FA02-AC96-4CF9-B730-D6E7DCCF9786}"/>
    <hyperlink ref="F597" r:id="rId1105" xr:uid="{DA4A3732-2E86-4C48-BC3D-7E262FFEDADC}"/>
    <hyperlink ref="F598" r:id="rId1106" xr:uid="{7D41663C-04DF-4CED-89D5-2F11B93DA855}"/>
    <hyperlink ref="F599" r:id="rId1107" xr:uid="{F8919E74-F889-4430-BB56-65869101DB38}"/>
    <hyperlink ref="F600" r:id="rId1108" xr:uid="{50CC3DFA-3041-4960-BC86-9C8FCFB2B238}"/>
    <hyperlink ref="F601" r:id="rId1109" xr:uid="{EDCF00ED-3EA0-463A-8BDD-411035149F0A}"/>
    <hyperlink ref="F602" r:id="rId1110" xr:uid="{796C5BF1-F97C-442A-9EEA-94EAFF9C52E3}"/>
    <hyperlink ref="F603" r:id="rId1111" xr:uid="{028ACE77-ED5F-4162-B193-CB5A4D92D351}"/>
    <hyperlink ref="F604" r:id="rId1112" xr:uid="{F1BFB8A7-6990-4D52-B454-58F1AEFDD0C5}"/>
    <hyperlink ref="F605" r:id="rId1113" xr:uid="{759C811A-77C6-4677-A101-DC192CBD566B}"/>
    <hyperlink ref="F606" r:id="rId1114" xr:uid="{C7E37A6F-D2FB-4732-A22B-1BE961F7D5B1}"/>
    <hyperlink ref="F607" r:id="rId1115" xr:uid="{4F0A02C9-3971-45F0-A269-D2DB0B55B017}"/>
    <hyperlink ref="F608" r:id="rId1116" xr:uid="{D238FCD3-2ED9-4E9A-99E6-C4A75BA57A37}"/>
    <hyperlink ref="F609" r:id="rId1117" xr:uid="{004EE1A3-13B5-4650-B6B8-E35099EAED9B}"/>
    <hyperlink ref="F610" r:id="rId1118" xr:uid="{29591FDD-7D83-419B-9805-6803048C9790}"/>
    <hyperlink ref="F611" r:id="rId1119" xr:uid="{E8605B71-E1FE-490B-894F-15420F7EF6D0}"/>
    <hyperlink ref="F612" r:id="rId1120" xr:uid="{668822C1-46AE-4395-BBF0-D2D1ED43592D}"/>
    <hyperlink ref="F613" r:id="rId1121" xr:uid="{EB037857-26E2-4770-8299-0C9C8A548BD5}"/>
    <hyperlink ref="F614" r:id="rId1122" xr:uid="{5B34C195-C074-40E7-AFC8-8490F89ED7C6}"/>
    <hyperlink ref="F615" r:id="rId1123" xr:uid="{3E81154D-FCDE-4F64-8694-201FF53F120C}"/>
    <hyperlink ref="F616" r:id="rId1124" xr:uid="{08101509-E3AD-451D-AAE2-3414605C10F1}"/>
    <hyperlink ref="F617" r:id="rId1125" xr:uid="{FDFABE2B-D3C4-4A51-B9FE-FB49B694020C}"/>
    <hyperlink ref="F618" r:id="rId1126" xr:uid="{D1066A4E-B30F-4418-9789-9F94470927E4}"/>
    <hyperlink ref="F619" r:id="rId1127" xr:uid="{FE3827D9-9458-4BEB-9F2A-F3BB0F6C89B6}"/>
    <hyperlink ref="F620" r:id="rId1128" xr:uid="{069F8FD1-B3C0-459A-874A-99A1333255C8}"/>
    <hyperlink ref="F621" r:id="rId1129" xr:uid="{B2B1AF36-4035-443C-A277-03462FCF093B}"/>
    <hyperlink ref="F622" r:id="rId1130" xr:uid="{1E42C23C-C28A-49A7-BA3B-692D15DE5F46}"/>
    <hyperlink ref="F623" r:id="rId1131" xr:uid="{60D6C73A-7FB8-4B9C-9A08-F18B599445C1}"/>
    <hyperlink ref="F624" r:id="rId1132" xr:uid="{85DC2776-4173-4D39-8944-D97B0B04B45F}"/>
    <hyperlink ref="F625" r:id="rId1133" xr:uid="{4EC613DE-94C7-4D16-8913-A4809C886F9B}"/>
    <hyperlink ref="F626" r:id="rId1134" xr:uid="{5B12B51E-B899-4921-BADA-581A2CE514E3}"/>
    <hyperlink ref="F627" r:id="rId1135" xr:uid="{45486DA9-4DD4-4DA3-8BA1-F2CFAA881D3D}"/>
    <hyperlink ref="F628" r:id="rId1136" xr:uid="{955CFE0D-74BA-499A-A7D3-B2FEF6B60AC1}"/>
    <hyperlink ref="F629" r:id="rId1137" xr:uid="{8F6F0D81-10BF-4EF7-A5BA-2FD16DCC4092}"/>
    <hyperlink ref="F630" r:id="rId1138" xr:uid="{47459A75-9F65-47F4-A79C-AD7B44B2F3A2}"/>
    <hyperlink ref="F631" r:id="rId1139" xr:uid="{4627F080-3294-45DA-AD60-D68F76D4F7BC}"/>
    <hyperlink ref="F632" r:id="rId1140" xr:uid="{C94A6574-6CFB-4742-8F68-8B873772751E}"/>
    <hyperlink ref="F633" r:id="rId1141" xr:uid="{A29D8B1B-A518-47CB-A5B6-48FA77A55870}"/>
    <hyperlink ref="F634" r:id="rId1142" xr:uid="{5B4D0C82-B9D3-4320-8558-6F9AD9207E70}"/>
    <hyperlink ref="F635" r:id="rId1143" xr:uid="{08A430C5-9A8D-4035-879E-6379F6158BBB}"/>
    <hyperlink ref="F636" r:id="rId1144" xr:uid="{8B8DC09E-689B-4829-BB79-B886C9489D02}"/>
    <hyperlink ref="F637" r:id="rId1145" xr:uid="{457179A9-7ABD-4110-899F-D44E7ABD52A1}"/>
    <hyperlink ref="F638" r:id="rId1146" xr:uid="{F3834939-F091-4C3D-8140-348B30179DCA}"/>
    <hyperlink ref="F639" r:id="rId1147" xr:uid="{82496437-9D8A-4DE5-91A7-226538B7F30F}"/>
    <hyperlink ref="F640" r:id="rId1148" xr:uid="{3C7855D9-86FD-475F-85B0-3A71B585D539}"/>
    <hyperlink ref="F641" r:id="rId1149" xr:uid="{C189334A-98EC-482E-8430-ECE0370244E8}"/>
    <hyperlink ref="F642" r:id="rId1150" xr:uid="{2633034A-2659-4DEA-B746-697C4D9D59DF}"/>
    <hyperlink ref="F643" r:id="rId1151" xr:uid="{DE2DE0EB-EC09-4987-A50B-DAE297B2E62C}"/>
    <hyperlink ref="F644" r:id="rId1152" xr:uid="{C1F17C25-34C9-4533-8C02-F9F556387624}"/>
    <hyperlink ref="F645" r:id="rId1153" xr:uid="{4463EA8E-57CE-42D5-AF4F-950AEE2DD97F}"/>
    <hyperlink ref="F646" r:id="rId1154" xr:uid="{48B876C5-C326-4B42-89D8-DEFCA7D64D6A}"/>
    <hyperlink ref="F647" r:id="rId1155" xr:uid="{CC835969-0F14-4B1D-9C4C-BFC0007A55F4}"/>
    <hyperlink ref="F648" r:id="rId1156" xr:uid="{B7826F41-0685-41ED-B81F-17CA00F61863}"/>
    <hyperlink ref="F649" r:id="rId1157" xr:uid="{F5960216-2C8B-4CEC-BE69-6B403FE83419}"/>
    <hyperlink ref="F650" r:id="rId1158" xr:uid="{59F9DBCF-71C2-48DD-B0F1-FD878A81ECBA}"/>
    <hyperlink ref="F651" r:id="rId1159" xr:uid="{59F6ECB8-83F0-4377-940A-7CF18D488EFE}"/>
    <hyperlink ref="F652" r:id="rId1160" xr:uid="{11E4582D-8D1C-4C9A-A33A-532ED7B3D301}"/>
    <hyperlink ref="F653" r:id="rId1161" xr:uid="{C4A69854-95AE-480D-A544-F42D8B64916D}"/>
    <hyperlink ref="F654" r:id="rId1162" xr:uid="{DF918A8A-4038-4E02-AF82-A07712FE6987}"/>
    <hyperlink ref="F655" r:id="rId1163" xr:uid="{1A10CE7C-4FF2-4EE9-A595-3A850FF0D8DF}"/>
    <hyperlink ref="F656" r:id="rId1164" xr:uid="{F86030BA-3682-4F05-8B65-2BB0608978A9}"/>
    <hyperlink ref="F657" r:id="rId1165" xr:uid="{34FE21B1-5E76-4346-9D7B-F48926AA9536}"/>
    <hyperlink ref="F658" r:id="rId1166" xr:uid="{8A66916F-C7DA-4ABC-85F0-E05CCC2E3075}"/>
    <hyperlink ref="F659" r:id="rId1167" xr:uid="{2666395C-6ABC-4407-92A8-D717DD3B76D5}"/>
    <hyperlink ref="F660" r:id="rId1168" xr:uid="{F2F12799-E671-47C8-A084-A2C6D10D8033}"/>
    <hyperlink ref="F661" r:id="rId1169" xr:uid="{3A11A393-7657-47E7-8687-0CF36AE5303C}"/>
    <hyperlink ref="F662" r:id="rId1170" xr:uid="{7AF208CD-726A-4D4A-85CE-2AB1DB1FD17E}"/>
    <hyperlink ref="F663" r:id="rId1171" xr:uid="{144D37DB-5744-4C16-A826-8CEFD90C357C}"/>
    <hyperlink ref="F664" r:id="rId1172" xr:uid="{99BF10AF-CE8F-4D8E-9F51-C2BD44FB9590}"/>
    <hyperlink ref="F665" r:id="rId1173" xr:uid="{7DB77961-28C2-45E7-9B23-BD9093B6301E}"/>
    <hyperlink ref="F666" r:id="rId1174" xr:uid="{6A4BAC9B-1BE7-484D-B028-0A898BB3340B}"/>
    <hyperlink ref="F667" r:id="rId1175" xr:uid="{60A51F86-279B-4A13-AB8D-5B2B5D52CDF8}"/>
    <hyperlink ref="F668" r:id="rId1176" xr:uid="{7C8C9959-03BB-4E85-B9F9-28D7F48B436F}"/>
    <hyperlink ref="F669" r:id="rId1177" xr:uid="{5B9E68B4-B8F1-4CD1-883A-743FD5582D02}"/>
    <hyperlink ref="F670" r:id="rId1178" xr:uid="{5703182A-149F-4E05-93A9-FE6B05CB95D8}"/>
    <hyperlink ref="F671" r:id="rId1179" xr:uid="{948C037E-8880-40DE-8879-2552DCAA5EE6}"/>
    <hyperlink ref="F672" r:id="rId1180" xr:uid="{5BFCB22A-5C71-499F-9438-C1C02F90962C}"/>
    <hyperlink ref="F673" r:id="rId1181" xr:uid="{71545FEA-A52F-48A0-BCA1-5CEC79BDE64A}"/>
    <hyperlink ref="F674" r:id="rId1182" xr:uid="{625A079C-03C8-476B-B074-0875AFFB2C7E}"/>
    <hyperlink ref="F675" r:id="rId1183" xr:uid="{65CA7EC9-6452-4587-9F39-803925BA1ED7}"/>
    <hyperlink ref="F676" r:id="rId1184" xr:uid="{9CFB7AF6-A680-469F-BD5F-0E9C2A310F9A}"/>
    <hyperlink ref="F677" r:id="rId1185" xr:uid="{A84FB1E3-62D6-420B-9035-1198CF696B36}"/>
    <hyperlink ref="F678" r:id="rId1186" xr:uid="{A367350C-EA4B-4289-B538-29748AEE4339}"/>
    <hyperlink ref="F679" r:id="rId1187" xr:uid="{54F33A7C-228C-4D13-B7F3-52459BCD68C4}"/>
    <hyperlink ref="F680" r:id="rId1188" xr:uid="{BD537BF5-1F52-4094-A8D1-D582B69EDDA4}"/>
    <hyperlink ref="F681" r:id="rId1189" xr:uid="{F957EE74-8173-4B99-B766-E594B66D1537}"/>
    <hyperlink ref="F682" r:id="rId1190" xr:uid="{CE9928BA-1526-4444-9F6F-0C5044CDE583}"/>
    <hyperlink ref="F683" r:id="rId1191" xr:uid="{81DD2FBE-C372-4271-B36E-73C922655327}"/>
    <hyperlink ref="F684" r:id="rId1192" xr:uid="{CE51DE39-C470-4E6F-8A5D-E82630FA2621}"/>
    <hyperlink ref="F685" r:id="rId1193" xr:uid="{BF17FEDB-DA04-4AC4-9A3D-776316F466E7}"/>
    <hyperlink ref="F686" r:id="rId1194" xr:uid="{1F91997F-489D-4D13-95AF-E8380D435D18}"/>
    <hyperlink ref="F687" r:id="rId1195" xr:uid="{BC2E3639-FFBB-4852-8EF4-51AB759D609C}"/>
    <hyperlink ref="F688" r:id="rId1196" xr:uid="{1F100053-98C4-4C94-9C65-EEB732B4BEC4}"/>
    <hyperlink ref="F689" r:id="rId1197" xr:uid="{FD3A6118-4B11-4514-846C-50882021A655}"/>
    <hyperlink ref="F690" r:id="rId1198" xr:uid="{EC1D1369-8395-4254-AB89-DCF02185B920}"/>
    <hyperlink ref="F691" r:id="rId1199" xr:uid="{0D7376D8-CABF-46A3-B1EC-1D53C66CEDE4}"/>
    <hyperlink ref="F692" r:id="rId1200" xr:uid="{C3E4080C-13E1-4BAA-98E8-4311769C6035}"/>
    <hyperlink ref="F693" r:id="rId1201" xr:uid="{2EE543C1-73DE-4CC2-8512-1BCDC1831984}"/>
    <hyperlink ref="F694" r:id="rId1202" xr:uid="{E20F7328-669D-464A-A0B2-25EB197BFCEA}"/>
    <hyperlink ref="F695" r:id="rId1203" xr:uid="{85B2B90D-F250-40ED-BE44-E16F48D53826}"/>
    <hyperlink ref="F696" r:id="rId1204" xr:uid="{F166CA6D-C1A1-4039-9565-A5A09FB503FA}"/>
    <hyperlink ref="F697" r:id="rId1205" xr:uid="{DA7D9912-CA24-4885-B1B1-DA3AC311EFD5}"/>
    <hyperlink ref="F698" r:id="rId1206" xr:uid="{FDC243B2-FBB9-450C-85F0-B27AF70173C7}"/>
    <hyperlink ref="F699" r:id="rId1207" xr:uid="{AF2C7179-4B93-4E55-85D2-25A86344CE59}"/>
    <hyperlink ref="F700" r:id="rId1208" xr:uid="{E6E542B2-0DBC-4F1F-A007-AE93FD61527C}"/>
    <hyperlink ref="F701" r:id="rId1209" xr:uid="{35CF8876-9F8E-40A9-AC7E-7924F848E0F6}"/>
    <hyperlink ref="F702" r:id="rId1210" xr:uid="{012E0D81-1792-433C-B766-7983BEBC565F}"/>
    <hyperlink ref="F703" r:id="rId1211" xr:uid="{500B6C55-9AD4-411A-A7A7-F74BCD9B44F7}"/>
    <hyperlink ref="F704" r:id="rId1212" xr:uid="{BEF4E744-F891-4A34-8F76-ED2985B2461C}"/>
    <hyperlink ref="F705" r:id="rId1213" xr:uid="{800D2305-125B-4619-A543-8B62518DEE89}"/>
    <hyperlink ref="F706" r:id="rId1214" xr:uid="{B607CAB1-85DD-4901-B205-3B05491272F2}"/>
    <hyperlink ref="F707" r:id="rId1215" xr:uid="{FEB01FE4-F8AE-4F51-8D72-22196A5EA96A}"/>
    <hyperlink ref="F708" r:id="rId1216" xr:uid="{42DE7827-5437-488C-8161-06FD8030E62C}"/>
    <hyperlink ref="F709" r:id="rId1217" xr:uid="{34C3F0A4-93EE-4BBE-8646-5493CA8DABE3}"/>
    <hyperlink ref="F710" r:id="rId1218" xr:uid="{D45EAE65-9758-43DF-A6B8-D918DCFFB787}"/>
    <hyperlink ref="F711" r:id="rId1219" xr:uid="{6FC95092-1BC6-436C-BF15-834BA91BCCA2}"/>
    <hyperlink ref="F712" r:id="rId1220" xr:uid="{1C6D944F-E8EE-41C9-B0B9-B77A3FB5BFC1}"/>
    <hyperlink ref="F713" r:id="rId1221" xr:uid="{559783EC-EBDF-40A4-B569-4EAAFA31F778}"/>
    <hyperlink ref="F714" r:id="rId1222" xr:uid="{13A612A1-BDB4-472D-98B1-37D3730A465F}"/>
    <hyperlink ref="F715" r:id="rId1223" xr:uid="{54FB030A-0503-4984-A946-17823E1EB3CF}"/>
    <hyperlink ref="F716" r:id="rId1224" xr:uid="{D64A197A-FC8D-40E4-BC68-FF481E99929F}"/>
    <hyperlink ref="F717" r:id="rId1225" xr:uid="{0D3A7213-7FE4-4BB1-A8A5-23E9D3907874}"/>
    <hyperlink ref="F718" r:id="rId1226" xr:uid="{89F2F4EF-0941-4376-8A99-B6D0CE22E19D}"/>
    <hyperlink ref="F719" r:id="rId1227" xr:uid="{0DDC98CA-5998-46E9-8668-CCE29AE8D9E4}"/>
    <hyperlink ref="F720" r:id="rId1228" xr:uid="{E955FA52-BFBA-4FE7-B2C1-00BBDADC373A}"/>
    <hyperlink ref="F721" r:id="rId1229" xr:uid="{FA455012-03F3-4BFA-A751-9A0A27F151DD}"/>
    <hyperlink ref="F722" r:id="rId1230" xr:uid="{272D0432-CED1-4E65-BA76-A913E7BF7028}"/>
    <hyperlink ref="F723" r:id="rId1231" xr:uid="{49A65F82-EDFA-438B-91B3-D94C3D22FC68}"/>
    <hyperlink ref="F724" r:id="rId1232" xr:uid="{2ABB2F57-0406-404F-80CE-77F0CEB43E24}"/>
    <hyperlink ref="F725" r:id="rId1233" xr:uid="{2A67E6A0-2034-44FF-8950-5749B102A4DE}"/>
    <hyperlink ref="F726" r:id="rId1234" xr:uid="{93E42653-802B-4676-8B99-8D15F7752858}"/>
    <hyperlink ref="F727" r:id="rId1235" xr:uid="{3F4769CB-FE6C-4B9F-B94F-EA37A4BDEDD6}"/>
    <hyperlink ref="F728" r:id="rId1236" xr:uid="{8C9E571A-DAC1-4173-94CC-BE8D22CFF1C8}"/>
    <hyperlink ref="F729" r:id="rId1237" xr:uid="{39A5E036-D378-448B-9CCD-EDA2FABA62EC}"/>
    <hyperlink ref="F730" r:id="rId1238" xr:uid="{D40B0571-8223-4CC1-8816-AC1007BF127B}"/>
    <hyperlink ref="F731" r:id="rId1239" xr:uid="{B98AF3AA-77F8-4957-8F8B-D041594D4288}"/>
    <hyperlink ref="F732" r:id="rId1240" xr:uid="{F82FCB74-C406-4A03-9C68-A70CACA4D644}"/>
    <hyperlink ref="F733" r:id="rId1241" xr:uid="{DB4D07DF-E5B4-44FE-91D5-D40AB2BF6A44}"/>
    <hyperlink ref="F734" r:id="rId1242" xr:uid="{F6985CF4-2A5B-4139-8010-4EC4F0085068}"/>
    <hyperlink ref="F735" r:id="rId1243" xr:uid="{E9A3B9C2-64EC-4E01-B2E8-9F174A58E618}"/>
    <hyperlink ref="F736" r:id="rId1244" xr:uid="{F41C4469-5CAA-4336-9A2A-3339BBABE3D1}"/>
    <hyperlink ref="F737" r:id="rId1245" xr:uid="{6F365B75-C7F9-46F3-B9AC-064DF6C7F048}"/>
    <hyperlink ref="F738" r:id="rId1246" xr:uid="{6C4F2A02-44A0-4FA6-B8B1-19473683B444}"/>
    <hyperlink ref="F739" r:id="rId1247" xr:uid="{FB511281-1D51-4238-BEC0-4664249FB388}"/>
    <hyperlink ref="F740" r:id="rId1248" xr:uid="{F6F3C3AF-C2C2-423C-BE7E-3C584BF4BD24}"/>
    <hyperlink ref="F741" r:id="rId1249" xr:uid="{0A9BA2AD-26B3-4AD1-9A78-BCF4C89B6722}"/>
    <hyperlink ref="F742" r:id="rId1250" xr:uid="{FFD99DC4-EC6C-4482-A197-A1740C93FC14}"/>
    <hyperlink ref="F743" r:id="rId1251" xr:uid="{CBBF3A35-4C91-40D1-891F-F07091D77B49}"/>
    <hyperlink ref="F744" r:id="rId1252" xr:uid="{3205EEF2-BE9C-45E9-AF0A-16CDF19ABFF2}"/>
    <hyperlink ref="F745" r:id="rId1253" xr:uid="{E266BB7B-04DB-41D4-AE82-E1AF44CE561B}"/>
    <hyperlink ref="F746" r:id="rId1254" xr:uid="{138DA3D8-FE81-4E68-A5DD-503237C101B8}"/>
    <hyperlink ref="F747" r:id="rId1255" xr:uid="{9FF3CDBE-D03B-48F4-A143-FF6BBCD95DAE}"/>
    <hyperlink ref="F748" r:id="rId1256" xr:uid="{2C9E83A5-85DA-4C84-A255-B2491BD08937}"/>
    <hyperlink ref="F749" r:id="rId1257" xr:uid="{40D66CC2-2AA5-4E64-83B9-A4E911F660F9}"/>
    <hyperlink ref="F750" r:id="rId1258" xr:uid="{DCB31AEB-0D51-4FAB-BA20-D07F7260D286}"/>
    <hyperlink ref="F751" r:id="rId1259" xr:uid="{E83F8B27-0857-4821-8DB8-30E935A34C24}"/>
    <hyperlink ref="F752" r:id="rId1260" xr:uid="{93601605-3BED-477C-898C-0114A63391C6}"/>
    <hyperlink ref="F753" r:id="rId1261" xr:uid="{D6D21056-5CE4-4F5A-80EF-B9F6CAE0113B}"/>
    <hyperlink ref="F754" r:id="rId1262" xr:uid="{6FF834E5-63CC-4642-9ECF-2ECFFF685144}"/>
    <hyperlink ref="F755" r:id="rId1263" xr:uid="{27173D68-A90F-4A84-A63B-19C44CFD1AB3}"/>
    <hyperlink ref="F756" r:id="rId1264" xr:uid="{10040A49-E807-4370-B95B-D80408D3D27E}"/>
    <hyperlink ref="F757" r:id="rId1265" xr:uid="{2A1ACA05-02FF-4D31-AA5C-DBBA543E58A3}"/>
    <hyperlink ref="F758" r:id="rId1266" xr:uid="{CB5497FC-7BC0-4A7C-86C8-DA8D42186DF0}"/>
    <hyperlink ref="F759" r:id="rId1267" xr:uid="{3E19654A-23FD-4677-A23F-4DE578E95E1A}"/>
    <hyperlink ref="F760" r:id="rId1268" xr:uid="{834B0235-B6EB-44E3-87B0-17F94AAD9F1A}"/>
    <hyperlink ref="F761" r:id="rId1269" xr:uid="{7417114A-22E5-4862-BDDB-0F1C378076FF}"/>
    <hyperlink ref="F762" r:id="rId1270" xr:uid="{F5D3FAF9-70F1-4668-8E70-39C4CA37D809}"/>
    <hyperlink ref="F763" r:id="rId1271" xr:uid="{1BEE21BC-0E83-4021-B07B-49AA2260322C}"/>
    <hyperlink ref="F764" r:id="rId1272" xr:uid="{289B9720-D555-482F-A85B-2605B55830DA}"/>
    <hyperlink ref="F765" r:id="rId1273" xr:uid="{992236CD-6583-48F9-804D-22F0F3912859}"/>
    <hyperlink ref="F766" r:id="rId1274" xr:uid="{9A53ED5B-50D4-44E5-9B79-C3B46D702F60}"/>
    <hyperlink ref="F767" r:id="rId1275" xr:uid="{A967777A-50DE-4F59-ACE0-A0D2F6F20E15}"/>
    <hyperlink ref="F768" r:id="rId1276" xr:uid="{A79C5F04-F733-4DEB-9882-22EC12F87A3D}"/>
    <hyperlink ref="F769" r:id="rId1277" xr:uid="{39CB6159-57B2-4AAE-9328-D90B239B342A}"/>
    <hyperlink ref="F770" r:id="rId1278" xr:uid="{74D2B618-A365-42A3-A094-1F5763FCA1E2}"/>
    <hyperlink ref="F771" r:id="rId1279" xr:uid="{B7B24195-07BD-47D5-8CF6-1340BD64E75A}"/>
    <hyperlink ref="F772" r:id="rId1280" xr:uid="{DCE794F1-B5F1-420C-BEDF-F726B04D8C71}"/>
    <hyperlink ref="F773" r:id="rId1281" xr:uid="{70ADFA93-1C22-4FB4-A88A-13BFDABBBC45}"/>
    <hyperlink ref="F774" r:id="rId1282" xr:uid="{44D66653-F0E0-421B-89E1-9B6CE4A06FB6}"/>
    <hyperlink ref="F775" r:id="rId1283" xr:uid="{9C52A12A-8118-48B7-B5E2-B2406B283883}"/>
    <hyperlink ref="F776" r:id="rId1284" xr:uid="{2FD187AD-E7C6-483F-9689-937C7554E832}"/>
    <hyperlink ref="F777" r:id="rId1285" xr:uid="{AAA47569-BDE9-4378-BC1C-99534F2639E2}"/>
    <hyperlink ref="F778" r:id="rId1286" xr:uid="{887D73E6-7450-4927-A72E-BC622F5BC97C}"/>
    <hyperlink ref="F779" r:id="rId1287" xr:uid="{7E41869C-6895-4D92-9640-630B2F3C7D5F}"/>
    <hyperlink ref="F780" r:id="rId1288" xr:uid="{888CBC5E-B8F0-44B6-9FF7-148631A79B03}"/>
    <hyperlink ref="F781" r:id="rId1289" xr:uid="{33017592-F70E-46CB-A768-414DBC07FD98}"/>
    <hyperlink ref="F782" r:id="rId1290" xr:uid="{F26D56C4-B054-49AF-8254-97FD6777E1AF}"/>
    <hyperlink ref="F783" r:id="rId1291" xr:uid="{73B87CAE-9CFF-4888-9E31-10D31ACC6D5B}"/>
    <hyperlink ref="F784" r:id="rId1292" xr:uid="{4ADE8021-53BA-4809-8CC1-468F5AFC359B}"/>
    <hyperlink ref="F785" r:id="rId1293" xr:uid="{9D2010B0-4169-42E8-A9D5-5BD6EB3CF8DA}"/>
    <hyperlink ref="F786" r:id="rId1294" xr:uid="{AF58B938-B03F-4F5D-BAF5-5A88BF6C67BA}"/>
    <hyperlink ref="F787" r:id="rId1295" xr:uid="{4026DEA9-589F-4E78-AE8A-DBD7D5CD6DD1}"/>
    <hyperlink ref="F788" r:id="rId1296" xr:uid="{AFF86DA0-1926-4A42-95A9-2F38C75B69A2}"/>
    <hyperlink ref="F789" r:id="rId1297" xr:uid="{9BF939DB-6FB3-401B-AE72-3C404E3BA34A}"/>
    <hyperlink ref="F790" r:id="rId1298" xr:uid="{C93A0852-13F7-4525-BFEE-CE22EF920FC5}"/>
    <hyperlink ref="F791" r:id="rId1299" xr:uid="{49DCC895-0D72-430D-9DC9-601AF2D7FCC4}"/>
    <hyperlink ref="F792" r:id="rId1300" xr:uid="{D1843728-53DF-49D0-A73B-C1D1C12439DF}"/>
    <hyperlink ref="F793" r:id="rId1301" xr:uid="{AD0D9656-F4D1-4BA6-9BAD-0580BCB2DCBE}"/>
    <hyperlink ref="F794" r:id="rId1302" xr:uid="{5178F6B4-1CDB-4439-AC9E-A49F2EE2EF87}"/>
    <hyperlink ref="F795" r:id="rId1303" xr:uid="{2EA0E0F7-F98E-44CD-85CF-85D8288CB704}"/>
    <hyperlink ref="F796" r:id="rId1304" xr:uid="{88E7496D-6FC5-40F7-BE92-273A446BACB4}"/>
    <hyperlink ref="F797" r:id="rId1305" xr:uid="{3412361C-0F62-49BC-A957-E014C41A9C57}"/>
    <hyperlink ref="F798" r:id="rId1306" xr:uid="{ABF1D4D9-EBE4-4C20-807F-412B87D1CC41}"/>
    <hyperlink ref="F799" r:id="rId1307" xr:uid="{4EB8C8CF-ECD2-4494-91F4-EC6A2D7F1B35}"/>
    <hyperlink ref="F800" r:id="rId1308" xr:uid="{5D27FC69-899C-468B-9D21-A87177ED846F}"/>
    <hyperlink ref="F801" r:id="rId1309" xr:uid="{8AB48CDE-9658-4B98-87D7-A809762A9623}"/>
    <hyperlink ref="F802" r:id="rId1310" xr:uid="{6C7A0063-E8EE-46B2-846D-56D4DE9E2691}"/>
    <hyperlink ref="F803" r:id="rId1311" xr:uid="{528A6338-D559-4491-B018-6556810D126A}"/>
    <hyperlink ref="F804" r:id="rId1312" xr:uid="{91577C90-526F-4BA2-9C1B-A7927E00A21F}"/>
    <hyperlink ref="F805" r:id="rId1313" xr:uid="{6CB6DC2C-7E78-4DD3-B57E-AEB77EC9CEF7}"/>
    <hyperlink ref="F806" r:id="rId1314" xr:uid="{42ABA6D6-0084-4510-AA90-FA44D7F518B8}"/>
    <hyperlink ref="F807" r:id="rId1315" xr:uid="{662B31E0-39DA-47EF-8A1B-606D9E39F9B9}"/>
    <hyperlink ref="F808" r:id="rId1316" xr:uid="{B2F049C2-8805-467A-99E3-2893EC1CEB18}"/>
    <hyperlink ref="F809" r:id="rId1317" xr:uid="{B5BC9F17-9652-48D8-B0FF-736C533062B9}"/>
    <hyperlink ref="F810" r:id="rId1318" xr:uid="{201EFA3D-B4B4-4EF8-A5EB-DFF48BEAB7B5}"/>
    <hyperlink ref="F811" r:id="rId1319" xr:uid="{510D5A6B-B98F-4595-9B72-942C718DAF12}"/>
    <hyperlink ref="F812" r:id="rId1320" xr:uid="{8C068406-A642-4936-9544-34E5FF726344}"/>
    <hyperlink ref="F813" r:id="rId1321" xr:uid="{EE497DF1-18D2-4F79-8037-6E94E2E4C35D}"/>
    <hyperlink ref="F814" r:id="rId1322" xr:uid="{D2F72AF1-B97B-41D8-B5D5-C7F2CD8A45AD}"/>
    <hyperlink ref="F815" r:id="rId1323" xr:uid="{FAD25A91-4A31-4428-81B5-D79361FFE86C}"/>
    <hyperlink ref="F816" r:id="rId1324" xr:uid="{1E55A27A-66F9-4491-B9F4-342B7F9AE0AB}"/>
    <hyperlink ref="F817" r:id="rId1325" xr:uid="{C37FEFC2-163C-4B85-B274-28686B9020ED}"/>
    <hyperlink ref="F818" r:id="rId1326" xr:uid="{0F6ACA2C-7FCC-412D-9AC8-40210087D402}"/>
    <hyperlink ref="F819" r:id="rId1327" xr:uid="{633A539C-1B1C-4552-9FB7-8D3E402DED02}"/>
    <hyperlink ref="F820" r:id="rId1328" xr:uid="{71084E46-080C-4121-BD93-7B2B65EF1963}"/>
    <hyperlink ref="F821" r:id="rId1329" xr:uid="{C125C448-468E-4BC9-AD34-9EAE8BB5301B}"/>
    <hyperlink ref="F822" r:id="rId1330" xr:uid="{96840C80-CCB6-4CBB-9643-8EA759DA6535}"/>
    <hyperlink ref="F823" r:id="rId1331" xr:uid="{C5DAF022-8B77-4714-B319-1B74307E3037}"/>
    <hyperlink ref="F824" r:id="rId1332" xr:uid="{45658FE7-FC15-4179-9931-09D869D4936C}"/>
    <hyperlink ref="F825" r:id="rId1333" xr:uid="{5C60CB67-9D85-4242-B21E-A00FF94C6445}"/>
    <hyperlink ref="F826" r:id="rId1334" xr:uid="{6A80BF31-D8F9-4680-8516-4032CC032223}"/>
    <hyperlink ref="F827" r:id="rId1335" xr:uid="{665015F7-B75E-4321-AD54-8FBD0AAA4621}"/>
    <hyperlink ref="F828" r:id="rId1336" xr:uid="{EFC9F86F-B52A-47E7-AC03-6B145AE05AE5}"/>
    <hyperlink ref="F829" r:id="rId1337" xr:uid="{50B716B0-2A35-4BE7-91EC-3FCA3FCF9B3B}"/>
    <hyperlink ref="F830" r:id="rId1338" xr:uid="{34956FE0-F945-414D-A88F-009DC4EA8847}"/>
    <hyperlink ref="F831" r:id="rId1339" xr:uid="{818B75F5-50F2-46C5-8B6C-789BCF984D1B}"/>
    <hyperlink ref="F832" r:id="rId1340" xr:uid="{B217B81C-A122-4943-BC95-92204A6856B3}"/>
    <hyperlink ref="F833" r:id="rId1341" xr:uid="{468F68C4-24C2-4D55-8295-979CF796C377}"/>
    <hyperlink ref="F834" r:id="rId1342" xr:uid="{B3076551-ECC1-4318-99F4-ECE312846FCC}"/>
    <hyperlink ref="F835" r:id="rId1343" xr:uid="{07177601-D5BA-414E-8450-4682ED5695CD}"/>
    <hyperlink ref="F836" r:id="rId1344" xr:uid="{B7D88C87-7ACE-4C3E-A267-F7A1206FA961}"/>
    <hyperlink ref="F837" r:id="rId1345" xr:uid="{4953BCBA-8C98-4FCC-A472-43031823079F}"/>
    <hyperlink ref="F838" r:id="rId1346" xr:uid="{4729CAFB-F5F8-48CF-BB30-27E508DE5D6C}"/>
    <hyperlink ref="F839" r:id="rId1347" xr:uid="{E5856FC7-F116-48D9-8264-32C0120CA399}"/>
    <hyperlink ref="F840" r:id="rId1348" xr:uid="{B1396658-E932-49EB-984B-64F343725B4F}"/>
    <hyperlink ref="F841" r:id="rId1349" xr:uid="{022AA765-6F88-46BC-AA0C-720E0903135E}"/>
    <hyperlink ref="F842" r:id="rId1350" xr:uid="{2BC8E278-F470-46F1-BA0F-41C26BFE719C}"/>
    <hyperlink ref="F843" r:id="rId1351" xr:uid="{48972103-AC17-4C36-897C-6110A246741E}"/>
    <hyperlink ref="F844" r:id="rId1352" xr:uid="{C3D956CA-3ECA-4E9F-9C61-A77F2E967B2B}"/>
    <hyperlink ref="F845" r:id="rId1353" xr:uid="{3329BE09-203D-43DE-9F88-D1037AE1D22D}"/>
    <hyperlink ref="F846" r:id="rId1354" xr:uid="{16FD030F-2440-4309-8CFE-6EB6234582AC}"/>
    <hyperlink ref="F847" r:id="rId1355" xr:uid="{0320E0E1-24C5-4F2C-A4D0-3544B7BC3854}"/>
    <hyperlink ref="F848" r:id="rId1356" xr:uid="{63F49EDC-69F7-4005-9825-BE431243539A}"/>
    <hyperlink ref="F849" r:id="rId1357" xr:uid="{AC6AEE6E-C53B-438F-A468-ACA3E17B53D3}"/>
    <hyperlink ref="F850" r:id="rId1358" xr:uid="{35E19BFB-4AE3-491D-BC3C-25B2C6C67EDD}"/>
    <hyperlink ref="F851" r:id="rId1359" xr:uid="{E4A9B267-D9A0-4888-BAFE-D1B2816B3C5E}"/>
    <hyperlink ref="F852" r:id="rId1360" xr:uid="{A5BC7FD4-CE09-45B6-922C-DE347B5B9D67}"/>
    <hyperlink ref="F853" r:id="rId1361" xr:uid="{36F4A613-1516-41C9-985B-8C9421C5C6FC}"/>
    <hyperlink ref="F854" r:id="rId1362" xr:uid="{6DA06945-680B-4746-B1FD-30AD2AEE7C2F}"/>
    <hyperlink ref="F855" r:id="rId1363" xr:uid="{FD92DD83-6B1A-40AE-8748-C3D77AAE6EE6}"/>
    <hyperlink ref="F856" r:id="rId1364" xr:uid="{5EEF875C-E6EB-463D-9799-22BA471DB42C}"/>
    <hyperlink ref="F857" r:id="rId1365" xr:uid="{C609F42C-0380-470E-8B8B-E5CEEBD52B86}"/>
    <hyperlink ref="F858" r:id="rId1366" xr:uid="{D05F6379-C42A-43A1-802F-5299CC6774AF}"/>
    <hyperlink ref="F859" r:id="rId1367" xr:uid="{926E08E8-ACA4-4BFA-9A34-7970A49D9667}"/>
    <hyperlink ref="F860" r:id="rId1368" xr:uid="{75AC963D-89D2-40AF-A32D-CDC526693AA1}"/>
    <hyperlink ref="F861" r:id="rId1369" xr:uid="{BAA2F3ED-CAFF-4879-98D2-B336C892406A}"/>
    <hyperlink ref="F862" r:id="rId1370" xr:uid="{7E46C6EB-661F-46B9-8660-86076A7C1E32}"/>
    <hyperlink ref="F863" r:id="rId1371" xr:uid="{F887FDED-D808-41E4-8BF6-0917A82DCF1F}"/>
    <hyperlink ref="F864" r:id="rId1372" xr:uid="{9791C1EA-E2E7-4A3D-8EEE-AFD97CC09D91}"/>
    <hyperlink ref="F865" r:id="rId1373" xr:uid="{1905BB86-8413-4CB5-98EF-5CFD2D1E3D56}"/>
    <hyperlink ref="F866" r:id="rId1374" xr:uid="{83ED19DB-2D98-4FEB-A5DB-6EAB17CB2526}"/>
    <hyperlink ref="F867" r:id="rId1375" xr:uid="{3F42EA3D-235E-4BA0-A33C-6A2F3290210D}"/>
    <hyperlink ref="F868" r:id="rId1376" xr:uid="{623C5F9D-225F-420E-A92C-464B4A120DC3}"/>
    <hyperlink ref="F869" r:id="rId1377" xr:uid="{4F201200-0482-4657-8745-ECF8C7F48CC2}"/>
    <hyperlink ref="F870" r:id="rId1378" xr:uid="{28E32629-583A-4D70-BD36-17A5AB4201C9}"/>
    <hyperlink ref="F871" r:id="rId1379" xr:uid="{512033A0-6B76-4956-AA9F-0EDFBD427CF4}"/>
    <hyperlink ref="F872" r:id="rId1380" xr:uid="{40BFB845-D84B-4ADF-9413-840FCCB9D0E7}"/>
    <hyperlink ref="F873" r:id="rId1381" xr:uid="{3CAB2361-A117-474B-BCF3-2AD5D04E3887}"/>
    <hyperlink ref="F874" r:id="rId1382" xr:uid="{963E2DBE-5404-4BCA-A1B0-51D414936336}"/>
    <hyperlink ref="F875" r:id="rId1383" xr:uid="{3EF40C58-DC5E-4CDC-BEEE-81A367692BA9}"/>
    <hyperlink ref="F876" r:id="rId1384" xr:uid="{3CB71026-55A9-4154-A73F-6A0C13AE64EE}"/>
    <hyperlink ref="F877" r:id="rId1385" xr:uid="{E5AB7816-942C-4422-938E-99BAE695B120}"/>
    <hyperlink ref="F878" r:id="rId1386" xr:uid="{188F6287-67F6-4436-B298-B56EDD47FEF5}"/>
    <hyperlink ref="F879" r:id="rId1387" xr:uid="{F233C396-E773-42C3-9A86-9078B776BB43}"/>
    <hyperlink ref="F880" r:id="rId1388" xr:uid="{91E04AD9-D40D-4849-9B81-549AF664313B}"/>
    <hyperlink ref="F881" r:id="rId1389" xr:uid="{E7A7393B-22E6-411D-965F-F2A741F2935A}"/>
    <hyperlink ref="F882" r:id="rId1390" xr:uid="{9BF5CCF8-4416-4183-8A21-5737E8093586}"/>
    <hyperlink ref="F883" r:id="rId1391" xr:uid="{05C8F38A-C043-4275-8206-B6F926BEB602}"/>
    <hyperlink ref="F884" r:id="rId1392" xr:uid="{B98327B2-8ABF-4365-9D16-6BF8AACB3755}"/>
    <hyperlink ref="F885" r:id="rId1393" xr:uid="{F76279A8-3F45-462D-8F38-CAE6E4A51F59}"/>
    <hyperlink ref="F886" r:id="rId1394" xr:uid="{FEE64064-541A-4983-96D9-7A527046376F}"/>
    <hyperlink ref="F887" r:id="rId1395" xr:uid="{A5EA6638-E83C-4EFF-971E-9865763C72F6}"/>
    <hyperlink ref="F888" r:id="rId1396" xr:uid="{F10DA80F-8E48-4B59-8509-AB935E0086EF}"/>
    <hyperlink ref="F889" r:id="rId1397" xr:uid="{C67299D3-6A95-48DB-A171-6DC5FDBC9326}"/>
    <hyperlink ref="F890" r:id="rId1398" xr:uid="{DBBD3B16-5194-483A-B0E1-A261DEA5A758}"/>
    <hyperlink ref="F891" r:id="rId1399" xr:uid="{38FD2614-D4DE-4187-B0D5-1B5E7A4781CA}"/>
    <hyperlink ref="F892" r:id="rId1400" xr:uid="{EA7BC5CE-EAB2-49CB-9413-44074FA19513}"/>
    <hyperlink ref="F893" r:id="rId1401" xr:uid="{A4493C81-8DAF-4D0D-A743-FC9D22B4ABB5}"/>
    <hyperlink ref="F894" r:id="rId1402" xr:uid="{7538A756-2972-4937-B441-AF84247C9012}"/>
    <hyperlink ref="F895" r:id="rId1403" xr:uid="{22E1A36C-A28D-4D60-9E85-59E3F60DAF80}"/>
    <hyperlink ref="F896" r:id="rId1404" xr:uid="{66D6AC0B-C0A4-43C2-9A39-4D8D99747B28}"/>
    <hyperlink ref="F897" r:id="rId1405" xr:uid="{69C0C5F3-7017-4041-B8D0-319D6771E327}"/>
    <hyperlink ref="F898" r:id="rId1406" xr:uid="{A53F0AB8-3F16-47F1-BED1-270521D7E7F5}"/>
    <hyperlink ref="F899" r:id="rId1407" xr:uid="{B0665818-5F22-4CBA-B97E-D5E4A4542EF1}"/>
    <hyperlink ref="F900" r:id="rId1408" xr:uid="{2D81524C-90F8-4DD8-8A21-CC5DF62169D1}"/>
    <hyperlink ref="F901" r:id="rId1409" xr:uid="{1E6B601A-128D-463F-8744-EA70762DBB8F}"/>
    <hyperlink ref="F902" r:id="rId1410" xr:uid="{8F572D5B-0AFA-4B78-B4F6-0127724904C3}"/>
    <hyperlink ref="F903" r:id="rId1411" xr:uid="{447163E3-726D-454B-BDCE-B66D4177901A}"/>
    <hyperlink ref="F904" r:id="rId1412" xr:uid="{AC4BBF4F-B474-4EAD-A2C3-C7F4B6F1020D}"/>
    <hyperlink ref="F905" r:id="rId1413" xr:uid="{8775DA13-6822-4015-9421-4CA192881969}"/>
    <hyperlink ref="F906" r:id="rId1414" xr:uid="{6E8E2E71-062A-4817-9875-ADAD02CC0FC5}"/>
    <hyperlink ref="F907" r:id="rId1415" xr:uid="{AD52C85C-B539-4A7E-A9BF-E3A5273CEAB4}"/>
    <hyperlink ref="F908" r:id="rId1416" xr:uid="{7576DA12-B9C1-4902-99D8-84934369E059}"/>
    <hyperlink ref="F909" r:id="rId1417" xr:uid="{1E2D2BF2-FE5A-40B9-9E10-CC2FD2125FEA}"/>
    <hyperlink ref="F910" r:id="rId1418" xr:uid="{6565884B-C787-46D2-ADCB-81377EC3BEC5}"/>
    <hyperlink ref="F911" r:id="rId1419" xr:uid="{EE7BD705-7EAB-42DD-B3D8-F90202CFE92C}"/>
    <hyperlink ref="F912" r:id="rId1420" xr:uid="{072BA3D7-E1A9-4617-B0F2-3251ACC3BB21}"/>
    <hyperlink ref="F913" r:id="rId1421" xr:uid="{B15C55C8-DB07-41FE-BA84-6F34869657D3}"/>
    <hyperlink ref="F914" r:id="rId1422" xr:uid="{D271C302-0F2D-48AF-9C9E-DBB6815778DE}"/>
    <hyperlink ref="F915" r:id="rId1423" xr:uid="{858FB6DA-FCAA-407D-BAC8-A1BA02934D98}"/>
    <hyperlink ref="F916" r:id="rId1424" xr:uid="{8863EA30-8DB0-40D7-B3E4-F92C30AC7F68}"/>
    <hyperlink ref="F917" r:id="rId1425" xr:uid="{F4B06AD5-8EAC-4E76-9DC8-1580B461827D}"/>
    <hyperlink ref="F918" r:id="rId1426" xr:uid="{0F7E35E4-3BD3-414E-9057-E54A0D15E0D9}"/>
    <hyperlink ref="F919" r:id="rId1427" xr:uid="{1FD17BF6-8AD8-4A57-B8F1-813093FB664F}"/>
    <hyperlink ref="F920" r:id="rId1428" xr:uid="{736F84A5-DA26-405D-A824-4250FF6820A8}"/>
    <hyperlink ref="F921" r:id="rId1429" xr:uid="{253DA656-0A05-4579-936C-B291EC3B25D8}"/>
    <hyperlink ref="F922" r:id="rId1430" xr:uid="{1836F84E-2A49-4614-A568-E284CB3A08ED}"/>
    <hyperlink ref="F923" r:id="rId1431" xr:uid="{8BA55EC3-43D7-4EAE-861E-AD26B1B1DEB7}"/>
    <hyperlink ref="F924" r:id="rId1432" xr:uid="{158C1CDD-B607-4069-AE53-249FB2D68180}"/>
    <hyperlink ref="F925" r:id="rId1433" xr:uid="{FA6E7A73-E91C-4B9F-ABBD-3F3960F98EF4}"/>
    <hyperlink ref="F926" r:id="rId1434" xr:uid="{E5F7ED99-9856-4487-A576-F24151A20D43}"/>
    <hyperlink ref="F927" r:id="rId1435" xr:uid="{9D7730C1-81E8-4D7A-8F67-76B513FECFDB}"/>
    <hyperlink ref="F928" r:id="rId1436" xr:uid="{C6FE1552-CF41-488A-9D12-851E7D233B95}"/>
    <hyperlink ref="F929" r:id="rId1437" xr:uid="{904937EC-0BEA-49D3-ABB1-3E4FB95A0A1A}"/>
    <hyperlink ref="F930" r:id="rId1438" xr:uid="{4BCABC56-6C38-452D-BD78-309727ABD6A1}"/>
    <hyperlink ref="F931" r:id="rId1439" xr:uid="{104ADE18-CD15-4377-B2D5-0B8719CB1402}"/>
    <hyperlink ref="F932" r:id="rId1440" xr:uid="{F0B60A9E-1416-4984-8367-D4193B191647}"/>
    <hyperlink ref="F933" r:id="rId1441" xr:uid="{BBF6F60F-500D-460C-9C24-D1DBE8CF3C9B}"/>
    <hyperlink ref="F934" r:id="rId1442" xr:uid="{4DA90826-5C5E-4B38-BFB6-363E20E6CCA4}"/>
    <hyperlink ref="F935" r:id="rId1443" xr:uid="{71E38428-082A-4BED-9FF0-1E85FD2180BD}"/>
    <hyperlink ref="F936" r:id="rId1444" xr:uid="{E145844A-9FB5-4E31-8DA2-171B1242493B}"/>
    <hyperlink ref="F937" r:id="rId1445" xr:uid="{04DABC76-88D4-40DD-9457-B450E837A29F}"/>
    <hyperlink ref="F938" r:id="rId1446" xr:uid="{375B97FE-E4B8-4440-9CC6-5454BF778B48}"/>
    <hyperlink ref="F939" r:id="rId1447" xr:uid="{965A6B1D-5D08-43C4-8CD7-C36F680918B5}"/>
    <hyperlink ref="F940" r:id="rId1448" xr:uid="{795ED256-26D2-4FD8-A7F9-DCC083A8D51D}"/>
    <hyperlink ref="F941" r:id="rId1449" xr:uid="{2EFDC4EB-4EFF-420D-B4BC-1FE5F0EA79B6}"/>
    <hyperlink ref="F942" r:id="rId1450" xr:uid="{8F51095C-E1E9-4982-93FD-7D54A5F10AD6}"/>
    <hyperlink ref="F943" r:id="rId1451" xr:uid="{1D84FA09-0CC8-4D8C-89B2-1EB3F4F14277}"/>
    <hyperlink ref="F944" r:id="rId1452" xr:uid="{EEB18056-F171-406C-AB2F-8E60DA510F84}"/>
    <hyperlink ref="F945" r:id="rId1453" xr:uid="{798F2028-E8A6-4FAD-A5EF-5D766433C80B}"/>
    <hyperlink ref="F946" r:id="rId1454" xr:uid="{9FDC9E59-E85E-416C-98ED-1CC654FCF6B2}"/>
    <hyperlink ref="F947" r:id="rId1455" xr:uid="{6E3FB4B2-92C9-41B8-BCA1-BA20F470DE1C}"/>
    <hyperlink ref="F948" r:id="rId1456" xr:uid="{B952BF71-C99C-425C-A62E-46AD8EE6D2A6}"/>
    <hyperlink ref="F949" r:id="rId1457" xr:uid="{617ED6AA-1580-41BD-A739-578BB1CDE90B}"/>
    <hyperlink ref="F950" r:id="rId1458" xr:uid="{02610A29-1FFE-4CB8-8F82-2DE202B0B36C}"/>
    <hyperlink ref="F951" r:id="rId1459" xr:uid="{58376DA1-CC60-43CD-8E11-1E1430EEC7B9}"/>
    <hyperlink ref="F952" r:id="rId1460" xr:uid="{EC150636-68C3-491E-A36F-C3B35902DC07}"/>
    <hyperlink ref="F953" r:id="rId1461" xr:uid="{0374FB8B-573A-4A37-9E13-81BD248B81D2}"/>
    <hyperlink ref="F954" r:id="rId1462" xr:uid="{199648D7-E367-472D-9A42-FA75818B6A2A}"/>
    <hyperlink ref="F955" r:id="rId1463" xr:uid="{AD3A2478-C100-4DF7-8D02-B3A3282E212D}"/>
    <hyperlink ref="F956" r:id="rId1464" xr:uid="{5F8971FB-9DF1-4092-9D70-C23266F4527C}"/>
    <hyperlink ref="F957" r:id="rId1465" xr:uid="{7F7A7150-CE7A-403C-AE14-B89DA1B46588}"/>
    <hyperlink ref="F958" r:id="rId1466" xr:uid="{ED62E708-CBFF-475D-9042-B3CD530D2BB9}"/>
    <hyperlink ref="F959" r:id="rId1467" xr:uid="{DC169362-6381-452D-BA15-1C5EC742D187}"/>
    <hyperlink ref="F960" r:id="rId1468" xr:uid="{A6A70718-5E97-493B-A681-33551D10AA4D}"/>
    <hyperlink ref="F961" r:id="rId1469" xr:uid="{ECA97F3D-E1EC-4528-BD89-9EE26A6C5A1D}"/>
    <hyperlink ref="F962" r:id="rId1470" xr:uid="{F844763D-F7D1-48C4-8F73-BDCAAE4F99CD}"/>
    <hyperlink ref="F963" r:id="rId1471" xr:uid="{A590F8AE-5883-42F3-A6D8-21C225B4146F}"/>
    <hyperlink ref="F964" r:id="rId1472" xr:uid="{CAD8AACA-5607-4440-804B-61DD7DCB1E45}"/>
    <hyperlink ref="F965" r:id="rId1473" xr:uid="{B30E524B-D30B-4FC0-9C3F-088EB85FA198}"/>
    <hyperlink ref="F966" r:id="rId1474" xr:uid="{9CEE875A-CBCB-4ED9-89A6-297438A6B48D}"/>
    <hyperlink ref="F967" r:id="rId1475" xr:uid="{4E284E7B-70E1-4D8E-845C-3BD2B4A26C55}"/>
    <hyperlink ref="F968" r:id="rId1476" xr:uid="{6B0D43FD-6BE2-485B-97D0-831497B382FA}"/>
    <hyperlink ref="F969" r:id="rId1477" xr:uid="{BEEBBEB2-6AB7-4302-8314-C7A93298A28F}"/>
    <hyperlink ref="F970" r:id="rId1478" xr:uid="{34176586-DC75-41C8-BC10-111BE289BB02}"/>
    <hyperlink ref="F971" r:id="rId1479" xr:uid="{CC7AD891-E897-4E97-A68D-DF3D240BEF73}"/>
    <hyperlink ref="F972" r:id="rId1480" xr:uid="{1255E4FE-332E-4410-B637-9AF076AA5C02}"/>
    <hyperlink ref="F973" r:id="rId1481" xr:uid="{F52C807F-73F0-4DB6-BF9A-FC36487C7D77}"/>
    <hyperlink ref="F974" r:id="rId1482" xr:uid="{B1A7EE5E-1E5D-464F-BACE-42AE2A2E7751}"/>
    <hyperlink ref="F975" r:id="rId1483" xr:uid="{66D2015A-8090-494F-90DA-E983DF83A0B0}"/>
    <hyperlink ref="F976" r:id="rId1484" xr:uid="{3B23FDCE-E72D-4C5F-BE4F-D22EABB12A5E}"/>
    <hyperlink ref="F977" r:id="rId1485" xr:uid="{5806718F-99CE-497A-8E27-A389C11697B2}"/>
    <hyperlink ref="F978" r:id="rId1486" xr:uid="{030187C2-1C8B-4D42-8372-E193C11FCD6A}"/>
    <hyperlink ref="F979" r:id="rId1487" xr:uid="{5D45E4A3-A409-41C2-A449-45B113332699}"/>
    <hyperlink ref="F980" r:id="rId1488" xr:uid="{2CE21A97-6AD1-48FF-8837-4E4C150775E5}"/>
    <hyperlink ref="F981" r:id="rId1489" xr:uid="{3FDBC409-3495-42E4-9DD7-FF9613195227}"/>
    <hyperlink ref="F982" r:id="rId1490" xr:uid="{6BE2DADB-56F9-41B5-B5C2-F7FE9FAA8541}"/>
    <hyperlink ref="F983" r:id="rId1491" xr:uid="{6B2F34B4-79A7-4783-9493-D8C98ED546AF}"/>
    <hyperlink ref="F984" r:id="rId1492" xr:uid="{B9BE87CA-A1C6-40DE-AB36-A2DE5F3CAC2C}"/>
    <hyperlink ref="F985" r:id="rId1493" xr:uid="{42793121-5837-40A0-955E-7921AD99BF3D}"/>
    <hyperlink ref="F986" r:id="rId1494" xr:uid="{D75379FD-E32F-48D9-9861-FFD2185AEDA5}"/>
    <hyperlink ref="F987" r:id="rId1495" xr:uid="{C13CBB4A-6DA7-4ED7-936D-009C4AB9C311}"/>
    <hyperlink ref="F988" r:id="rId1496" xr:uid="{E69D10AB-ECBC-429F-9C87-6F2D2F788E38}"/>
    <hyperlink ref="F989" r:id="rId1497" xr:uid="{746E78E3-B3B4-41F1-A669-18E39D9489F0}"/>
    <hyperlink ref="F990" r:id="rId1498" xr:uid="{E898C6E1-6507-4287-8800-B343DFBB4BC3}"/>
    <hyperlink ref="F991" r:id="rId1499" xr:uid="{C55616A8-3500-443E-BD12-3C1EC530B714}"/>
    <hyperlink ref="F992" r:id="rId1500" xr:uid="{80D5CE99-4267-4BF1-B1A8-FCD9F9271C0D}"/>
    <hyperlink ref="F993" r:id="rId1501" xr:uid="{35D69C91-29F6-45AC-AF32-F0296B9BD86B}"/>
    <hyperlink ref="F994" r:id="rId1502" xr:uid="{646F3B6D-F840-48E2-A4BA-72F1DDDB5789}"/>
    <hyperlink ref="F995" r:id="rId1503" xr:uid="{E9C75D96-2CD9-494B-89AE-FBEA0F27DFEE}"/>
    <hyperlink ref="F996" r:id="rId1504" xr:uid="{655DB9CE-EF68-47C8-9ECA-6434051D55F9}"/>
    <hyperlink ref="F997" r:id="rId1505" xr:uid="{88708EE0-35C1-4AFB-ABA2-C28AD3F18CB5}"/>
    <hyperlink ref="F998" r:id="rId1506" xr:uid="{17F7EDF4-E775-4D43-BFCD-A5FD329E3408}"/>
    <hyperlink ref="F999" r:id="rId1507" xr:uid="{55C23B41-FA5D-4859-8294-ECA2432BA757}"/>
    <hyperlink ref="F1000" r:id="rId1508" xr:uid="{8F6FE9E7-37E6-4501-B800-C6186BE21B11}"/>
    <hyperlink ref="F1001" r:id="rId1509" xr:uid="{D302E7AC-1BDD-4A31-B18B-C01D029BD3EB}"/>
    <hyperlink ref="F1002" r:id="rId1510" xr:uid="{A92D17D7-04DF-4747-9BF0-A6C3975D8B44}"/>
    <hyperlink ref="F1003" r:id="rId1511" xr:uid="{30AC5C1C-F7D9-4B90-82B4-7717E071A19A}"/>
    <hyperlink ref="F1004" r:id="rId1512" xr:uid="{3E815DCF-CF05-49CF-8C6B-CC743BC52545}"/>
    <hyperlink ref="F1005" r:id="rId1513" xr:uid="{649FE9D5-6DED-47A0-BFBA-7EA5797DD1A3}"/>
    <hyperlink ref="F1006" r:id="rId1514" xr:uid="{68B21A6F-AB0F-4731-8779-852E85E92D9D}"/>
    <hyperlink ref="F1007" r:id="rId1515" xr:uid="{DABF4062-D618-4B07-9A13-0BC095BA33B2}"/>
    <hyperlink ref="F1008" r:id="rId1516" xr:uid="{BA66C478-0171-4E55-BBE2-1148E0938B1D}"/>
    <hyperlink ref="F1009" r:id="rId1517" xr:uid="{A047E533-2241-48C8-A1E7-14925B0196FF}"/>
    <hyperlink ref="F1010" r:id="rId1518" xr:uid="{6F942AA6-0979-4F52-AE61-0985D1D8FF1C}"/>
    <hyperlink ref="F1011" r:id="rId1519" xr:uid="{99254084-2B18-44C7-A647-1915480F7C03}"/>
    <hyperlink ref="F1012" r:id="rId1520" xr:uid="{C6D0DEEA-0BEB-4E7B-80C6-62C1B7202ADC}"/>
    <hyperlink ref="F1013" r:id="rId1521" xr:uid="{F71DD174-8E0F-48F7-9F83-C3C123433BC6}"/>
    <hyperlink ref="F1014" r:id="rId1522" xr:uid="{BDA7E461-3AAB-4BB7-AC2F-FD902C673D99}"/>
    <hyperlink ref="F1015" r:id="rId1523" xr:uid="{408664E2-D4FD-4AAE-9026-C316BF24C223}"/>
    <hyperlink ref="F1016" r:id="rId1524" xr:uid="{43E96D61-6C7A-4ADA-A6D4-29CD31765B8E}"/>
    <hyperlink ref="F1017" r:id="rId1525" xr:uid="{33832247-4F5D-456D-871C-123FDFCA4D8D}"/>
    <hyperlink ref="F1018" r:id="rId1526" xr:uid="{D89AD7BD-352D-4660-997E-6B08FA46350F}"/>
    <hyperlink ref="F1019" r:id="rId1527" xr:uid="{686FDE33-A567-47FB-9631-FF3CD3EA7A86}"/>
    <hyperlink ref="F1020" r:id="rId1528" xr:uid="{AC3D897F-2FD7-4961-BC30-0A04F44A114D}"/>
    <hyperlink ref="F1021" r:id="rId1529" xr:uid="{F19CAE62-5750-4827-AC8F-4CCA5584FD64}"/>
    <hyperlink ref="F1022" r:id="rId1530" xr:uid="{F94CD7A8-6FF3-470E-A6F2-850D99103476}"/>
    <hyperlink ref="F1023" r:id="rId1531" xr:uid="{95F3214D-DB6B-4C1E-8D7A-4EF89AD4D46B}"/>
    <hyperlink ref="F1024" r:id="rId1532" xr:uid="{2AADE500-E619-4F60-AE36-7F90DA558266}"/>
    <hyperlink ref="F1025" r:id="rId1533" xr:uid="{CC60266E-8061-4959-85A8-B08D6A27075C}"/>
    <hyperlink ref="F1026" r:id="rId1534" xr:uid="{22CCB18C-2CFE-446F-B5B4-877C51C55530}"/>
    <hyperlink ref="F1027" r:id="rId1535" xr:uid="{F233DC57-DF98-4077-B993-C04B681CFC69}"/>
    <hyperlink ref="F1028" r:id="rId1536" xr:uid="{9AA89179-7D67-4D0A-98AF-60FC480B15C6}"/>
    <hyperlink ref="F1029" r:id="rId1537" xr:uid="{B1CA0D9E-5C9E-4625-8198-55180A84D5C1}"/>
    <hyperlink ref="F1030" r:id="rId1538" xr:uid="{8BC28769-6D82-4146-A6CA-6CD85256E433}"/>
    <hyperlink ref="F1031" r:id="rId1539" xr:uid="{0EFFF7F6-E52A-4F1E-8A19-95C895222103}"/>
    <hyperlink ref="F1032" r:id="rId1540" xr:uid="{AD8A35D1-7F9D-43C6-B3D8-E409D9EA9ED7}"/>
    <hyperlink ref="F1033" r:id="rId1541" xr:uid="{2E065D90-D82F-4E8F-962D-5596FEAF14D2}"/>
    <hyperlink ref="F1034" r:id="rId1542" xr:uid="{81CCD846-F3F5-4F47-830B-8D178453A297}"/>
    <hyperlink ref="F1035" r:id="rId1543" xr:uid="{E7E04B99-59AC-482B-AAE0-544DDB8D59F4}"/>
    <hyperlink ref="F1036" r:id="rId1544" xr:uid="{1A833C0F-FCA8-4FA1-AD03-67E1D5C05DA9}"/>
    <hyperlink ref="F1037" r:id="rId1545" xr:uid="{F80DA82B-1733-4324-B61F-77C6CB6DB366}"/>
    <hyperlink ref="F1038" r:id="rId1546" xr:uid="{0845352A-FAA0-4389-84D4-18A615EFD782}"/>
    <hyperlink ref="F1039" r:id="rId1547" xr:uid="{E0EAC05E-F1A8-4CEC-A20A-03E69D333E8E}"/>
    <hyperlink ref="F1040" r:id="rId1548" xr:uid="{ECCDB114-7825-4E87-94A9-8640624D5802}"/>
    <hyperlink ref="F1041" r:id="rId1549" xr:uid="{416524CE-1958-4B55-8BC0-1B37D9930BD0}"/>
    <hyperlink ref="F1042" r:id="rId1550" xr:uid="{E0C9D149-77EA-4A23-9B0E-4D54E99128F0}"/>
    <hyperlink ref="F1043" r:id="rId1551" xr:uid="{9C588D2C-99C8-43AD-9296-8B18E75B1635}"/>
    <hyperlink ref="F1044" r:id="rId1552" xr:uid="{4AFDC141-B857-4BE1-8D8C-7FB4445126E6}"/>
    <hyperlink ref="F1045" r:id="rId1553" xr:uid="{D70E5EAF-8C6E-4F38-B146-28116A23B7BF}"/>
    <hyperlink ref="F1046" r:id="rId1554" xr:uid="{1394150F-F081-4E48-9CFD-27EBAE5633AB}"/>
    <hyperlink ref="F1047" r:id="rId1555" xr:uid="{27042EDA-F047-4CD5-AF1B-66E0B96DB9A9}"/>
    <hyperlink ref="F1048" r:id="rId1556" xr:uid="{84E3604F-F50D-494D-A052-76A737849FBD}"/>
    <hyperlink ref="F1049" r:id="rId1557" xr:uid="{FE20B4E7-A658-4134-A595-7C558926C9A1}"/>
    <hyperlink ref="F1050" r:id="rId1558" xr:uid="{AE075F9E-CED8-46BF-A198-8D5FF524FCD4}"/>
    <hyperlink ref="F1051" r:id="rId1559" xr:uid="{517EFADC-F593-4872-BB38-96F8BFC5DE00}"/>
    <hyperlink ref="F1052" r:id="rId1560" xr:uid="{A89D44B8-4C53-46FA-A12F-2F71EC1A4E7D}"/>
    <hyperlink ref="F1053" r:id="rId1561" xr:uid="{64B94AB2-A019-496E-A1D6-832483A416DF}"/>
    <hyperlink ref="F1054" r:id="rId1562" xr:uid="{0C38466C-E1C5-48EA-B1BF-88B9DB8FFD3B}"/>
    <hyperlink ref="F1055" r:id="rId1563" xr:uid="{EFF865A7-FCB7-47AA-A5CD-E36CD3D0EFD9}"/>
    <hyperlink ref="F1056" r:id="rId1564" xr:uid="{5FC0F74D-9DF8-463F-A993-F0622CE109EC}"/>
    <hyperlink ref="F1057" r:id="rId1565" xr:uid="{F1D93BC4-A4FC-4344-B1EE-180AEEB3A1D8}"/>
    <hyperlink ref="F1058" r:id="rId1566" xr:uid="{C21C4586-B64C-4163-816F-267B9D717E21}"/>
    <hyperlink ref="F1059" r:id="rId1567" xr:uid="{E00A85DC-BE57-45CE-B295-D0E20D475CD6}"/>
    <hyperlink ref="F1060" r:id="rId1568" xr:uid="{F57736B3-0240-4FF0-8AFE-C73E52C554EE}"/>
    <hyperlink ref="F1061" r:id="rId1569" xr:uid="{FE467630-F3D7-43A3-98BF-A5607787F37F}"/>
    <hyperlink ref="F1062" r:id="rId1570" xr:uid="{5AC74E03-753D-4167-B4DB-56180BC2B58F}"/>
    <hyperlink ref="F1063" r:id="rId1571" xr:uid="{EDC02061-D642-4C30-9BDB-69A22B578E64}"/>
    <hyperlink ref="F1064" r:id="rId1572" xr:uid="{B0E239C5-2555-41BF-B121-3A57B97655CD}"/>
    <hyperlink ref="F1065" r:id="rId1573" xr:uid="{BB636AC1-2C1D-4CFB-B5DA-A21809AC926D}"/>
    <hyperlink ref="F1066" r:id="rId1574" xr:uid="{19F5D5A8-8ABD-4407-B72D-0E4CEE4D6DF2}"/>
    <hyperlink ref="F1067" r:id="rId1575" xr:uid="{629BFE1D-FEEF-4106-9508-3DCEE68A50EF}"/>
    <hyperlink ref="F1068" r:id="rId1576" xr:uid="{FDA665A3-21FF-47EC-A499-4DAA39C9AED7}"/>
    <hyperlink ref="F1069" r:id="rId1577" xr:uid="{A02F5C77-2329-4954-A7F0-6C0CDF3A36FE}"/>
    <hyperlink ref="F1070" r:id="rId1578" xr:uid="{7A92346F-BC1A-4465-A1A1-B9FF3828BF70}"/>
    <hyperlink ref="F1071" r:id="rId1579" xr:uid="{2362A7BD-17F4-432A-A8E3-27ED76942412}"/>
    <hyperlink ref="F1072" r:id="rId1580" xr:uid="{4C1D3ADC-F25F-474E-920A-9C4ABF9BB87F}"/>
    <hyperlink ref="F1073" r:id="rId1581" xr:uid="{BF25BC25-B75B-4E1E-B2D4-ED146732E623}"/>
    <hyperlink ref="F1074" r:id="rId1582" xr:uid="{C7D1A22D-A9FC-4D56-87D4-61657A0172D0}"/>
    <hyperlink ref="F1075" r:id="rId1583" xr:uid="{E11A58F4-57B2-478E-83F2-A884DB9707F7}"/>
    <hyperlink ref="F1076" r:id="rId1584" xr:uid="{7EE23174-FEBF-4F24-9CFD-0945A7520B7E}"/>
    <hyperlink ref="F1077" r:id="rId1585" xr:uid="{5ED7EA75-CDC2-427D-90B0-348F0EEDEBCB}"/>
    <hyperlink ref="F1078" r:id="rId1586" xr:uid="{71C954ED-4DFB-4909-887A-7497A370E279}"/>
    <hyperlink ref="F1079" r:id="rId1587" xr:uid="{6DD8E9A4-65E9-4B89-98AD-A60E76C90FE1}"/>
    <hyperlink ref="F1080" r:id="rId1588" xr:uid="{BFC73794-421E-4BE6-849B-9E3709C17EC6}"/>
    <hyperlink ref="F1081" r:id="rId1589" xr:uid="{AA790DEE-FEBA-472F-B39D-40FC6AD8B57E}"/>
    <hyperlink ref="F1082" r:id="rId1590" xr:uid="{7E1F7CB5-21E6-4538-8E6B-421797B98E5F}"/>
    <hyperlink ref="F1083" r:id="rId1591" xr:uid="{D959312A-86F3-4932-A61D-F87F53D5ECC1}"/>
    <hyperlink ref="F1084" r:id="rId1592" xr:uid="{32CE32D3-D170-49F5-866A-7F9B68B77132}"/>
    <hyperlink ref="F1085" r:id="rId1593" xr:uid="{D057032D-8514-490D-8626-841C0BC6B88F}"/>
    <hyperlink ref="F1086" r:id="rId1594" xr:uid="{8894E9FE-2553-4996-A9CE-8A34A9A9CD79}"/>
    <hyperlink ref="F1087" r:id="rId1595" xr:uid="{91F5C3D6-0771-4A43-9507-7115EE46E5D4}"/>
    <hyperlink ref="F1088" r:id="rId1596" xr:uid="{254072CD-EAA7-4F99-9C1D-787198EC6FCB}"/>
    <hyperlink ref="F1089" r:id="rId1597" xr:uid="{EBFBF6AC-D011-4D93-86C7-6138DD54A740}"/>
    <hyperlink ref="F1090" r:id="rId1598" xr:uid="{1DB6B5F1-A639-41C0-91D8-BAC0B076FB32}"/>
    <hyperlink ref="F1091" r:id="rId1599" xr:uid="{71E5E20F-EE61-4C09-B671-2052F4CB4753}"/>
    <hyperlink ref="F1092" r:id="rId1600" xr:uid="{92BF7321-C68A-4F0C-BC77-05A3CA09770B}"/>
    <hyperlink ref="F1093" r:id="rId1601" xr:uid="{0A007EBC-86C5-4393-89D4-F08313A090E3}"/>
    <hyperlink ref="F1094" r:id="rId1602" xr:uid="{9F914AE8-4C84-4EDB-8948-47A0B9A1126E}"/>
    <hyperlink ref="F1095" r:id="rId1603" xr:uid="{F902999C-7B97-43C8-89DC-4777B223BB63}"/>
    <hyperlink ref="F1096" r:id="rId1604" xr:uid="{B692C575-3D5D-40E1-8F9C-E3BDEF4FF268}"/>
    <hyperlink ref="F1097" r:id="rId1605" xr:uid="{C8FC69C1-097D-45BF-B3D1-993AA8D7FD72}"/>
    <hyperlink ref="F1098" r:id="rId1606" xr:uid="{305DE3F4-E7B8-41F3-96F9-8D401CAC9AD9}"/>
    <hyperlink ref="F1099" r:id="rId1607" xr:uid="{359314C2-B878-47EB-9C1A-B7F1F543F065}"/>
    <hyperlink ref="F1100" r:id="rId1608" xr:uid="{D6A9ECD3-315F-4778-BBB1-F28D67BDF1EF}"/>
    <hyperlink ref="F1101" r:id="rId1609" xr:uid="{B9D1CA48-767F-4634-A4B1-9D4BA5943547}"/>
    <hyperlink ref="F1102" r:id="rId1610" xr:uid="{2583E258-ED53-42E4-9E24-F7D4083E39EF}"/>
    <hyperlink ref="F1103" r:id="rId1611" xr:uid="{B61FA708-45CA-4530-923A-729DA1A158B0}"/>
    <hyperlink ref="F1104" r:id="rId1612" xr:uid="{BE6E3427-11FB-416A-9EA9-064996A25C6F}"/>
    <hyperlink ref="F1105" r:id="rId1613" xr:uid="{E69AE112-6873-4B97-9C44-FD2782A9E723}"/>
    <hyperlink ref="F1106" r:id="rId1614" xr:uid="{368F67CC-6B12-4D58-B3F7-4BC44FEAAC74}"/>
    <hyperlink ref="F1107" r:id="rId1615" xr:uid="{26B08452-00BD-4DFF-86AB-3F9159FD8437}"/>
    <hyperlink ref="F1108" r:id="rId1616" xr:uid="{FF34F974-B88E-4F87-8CE6-16F004468D5C}"/>
    <hyperlink ref="F1109" r:id="rId1617" xr:uid="{417D7321-F6B8-487D-AD60-D21F4A08CFB9}"/>
    <hyperlink ref="F1110" r:id="rId1618" xr:uid="{F0501F13-A2B5-4E06-84FC-70AA2A3300BF}"/>
    <hyperlink ref="F1111" r:id="rId1619" xr:uid="{D7E02910-0607-4252-9CD7-6E3E516BB981}"/>
    <hyperlink ref="F1112" r:id="rId1620" xr:uid="{52E3075B-1A37-4443-93E9-92E1BE03B1F3}"/>
    <hyperlink ref="F1113" r:id="rId1621" xr:uid="{E8A10301-274E-472B-986A-885792814827}"/>
    <hyperlink ref="F1114" r:id="rId1622" xr:uid="{63028D3F-A6BA-4A66-84BF-C40D74121DB3}"/>
    <hyperlink ref="F1115" r:id="rId1623" xr:uid="{C27F61DC-7735-4895-A73E-7C1EC42D7946}"/>
    <hyperlink ref="F1116" r:id="rId1624" xr:uid="{860B4ECC-A298-404C-B10F-D8E32DD28CA7}"/>
    <hyperlink ref="F1117" r:id="rId1625" xr:uid="{82BB27BD-4FC4-49EE-A3EF-72BABF37AF2E}"/>
    <hyperlink ref="F1118" r:id="rId1626" xr:uid="{2B6AB393-DC41-436E-A56D-C8DF86023F77}"/>
    <hyperlink ref="F1119" r:id="rId1627" xr:uid="{E639E0CF-AE89-451B-A38E-5E2B57B0AA11}"/>
    <hyperlink ref="F1120" r:id="rId1628" xr:uid="{521E29A3-4B9E-4B5F-9925-D498C6746414}"/>
    <hyperlink ref="F1121" r:id="rId1629" xr:uid="{03FCA2F8-DDC7-4FE5-A92F-1766D23873A5}"/>
    <hyperlink ref="F1122" r:id="rId1630" xr:uid="{11F629FF-9DAB-4627-9447-24DB0494F8E7}"/>
    <hyperlink ref="F1123" r:id="rId1631" xr:uid="{DB774878-80B7-4A0E-A3C9-F2C223E57B3F}"/>
    <hyperlink ref="F1124" r:id="rId1632" xr:uid="{6B52E9FD-1725-4ECF-AFC5-D38FC76A2F97}"/>
    <hyperlink ref="F1125" r:id="rId1633" xr:uid="{45F058E4-0552-4F85-A1BB-6E8E52B37D9F}"/>
    <hyperlink ref="F1126" r:id="rId1634" xr:uid="{B701FCD5-DDC7-4012-9F08-3C01D0670433}"/>
    <hyperlink ref="F1127" r:id="rId1635" xr:uid="{BF5C59F3-3293-4EA4-A8A3-84CD805A9F98}"/>
    <hyperlink ref="F1128" r:id="rId1636" xr:uid="{674FD6D8-4B97-4F86-AC96-B4CE6867D9B0}"/>
    <hyperlink ref="F1129" r:id="rId1637" xr:uid="{FCD9546D-A044-4C48-9E4B-C0BB6EB44D49}"/>
    <hyperlink ref="F1130" r:id="rId1638" xr:uid="{4EEC938A-4187-47A5-8D3A-0D49E0D45CAD}"/>
    <hyperlink ref="F1131" r:id="rId1639" xr:uid="{377646B7-BEFD-4CBA-A0DF-DB3127DBD22D}"/>
    <hyperlink ref="F1132" r:id="rId1640" xr:uid="{D58937F8-2066-42B8-9137-0E55A937C808}"/>
    <hyperlink ref="F1133" r:id="rId1641" xr:uid="{829AE3B9-CB0E-4847-B042-1DC0344DE0E2}"/>
    <hyperlink ref="F1134" r:id="rId1642" xr:uid="{2D3C4232-35C1-4006-857C-682FEEA24900}"/>
    <hyperlink ref="F1135" r:id="rId1643" xr:uid="{B7632E63-8C6B-4A2D-9157-53EAEEE5CB3F}"/>
    <hyperlink ref="F1136" r:id="rId1644" xr:uid="{108038D5-5160-46C4-859A-FD8AFE852C88}"/>
    <hyperlink ref="F1137" r:id="rId1645" xr:uid="{B64E87AD-8090-4A2D-864F-8BBD5938006F}"/>
    <hyperlink ref="F1138" r:id="rId1646" xr:uid="{995CDA00-2778-4535-B023-936B80B00771}"/>
    <hyperlink ref="F1139" r:id="rId1647" xr:uid="{7C60B165-EBF8-4359-AD62-806C409FBA52}"/>
    <hyperlink ref="F1140" r:id="rId1648" xr:uid="{4456C295-A874-40E5-8975-206934EAFE96}"/>
    <hyperlink ref="F1141" r:id="rId1649" xr:uid="{BA321308-2CE5-4542-AA67-F670A51A3B11}"/>
    <hyperlink ref="F1142" r:id="rId1650" xr:uid="{4315CEEB-B035-4163-BEEB-A1B163CD9EC8}"/>
    <hyperlink ref="F1143" r:id="rId1651" xr:uid="{2AB597EE-1253-47B4-A2AF-13298C6D1204}"/>
    <hyperlink ref="F1144" r:id="rId1652" xr:uid="{DD0D024A-BFFD-43D5-9D09-BAF8CCA7174B}"/>
    <hyperlink ref="F1145" r:id="rId1653" xr:uid="{B3D6CC54-CF76-4FA1-8888-2113E7BB9E4E}"/>
    <hyperlink ref="F1146" r:id="rId1654" xr:uid="{CE9D0905-1E6A-4E7B-A2A3-F3A4724A449E}"/>
    <hyperlink ref="F1147" r:id="rId1655" xr:uid="{C2E522D4-D61E-493C-A51F-89C20EFCC8F8}"/>
    <hyperlink ref="F1148" r:id="rId1656" xr:uid="{16165BFA-30C8-417A-B190-9C06F2BC7177}"/>
    <hyperlink ref="F1149" r:id="rId1657" xr:uid="{874DC037-0C5C-4D87-B8BB-E6399F958B86}"/>
    <hyperlink ref="F1150" r:id="rId1658" xr:uid="{7257271E-BCBA-4C73-BCD1-01B26856D517}"/>
    <hyperlink ref="F1151" r:id="rId1659" xr:uid="{DF068D02-6046-476C-9F20-876D6D11D6CB}"/>
    <hyperlink ref="F1152" r:id="rId1660" xr:uid="{0CC041B1-00A0-454B-9AD2-53278D84039B}"/>
    <hyperlink ref="F1153" r:id="rId1661" xr:uid="{5C6D67ED-361D-4303-9D54-178ABAF6B0D9}"/>
    <hyperlink ref="F1154" r:id="rId1662" xr:uid="{247897C3-0041-4F2F-B4F5-6976A9B0DB24}"/>
    <hyperlink ref="F1155" r:id="rId1663" xr:uid="{C66DF87C-1507-495F-89C4-D346948596E2}"/>
    <hyperlink ref="F1156" r:id="rId1664" xr:uid="{BAF01017-0A80-4E03-8EF9-4B4E5B47687F}"/>
    <hyperlink ref="F1157" r:id="rId1665" xr:uid="{D4C18081-3582-46B6-B12F-3CB1FE8BCEB9}"/>
    <hyperlink ref="F1158" r:id="rId1666" xr:uid="{682A1A79-D55F-448A-BCB2-E268865B0EDF}"/>
    <hyperlink ref="F1159" r:id="rId1667" xr:uid="{ADFD03F2-CDD0-40B1-B669-416AEA8CF2A4}"/>
    <hyperlink ref="F1160" r:id="rId1668" xr:uid="{ADC76DA2-2F0C-4556-933C-0C5AF67CDC13}"/>
    <hyperlink ref="F1161" r:id="rId1669" xr:uid="{7B5B2915-6981-43C2-A04C-5112BDC429C3}"/>
    <hyperlink ref="F1162" r:id="rId1670" xr:uid="{923CB954-62E3-4D7D-9879-BACB8D2A101E}"/>
    <hyperlink ref="F1163" r:id="rId1671" xr:uid="{9B7EF1A3-224F-4BCA-A8B9-62E12F7C1F98}"/>
    <hyperlink ref="F1164" r:id="rId1672" xr:uid="{AD208830-FA9B-411B-A3D3-A15DBC98F52D}"/>
    <hyperlink ref="F1165" r:id="rId1673" xr:uid="{DB211C03-AD62-4FB0-8BBE-998E3E1BC057}"/>
    <hyperlink ref="F1166" r:id="rId1674" xr:uid="{476E0F40-25B9-408E-A715-872B19673449}"/>
    <hyperlink ref="F1167" r:id="rId1675" xr:uid="{31EC0383-E18E-40D4-8E0D-76E6DCDD62A1}"/>
    <hyperlink ref="F1168" r:id="rId1676" xr:uid="{BBEA921A-1042-41AD-833F-270F9CE8B491}"/>
    <hyperlink ref="F1169" r:id="rId1677" xr:uid="{9BF08912-0948-42DB-B0E2-F950E3DD4CE6}"/>
    <hyperlink ref="F1170" r:id="rId1678" xr:uid="{2EAC5803-1698-4AA7-95BC-598F475A2A8C}"/>
    <hyperlink ref="F1171" r:id="rId1679" xr:uid="{6F9721CB-D247-4703-BA8A-255858ED01DE}"/>
    <hyperlink ref="F1172" r:id="rId1680" xr:uid="{1421A54A-A304-4531-892A-39BC8B8DC165}"/>
    <hyperlink ref="F1173" r:id="rId1681" xr:uid="{5572DAC0-8C2F-47BE-899E-A3F54BAD47CF}"/>
    <hyperlink ref="F1174" r:id="rId1682" xr:uid="{BCC21F01-62F1-4AED-B7C4-E652A163B82C}"/>
    <hyperlink ref="F1175" r:id="rId1683" xr:uid="{A313FA13-3412-4FA7-B4F3-E4B2B0B6092C}"/>
    <hyperlink ref="F1176" r:id="rId1684" xr:uid="{97ECDCA7-2607-4F42-9AEF-24683DA48EDF}"/>
    <hyperlink ref="F1177" r:id="rId1685" xr:uid="{F3DEF243-D4C8-4F9A-BFBA-AAF0B77FE4FD}"/>
    <hyperlink ref="F1178" r:id="rId1686" xr:uid="{FD16496C-EB20-4393-BE41-BF01948F4C03}"/>
    <hyperlink ref="F1179" r:id="rId1687" xr:uid="{1BC94310-49C6-4EDD-A2F3-F9F89D9A5DD3}"/>
    <hyperlink ref="F1180" r:id="rId1688" xr:uid="{E745C92D-A2C6-4247-88FE-AB472207986F}"/>
    <hyperlink ref="F1181" r:id="rId1689" xr:uid="{15B1724B-EA97-4C25-938F-27AD772BCF97}"/>
    <hyperlink ref="F1182" r:id="rId1690" xr:uid="{FBD8726E-C23A-4301-8CEE-5EE96891F912}"/>
    <hyperlink ref="F1183" r:id="rId1691" xr:uid="{FF01D08C-B90C-40E3-A1E4-859347C6D81D}"/>
    <hyperlink ref="F1184" r:id="rId1692" xr:uid="{51356B2E-EDBA-4089-B222-0D408671BFE6}"/>
    <hyperlink ref="F1185" r:id="rId1693" xr:uid="{BFB2B284-2DBA-4E4E-BFDE-C5AB5446F6B6}"/>
    <hyperlink ref="F1186" r:id="rId1694" xr:uid="{BEC9BC72-68AE-4257-BD9B-47A1A77F45EE}"/>
    <hyperlink ref="F1187" r:id="rId1695" xr:uid="{8AFBBF4D-A81C-412D-A2E8-0C3A96F0CE14}"/>
    <hyperlink ref="F1188" r:id="rId1696" xr:uid="{6E8AF48E-E545-4743-9EC5-89D07B55843B}"/>
    <hyperlink ref="F1189" r:id="rId1697" xr:uid="{8777122C-BA36-4781-88A9-29F43CCF72BA}"/>
    <hyperlink ref="F1190" r:id="rId1698" xr:uid="{83A5D5AE-E002-451E-8435-2A5A513620B9}"/>
    <hyperlink ref="F1191" r:id="rId1699" xr:uid="{B5AA660A-0F71-44AC-ADD4-F743EB2FEBF5}"/>
    <hyperlink ref="F1192" r:id="rId1700" xr:uid="{79BC05FD-9175-4930-AABD-4CE9C5FE8D7F}"/>
    <hyperlink ref="F1193" r:id="rId1701" xr:uid="{3FDEFC3B-0480-4B1B-AAAD-E7F2B660619F}"/>
    <hyperlink ref="F1194" r:id="rId1702" xr:uid="{E39F153F-B7B7-4AFD-9DBD-771C94051114}"/>
    <hyperlink ref="F1195" r:id="rId1703" xr:uid="{E328CAF1-35A6-4BA1-AE7D-C70E176329B5}"/>
    <hyperlink ref="F1196" r:id="rId1704" xr:uid="{5F48D22C-37BF-48F5-8EB8-1C32AD493879}"/>
    <hyperlink ref="F1197" r:id="rId1705" xr:uid="{668E5187-3F25-4BC4-8A03-FC6BC41F5175}"/>
    <hyperlink ref="F1198" r:id="rId1706" xr:uid="{3A4F1A65-ABD6-4931-BA8D-2AF24816B9CC}"/>
    <hyperlink ref="F1199" r:id="rId1707" xr:uid="{8B5856FE-92F7-4A0E-A7CC-3B53937AD818}"/>
    <hyperlink ref="F1200" r:id="rId1708" xr:uid="{402F1790-5DD1-4D95-9BCD-F4A176B0EC1C}"/>
    <hyperlink ref="F1201" r:id="rId1709" xr:uid="{B49C5AB1-CA07-4A47-BA32-0B53E555B3DA}"/>
    <hyperlink ref="F1202" r:id="rId1710" xr:uid="{0F9D8FC0-1263-4D05-B880-E74B3A8BD21D}"/>
    <hyperlink ref="F1203" r:id="rId1711" xr:uid="{A06BDE24-D12C-429E-87BA-D980CE8B459C}"/>
    <hyperlink ref="F1204" r:id="rId1712" xr:uid="{67B8E928-56EF-44A8-810C-1B43AB113011}"/>
    <hyperlink ref="F1205" r:id="rId1713" xr:uid="{D28D8881-C137-46A5-B670-1F8DD41DBD22}"/>
    <hyperlink ref="F1206" r:id="rId1714" xr:uid="{85F48B4F-510C-44AE-A5B6-5B0A7301AEA7}"/>
    <hyperlink ref="F1207" r:id="rId1715" xr:uid="{92708C7C-289A-4618-BA10-9E2CB49BF83A}"/>
    <hyperlink ref="F1208" r:id="rId1716" xr:uid="{F7A23576-78CE-4C69-846A-B4720A8F963E}"/>
    <hyperlink ref="F1209" r:id="rId1717" xr:uid="{08F10E0F-5343-4272-B7FA-421C36A87F07}"/>
    <hyperlink ref="F1210" r:id="rId1718" xr:uid="{68D1F7A0-B64A-4B64-8A5B-394C8D02DF2C}"/>
    <hyperlink ref="F1211" r:id="rId1719" xr:uid="{7BD84EF9-6CFE-4292-98B6-6D6BEC8CD70B}"/>
    <hyperlink ref="F1212" r:id="rId1720" xr:uid="{B80A30E6-8C35-4522-B380-23BB783BB650}"/>
    <hyperlink ref="F1213" r:id="rId1721" xr:uid="{7CCBD694-2715-4082-88C1-CC5FA59A7C59}"/>
    <hyperlink ref="F1214" r:id="rId1722" xr:uid="{AC5A4724-9A89-47DC-9F6F-55D5A986A3BD}"/>
    <hyperlink ref="F1215" r:id="rId1723" xr:uid="{BCED84A9-D06B-4CE5-A01A-325F8DAB7564}"/>
    <hyperlink ref="F1216" r:id="rId1724" xr:uid="{C48A2FED-F476-45E7-B035-05CF67A65E78}"/>
    <hyperlink ref="F1217" r:id="rId1725" xr:uid="{651A9FE5-61B5-4B9E-9AA0-934832256E28}"/>
    <hyperlink ref="F1218" r:id="rId1726" xr:uid="{51B9EA8A-677E-4407-847C-4A027BE54C68}"/>
    <hyperlink ref="F1219" r:id="rId1727" xr:uid="{45D37864-C3DE-47E9-A8A4-259C5B599692}"/>
    <hyperlink ref="F1220" r:id="rId1728" xr:uid="{1D057FE3-FD13-448C-AA8B-046D7DEC6F83}"/>
    <hyperlink ref="F1221" r:id="rId1729" xr:uid="{D2DA7553-0581-4125-9805-CA955C5A2B4E}"/>
    <hyperlink ref="F1222" r:id="rId1730" xr:uid="{D5E89365-7AE3-41D6-B821-14CF841BFED8}"/>
    <hyperlink ref="F1223" r:id="rId1731" xr:uid="{16007E40-232D-4A04-9269-0E8ACE46338A}"/>
    <hyperlink ref="F1224" r:id="rId1732" xr:uid="{0A885B2F-8929-41B3-B4FD-EEFE87839B8B}"/>
    <hyperlink ref="F1225" r:id="rId1733" xr:uid="{2A144991-3084-4E9F-9102-D61FBA0527B3}"/>
    <hyperlink ref="F1226" r:id="rId1734" xr:uid="{A67B6D08-5D81-474D-89EB-809206035F1A}"/>
    <hyperlink ref="F1227" r:id="rId1735" xr:uid="{BEA3D2E3-F421-414A-A7CA-4A7B34DCB6E7}"/>
    <hyperlink ref="F1228" r:id="rId1736" xr:uid="{1E9285C6-7329-4A39-B0A4-CB314AC99A3F}"/>
    <hyperlink ref="F1229" r:id="rId1737" xr:uid="{A94EDDD7-D2FB-450C-9DE5-47F9D2539356}"/>
    <hyperlink ref="F1230" r:id="rId1738" xr:uid="{35598E84-A2BF-42F6-9326-927948D8E467}"/>
    <hyperlink ref="F1231" r:id="rId1739" xr:uid="{198861B9-5380-4EA7-B88B-B44AE4CB234B}"/>
    <hyperlink ref="F1232" r:id="rId1740" xr:uid="{326BF7BD-868C-4D03-BA45-46EAB21CD30D}"/>
    <hyperlink ref="AO3" r:id="rId1741" xr:uid="{8BB3DF01-2A64-4C71-8808-87CB96C16C23}"/>
    <hyperlink ref="AO4" r:id="rId1742" xr:uid="{5909595D-6269-40B0-B80A-E86CABB6209A}"/>
    <hyperlink ref="AO5" r:id="rId1743" xr:uid="{80874B15-D8F3-43F3-80C6-71B0F1ECA28C}"/>
    <hyperlink ref="AO6" r:id="rId1744" xr:uid="{F104931E-F4A7-4CC2-A460-1E796D258313}"/>
    <hyperlink ref="AO7" r:id="rId1745" xr:uid="{7BC6E4A3-374C-4F7F-8EB7-829E1A92049E}"/>
    <hyperlink ref="AO8" r:id="rId1746" xr:uid="{3C043968-F2C2-4DE1-AE8C-82E3E129A76D}"/>
    <hyperlink ref="AO9" r:id="rId1747" xr:uid="{45FA5DA5-2D08-49BC-9FDF-456354546616}"/>
    <hyperlink ref="AO10" r:id="rId1748" xr:uid="{C4AE60B1-53B2-4F6D-9C76-658E337138EA}"/>
    <hyperlink ref="AO11" r:id="rId1749" xr:uid="{8803BDD9-C211-49F5-A827-08660F612559}"/>
    <hyperlink ref="AO12" r:id="rId1750" xr:uid="{9DCFC1CF-12BB-4E2D-A930-A6898FC02A2D}"/>
    <hyperlink ref="AO13" r:id="rId1751" xr:uid="{5E1C5703-51C7-4DC2-B3BE-ECDCA026EF1D}"/>
    <hyperlink ref="AO14" r:id="rId1752" xr:uid="{3177DC3B-09FD-4F94-917C-9AF4494E57A8}"/>
    <hyperlink ref="AO15" r:id="rId1753" xr:uid="{E9129368-8752-4E9B-B954-92807FF4E713}"/>
    <hyperlink ref="AO16" r:id="rId1754" xr:uid="{490633EB-FD01-4B48-9668-BC404D8F2B06}"/>
    <hyperlink ref="AO17" r:id="rId1755" xr:uid="{1FCD7AA7-EB3B-4005-969C-8A984D6157F6}"/>
    <hyperlink ref="AO18" r:id="rId1756" xr:uid="{D83625EA-24A0-44AA-8307-6F39CCD70DA3}"/>
    <hyperlink ref="AO19" r:id="rId1757" xr:uid="{AF6C9A9B-6196-4986-8802-2093D4FF14E2}"/>
    <hyperlink ref="AO20" r:id="rId1758" xr:uid="{794CCDC7-98E7-49AA-8E4E-19B5C59158C2}"/>
    <hyperlink ref="AO21" r:id="rId1759" xr:uid="{AB04F9C1-3B49-4083-8D93-6766292678BB}"/>
    <hyperlink ref="AO22" r:id="rId1760" xr:uid="{CD2AF9DD-2F1F-45BD-A015-2B4914687E20}"/>
    <hyperlink ref="AO23" r:id="rId1761" xr:uid="{E9E2C1B0-D18F-4327-B8DB-997E3FF3BFDE}"/>
    <hyperlink ref="AO24" r:id="rId1762" xr:uid="{4100CA95-6C00-4C8F-A0F1-A99BFF1F2439}"/>
    <hyperlink ref="AO25" r:id="rId1763" xr:uid="{ADF1FA2E-D739-424B-96AC-B1725F6A90CF}"/>
    <hyperlink ref="AO26" r:id="rId1764" xr:uid="{434BB9B2-718F-4726-B587-C1A80C1088BD}"/>
    <hyperlink ref="AO27" r:id="rId1765" xr:uid="{09875F66-216B-4006-BD42-6A36A87B9E9D}"/>
    <hyperlink ref="AO28" r:id="rId1766" xr:uid="{2742CC94-ED81-4826-95BB-74825026C86C}"/>
    <hyperlink ref="AO29" r:id="rId1767" xr:uid="{395E3BFA-4097-41C6-9A34-7D751EA2E580}"/>
    <hyperlink ref="AO30" r:id="rId1768" xr:uid="{EE86DA71-7446-4CE2-9857-77AB92C07860}"/>
    <hyperlink ref="AO31" r:id="rId1769" xr:uid="{A4026838-F915-4428-A761-A6A8E7244E6C}"/>
    <hyperlink ref="AO32" r:id="rId1770" xr:uid="{52B25318-494E-4620-BB2A-A1654ED8D156}"/>
    <hyperlink ref="AO33" r:id="rId1771" xr:uid="{FA3ED8D7-1A3F-40E7-81BC-49AE64B3E190}"/>
    <hyperlink ref="AO34" r:id="rId1772" xr:uid="{CE4C09CA-71AC-4087-8D58-85EC91DB470C}"/>
    <hyperlink ref="AO35" r:id="rId1773" xr:uid="{1D84552D-6CDD-4BC8-8C91-45FC233FDB9B}"/>
    <hyperlink ref="AO36" r:id="rId1774" xr:uid="{CA0D6E71-AB18-448A-95D8-E770FC5383B2}"/>
    <hyperlink ref="AO37" r:id="rId1775" xr:uid="{69FAC78F-E8FE-4B78-A706-49E2656CCBE6}"/>
    <hyperlink ref="AO38" r:id="rId1776" xr:uid="{B5526488-90D7-493F-B7E1-1FEEE0FC3130}"/>
    <hyperlink ref="AO39" r:id="rId1777" xr:uid="{A770D815-DAC3-4F1B-9621-443429AFFC09}"/>
    <hyperlink ref="AO40" r:id="rId1778" xr:uid="{8E9BF85F-A81D-46D7-83D5-F9F4FC54F0C6}"/>
    <hyperlink ref="AO41" r:id="rId1779" xr:uid="{C60C7190-55A5-4C37-8CEE-12534DB02CCF}"/>
    <hyperlink ref="AO42" r:id="rId1780" xr:uid="{92771857-0C25-4794-8AA1-71D5CD333A0C}"/>
    <hyperlink ref="AO43" r:id="rId1781" xr:uid="{63DB192F-55B7-4B94-B2D4-100DBDB21F6E}"/>
    <hyperlink ref="AO44" r:id="rId1782" xr:uid="{AD900FA3-4052-49EE-8AF8-D47EEB4D3217}"/>
    <hyperlink ref="AO45" r:id="rId1783" xr:uid="{A79A1B5E-D461-442D-86ED-470BFD625E9E}"/>
    <hyperlink ref="AO46" r:id="rId1784" xr:uid="{9BFDF79D-0C0E-4095-8552-F1BCA09DA2D3}"/>
    <hyperlink ref="AO47" r:id="rId1785" xr:uid="{97D053E2-29AF-47AA-9073-F5BE9966C5DE}"/>
    <hyperlink ref="AO48" r:id="rId1786" xr:uid="{932B918B-CCF9-4A39-99E8-92410A08B966}"/>
    <hyperlink ref="AO49" r:id="rId1787" xr:uid="{6BAE2B40-9D42-446F-B20F-D7B4F7857BB6}"/>
    <hyperlink ref="AO50" r:id="rId1788" xr:uid="{C9967E2F-6A9F-4005-915D-841529E6E9F9}"/>
    <hyperlink ref="AO51" r:id="rId1789" xr:uid="{51C44ABE-49B8-4A44-8A41-F2A17BA68E00}"/>
    <hyperlink ref="AO52" r:id="rId1790" xr:uid="{AEB26889-0D03-4231-BD89-8CF43C0B981A}"/>
    <hyperlink ref="AO53" r:id="rId1791" xr:uid="{EEFD302A-7F64-450D-BE3A-17FC24FC9F9F}"/>
    <hyperlink ref="AO54" r:id="rId1792" xr:uid="{01EE8108-D250-4B8D-BCA2-6087F1579562}"/>
    <hyperlink ref="AO55" r:id="rId1793" xr:uid="{3D38471A-5DCB-4001-BA90-CE869FFE7ACD}"/>
    <hyperlink ref="AO56" r:id="rId1794" xr:uid="{7FF65E7B-3D95-4E56-957E-A221D70CFEDF}"/>
    <hyperlink ref="AO57" r:id="rId1795" xr:uid="{D43FFC16-FA13-41C1-9AAB-F02CA8F6D3CC}"/>
    <hyperlink ref="AO58" r:id="rId1796" xr:uid="{2AF794D6-7278-4245-8E09-675823E27A6E}"/>
    <hyperlink ref="AO59" r:id="rId1797" xr:uid="{50D88D0E-1883-4CBA-B2A4-C622A25D8914}"/>
    <hyperlink ref="AO60" r:id="rId1798" xr:uid="{77834C6E-60A4-4A2E-BC65-F797C06DEE23}"/>
    <hyperlink ref="AO61" r:id="rId1799" xr:uid="{579C5346-3A55-45F3-86BF-E24BD07B61E4}"/>
    <hyperlink ref="AO62" r:id="rId1800" xr:uid="{780FF67E-5FA3-40C6-B9B6-CCBB7CC555C9}"/>
    <hyperlink ref="AO63" r:id="rId1801" xr:uid="{CD722EF3-5BC6-43F5-8C72-13FE650D0497}"/>
    <hyperlink ref="AO64" r:id="rId1802" xr:uid="{8C723A22-2BF8-4A11-A90A-CA96869B5FB0}"/>
    <hyperlink ref="AO65" r:id="rId1803" xr:uid="{B7038F3E-B32C-47DB-9664-02F5F2D62BCC}"/>
    <hyperlink ref="AO66" r:id="rId1804" xr:uid="{7762A0B3-F9F8-45F2-A735-5E6C19030A16}"/>
    <hyperlink ref="AO67" r:id="rId1805" xr:uid="{B858A1BE-F359-4134-A43C-2D1D83871715}"/>
    <hyperlink ref="AO68" r:id="rId1806" xr:uid="{F7204612-393F-47F9-9457-22D176954965}"/>
    <hyperlink ref="AO69" r:id="rId1807" xr:uid="{413A533B-3B33-4A34-83D4-D282445A7DD8}"/>
    <hyperlink ref="AO70" r:id="rId1808" xr:uid="{72BD73B3-358E-498B-B188-8FCDF23D3E42}"/>
    <hyperlink ref="AO71" r:id="rId1809" xr:uid="{FF7C76AB-0E57-48BF-B888-C0F7AC3FC242}"/>
    <hyperlink ref="AO72" r:id="rId1810" xr:uid="{6E5EF455-38E8-4426-A485-4C93CF632E4E}"/>
    <hyperlink ref="AO73" r:id="rId1811" xr:uid="{F4A931AE-BDB9-48A0-9DFE-F80F4201EAE5}"/>
    <hyperlink ref="AO74" r:id="rId1812" xr:uid="{0A91AE58-3CEE-4362-BF7D-BBB33FAD0317}"/>
    <hyperlink ref="AO75" r:id="rId1813" xr:uid="{ACD692DD-2300-4FF7-9A96-AE48C7F0C9B9}"/>
    <hyperlink ref="AO76" r:id="rId1814" xr:uid="{B9E19277-80C5-4CBD-B133-0B9A0F4D7366}"/>
    <hyperlink ref="AO77" r:id="rId1815" xr:uid="{F7BC4DDD-8D19-4729-B8B4-9404EE2819AB}"/>
    <hyperlink ref="AO78" r:id="rId1816" xr:uid="{E10BEC68-10F6-4023-B62A-D76ED8EF5B58}"/>
    <hyperlink ref="AO79" r:id="rId1817" xr:uid="{DEA84233-D3D0-4276-8E71-AAF1047450DF}"/>
    <hyperlink ref="AO80" r:id="rId1818" xr:uid="{CC12FFE2-D660-4ADB-8E4F-ECDFA1F71A6C}"/>
    <hyperlink ref="AO81" r:id="rId1819" xr:uid="{5D1EA8C9-1C24-4F7C-B30F-B14B9B89723B}"/>
    <hyperlink ref="AO82" r:id="rId1820" xr:uid="{38D2D47E-E5E6-4164-9941-F7226AD6EAEE}"/>
    <hyperlink ref="AO83" r:id="rId1821" xr:uid="{47C0893C-F72D-4801-A005-8105236EC1A2}"/>
    <hyperlink ref="AO84" r:id="rId1822" xr:uid="{069C85A5-14CC-44AF-85B2-9058846C9D2E}"/>
    <hyperlink ref="AO85" r:id="rId1823" xr:uid="{1CD98669-39BC-4B3B-BC04-563A623A0BB3}"/>
    <hyperlink ref="AO86" r:id="rId1824" xr:uid="{A617B8B9-4C64-4E1B-AD34-D520A3F0E88C}"/>
    <hyperlink ref="AO87" r:id="rId1825" xr:uid="{B3835C5B-B2AE-4B90-915F-6D54FE7CCA49}"/>
    <hyperlink ref="AO88" r:id="rId1826" xr:uid="{B43E6809-6B24-4CCE-A8F5-473FEFCEBF60}"/>
    <hyperlink ref="AO89" r:id="rId1827" xr:uid="{2590BFC2-ED8A-43B5-8C01-4AA38939D014}"/>
    <hyperlink ref="AO90" r:id="rId1828" xr:uid="{36D6FDFE-573E-489B-9F57-EE1263E26979}"/>
    <hyperlink ref="AO91" r:id="rId1829" xr:uid="{A5C94A38-4966-4752-9CAE-603B65BA0EF8}"/>
    <hyperlink ref="AO92" r:id="rId1830" xr:uid="{80036480-8A16-4C4E-998F-DBB45D852AE1}"/>
    <hyperlink ref="AO93" r:id="rId1831" xr:uid="{8BDA8AB3-9F77-40BA-96AF-D868FC915D21}"/>
    <hyperlink ref="AO94" r:id="rId1832" xr:uid="{D7BBB313-AB99-4D56-86E4-5FFBE2743941}"/>
    <hyperlink ref="AO95" r:id="rId1833" xr:uid="{E981DFC0-8981-4004-AFAC-8530DF95A71A}"/>
    <hyperlink ref="AO96" r:id="rId1834" xr:uid="{DD764E60-061E-4260-AA21-EFA724F0A66F}"/>
    <hyperlink ref="AO97" r:id="rId1835" xr:uid="{6D614A17-6583-4E04-B80C-4350B73FEA6C}"/>
    <hyperlink ref="AO98" r:id="rId1836" xr:uid="{5B723975-D7B8-45BE-8DA6-77C53068D03A}"/>
    <hyperlink ref="AO99" r:id="rId1837" xr:uid="{384CACF5-CF12-414E-9E6E-C1062D340060}"/>
    <hyperlink ref="AO100" r:id="rId1838" xr:uid="{ED0AFE4D-8C82-408C-804F-18984939A9A6}"/>
    <hyperlink ref="AO101" r:id="rId1839" xr:uid="{2AB48B31-A2C3-4681-B159-13BDD2B50AB4}"/>
    <hyperlink ref="AO102" r:id="rId1840" xr:uid="{089A4F8D-8A13-4C71-8044-C7F54AA38842}"/>
    <hyperlink ref="AO103" r:id="rId1841" xr:uid="{117E7FE9-925D-4F6D-8F05-B8FE124F0E39}"/>
    <hyperlink ref="AO104" r:id="rId1842" xr:uid="{128AC6C2-FCD1-44B9-B1A7-192E29805FDF}"/>
    <hyperlink ref="AO105" r:id="rId1843" xr:uid="{E44C2B95-1904-4182-B499-9F0761A4D695}"/>
    <hyperlink ref="AO106" r:id="rId1844" xr:uid="{A32C032D-10CF-48A3-858E-2B2515E11007}"/>
    <hyperlink ref="AO107" r:id="rId1845" xr:uid="{8DDE6A70-B4E4-4EE1-A20C-FFFFFF8C6942}"/>
    <hyperlink ref="AO108" r:id="rId1846" xr:uid="{E09B7D56-820E-43B8-B868-64549832F38E}"/>
    <hyperlink ref="AO109" r:id="rId1847" xr:uid="{A78F5B56-CC14-49A2-9064-530BB4CA3A8B}"/>
    <hyperlink ref="AO110" r:id="rId1848" xr:uid="{13CE1195-A953-43A3-A1C7-DE3FB812D0C8}"/>
    <hyperlink ref="AO111" r:id="rId1849" xr:uid="{F06B2F55-8A46-41DF-B6DB-B14E36E3A3F3}"/>
    <hyperlink ref="AO112" r:id="rId1850" xr:uid="{DDD2A0F4-F2E6-49D3-8EE0-D8ED3CF21023}"/>
    <hyperlink ref="AO113" r:id="rId1851" xr:uid="{398F2DA0-97A9-4A90-809D-BE3922CC956A}"/>
    <hyperlink ref="AO114" r:id="rId1852" xr:uid="{AACA2EB7-0B41-4F20-ACF3-AA5F63FEFF42}"/>
    <hyperlink ref="AO115" r:id="rId1853" xr:uid="{FC871614-73BC-45FD-87A8-99D30CB826CD}"/>
    <hyperlink ref="AO116" r:id="rId1854" xr:uid="{51E8AABD-AD34-4C11-941C-70545AF3AAE6}"/>
    <hyperlink ref="AO117" r:id="rId1855" xr:uid="{15D59B81-D7D4-4184-AD3B-2453502B3543}"/>
    <hyperlink ref="AO118" r:id="rId1856" xr:uid="{510A6922-B54A-488F-8D09-5567B07429B6}"/>
    <hyperlink ref="AO119" r:id="rId1857" xr:uid="{B5DC73FC-27F2-423B-9FF2-379FAD03CF57}"/>
    <hyperlink ref="AO120" r:id="rId1858" xr:uid="{73943BC4-4E8E-4500-AA5A-D3CD0E41E97F}"/>
    <hyperlink ref="AO121" r:id="rId1859" xr:uid="{0CDFAA1E-4C9F-4A64-A7DE-2E04B6AA8385}"/>
    <hyperlink ref="AO122" r:id="rId1860" xr:uid="{A4A0D0C5-D2C3-4A35-A286-1C1176F6F4E1}"/>
    <hyperlink ref="AO123" r:id="rId1861" xr:uid="{04C56667-5540-429A-A152-CA4F5AC788CF}"/>
    <hyperlink ref="AO124" r:id="rId1862" xr:uid="{7A29F907-0E15-488D-AD08-E8DA2F825C4E}"/>
    <hyperlink ref="AO125" r:id="rId1863" xr:uid="{79711F06-E4AD-4B4D-9A34-59E5D0DAB9C8}"/>
    <hyperlink ref="AO126" r:id="rId1864" xr:uid="{8E2AA402-0BF7-470D-8ECF-5368AA4CD743}"/>
    <hyperlink ref="AO127" r:id="rId1865" xr:uid="{5723AD37-7E23-45ED-8A37-9962482F84ED}"/>
    <hyperlink ref="AO128" r:id="rId1866" xr:uid="{AAF7D52A-0151-47FE-B6C6-55B3FD84B6FC}"/>
    <hyperlink ref="AO129" r:id="rId1867" xr:uid="{19A0A69F-AC1A-4A85-9EAA-702F95C4DE9E}"/>
    <hyperlink ref="AO130" r:id="rId1868" xr:uid="{E1F6D573-7AB5-491A-82A0-D35C863265A1}"/>
    <hyperlink ref="AO131" r:id="rId1869" xr:uid="{410E5A04-5443-4DED-863D-6B4EF946E7CF}"/>
    <hyperlink ref="AO132" r:id="rId1870" xr:uid="{26B904CC-F1A7-48FD-A3D1-779FF3E59C30}"/>
    <hyperlink ref="AO133" r:id="rId1871" xr:uid="{238ED94E-C8A6-4319-881E-8F747E8D5AF6}"/>
    <hyperlink ref="AO134" r:id="rId1872" xr:uid="{9B6396F8-E68B-43D3-953F-37E176D46C10}"/>
    <hyperlink ref="AO135" r:id="rId1873" xr:uid="{C89DBCC4-2EB0-41C7-B5AF-32078B0EE2A5}"/>
    <hyperlink ref="AO136" r:id="rId1874" xr:uid="{BF3FFC5E-87FA-4521-B01F-41340EFDF5F0}"/>
    <hyperlink ref="AO137" r:id="rId1875" xr:uid="{E77D8398-B910-49EC-B003-735B843C5C95}"/>
    <hyperlink ref="AO138" r:id="rId1876" xr:uid="{F38B792A-3FCB-4417-AB7E-79C6E97C1C86}"/>
    <hyperlink ref="AO139" r:id="rId1877" xr:uid="{55903E97-CD54-4158-97B1-1D564FC5836B}"/>
    <hyperlink ref="AO140" r:id="rId1878" xr:uid="{76EB4DB2-5592-4FE8-AD98-E345433BE95F}"/>
    <hyperlink ref="AO141" r:id="rId1879" xr:uid="{7931DB1B-6A45-45A6-A952-4D41EB1CA61A}"/>
    <hyperlink ref="AO142" r:id="rId1880" xr:uid="{B4780AE0-9B46-4A8D-9B94-D34C35122A6E}"/>
    <hyperlink ref="AO143" r:id="rId1881" xr:uid="{95C453D4-E2BD-4F6D-BBCB-5D6D23746FE9}"/>
    <hyperlink ref="AO144" r:id="rId1882" xr:uid="{7541EA4C-A465-48CE-BEFE-62C26C8B6AC4}"/>
    <hyperlink ref="AO145" r:id="rId1883" xr:uid="{F40E5D38-8455-44DF-923A-850A44ADA4A8}"/>
    <hyperlink ref="AO146" r:id="rId1884" xr:uid="{8EC1F50E-33B2-4B11-9F30-888CC8A48A94}"/>
    <hyperlink ref="AO147" r:id="rId1885" xr:uid="{409DEB3D-E206-4660-9CF1-CC7DC37CF675}"/>
    <hyperlink ref="AO148" r:id="rId1886" xr:uid="{0CF235E1-3567-42D7-81B5-EE0D2B1352BD}"/>
    <hyperlink ref="AO149" r:id="rId1887" xr:uid="{AF716B35-D776-4B96-91A1-BE059C1F391D}"/>
    <hyperlink ref="AO150" r:id="rId1888" xr:uid="{27E0C1B6-9596-4E0D-98B7-121FBCC93B1E}"/>
    <hyperlink ref="AO151" r:id="rId1889" xr:uid="{484BA407-F3D7-4F19-9E7C-3E777CEC4D40}"/>
    <hyperlink ref="AO152" r:id="rId1890" xr:uid="{72381F0F-44D2-40AF-8928-175BC0F5EE45}"/>
    <hyperlink ref="AO153" r:id="rId1891" xr:uid="{5B2EA58E-6A52-4782-B7E2-D7DD06D9DC55}"/>
    <hyperlink ref="AO154" r:id="rId1892" xr:uid="{DE1BC28D-ED99-4131-832E-C882293A2EC1}"/>
    <hyperlink ref="AO155" r:id="rId1893" xr:uid="{4E06F7EE-139B-4E40-8237-12AB631164BD}"/>
    <hyperlink ref="AO156" r:id="rId1894" xr:uid="{98D8D97F-55A6-481E-93C5-A165D6E06E65}"/>
    <hyperlink ref="AO157" r:id="rId1895" xr:uid="{AFBDD622-6692-4F34-A1F9-B1129D24AA53}"/>
    <hyperlink ref="AO158" r:id="rId1896" xr:uid="{47718F93-CC5B-4379-802A-C8320B6BE185}"/>
    <hyperlink ref="AO159" r:id="rId1897" xr:uid="{1AEAA5AA-3323-4DF5-8797-B9A0C0A70EAB}"/>
    <hyperlink ref="AO160" r:id="rId1898" xr:uid="{1CE630B3-B551-4919-8ACD-3C71AEA64CF2}"/>
    <hyperlink ref="AO161" r:id="rId1899" xr:uid="{7504E0ED-CE39-45AC-BE3B-B7C072161365}"/>
    <hyperlink ref="AO162" r:id="rId1900" xr:uid="{B5C5E9AF-B7C1-431B-8353-E39287A77218}"/>
    <hyperlink ref="AO163" r:id="rId1901" xr:uid="{F39486F6-4646-44F9-A087-EBB42EF41199}"/>
    <hyperlink ref="AO164" r:id="rId1902" xr:uid="{E2113737-8E7B-4068-A6F5-C619B1E9A2EC}"/>
    <hyperlink ref="AO165" r:id="rId1903" xr:uid="{33BF8155-D5DD-4F9F-AA74-493AA4F4985D}"/>
    <hyperlink ref="AO166" r:id="rId1904" xr:uid="{B752A932-88E9-4B7B-9719-52D693B04CD3}"/>
    <hyperlink ref="AO167" r:id="rId1905" xr:uid="{4B30FECF-E0EF-41B2-95C5-C2B8BEF01FFE}"/>
    <hyperlink ref="AO168" r:id="rId1906" xr:uid="{AF12391F-717D-4E7F-8DBE-7441B3847447}"/>
    <hyperlink ref="AO169" r:id="rId1907" xr:uid="{F7E9DCF7-AA7A-4E5A-BD62-1D0F06E9B960}"/>
    <hyperlink ref="AO170" r:id="rId1908" xr:uid="{9590229A-5671-4D66-A1FA-83B75A8B8CDE}"/>
    <hyperlink ref="AO171" r:id="rId1909" xr:uid="{04733335-88B0-48A1-B372-32A9A5F5CDFD}"/>
    <hyperlink ref="AO172" r:id="rId1910" xr:uid="{78FE381A-09B2-4C36-9A0A-3AA9B03B02A0}"/>
    <hyperlink ref="AO173" r:id="rId1911" xr:uid="{E5FC583C-7D98-4922-B06C-EBF354EE91AC}"/>
    <hyperlink ref="AO174" r:id="rId1912" xr:uid="{59DE7945-F19A-4965-83DA-A17CB5222429}"/>
    <hyperlink ref="AO175" r:id="rId1913" xr:uid="{6E39268C-3700-4FDB-AF2A-9C3F33666AE2}"/>
    <hyperlink ref="AO176" r:id="rId1914" xr:uid="{8EFF1186-7015-4472-B32E-414368EA64B9}"/>
    <hyperlink ref="AO177" r:id="rId1915" xr:uid="{D8889265-EC65-4DFC-92EC-F605D452B967}"/>
    <hyperlink ref="AO178" r:id="rId1916" xr:uid="{1028BFC0-7BE4-4B87-AE92-EE6785F3DB53}"/>
    <hyperlink ref="AO179" r:id="rId1917" xr:uid="{8F99444B-B783-4A03-A900-61DFACBB699B}"/>
    <hyperlink ref="AO180" r:id="rId1918" xr:uid="{4CFD1371-630D-4F6B-A0C5-1CA128E3E69A}"/>
    <hyperlink ref="AO181" r:id="rId1919" xr:uid="{F92F356B-8004-4673-AEF4-084E11340E19}"/>
    <hyperlink ref="AO182" r:id="rId1920" xr:uid="{99FE3AF7-16F6-45A6-9FF0-482DDF7EF178}"/>
    <hyperlink ref="AO183" r:id="rId1921" xr:uid="{E9518E58-53BD-461F-81D1-0CBF1C798B0D}"/>
    <hyperlink ref="AO184" r:id="rId1922" xr:uid="{3A812723-91EE-4901-9450-58BE1463DCE8}"/>
    <hyperlink ref="AO185" r:id="rId1923" xr:uid="{DF39A797-52EB-4A94-AA21-18BF4EB75719}"/>
    <hyperlink ref="AO186" r:id="rId1924" xr:uid="{2D20E8CC-EE7B-4808-BF5B-0C2113115B3F}"/>
    <hyperlink ref="AO187" r:id="rId1925" xr:uid="{06A70437-573C-4F72-8502-62C463ED0633}"/>
    <hyperlink ref="AO188" r:id="rId1926" xr:uid="{11DF1172-BBA0-459B-92FD-E4E8B1C7FB75}"/>
    <hyperlink ref="AO189" r:id="rId1927" xr:uid="{EDE30787-CE64-4EF8-9A8D-8B5413356B81}"/>
    <hyperlink ref="AO190" r:id="rId1928" xr:uid="{35267DBC-1EB9-433A-851E-786D514EC17E}"/>
    <hyperlink ref="AO191" r:id="rId1929" xr:uid="{1A8218C6-E347-4B02-A125-344BEF4378F7}"/>
    <hyperlink ref="AO192" r:id="rId1930" xr:uid="{E09E49DA-C469-417F-8E1A-038543B392DF}"/>
    <hyperlink ref="AO193" r:id="rId1931" xr:uid="{BCD72DAD-2906-4695-ACB9-05504788DBCF}"/>
    <hyperlink ref="AO194" r:id="rId1932" xr:uid="{F0CAB16B-8A3C-4E08-A41A-D93ACDA278C0}"/>
    <hyperlink ref="AO195" r:id="rId1933" xr:uid="{3FBE5100-B797-499E-ACBB-6268D3E84B0C}"/>
    <hyperlink ref="AO196" r:id="rId1934" xr:uid="{10EF7195-E1E7-4BF3-8EB6-519464D3240B}"/>
    <hyperlink ref="AO197" r:id="rId1935" xr:uid="{6AD3DDBC-0CC8-4E1C-ADAC-6A1FCDFCBC40}"/>
    <hyperlink ref="AO198" r:id="rId1936" xr:uid="{0F3A4692-1E6E-4C86-A09E-7877CA76BCB7}"/>
    <hyperlink ref="AO199" r:id="rId1937" xr:uid="{9B8CF007-FA99-41AC-8AE9-05C883C60CB1}"/>
    <hyperlink ref="AO200" r:id="rId1938" xr:uid="{B6138CB7-8E2C-4472-B45E-463A9A72EE4B}"/>
    <hyperlink ref="AO201" r:id="rId1939" xr:uid="{8F6DF7E4-3019-4556-BC06-00832FB19578}"/>
    <hyperlink ref="AO202" r:id="rId1940" xr:uid="{98032518-8834-492B-AECA-4CDE7FF5853B}"/>
    <hyperlink ref="AO203" r:id="rId1941" xr:uid="{0EADFD50-0D10-41BD-9433-04274E3F11E8}"/>
    <hyperlink ref="AO204" r:id="rId1942" xr:uid="{8B351C3D-6E14-44B0-A620-B6E5A25638BA}"/>
    <hyperlink ref="AO205" r:id="rId1943" xr:uid="{03CAA575-7072-41C7-B614-BC8C882D5BDA}"/>
    <hyperlink ref="AO206" r:id="rId1944" xr:uid="{DE555099-98CB-44CA-A5DF-DB2BBFB6A4AC}"/>
    <hyperlink ref="AO207" r:id="rId1945" xr:uid="{32341E34-C92D-4DDD-A5A1-85D343681F81}"/>
    <hyperlink ref="AO208" r:id="rId1946" xr:uid="{259562AC-0911-4563-B7F0-484D56ACA850}"/>
    <hyperlink ref="AO209" r:id="rId1947" xr:uid="{4B7C643A-F8B7-45A5-927D-313645E1EFA9}"/>
    <hyperlink ref="AO210" r:id="rId1948" xr:uid="{C5EB51EA-1934-4249-8B6B-7B570F5F3E02}"/>
    <hyperlink ref="AO211" r:id="rId1949" xr:uid="{7AF6A8C8-0AE8-4098-8262-9EA3398A40E5}"/>
    <hyperlink ref="AO212" r:id="rId1950" xr:uid="{278679B3-5524-41D0-95E2-1FEC4368CCCC}"/>
    <hyperlink ref="AO213" r:id="rId1951" xr:uid="{294A81B1-BD87-4E99-AD92-046403B3A786}"/>
    <hyperlink ref="AO214" r:id="rId1952" xr:uid="{7480D963-FA20-413F-B725-D8DAAB19EB25}"/>
    <hyperlink ref="AO215" r:id="rId1953" xr:uid="{FA2619CB-8B30-4A8D-8DF5-219FD8482746}"/>
    <hyperlink ref="AO216" r:id="rId1954" xr:uid="{F12BD25C-B6E5-4320-A422-41AA1A4C2101}"/>
    <hyperlink ref="AO217" r:id="rId1955" xr:uid="{CD9010B9-B07A-40E0-AB0E-2FCBB1BBF3F3}"/>
    <hyperlink ref="AO218" r:id="rId1956" xr:uid="{9335FDC9-DCE8-49BE-98C8-427E6D1E00F5}"/>
    <hyperlink ref="AO219" r:id="rId1957" xr:uid="{4E25D2E9-5028-4024-8DE9-8E8D78B945B8}"/>
    <hyperlink ref="AO220" r:id="rId1958" xr:uid="{CED5AB31-667F-4CD0-AAD8-3177033B64C2}"/>
    <hyperlink ref="AO221" r:id="rId1959" xr:uid="{502178BB-E35D-4642-A0F7-D0DF74199FF8}"/>
    <hyperlink ref="AO222" r:id="rId1960" xr:uid="{0324C72C-9573-4ECB-9301-10B293E4AA83}"/>
    <hyperlink ref="AO223" r:id="rId1961" xr:uid="{779E9399-C69F-4587-95BD-EB879E00564A}"/>
    <hyperlink ref="AO224" r:id="rId1962" xr:uid="{1D95057B-F762-49F9-A2A1-0320943D0D37}"/>
    <hyperlink ref="AO225" r:id="rId1963" xr:uid="{FEF8EAA6-69F2-45DF-938C-77B6C1E94E1A}"/>
    <hyperlink ref="AO226" r:id="rId1964" xr:uid="{DC76BDA2-09CF-4CAC-95FB-F2F1CB83A8BE}"/>
    <hyperlink ref="AO227" r:id="rId1965" xr:uid="{4121F0AF-8E41-4862-BF86-547458167E24}"/>
    <hyperlink ref="AO228" r:id="rId1966" xr:uid="{3D6649F0-47C9-4F36-B9C4-AF5559067FA6}"/>
    <hyperlink ref="AO229" r:id="rId1967" xr:uid="{B089831F-081B-44C2-8160-340FB09F0AC0}"/>
    <hyperlink ref="AO230" r:id="rId1968" xr:uid="{99F45CF2-950C-46B4-BDD0-9C135DDF1CAC}"/>
    <hyperlink ref="AO231" r:id="rId1969" xr:uid="{F92E81D8-8823-4121-AB47-3D7BB2282305}"/>
    <hyperlink ref="AO232" r:id="rId1970" xr:uid="{4386573F-CF05-4460-AF64-868F1CF1BFA3}"/>
    <hyperlink ref="AO233" r:id="rId1971" xr:uid="{3E831FDF-D04C-4AE3-9AEB-C90146E12CAE}"/>
    <hyperlink ref="AO234" r:id="rId1972" xr:uid="{DF167DA7-1222-4F12-B90F-BE9A75DC4A62}"/>
    <hyperlink ref="AO235" r:id="rId1973" xr:uid="{6486996B-D552-4A2F-AE48-4FFA07321340}"/>
    <hyperlink ref="AO236" r:id="rId1974" xr:uid="{FBB0E583-8566-4C78-B886-5AA511FBDF47}"/>
    <hyperlink ref="AO237" r:id="rId1975" xr:uid="{AE617F51-23CC-4FC6-80C5-68402FCA9921}"/>
    <hyperlink ref="AO238" r:id="rId1976" xr:uid="{7CA2686C-82A2-4C29-8D79-A27F7B214C6D}"/>
    <hyperlink ref="AO239" r:id="rId1977" xr:uid="{8E3B6826-C437-4E24-AC3A-195096C79A86}"/>
    <hyperlink ref="AO240" r:id="rId1978" xr:uid="{69936029-145D-4354-AB76-F4573BFD2DA4}"/>
    <hyperlink ref="AO241" r:id="rId1979" xr:uid="{6EBDBC24-FF0E-4FAB-83CC-E7CECD42A42E}"/>
    <hyperlink ref="AO242" r:id="rId1980" xr:uid="{B76B0168-30BC-46CC-9F5C-D112CAB22A1A}"/>
    <hyperlink ref="AO243" r:id="rId1981" xr:uid="{3FDCA90D-73F2-4FF6-9214-FDE543E492FC}"/>
    <hyperlink ref="AO244" r:id="rId1982" xr:uid="{8EB6F4B9-6678-4B1E-B804-B4D216F508A5}"/>
    <hyperlink ref="AO245" r:id="rId1983" xr:uid="{764DB199-8F0B-47D8-9326-B0F35DFD1E74}"/>
    <hyperlink ref="AO246" r:id="rId1984" xr:uid="{E89E1EEA-686C-4F52-A094-443EE1EAA24E}"/>
    <hyperlink ref="AO247" r:id="rId1985" xr:uid="{A1BAA807-2BDE-4144-9710-1B7B84503717}"/>
    <hyperlink ref="AO248" r:id="rId1986" xr:uid="{FCA32184-4788-4CA2-B6EB-D5C4C3C4667F}"/>
    <hyperlink ref="AO249" r:id="rId1987" xr:uid="{6BDB9EB8-B578-4C34-80E1-C2D2E67D5A6A}"/>
    <hyperlink ref="AO250" r:id="rId1988" xr:uid="{6303B47F-0A32-45BF-AD27-7B3CC6FD9F25}"/>
    <hyperlink ref="AO251" r:id="rId1989" xr:uid="{FFB98061-461B-418B-8171-B1F36FF6840B}"/>
    <hyperlink ref="AO252" r:id="rId1990" xr:uid="{B37CF0C6-843C-48DF-9B0D-CE87C2EF0386}"/>
    <hyperlink ref="AO253" r:id="rId1991" xr:uid="{0975BEA7-DBD0-48DC-B9C5-6BEA6E174357}"/>
    <hyperlink ref="AO254" r:id="rId1992" xr:uid="{383A8F53-35D1-449A-95D4-9FFF438B2AE8}"/>
    <hyperlink ref="AO255" r:id="rId1993" xr:uid="{F1C40027-3FF7-4B1B-BF9C-EB09F94A1D2A}"/>
    <hyperlink ref="AO256" r:id="rId1994" xr:uid="{1B123A15-0DD6-4B6E-9D1B-C8819FEB551F}"/>
    <hyperlink ref="AO257" r:id="rId1995" xr:uid="{E23048B0-BC67-4DC4-A25A-B6FB97339054}"/>
    <hyperlink ref="AO258" r:id="rId1996" xr:uid="{9087A090-864D-411F-9413-978E8AC5CF16}"/>
    <hyperlink ref="AO259" r:id="rId1997" xr:uid="{C3321F1A-39BC-47BF-9F44-FEDD024195A2}"/>
    <hyperlink ref="AO260" r:id="rId1998" xr:uid="{2C71EFB7-DA50-4CF5-9BF2-AEF63DE8ED83}"/>
    <hyperlink ref="AO261" r:id="rId1999" xr:uid="{93CDDC62-7ED2-4B4D-84C2-6A9CE8DF2666}"/>
    <hyperlink ref="AO262" r:id="rId2000" xr:uid="{F6240C44-8597-41AD-AB1F-3A7838992796}"/>
    <hyperlink ref="AO263" r:id="rId2001" xr:uid="{E75661BB-C175-45BB-9728-6B81078F6A9A}"/>
    <hyperlink ref="AO264" r:id="rId2002" xr:uid="{50ACED04-F1B5-4C3E-972F-F594EC9B4E24}"/>
    <hyperlink ref="AO265" r:id="rId2003" xr:uid="{C30FC046-1789-4606-B166-FA0E0F7A9A23}"/>
    <hyperlink ref="AO266" r:id="rId2004" xr:uid="{94CCFA83-67E1-4C60-8BE7-A9FA0721AC7F}"/>
    <hyperlink ref="AO267" r:id="rId2005" xr:uid="{9811C5BB-EFF8-4650-BC92-E59FEB2D7D85}"/>
    <hyperlink ref="AO268" r:id="rId2006" xr:uid="{5890E08E-498C-4894-A13D-8D47A783F6AE}"/>
    <hyperlink ref="AO269" r:id="rId2007" xr:uid="{E6521EEE-1347-4528-B99A-E98A4088DB83}"/>
    <hyperlink ref="AO270" r:id="rId2008" xr:uid="{8D46C23E-FC1E-4588-BC4D-295934767951}"/>
    <hyperlink ref="AO271" r:id="rId2009" xr:uid="{E03B0BB8-FF18-4106-95DD-81A99C5687EA}"/>
    <hyperlink ref="AO272" r:id="rId2010" xr:uid="{1048400A-5FE8-4651-B46E-6103C0CEAD94}"/>
    <hyperlink ref="AO273" r:id="rId2011" xr:uid="{9590A33F-AFC7-460D-86B0-E36BBC4587C9}"/>
    <hyperlink ref="AO274" r:id="rId2012" xr:uid="{BB69A5D8-6820-4EB1-89AC-566954E98D8D}"/>
    <hyperlink ref="AO275" r:id="rId2013" xr:uid="{2EC25E50-FB3A-48A9-B2E6-B3D20338DF01}"/>
    <hyperlink ref="AO276" r:id="rId2014" xr:uid="{20CEB33E-2FF2-449B-9CA2-D6FB5FA3E2FA}"/>
    <hyperlink ref="AO277" r:id="rId2015" xr:uid="{91F3879A-492C-4C0B-9788-A22E1B59BE39}"/>
    <hyperlink ref="AO278" r:id="rId2016" xr:uid="{5DACA31E-F707-4283-BEE8-5FEE1A7E12B0}"/>
    <hyperlink ref="AO279" r:id="rId2017" xr:uid="{9E15E37C-728F-4DC1-A102-6E052A53EFA5}"/>
    <hyperlink ref="AO280" r:id="rId2018" xr:uid="{81DB088D-344C-4184-9C3D-D6F8A5425D75}"/>
    <hyperlink ref="AO281" r:id="rId2019" xr:uid="{E1CA06D9-C071-4DE5-9786-52676C75E7BF}"/>
    <hyperlink ref="AO282" r:id="rId2020" xr:uid="{75FD739C-98D5-4C5B-B7AD-4EFF6D2E6A8C}"/>
    <hyperlink ref="AO283" r:id="rId2021" xr:uid="{43DCE321-2519-482B-83B2-E9DB0A9B2BDD}"/>
    <hyperlink ref="AO284" r:id="rId2022" xr:uid="{7C36FA97-EE8D-4AA2-9FE9-412994B4F656}"/>
    <hyperlink ref="AO285" r:id="rId2023" xr:uid="{F60D2A88-56E1-4C03-A16C-47FA95B29FC4}"/>
    <hyperlink ref="AO286" r:id="rId2024" xr:uid="{58888183-B884-45B5-B0FD-D79564103A95}"/>
    <hyperlink ref="AO287" r:id="rId2025" xr:uid="{8BE3EEE2-7A68-4A6A-A278-6C85F0BED2F4}"/>
    <hyperlink ref="AO288" r:id="rId2026" xr:uid="{7468535C-F575-4133-A336-14F52BF0DE10}"/>
    <hyperlink ref="AO289" r:id="rId2027" xr:uid="{9E0FD70A-7C36-423A-9B82-622347A05A20}"/>
    <hyperlink ref="AO290" r:id="rId2028" xr:uid="{A8AF6300-4514-43CB-85F4-0B09AEA18EC7}"/>
    <hyperlink ref="AO291" r:id="rId2029" xr:uid="{ECEBF5E9-66B0-49F5-A907-A4B335D6076E}"/>
    <hyperlink ref="AO292" r:id="rId2030" xr:uid="{EF5D04AD-D483-49B2-A2AF-99C5B995A9D5}"/>
    <hyperlink ref="AO293" r:id="rId2031" xr:uid="{9A99CB21-F182-4CAF-ABB2-2F34FD4225BC}"/>
    <hyperlink ref="AO294" r:id="rId2032" xr:uid="{EDDA1577-FD53-47EC-BE20-17187B485112}"/>
    <hyperlink ref="AO295" r:id="rId2033" xr:uid="{301DBF98-E858-4C52-BBD5-CCC5CF34FCDD}"/>
    <hyperlink ref="AO296" r:id="rId2034" xr:uid="{0EA96980-C86F-4042-BD70-F5ADB902C0D3}"/>
    <hyperlink ref="AO297" r:id="rId2035" xr:uid="{BE6456E2-FDC5-46D0-A589-F405F196DE6F}"/>
    <hyperlink ref="AO298" r:id="rId2036" xr:uid="{4BBA6CE9-6428-4536-9004-E36C15F1B3D5}"/>
    <hyperlink ref="AO299" r:id="rId2037" xr:uid="{2B90F338-D1BE-49EA-B856-1B6E960DB74C}"/>
    <hyperlink ref="AO300" r:id="rId2038" xr:uid="{893AF5A9-6C26-4CBE-BCF9-5CCD02F665A6}"/>
    <hyperlink ref="AO301" r:id="rId2039" xr:uid="{E8C914D4-A7A6-4C94-A959-1E327F1E4F04}"/>
    <hyperlink ref="AO302" r:id="rId2040" xr:uid="{048ECF76-154A-4F6C-B126-1394D8B0FAA4}"/>
    <hyperlink ref="AO303" r:id="rId2041" xr:uid="{7E1A578F-05CE-4A22-A0EF-65F88AE658A1}"/>
    <hyperlink ref="AO304" r:id="rId2042" xr:uid="{317AA693-9C71-4594-81AD-CC7BC351581D}"/>
    <hyperlink ref="AO305" r:id="rId2043" xr:uid="{63415C1E-1C05-42C9-AFED-9893B9387823}"/>
    <hyperlink ref="AO306" r:id="rId2044" xr:uid="{2D6E0C17-E6E5-48D3-B004-6DF3701E8A8C}"/>
    <hyperlink ref="AO307" r:id="rId2045" xr:uid="{97043036-EE00-45BE-81B4-BB1313547E50}"/>
    <hyperlink ref="AO308" r:id="rId2046" xr:uid="{667EA64F-6854-4946-BA7D-0878E147D37B}"/>
    <hyperlink ref="AO309" r:id="rId2047" xr:uid="{373263B2-F5D0-4FDD-BD72-1E08618CE968}"/>
    <hyperlink ref="AO310" r:id="rId2048" xr:uid="{5FBF1D63-B04F-4299-8F2C-B457815B1CEF}"/>
    <hyperlink ref="AO311" r:id="rId2049" xr:uid="{D9DF1D49-F64B-46B7-A5FC-4D7EFA804B8B}"/>
    <hyperlink ref="AO312" r:id="rId2050" xr:uid="{8C064F67-ABB8-4C23-9EE1-01B73A3540A3}"/>
    <hyperlink ref="AO313" r:id="rId2051" xr:uid="{274D7AA2-8522-404C-AAB5-DBA375D76C56}"/>
    <hyperlink ref="AO314" r:id="rId2052" xr:uid="{9E2D315F-08D7-4BD2-A2BE-40466916B0E1}"/>
    <hyperlink ref="AO315" r:id="rId2053" xr:uid="{3F6CC979-B07D-4F5C-AF10-AE3527CA36EF}"/>
    <hyperlink ref="AO316" r:id="rId2054" xr:uid="{2C4E47C0-A996-44D9-A18E-C6C7E96154D1}"/>
    <hyperlink ref="AO317" r:id="rId2055" xr:uid="{7A0DA28C-FA1C-4FEA-A802-9AD7AD9ED0E6}"/>
    <hyperlink ref="AO318" r:id="rId2056" xr:uid="{3714C581-A442-42DC-88CB-F73A26775E9F}"/>
    <hyperlink ref="AO319" r:id="rId2057" xr:uid="{65895798-F78B-441F-B6C6-38F32FA5FAF0}"/>
    <hyperlink ref="AO320" r:id="rId2058" xr:uid="{3F353770-AAF6-4F58-AAD1-041A65D16B79}"/>
    <hyperlink ref="AO321" r:id="rId2059" xr:uid="{2E90CD53-553A-4342-BD32-961B1A53178F}"/>
    <hyperlink ref="AO322" r:id="rId2060" xr:uid="{CD2526E0-34E2-42EF-B1B2-73662E60072F}"/>
    <hyperlink ref="AO323" r:id="rId2061" xr:uid="{EE2B334E-E1EA-4AB5-B521-3EEF72C61A61}"/>
    <hyperlink ref="AO324" r:id="rId2062" xr:uid="{B516C4BC-2B72-4FBC-849F-D077BE8DFD3E}"/>
    <hyperlink ref="AO325" r:id="rId2063" xr:uid="{2A545240-482B-4732-8721-91D57F4938DB}"/>
    <hyperlink ref="AO326" r:id="rId2064" xr:uid="{1345261F-F037-4F74-84D7-D05D99B4FA20}"/>
    <hyperlink ref="AO327" r:id="rId2065" xr:uid="{0C5E0245-C9A5-478B-91C1-D9078B2FE6E6}"/>
    <hyperlink ref="AO328" r:id="rId2066" xr:uid="{CAA40B43-243D-4E50-97F9-CAD466564B85}"/>
    <hyperlink ref="AO329" r:id="rId2067" xr:uid="{757682BB-5C17-4DF8-A9B1-BE3F823513B2}"/>
    <hyperlink ref="AO330" r:id="rId2068" xr:uid="{98F472DE-A022-44CF-9B92-1D6E11EF611D}"/>
    <hyperlink ref="AO331" r:id="rId2069" xr:uid="{0D934B6B-B876-4E44-AFBD-A1674F9EE942}"/>
    <hyperlink ref="AO332" r:id="rId2070" xr:uid="{A3E80396-DA56-4153-B6AE-6389EF25BB31}"/>
    <hyperlink ref="AO333" r:id="rId2071" xr:uid="{B9A5F853-B1A9-422E-B0B1-C6266028EFE3}"/>
    <hyperlink ref="AO334" r:id="rId2072" xr:uid="{4539C489-39B7-4AEF-BAD8-3A311F93CFB4}"/>
    <hyperlink ref="AO335" r:id="rId2073" xr:uid="{AEEE59D6-C889-486B-9A10-7308E8F8D371}"/>
    <hyperlink ref="AO336" r:id="rId2074" xr:uid="{33FEE9E0-4810-41D5-AF3B-3AB78C88366F}"/>
    <hyperlink ref="AO337" r:id="rId2075" xr:uid="{E15A5B42-1B3F-4BAB-816B-A3F42170BACE}"/>
    <hyperlink ref="AO338" r:id="rId2076" xr:uid="{C78FF587-A794-455D-99CF-042C05289474}"/>
    <hyperlink ref="AO339" r:id="rId2077" xr:uid="{F21583A5-F6DD-4D63-BA53-188C462D828E}"/>
    <hyperlink ref="AO340" r:id="rId2078" xr:uid="{AA9A624B-C429-4905-BADF-9C06B16048CE}"/>
    <hyperlink ref="AO341" r:id="rId2079" xr:uid="{19BE46FA-7421-4F6F-A545-C78D26FB8199}"/>
    <hyperlink ref="AO342" r:id="rId2080" xr:uid="{93E51CF4-5984-4D9E-BDEC-F37DBE69C7E8}"/>
    <hyperlink ref="AO343" r:id="rId2081" xr:uid="{CC09D3EC-F062-4E9C-BC4D-7535DAE49CCA}"/>
    <hyperlink ref="AO344" r:id="rId2082" xr:uid="{8637CE72-8397-4435-BA53-74CD2B47D845}"/>
    <hyperlink ref="AO345" r:id="rId2083" xr:uid="{5E595D85-FDBE-414A-89DE-18F7A07F1325}"/>
    <hyperlink ref="AO346" r:id="rId2084" xr:uid="{D43C2A7B-EB49-4F11-ABC6-AB579FBDDD43}"/>
    <hyperlink ref="AO347" r:id="rId2085" xr:uid="{9E598840-C538-4290-BC2D-7133AF8C7F51}"/>
    <hyperlink ref="AO348" r:id="rId2086" xr:uid="{AACAC294-C127-4A48-BEDE-C667F6AA4A28}"/>
    <hyperlink ref="AO349" r:id="rId2087" xr:uid="{1328DBD6-7F13-4B05-AF86-9DAC81F1BECB}"/>
    <hyperlink ref="AO350" r:id="rId2088" xr:uid="{38F656E4-D30A-4464-9E60-963D210F5A22}"/>
    <hyperlink ref="AO351" r:id="rId2089" xr:uid="{F9DF4921-1F0D-4A4B-A115-D12B9B125F8E}"/>
    <hyperlink ref="AO352" r:id="rId2090" xr:uid="{B3E9C45A-7077-472B-A8E5-3E8966A6C06B}"/>
    <hyperlink ref="AO353" r:id="rId2091" xr:uid="{CADDD733-A106-45ED-A8DF-DC1BE8AB2213}"/>
    <hyperlink ref="AO354" r:id="rId2092" xr:uid="{DEDA24D9-BF28-4BF1-8AE2-5030A1AA8355}"/>
    <hyperlink ref="AO355" r:id="rId2093" xr:uid="{D2CEB95E-07CA-469B-97D0-D4620E7E34D0}"/>
    <hyperlink ref="AO356" r:id="rId2094" xr:uid="{2D508A05-88F7-459F-9BBB-0C15C81A0F83}"/>
    <hyperlink ref="AO357" r:id="rId2095" xr:uid="{3C75DAB8-72EC-4C78-B5A5-4FFF95C9789A}"/>
    <hyperlink ref="AO358" r:id="rId2096" xr:uid="{621D722F-4506-4872-A9DF-E9BD9F3B7411}"/>
    <hyperlink ref="AO359" r:id="rId2097" xr:uid="{A557E2AB-9F8D-4804-B0E8-8234E9D77A41}"/>
    <hyperlink ref="AO360" r:id="rId2098" xr:uid="{A4E917D5-FE87-402B-92EB-E3B8004D3B2B}"/>
    <hyperlink ref="AO361" r:id="rId2099" xr:uid="{DEFD7F92-67B7-4BE7-AB4E-0E0E8B1EFB09}"/>
    <hyperlink ref="AO362" r:id="rId2100" xr:uid="{8785B935-675B-44B9-A978-F18BE6A0F9E0}"/>
    <hyperlink ref="AO363" r:id="rId2101" xr:uid="{309227DF-6987-4B42-B5E3-143305BFA969}"/>
    <hyperlink ref="AO364" r:id="rId2102" xr:uid="{5325EFA0-784A-4C03-B6CD-E735B393BF0A}"/>
    <hyperlink ref="AO365" r:id="rId2103" xr:uid="{AF37E2E9-5A7C-4A1A-A895-B35E2FA51FAE}"/>
    <hyperlink ref="AO366" r:id="rId2104" xr:uid="{862C430C-A380-4E80-A5B6-C8E7C1C58930}"/>
    <hyperlink ref="AO367" r:id="rId2105" xr:uid="{954CE2E2-43F1-434C-89CA-B91AEBAEAF18}"/>
    <hyperlink ref="AO368" r:id="rId2106" xr:uid="{5FAF0E70-3A01-4954-A463-CE54FF4BAAC2}"/>
    <hyperlink ref="AO369" r:id="rId2107" xr:uid="{5CE038AE-27D7-4181-AA44-E8085DE932A0}"/>
    <hyperlink ref="AO370" r:id="rId2108" xr:uid="{412A3556-6A66-46CE-BDD1-7E7A5E88E3B5}"/>
    <hyperlink ref="AO371" r:id="rId2109" xr:uid="{ECE9E5F3-BFC7-4887-B9D4-37A397FB96A1}"/>
    <hyperlink ref="AO372" r:id="rId2110" xr:uid="{BDF7D151-91ED-46BE-8179-2982C2046EFB}"/>
    <hyperlink ref="AO373" r:id="rId2111" xr:uid="{3A99532D-8FBA-4FA7-B7BD-A000DB2FA2BC}"/>
    <hyperlink ref="AO374" r:id="rId2112" xr:uid="{94738C3C-30D7-45A4-8F8F-69A3378121C3}"/>
    <hyperlink ref="AO375" r:id="rId2113" xr:uid="{F84D2B1A-B142-43E4-9EDE-C8A729FA2C44}"/>
    <hyperlink ref="AO376" r:id="rId2114" xr:uid="{4A6EE975-4BB0-40AF-A9D1-4E4D802604BE}"/>
    <hyperlink ref="AO377" r:id="rId2115" xr:uid="{88EF795A-4C4A-41B6-94C8-DE6236F9F72F}"/>
    <hyperlink ref="AO378" r:id="rId2116" xr:uid="{0E6735B9-A7FF-4D00-A6E3-4E59902D2486}"/>
    <hyperlink ref="AO379" r:id="rId2117" xr:uid="{7D58813F-7786-4B82-B89C-05575B89FF11}"/>
    <hyperlink ref="AO380" r:id="rId2118" xr:uid="{381701CC-E666-4B67-81EC-FD242A9548F8}"/>
    <hyperlink ref="AO381" r:id="rId2119" xr:uid="{1129285C-6D2C-4ADF-AD17-C54F4C3D2C7D}"/>
    <hyperlink ref="AO382" r:id="rId2120" xr:uid="{2A5F995A-EC6D-4572-B42A-1381A5448D89}"/>
    <hyperlink ref="AO383" r:id="rId2121" xr:uid="{251B4F4C-ADB9-4771-8BC4-DD4DB507F1D6}"/>
    <hyperlink ref="AO384" r:id="rId2122" xr:uid="{F11ECA3F-0D93-4CC4-8528-3D1697C1F757}"/>
    <hyperlink ref="AO385" r:id="rId2123" xr:uid="{B7CE76F0-5EEC-40A2-9A97-2AF4270A6AFE}"/>
    <hyperlink ref="AO386" r:id="rId2124" xr:uid="{1173851F-C2E0-4A0D-9CE2-B8DA757A76B2}"/>
    <hyperlink ref="AO387" r:id="rId2125" xr:uid="{5B86291C-AAF3-4BF6-93F6-81169A129B4A}"/>
    <hyperlink ref="AO388" r:id="rId2126" xr:uid="{77985C9B-A94C-4A81-8E1F-FA3D0CE5EC53}"/>
    <hyperlink ref="AO389" r:id="rId2127" xr:uid="{00B118B3-0D1C-4898-B8CA-0AEC3EF1EE81}"/>
    <hyperlink ref="AO390" r:id="rId2128" xr:uid="{B795B99A-6357-46F0-8C7F-A3BCB8A62E60}"/>
    <hyperlink ref="AO391" r:id="rId2129" xr:uid="{AB4DF636-094B-4962-9CF5-D246F23C5293}"/>
    <hyperlink ref="AO392" r:id="rId2130" xr:uid="{FEA6EB66-05E0-4758-8F18-725A28875269}"/>
    <hyperlink ref="AO393" r:id="rId2131" xr:uid="{92657A32-5785-44D4-9BE1-E5A3E00C95D2}"/>
    <hyperlink ref="AO394" r:id="rId2132" xr:uid="{59C4B99C-209F-478B-800C-9EFDEC2F7537}"/>
    <hyperlink ref="AO395" r:id="rId2133" xr:uid="{43FC275E-75CF-4624-90F9-7CA449121D2A}"/>
    <hyperlink ref="AO396" r:id="rId2134" xr:uid="{2B93E4FF-DD5A-456E-8F37-CEEE3FAAC533}"/>
    <hyperlink ref="AO397" r:id="rId2135" xr:uid="{52F9A246-62A7-4782-9198-D4FFE9807705}"/>
    <hyperlink ref="AO398" r:id="rId2136" xr:uid="{D418E32E-E0CB-4982-A23E-B0C3A13C074C}"/>
    <hyperlink ref="AO399" r:id="rId2137" xr:uid="{ADA2EDF8-8095-4368-97F9-463ABCC0076E}"/>
    <hyperlink ref="AO400" r:id="rId2138" xr:uid="{9E2A16A8-4A33-4D4E-9789-CB33D89FBA9C}"/>
    <hyperlink ref="AO401" r:id="rId2139" xr:uid="{3DA72E35-16F1-4A16-9C8A-529601589342}"/>
    <hyperlink ref="AO402" r:id="rId2140" xr:uid="{BE6B778B-690D-4BED-A883-A69DB463FAD5}"/>
    <hyperlink ref="AO403" r:id="rId2141" xr:uid="{FDB44E0B-4FDB-48FD-9F0F-77723E908BA8}"/>
    <hyperlink ref="AO404" r:id="rId2142" xr:uid="{CA8E0F44-FB09-4465-B63F-D6B4FE3CD780}"/>
    <hyperlink ref="AO405" r:id="rId2143" xr:uid="{3B232EE9-DF3B-4B33-99F0-C8BF24407A76}"/>
    <hyperlink ref="AO406" r:id="rId2144" xr:uid="{9EB570D0-E865-4A21-9F5C-4B86CD5DA617}"/>
    <hyperlink ref="AO407" r:id="rId2145" xr:uid="{6589ED01-224C-4937-9A3B-45F95E4943BE}"/>
    <hyperlink ref="AO408" r:id="rId2146" xr:uid="{7992AFCC-AF3B-47A1-98EF-B384F7F5FE16}"/>
    <hyperlink ref="AO409" r:id="rId2147" xr:uid="{9A139C93-547C-4F74-B890-71F8DC23D0F0}"/>
    <hyperlink ref="AO410" r:id="rId2148" xr:uid="{9C7DCC33-B0A6-4B0D-A964-7B9BCCEBEE4D}"/>
    <hyperlink ref="AO411" r:id="rId2149" xr:uid="{A0431A04-278D-442C-963D-9CB0E73E2033}"/>
    <hyperlink ref="AO412" r:id="rId2150" xr:uid="{86478093-7655-42E6-9D88-738621042A70}"/>
    <hyperlink ref="AO413" r:id="rId2151" xr:uid="{5EBAC886-FDF8-4667-9E1B-7C65A4AD9BF6}"/>
    <hyperlink ref="AO414" r:id="rId2152" xr:uid="{8B875BB0-CACB-4F4C-A519-F104370DA5D7}"/>
    <hyperlink ref="AO415" r:id="rId2153" xr:uid="{D937E118-21C3-4C3A-A9BF-98E57BA24D03}"/>
    <hyperlink ref="AO416" r:id="rId2154" xr:uid="{2259E777-41C6-499C-AEB3-5796E264C3D6}"/>
    <hyperlink ref="AO417" r:id="rId2155" xr:uid="{2F1E0ECF-F6A3-4131-81F0-D434D08948B2}"/>
    <hyperlink ref="AO418" r:id="rId2156" xr:uid="{04957227-D889-4249-A7B6-532A6160A3E3}"/>
    <hyperlink ref="AO419" r:id="rId2157" xr:uid="{91E1263D-A7F8-4978-8AA4-82BE7AB5C74F}"/>
    <hyperlink ref="AO420" r:id="rId2158" xr:uid="{0F0710C7-D75E-43A7-9ED8-EB42356006DC}"/>
    <hyperlink ref="AO421" r:id="rId2159" xr:uid="{42B4CE47-D04E-493C-98EC-57AD0E79DA52}"/>
    <hyperlink ref="AO422" r:id="rId2160" xr:uid="{01105874-4216-4638-95EC-8EE6872B7EB3}"/>
    <hyperlink ref="AO423" r:id="rId2161" xr:uid="{E79E2F2E-7980-4C18-B60E-3A41F9E18315}"/>
    <hyperlink ref="AO424" r:id="rId2162" xr:uid="{CFA49AB8-9CD7-4C7F-99CB-5EA5549249B7}"/>
    <hyperlink ref="AO425" r:id="rId2163" xr:uid="{06BBE982-0397-4145-A327-87A13991817D}"/>
    <hyperlink ref="AO426" r:id="rId2164" xr:uid="{1D3521C9-39FC-4595-B8A0-C07974F7C778}"/>
    <hyperlink ref="AO427" r:id="rId2165" xr:uid="{DF70ACEA-98ED-46D0-9053-D81498C25100}"/>
    <hyperlink ref="AO428" r:id="rId2166" xr:uid="{D9F03B6B-F232-4653-8711-4902A928F0FD}"/>
    <hyperlink ref="AO429" r:id="rId2167" xr:uid="{84CA9088-E764-4D61-BEBE-8A62D74F8EF9}"/>
    <hyperlink ref="AO430" r:id="rId2168" xr:uid="{4D66173E-C4B3-4881-9507-3DAE86E4042A}"/>
    <hyperlink ref="AO431" r:id="rId2169" xr:uid="{7AD17A66-770F-426E-B84D-CD616F6A1AED}"/>
    <hyperlink ref="AO432" r:id="rId2170" xr:uid="{066DE46A-5997-453F-A520-25619B721444}"/>
    <hyperlink ref="AO433" r:id="rId2171" xr:uid="{94464062-2376-4F4C-9860-2D244790E9A4}"/>
    <hyperlink ref="AO434" r:id="rId2172" xr:uid="{B9F578CB-1D5C-4AB7-8D06-2C6DC29725CA}"/>
    <hyperlink ref="AO435" r:id="rId2173" xr:uid="{CCCA0239-38F9-4FF1-956A-6DDA371F43CB}"/>
    <hyperlink ref="AO436" r:id="rId2174" xr:uid="{82235D7B-21C0-413B-912F-FC0AF18DE3B7}"/>
    <hyperlink ref="AO437" r:id="rId2175" xr:uid="{3B8E70E3-3EF1-484B-824B-4FCF44DF07A0}"/>
    <hyperlink ref="AO438" r:id="rId2176" xr:uid="{F2555B6C-2BB5-4D4B-9A6B-680983D98A38}"/>
    <hyperlink ref="AO439" r:id="rId2177" xr:uid="{9052F68F-A04F-4CCA-8233-2910FD35BE13}"/>
    <hyperlink ref="AO440" r:id="rId2178" xr:uid="{30613C5C-C994-42F5-9961-EF08B3F31666}"/>
    <hyperlink ref="AO441" r:id="rId2179" xr:uid="{CE4D36A3-07CD-41BF-8A07-3D6AF7312740}"/>
    <hyperlink ref="AO442" r:id="rId2180" xr:uid="{F5192B67-FFED-4100-B65D-D636247735E1}"/>
    <hyperlink ref="AO443" r:id="rId2181" xr:uid="{7656594F-242F-4A4D-85A0-4DDB1FAB0040}"/>
    <hyperlink ref="AO444" r:id="rId2182" xr:uid="{66DCC7C6-3701-4A4A-99DD-AD2543749313}"/>
    <hyperlink ref="AO445" r:id="rId2183" xr:uid="{86C9C1ED-2364-4089-9A06-44BD7A47BE41}"/>
    <hyperlink ref="AO446" r:id="rId2184" xr:uid="{C7557795-947A-4598-88EF-9AC32CFFD6D9}"/>
    <hyperlink ref="AO447" r:id="rId2185" xr:uid="{2B19AAB9-27EF-4375-9B30-74AC98DA615F}"/>
    <hyperlink ref="AO448" r:id="rId2186" xr:uid="{3FB91020-C24D-4BF5-9098-3D5B1E4B731C}"/>
    <hyperlink ref="AO449" r:id="rId2187" xr:uid="{C4E397FB-026F-4868-9354-87C38D2C964A}"/>
    <hyperlink ref="AO450" r:id="rId2188" xr:uid="{018C52F3-8433-4106-B56B-9B4E23F6F0E3}"/>
    <hyperlink ref="AO451" r:id="rId2189" xr:uid="{B317692B-69D9-4632-BC8B-A5AB3E4A4E1A}"/>
    <hyperlink ref="AO452" r:id="rId2190" xr:uid="{AB523678-44B0-471C-AA1D-14A5606AAA3A}"/>
    <hyperlink ref="AO453" r:id="rId2191" xr:uid="{C1603B84-9119-4D30-B6D6-6B70188A13E9}"/>
    <hyperlink ref="AO454" r:id="rId2192" xr:uid="{07F27A54-7F98-46C2-A90C-B19DD09DD3DC}"/>
    <hyperlink ref="AO455" r:id="rId2193" xr:uid="{09AB92B6-965D-42D3-BF9B-D9D99C54F196}"/>
    <hyperlink ref="AO456" r:id="rId2194" xr:uid="{DFF32EA2-C8FC-4874-8763-95E8ECDE39EF}"/>
    <hyperlink ref="AO457" r:id="rId2195" xr:uid="{44581F30-907B-4C2D-8FF5-E589DFDD4824}"/>
    <hyperlink ref="AO458" r:id="rId2196" xr:uid="{48186B98-C42D-4FDE-A632-215945753879}"/>
    <hyperlink ref="AO459" r:id="rId2197" xr:uid="{98E28656-492C-4156-BF9A-F28957C6A480}"/>
    <hyperlink ref="AO460" r:id="rId2198" xr:uid="{15235181-E2B6-454F-B2BE-1B5B7F7FA963}"/>
    <hyperlink ref="AO461" r:id="rId2199" xr:uid="{F4BF5E7A-342B-4A34-8129-C0F28A9AA132}"/>
    <hyperlink ref="AO462" r:id="rId2200" xr:uid="{4D222623-3C94-4EDB-A844-98FC0EA21BA8}"/>
    <hyperlink ref="AO463" r:id="rId2201" xr:uid="{37A99D23-C780-40BC-B259-946C1C85DC69}"/>
    <hyperlink ref="AO464" r:id="rId2202" xr:uid="{518B4032-469F-478D-97F1-6FF06B4ABF40}"/>
    <hyperlink ref="AO465" r:id="rId2203" xr:uid="{2BAF7BB1-9B58-43B8-8E03-3A9998951353}"/>
    <hyperlink ref="AO466" r:id="rId2204" xr:uid="{FF45DDD8-2C4D-49D7-9F79-C9C19B4EA8B4}"/>
    <hyperlink ref="AO467" r:id="rId2205" xr:uid="{BDA78016-D6AF-4615-A6CE-F5130A6317A8}"/>
    <hyperlink ref="AO468" r:id="rId2206" xr:uid="{42BD3D8B-BD68-432F-9A71-DA72880AF400}"/>
    <hyperlink ref="AO469" r:id="rId2207" xr:uid="{E65009D0-AD0A-4FC7-B76E-11583CFC908C}"/>
    <hyperlink ref="AO470" r:id="rId2208" xr:uid="{49545FE1-0ED9-482C-ADCF-0317074876FF}"/>
    <hyperlink ref="AO471" r:id="rId2209" xr:uid="{F63EFA57-362D-4A4F-9F19-1608E5DF215D}"/>
    <hyperlink ref="AO472" r:id="rId2210" xr:uid="{78ECCBF3-B73A-499E-A59E-D2F66D6593F9}"/>
    <hyperlink ref="AO473" r:id="rId2211" xr:uid="{5851F331-EA42-43D7-A93C-298DBD3F8CFC}"/>
    <hyperlink ref="AO474" r:id="rId2212" xr:uid="{37BC8345-261D-46A2-B9EE-B65D54C90DB6}"/>
    <hyperlink ref="AO475" r:id="rId2213" xr:uid="{7E54A8B5-D464-4E76-8CD1-D566EFB79B82}"/>
    <hyperlink ref="AO476" r:id="rId2214" xr:uid="{76A0159A-BB4E-4A1D-9327-33D9302A0C27}"/>
    <hyperlink ref="AO477" r:id="rId2215" xr:uid="{9142FB60-C7BE-45F5-B4DF-21958DDB289B}"/>
    <hyperlink ref="AO478" r:id="rId2216" xr:uid="{E0F88463-0853-403C-BCCC-12C2F3BDFFB2}"/>
    <hyperlink ref="AO479" r:id="rId2217" xr:uid="{CD05B5D7-CE36-475A-81F5-338FB46ECBCB}"/>
    <hyperlink ref="AO480" r:id="rId2218" xr:uid="{97580125-8982-491F-A31E-217E3FEA3FF0}"/>
    <hyperlink ref="AO481" r:id="rId2219" xr:uid="{0718F5D8-B4F7-4124-A503-A36E54D8DCE4}"/>
    <hyperlink ref="AO482" r:id="rId2220" xr:uid="{1611B327-503D-4798-9E4E-9EFDBA1041F1}"/>
    <hyperlink ref="AO483" r:id="rId2221" xr:uid="{9B098F9E-10F3-4D77-8830-AF5569F7E567}"/>
    <hyperlink ref="AO484" r:id="rId2222" xr:uid="{C1F599F3-BCA1-48A3-BACC-B674A7C4B6E1}"/>
    <hyperlink ref="AO485" r:id="rId2223" xr:uid="{59142C24-3C42-46DF-B49B-98059E1D1FAD}"/>
    <hyperlink ref="AO486" r:id="rId2224" xr:uid="{A4792746-1EEC-405D-AEA6-5462AC003B8B}"/>
    <hyperlink ref="AO487" r:id="rId2225" xr:uid="{EA1E9980-4181-4B85-9D27-F2D24D437B59}"/>
    <hyperlink ref="AO488" r:id="rId2226" xr:uid="{96D9C35A-F460-4B4D-BEDD-128E384A245C}"/>
    <hyperlink ref="AO489" r:id="rId2227" xr:uid="{B6F88259-AE58-4D82-9A67-C03A7B955735}"/>
    <hyperlink ref="AO490" r:id="rId2228" xr:uid="{5DF12BAE-917F-47F5-A501-FDCF5DA7772D}"/>
    <hyperlink ref="AO491" r:id="rId2229" xr:uid="{BFD23CFB-E450-4632-A9AC-FFDBD71B399E}"/>
    <hyperlink ref="AO492" r:id="rId2230" xr:uid="{97ED8FA5-2C34-43B4-B9BD-05BBE5E93B41}"/>
    <hyperlink ref="AO493" r:id="rId2231" xr:uid="{736F4A52-4153-48FC-9968-01DBCBA743F6}"/>
    <hyperlink ref="AO494" r:id="rId2232" xr:uid="{BEF9AE24-5715-4092-9588-CD7FBB958302}"/>
    <hyperlink ref="AO495" r:id="rId2233" xr:uid="{AA8BAB85-C97B-441B-B71F-5FD54866F935}"/>
    <hyperlink ref="AO496" r:id="rId2234" xr:uid="{77660796-A930-48FA-BCE2-E87A3DC6A8A5}"/>
    <hyperlink ref="AO497" r:id="rId2235" xr:uid="{15099578-75F6-404C-9064-BBFD256CC4F0}"/>
    <hyperlink ref="AO498" r:id="rId2236" xr:uid="{67DBF4C1-CCFA-41DC-9358-A50B27E64D67}"/>
    <hyperlink ref="AO499" r:id="rId2237" xr:uid="{D2DDB106-C0B8-485F-A1B1-501CA0937278}"/>
    <hyperlink ref="AO500" r:id="rId2238" xr:uid="{EF10BA21-0C31-422E-86DD-F4C36794A8DA}"/>
    <hyperlink ref="AO501" r:id="rId2239" xr:uid="{2CFD61EC-4262-428E-B62C-617AE0121A6F}"/>
    <hyperlink ref="AO502" r:id="rId2240" xr:uid="{5D7FEAA0-43EB-46B4-84DA-D54A431AD912}"/>
    <hyperlink ref="AO503" r:id="rId2241" xr:uid="{40A688B7-6C44-4669-98CB-B15592484A1B}"/>
    <hyperlink ref="AO504" r:id="rId2242" xr:uid="{D47087C8-2711-40EE-A98E-AE63DD10B935}"/>
    <hyperlink ref="AO505" r:id="rId2243" xr:uid="{4BF7BEE7-1A14-4783-B43F-A1553439E830}"/>
    <hyperlink ref="AO506" r:id="rId2244" xr:uid="{F98AEC46-5C76-4C6A-B560-AA8FE818E3ED}"/>
    <hyperlink ref="AO507" r:id="rId2245" xr:uid="{21226A0C-5D5D-4658-A37E-14A9BBBC8368}"/>
    <hyperlink ref="AO508" r:id="rId2246" xr:uid="{DB87CE16-A45A-4687-822F-B79D841CC435}"/>
    <hyperlink ref="AO509" r:id="rId2247" xr:uid="{22E05492-B972-4EFA-905C-F44BD548E74C}"/>
    <hyperlink ref="AO510" r:id="rId2248" xr:uid="{AC5D54AA-9623-4ADA-95D7-967BAA446814}"/>
    <hyperlink ref="AO511" r:id="rId2249" xr:uid="{6E41827A-A5DC-4779-BCAC-B80736B61418}"/>
    <hyperlink ref="AO512" r:id="rId2250" xr:uid="{1E20E4DE-AD2C-4502-BCF8-29DE809CCC58}"/>
    <hyperlink ref="AO513" r:id="rId2251" xr:uid="{13AA2E84-0EC3-4D07-8C89-D5E3BC9EFE46}"/>
    <hyperlink ref="AO514" r:id="rId2252" xr:uid="{54CDF3CE-4D50-4426-81C9-E2F69F34D72B}"/>
    <hyperlink ref="AO515" r:id="rId2253" xr:uid="{E64E58E3-0FBD-42A3-AB1D-4B6B02C4AE28}"/>
    <hyperlink ref="AO516" r:id="rId2254" xr:uid="{9A8D1AD3-DADF-4584-BFB4-FE5C09F8F833}"/>
    <hyperlink ref="AO517" r:id="rId2255" xr:uid="{643A3842-4978-49A9-B283-5BE86FAAA1F7}"/>
    <hyperlink ref="AO518" r:id="rId2256" xr:uid="{FEBD9CD2-1EE8-4567-9DF2-274217415F25}"/>
    <hyperlink ref="AO519" r:id="rId2257" xr:uid="{FC6562D6-6E04-497C-A1F4-2329BB3CA5BC}"/>
    <hyperlink ref="AO520" r:id="rId2258" xr:uid="{EE305E88-11B7-4909-A5C7-6A3F11D3B2B3}"/>
    <hyperlink ref="AO521" r:id="rId2259" xr:uid="{413A6614-0AC3-4F46-9E62-F5C943EEAD78}"/>
    <hyperlink ref="AO522" r:id="rId2260" xr:uid="{01894E6C-71E6-45E6-A665-07651972D372}"/>
    <hyperlink ref="AO523" r:id="rId2261" xr:uid="{928B0004-E285-44DF-97B4-67CE0A1971ED}"/>
    <hyperlink ref="AO524" r:id="rId2262" xr:uid="{5997E8AC-F104-4C73-B1D6-EAC57D681D7A}"/>
    <hyperlink ref="AO525" r:id="rId2263" xr:uid="{3CFCCA3B-9975-4DB7-9EA8-6670C7ACC9D3}"/>
    <hyperlink ref="AO526" r:id="rId2264" xr:uid="{9824E286-8DC1-4006-98FC-802138CC95E1}"/>
    <hyperlink ref="AO527" r:id="rId2265" xr:uid="{D83ED5D1-2DCA-42BC-9147-85F3D783F9F5}"/>
    <hyperlink ref="AO528" r:id="rId2266" xr:uid="{BBF834B7-4254-4888-949D-F34C4CA75173}"/>
    <hyperlink ref="AO529" r:id="rId2267" xr:uid="{9FE4041C-F017-48F3-8330-156666AD6E53}"/>
    <hyperlink ref="AO530" r:id="rId2268" xr:uid="{17855877-31B9-4F76-97B4-5F5756D15DE2}"/>
    <hyperlink ref="AO531" r:id="rId2269" xr:uid="{AC5576D9-D46D-436C-BCA0-B7C22E1A338C}"/>
    <hyperlink ref="AO532" r:id="rId2270" xr:uid="{CE4C849A-C730-4CA6-AA83-0F92BA5ED401}"/>
    <hyperlink ref="AO533" r:id="rId2271" xr:uid="{810A76E4-14A7-44F6-9FC6-91128DA65459}"/>
    <hyperlink ref="AO534" r:id="rId2272" xr:uid="{815597AB-C0BF-4CDC-90A5-807C14213B30}"/>
    <hyperlink ref="AO535" r:id="rId2273" xr:uid="{A0125BF1-940D-4CA0-BED3-551078839B26}"/>
    <hyperlink ref="AO536" r:id="rId2274" xr:uid="{3CFC7DC7-38C4-4872-AE61-CE513379A4E0}"/>
    <hyperlink ref="AO537" r:id="rId2275" xr:uid="{33C8B8A7-1AEB-4C04-8F8D-781C871EDDAB}"/>
    <hyperlink ref="AO538" r:id="rId2276" xr:uid="{295A0747-FC4A-4CC6-A7A2-F0C6C7D68283}"/>
    <hyperlink ref="AO539" r:id="rId2277" xr:uid="{3FDB50F8-4A6D-4B6D-A414-CA15AE6E386B}"/>
    <hyperlink ref="AO540" r:id="rId2278" xr:uid="{922F6938-C27B-4222-B28A-90344A4E5C8A}"/>
    <hyperlink ref="AO541" r:id="rId2279" xr:uid="{82C12973-BDF7-4226-8DFA-928D9FB72A01}"/>
    <hyperlink ref="AO542" r:id="rId2280" xr:uid="{658E08B8-AAA0-4F5B-B5D1-5C53E162B9CA}"/>
    <hyperlink ref="AO543" r:id="rId2281" xr:uid="{EFF19D9D-1429-4B64-BA82-00A0683E8FDD}"/>
    <hyperlink ref="AO544" r:id="rId2282" xr:uid="{FC71DBF7-BC21-43E5-ADC8-B1F4BF4E1346}"/>
    <hyperlink ref="AO545" r:id="rId2283" xr:uid="{50873667-C3FC-452F-98D2-CC18DD91D67A}"/>
    <hyperlink ref="AO546" r:id="rId2284" xr:uid="{46BBA4A9-795C-4D46-AC7D-1CDBFE358B5A}"/>
    <hyperlink ref="AO547" r:id="rId2285" xr:uid="{1FB65FDE-47D5-45F0-B21D-B403864C72C2}"/>
    <hyperlink ref="AO548" r:id="rId2286" xr:uid="{B5E2217D-7457-49A3-B7BE-9C15296804A9}"/>
    <hyperlink ref="AO549" r:id="rId2287" xr:uid="{4C271C10-8F6F-4D3B-ADF8-800EC9E47C75}"/>
    <hyperlink ref="AO550" r:id="rId2288" xr:uid="{5A7F8814-CC31-4966-A219-74989DE2E91F}"/>
    <hyperlink ref="AO551" r:id="rId2289" xr:uid="{5E16D61E-4175-4396-82AB-D13C4A1C33FD}"/>
    <hyperlink ref="AO552" r:id="rId2290" xr:uid="{AE7243B1-3137-4093-B7D2-B88DCC08D1E6}"/>
    <hyperlink ref="AO553" r:id="rId2291" xr:uid="{8C817E84-CD00-49A2-B295-1B90E6FD6EE8}"/>
    <hyperlink ref="AO554" r:id="rId2292" xr:uid="{6CD9A737-1DB7-48C0-8677-D2979CDF42F5}"/>
    <hyperlink ref="AO555" r:id="rId2293" xr:uid="{3CA45055-2D9D-45CC-B83D-08E0D1CCC2A7}"/>
    <hyperlink ref="AO556" r:id="rId2294" xr:uid="{D37BE457-1B02-46DF-9598-4C46C9B82A39}"/>
    <hyperlink ref="AO557" r:id="rId2295" xr:uid="{24646055-CDE4-45D0-9410-A514C99A0FCA}"/>
    <hyperlink ref="AO558" r:id="rId2296" xr:uid="{8C9575F9-A0CF-4AE0-BB5A-D0228018121C}"/>
    <hyperlink ref="AO559" r:id="rId2297" xr:uid="{7B617AC5-E788-4B5F-B0DD-E19B4AC98AC2}"/>
    <hyperlink ref="AO560" r:id="rId2298" xr:uid="{AEE5CDC8-88BA-448A-BC59-EB6AC066A30B}"/>
    <hyperlink ref="AO561" r:id="rId2299" xr:uid="{F0D1E3C4-8991-4CCD-B737-244111685658}"/>
    <hyperlink ref="AO562" r:id="rId2300" xr:uid="{F2F038D0-52EC-48EE-8F99-49AFEC74B35F}"/>
    <hyperlink ref="AO563" r:id="rId2301" xr:uid="{FD8D3BD2-194F-4A61-9EB4-196978877F20}"/>
    <hyperlink ref="AO564" r:id="rId2302" xr:uid="{9C59FF59-52AE-4FAD-99B1-EC112EE16671}"/>
    <hyperlink ref="AO565" r:id="rId2303" xr:uid="{D91F47A5-8A0B-4806-9DDA-8976DD6CCADA}"/>
    <hyperlink ref="AO566" r:id="rId2304" xr:uid="{529AD89B-845E-46EA-AC93-6B1CF7F69A3E}"/>
    <hyperlink ref="AO567" r:id="rId2305" xr:uid="{8EA24580-0CFB-4DF5-A5D5-BD6444C4A850}"/>
    <hyperlink ref="AO568" r:id="rId2306" xr:uid="{EC6EF328-1628-4F45-9834-E0F8CFE095D1}"/>
    <hyperlink ref="AO569" r:id="rId2307" xr:uid="{6E6C1416-05A7-4166-AFCB-5E6E5BCE8443}"/>
    <hyperlink ref="AO570" r:id="rId2308" xr:uid="{0089535E-5F70-4900-BAEE-AA9516F21185}"/>
    <hyperlink ref="AO571" r:id="rId2309" xr:uid="{46513111-3BEC-42F8-B67D-7AF9CB26804D}"/>
    <hyperlink ref="AO572" r:id="rId2310" xr:uid="{A7A2F1F3-E771-478D-A4AD-297D738E1769}"/>
    <hyperlink ref="AO573" r:id="rId2311" xr:uid="{9BB6BA6E-742E-476D-843C-F04B6C3F1918}"/>
    <hyperlink ref="AO574" r:id="rId2312" xr:uid="{35929E3D-118C-4018-852B-987BD19FE839}"/>
    <hyperlink ref="AO575" r:id="rId2313" xr:uid="{00514133-8C7B-48FA-B121-89B865219F41}"/>
    <hyperlink ref="AO576" r:id="rId2314" xr:uid="{3C0526C9-82BD-4F2D-AAEC-C2C72A560316}"/>
    <hyperlink ref="AO577" r:id="rId2315" xr:uid="{6E8611EE-E3F5-48B4-82B2-BCCA8C840BC6}"/>
    <hyperlink ref="AO578" r:id="rId2316" xr:uid="{8824AF4D-B30E-4A1C-9CC6-D4E571AA5927}"/>
    <hyperlink ref="AO579" r:id="rId2317" xr:uid="{97D029C3-B90C-429C-8D3F-BB2B1EC78D23}"/>
    <hyperlink ref="AO580" r:id="rId2318" xr:uid="{5711DBED-DFD6-46B8-8297-F108F083C40F}"/>
    <hyperlink ref="AO581" r:id="rId2319" xr:uid="{E8CF2F86-8D07-416F-B239-5323F5EB1083}"/>
    <hyperlink ref="AO582" r:id="rId2320" xr:uid="{33102D55-7820-4018-B6F4-3CD76019EDE4}"/>
    <hyperlink ref="AO583" r:id="rId2321" xr:uid="{BD5AA53D-CFCF-4CD1-ACC3-391FB4E12031}"/>
    <hyperlink ref="AO584" r:id="rId2322" xr:uid="{F1501A82-FF53-4BB1-8650-3B87EF17A682}"/>
    <hyperlink ref="AO585" r:id="rId2323" xr:uid="{E068EDE5-00D7-465A-81D4-ED80905159DE}"/>
    <hyperlink ref="AO586" r:id="rId2324" xr:uid="{4231AC5A-F07C-40A7-98CC-B04B4E1E316F}"/>
    <hyperlink ref="AO587" r:id="rId2325" xr:uid="{E7636BAB-2364-416B-9F16-532D4C7ADB3A}"/>
    <hyperlink ref="AO588" r:id="rId2326" xr:uid="{CD762E03-A3D6-446B-9EB7-8DAF6743D387}"/>
    <hyperlink ref="AO589" r:id="rId2327" xr:uid="{9249CEBE-21A6-4427-8F88-5DB2BCFEF4EE}"/>
    <hyperlink ref="AO590" r:id="rId2328" xr:uid="{E5F942BF-7E8F-4DDB-B14E-768C86F5DED7}"/>
    <hyperlink ref="AO591" r:id="rId2329" xr:uid="{5515DE86-BBD3-4DBC-AB5A-8C976BC68C19}"/>
    <hyperlink ref="AO592" r:id="rId2330" xr:uid="{9E803652-316D-41E8-9FF9-302DE58AB711}"/>
    <hyperlink ref="AO593" r:id="rId2331" xr:uid="{AD8B8E70-B9AA-469D-B9F0-FD2361B81A4E}"/>
    <hyperlink ref="AO594" r:id="rId2332" xr:uid="{B1D84DD5-120D-4CAA-B25F-6D1FC0C1CBD9}"/>
    <hyperlink ref="AO595" r:id="rId2333" xr:uid="{BD02BE5D-834B-4430-9E9C-EAFFC19260CD}"/>
    <hyperlink ref="AO596" r:id="rId2334" xr:uid="{77E42638-A98C-4F06-B110-973BB5303667}"/>
    <hyperlink ref="AO597" r:id="rId2335" xr:uid="{909AFCCA-2142-4C01-9FC0-A8588D32CBC4}"/>
    <hyperlink ref="AO598" r:id="rId2336" xr:uid="{FDB9BBB8-9A50-42B2-AF62-45FAD12827AA}"/>
    <hyperlink ref="AO599" r:id="rId2337" xr:uid="{1769424E-C20F-4C57-B467-50A89F6F5CD2}"/>
    <hyperlink ref="AO600" r:id="rId2338" xr:uid="{7337A893-D3D8-4CC0-A450-34C56DEFF8BA}"/>
    <hyperlink ref="AO601" r:id="rId2339" xr:uid="{5CD9D25E-601A-4550-9FB4-81E959A46F5C}"/>
    <hyperlink ref="AO602" r:id="rId2340" xr:uid="{405BE7A1-92B8-4C40-9709-7A64CB8EA368}"/>
    <hyperlink ref="AO603" r:id="rId2341" xr:uid="{8E7A7518-5A93-42AA-9982-F7D14A6F5302}"/>
    <hyperlink ref="AO604" r:id="rId2342" xr:uid="{F2D08CF2-8A49-4845-AF64-CA22C3B6AFEB}"/>
    <hyperlink ref="AO605" r:id="rId2343" xr:uid="{7F86C7DF-CCF6-4889-BC0A-B10B65673F69}"/>
    <hyperlink ref="AO606" r:id="rId2344" xr:uid="{71EDED99-0C62-42DB-98D0-038DA2B751E5}"/>
    <hyperlink ref="AO607" r:id="rId2345" xr:uid="{ED86A4B1-4C6A-4F4E-B42D-12107550F135}"/>
    <hyperlink ref="AO608" r:id="rId2346" xr:uid="{EAAF5D46-B6E2-4740-BEAF-2516065B5F2F}"/>
    <hyperlink ref="AO609" r:id="rId2347" xr:uid="{B659A7DC-923C-47FC-971A-A055B13B6BFF}"/>
    <hyperlink ref="AO610" r:id="rId2348" xr:uid="{E3963ACC-97ED-4319-B40C-94525C4240C6}"/>
    <hyperlink ref="AO611" r:id="rId2349" xr:uid="{685518FC-4717-4C41-B5FD-BCBB183B4859}"/>
    <hyperlink ref="AO612" r:id="rId2350" xr:uid="{AC62FE95-99E9-400B-995A-FB2E336770C8}"/>
    <hyperlink ref="AO613" r:id="rId2351" xr:uid="{7026A34B-C019-4779-8A94-DFE6D88FACCD}"/>
    <hyperlink ref="AO614" r:id="rId2352" xr:uid="{DC296DBC-78A5-4A9E-BA1E-DE88AB82A4BD}"/>
    <hyperlink ref="AO615" r:id="rId2353" xr:uid="{1B37DB03-1EE3-4708-BF98-E778B0825FB6}"/>
    <hyperlink ref="AO616" r:id="rId2354" xr:uid="{557376FD-6E7B-4214-9B25-FF21175DDB64}"/>
    <hyperlink ref="AO617" r:id="rId2355" xr:uid="{42FB55B3-9C94-41A6-B232-48A6708B79E0}"/>
    <hyperlink ref="AO618" r:id="rId2356" xr:uid="{EE899CC4-553C-4A54-A86D-64292774C1FD}"/>
    <hyperlink ref="AO619" r:id="rId2357" xr:uid="{AAD8DE42-8522-42E4-A30A-3C913A0AADC4}"/>
    <hyperlink ref="AO620" r:id="rId2358" xr:uid="{5A8E659F-DD37-4702-9A9C-11111B3673BB}"/>
    <hyperlink ref="AO621" r:id="rId2359" xr:uid="{CF151821-14C7-41B0-9AF2-9849A85F0406}"/>
    <hyperlink ref="AO622" r:id="rId2360" xr:uid="{C0A15976-D9C2-457E-AB1D-5E45DE4F7FF1}"/>
    <hyperlink ref="AO623" r:id="rId2361" xr:uid="{29E119E2-F4E2-4776-BF1B-CE37271A23D6}"/>
    <hyperlink ref="AO624" r:id="rId2362" xr:uid="{0446C280-C422-4D28-92E6-3AD03B0C91CE}"/>
    <hyperlink ref="AO625" r:id="rId2363" xr:uid="{C5D71844-64AB-4DDC-8B83-EB3A018AB760}"/>
    <hyperlink ref="AO626" r:id="rId2364" xr:uid="{1E3132C0-8B1D-4110-991E-034F75152B20}"/>
    <hyperlink ref="AO627" r:id="rId2365" xr:uid="{AEF6A9DC-3526-4C16-9152-385E6A602AAA}"/>
    <hyperlink ref="AO628" r:id="rId2366" xr:uid="{B852E80A-0EB5-4268-A9D7-25A05390F9A8}"/>
    <hyperlink ref="AO629" r:id="rId2367" xr:uid="{117428A5-ABFE-421F-8F1C-B7A32095DA73}"/>
    <hyperlink ref="AO630" r:id="rId2368" xr:uid="{0E1F2C16-857D-4940-857E-593414F687A7}"/>
    <hyperlink ref="AO631" r:id="rId2369" xr:uid="{ED64D794-4F3B-46CF-924B-64D210BCA4F7}"/>
    <hyperlink ref="AO632" r:id="rId2370" xr:uid="{D254CA93-EF3F-4BEC-ACB7-8CA98875DEDC}"/>
    <hyperlink ref="AO633" r:id="rId2371" xr:uid="{DA1CA8AC-558E-4717-8027-D13A961A5A2F}"/>
    <hyperlink ref="AO634" r:id="rId2372" xr:uid="{6B9EAA84-4062-45DB-BF56-7208F8FB03A7}"/>
    <hyperlink ref="AO635" r:id="rId2373" xr:uid="{FB9A6FCB-1793-40FB-8FC3-D7314CCFEDCE}"/>
    <hyperlink ref="AO636" r:id="rId2374" xr:uid="{B0E8EFFD-55B5-4269-BCFA-55DDB3735BF3}"/>
    <hyperlink ref="AO637" r:id="rId2375" xr:uid="{5E609F67-7245-46E3-8B12-1B2F5A94E78F}"/>
    <hyperlink ref="AO638" r:id="rId2376" xr:uid="{B672B245-9040-4375-95D2-21CEEEF21243}"/>
    <hyperlink ref="AO639" r:id="rId2377" xr:uid="{7FB497FF-0A43-4557-96C1-DB99BA4CC5EC}"/>
    <hyperlink ref="AO640" r:id="rId2378" xr:uid="{E3228D1A-3A49-48AC-9882-60A77567867B}"/>
    <hyperlink ref="AO641" r:id="rId2379" xr:uid="{6A3E9C87-329E-450A-A8F6-D2C4EB6ECAD5}"/>
    <hyperlink ref="AO642" r:id="rId2380" xr:uid="{12800876-D023-4D85-BD5D-6598BA4AABA6}"/>
    <hyperlink ref="AO643" r:id="rId2381" xr:uid="{F922B1A2-5655-4541-8ABF-F0834828EF62}"/>
    <hyperlink ref="AO644" r:id="rId2382" xr:uid="{C99554CD-0BA9-42B8-8B65-06B7E109DACF}"/>
    <hyperlink ref="AO645" r:id="rId2383" xr:uid="{3C07CDDD-827A-4932-B560-8938FFD2170B}"/>
    <hyperlink ref="AO646" r:id="rId2384" xr:uid="{D8060EE1-C477-4BC5-86FA-48B4678467D5}"/>
    <hyperlink ref="AO647" r:id="rId2385" xr:uid="{3C893826-8405-42A4-A03F-39CDE6B86B4A}"/>
    <hyperlink ref="AO648" r:id="rId2386" xr:uid="{BCC3C500-F8C5-4110-8073-9B66E321D5E7}"/>
    <hyperlink ref="AO649" r:id="rId2387" xr:uid="{07572EDE-0537-40EF-9D72-A3877C6AB44A}"/>
    <hyperlink ref="AO650" r:id="rId2388" xr:uid="{B863C8C8-4C66-4CDF-91E3-56CBBB4BCCC7}"/>
    <hyperlink ref="AO651" r:id="rId2389" xr:uid="{9CE1DE91-D5E5-4399-84AA-8CF3CDA6BF18}"/>
    <hyperlink ref="AO652" r:id="rId2390" xr:uid="{116CAB73-7FBE-4803-AC36-682C341B8DE7}"/>
    <hyperlink ref="AO653" r:id="rId2391" xr:uid="{8ECAB143-7E76-4FE1-B9EE-EF1F9D8DE2D6}"/>
    <hyperlink ref="AO654" r:id="rId2392" xr:uid="{C967FD6F-3DD4-486C-92BE-D5D0AA927113}"/>
    <hyperlink ref="AO655" r:id="rId2393" xr:uid="{4BBC6C28-0F3E-4443-90F1-D3F8FE2213FE}"/>
    <hyperlink ref="AO656" r:id="rId2394" xr:uid="{34DC862C-A671-47CA-A791-A6AF8400007D}"/>
    <hyperlink ref="AO657" r:id="rId2395" xr:uid="{4173A3ED-25BA-4B73-8582-FBB274D6CB94}"/>
    <hyperlink ref="AO658" r:id="rId2396" xr:uid="{43DBFBA8-D870-4520-86FF-8AD45E60EBBC}"/>
    <hyperlink ref="AO659" r:id="rId2397" xr:uid="{9D83B585-E375-4B63-9DAC-6DFD209E40FE}"/>
    <hyperlink ref="AO660" r:id="rId2398" xr:uid="{A8BBC5BC-3B6B-4F5E-B4B9-6AE06F09C755}"/>
    <hyperlink ref="AO661" r:id="rId2399" xr:uid="{8CC0B703-1DFD-494A-8759-B48E3E0AEA59}"/>
    <hyperlink ref="AO662" r:id="rId2400" xr:uid="{50AE48CF-796E-4D1F-9EE0-5F44F435EEE6}"/>
    <hyperlink ref="AO663" r:id="rId2401" xr:uid="{267E6483-6B31-474C-9A25-7A1CF3768236}"/>
    <hyperlink ref="AO664" r:id="rId2402" xr:uid="{79AAFF71-79AB-4A1F-A13B-1D45254DFDCB}"/>
    <hyperlink ref="AO665" r:id="rId2403" xr:uid="{7F3783D2-8E77-46D0-A873-748D97F0B88D}"/>
    <hyperlink ref="AO666" r:id="rId2404" xr:uid="{02D69C8F-2E8F-4593-ABD0-580F0F589E88}"/>
    <hyperlink ref="AO667" r:id="rId2405" xr:uid="{069FD914-696A-4A24-894B-437200464BBC}"/>
    <hyperlink ref="AO668" r:id="rId2406" xr:uid="{6D4BAD84-6BBB-4D2E-A6F6-91AD69277EC1}"/>
    <hyperlink ref="AO669" r:id="rId2407" xr:uid="{80CF1728-9D34-4562-B5E7-AEE41A812337}"/>
    <hyperlink ref="AO670" r:id="rId2408" xr:uid="{0F6AC1FE-387C-4675-ABFC-EB5C1B86FC2A}"/>
    <hyperlink ref="AO671" r:id="rId2409" xr:uid="{B68252B8-CEFD-49DA-8766-B32CF09519C0}"/>
    <hyperlink ref="AO672" r:id="rId2410" xr:uid="{9D58F58C-6DBC-4289-B0B5-7A126A82CC46}"/>
    <hyperlink ref="AO673" r:id="rId2411" xr:uid="{A39C00A3-80F7-4E90-9E25-C441AE4B1692}"/>
    <hyperlink ref="AO674" r:id="rId2412" xr:uid="{3F75BD1E-46A0-44D1-9069-1EB3CFC6BF0C}"/>
    <hyperlink ref="AO675" r:id="rId2413" xr:uid="{7C6A2CAD-50D9-4C02-B04C-7735AC3D211F}"/>
    <hyperlink ref="AO676" r:id="rId2414" xr:uid="{6238ABBB-B95E-46D7-8C5A-1F1A89F0BC2F}"/>
    <hyperlink ref="AO677" r:id="rId2415" xr:uid="{4782AD7D-55DA-4305-A23B-2F8BE1C7AA6D}"/>
    <hyperlink ref="AO678" r:id="rId2416" xr:uid="{1B962B46-455A-4767-9248-92AD5120358A}"/>
    <hyperlink ref="AO679" r:id="rId2417" xr:uid="{A3D290D1-29C7-4F3D-8D77-EF8A6D23C672}"/>
    <hyperlink ref="AO680" r:id="rId2418" xr:uid="{254B6D28-4ECC-463F-B51E-E9985E449C50}"/>
    <hyperlink ref="AO681" r:id="rId2419" xr:uid="{DA5AFA08-53DF-4676-B31B-6F9B2FEDB555}"/>
    <hyperlink ref="AO682" r:id="rId2420" xr:uid="{52B44DD0-EC12-4C03-804C-1A244141B946}"/>
    <hyperlink ref="AO683" r:id="rId2421" xr:uid="{4802B0F1-0DB8-44CE-ABBA-79046C0EDF12}"/>
    <hyperlink ref="AO684" r:id="rId2422" xr:uid="{04249DF1-A7F4-4E9C-9282-A33020C3B2BD}"/>
    <hyperlink ref="AO685" r:id="rId2423" xr:uid="{5B516024-29DD-4C2F-B510-EC04E4D1A0FE}"/>
    <hyperlink ref="AO686" r:id="rId2424" xr:uid="{033CC377-18FB-4332-A053-D7A3558A6FBE}"/>
    <hyperlink ref="AO687" r:id="rId2425" xr:uid="{FCC6CEC8-FB8C-4267-BA54-F415CFBE239C}"/>
    <hyperlink ref="AO688" r:id="rId2426" xr:uid="{8D8CC57C-5C84-4557-9A3F-19325DE77659}"/>
    <hyperlink ref="AO689" r:id="rId2427" xr:uid="{8FC35F15-4AEC-4AF9-806F-3E32187C8BA8}"/>
    <hyperlink ref="AO690" r:id="rId2428" xr:uid="{5A8D487F-03A7-4451-B97C-1071781A2C76}"/>
    <hyperlink ref="AO691" r:id="rId2429" xr:uid="{C2C02AA9-B1DB-428F-B953-80B80744B49F}"/>
    <hyperlink ref="AO692" r:id="rId2430" xr:uid="{63E72077-CC4C-490D-AD2F-CC85F59E4EFA}"/>
    <hyperlink ref="AO693" r:id="rId2431" xr:uid="{F46D7CF3-C2C3-4DDE-B9EA-EACD946C7881}"/>
    <hyperlink ref="AO694" r:id="rId2432" xr:uid="{96437B31-DAFE-4165-B77C-B37F3755A60B}"/>
    <hyperlink ref="AO695" r:id="rId2433" xr:uid="{ACC6E036-C118-426E-B900-2FC1DE4C68AC}"/>
    <hyperlink ref="AO696" r:id="rId2434" xr:uid="{9DD7CA18-3051-430E-A6A1-98A3CABF3487}"/>
    <hyperlink ref="AO697" r:id="rId2435" xr:uid="{97B97B9D-F5FE-4573-92CF-84D5D591B799}"/>
    <hyperlink ref="AO698" r:id="rId2436" xr:uid="{60C5E4D4-8106-4877-8BB8-CAD2A97202D7}"/>
    <hyperlink ref="AO699" r:id="rId2437" xr:uid="{4FC2DB79-7A6A-4EA8-AAE3-92BFDF82B705}"/>
    <hyperlink ref="AO700" r:id="rId2438" xr:uid="{782F2B56-4DEA-41FC-8301-511FAF943E09}"/>
    <hyperlink ref="AO701" r:id="rId2439" xr:uid="{0DA91A3C-F762-48C8-A612-892C5EF24CFB}"/>
    <hyperlink ref="AO702" r:id="rId2440" xr:uid="{76F9C50E-D744-490D-B62B-7F18F64A9A9D}"/>
    <hyperlink ref="AO703" r:id="rId2441" xr:uid="{FEFD97C6-F275-485C-A942-40184CFC7D8B}"/>
    <hyperlink ref="AO704" r:id="rId2442" xr:uid="{E92C38B6-51DD-42E2-BC9E-1787EA0BEC0B}"/>
    <hyperlink ref="AO705" r:id="rId2443" xr:uid="{278CBD63-3CF6-42E6-9946-44B6C5EA99B7}"/>
    <hyperlink ref="AO706" r:id="rId2444" xr:uid="{D4436109-CA80-459D-92F2-6AC9491B0617}"/>
    <hyperlink ref="AO707" r:id="rId2445" xr:uid="{47741A5A-97EB-46D3-959B-36BFA7C3196E}"/>
    <hyperlink ref="AO708" r:id="rId2446" xr:uid="{AA367C40-47F1-427F-B556-7F13C0053ABB}"/>
    <hyperlink ref="AO709" r:id="rId2447" xr:uid="{F408A266-9376-4762-8157-73109A8CDE26}"/>
    <hyperlink ref="AO710" r:id="rId2448" xr:uid="{CBC5D09A-C9E6-4F2D-8D00-04721122A40A}"/>
    <hyperlink ref="AO711" r:id="rId2449" xr:uid="{5A06518E-4205-4D22-A37B-399439A656DA}"/>
    <hyperlink ref="AO712" r:id="rId2450" xr:uid="{B3F38060-76BB-473A-9196-F7C6F98EE54E}"/>
    <hyperlink ref="AO713" r:id="rId2451" xr:uid="{D000FDA8-626C-4A4F-8BE6-7803697CF7BB}"/>
    <hyperlink ref="AO714" r:id="rId2452" xr:uid="{A7A1C440-275E-4554-A78A-BD1AA02C16B7}"/>
    <hyperlink ref="AO715" r:id="rId2453" xr:uid="{D06543EB-2111-483F-9824-1B73D840FA10}"/>
    <hyperlink ref="AO716" r:id="rId2454" xr:uid="{B21FA971-544A-4A70-BC10-A4E83F87E949}"/>
    <hyperlink ref="AO717" r:id="rId2455" xr:uid="{F330E78C-450D-40F6-8C5B-DDE1F7DE2A93}"/>
    <hyperlink ref="AO718" r:id="rId2456" xr:uid="{97B7DDF9-9F67-40BD-9ED2-5A8FDCA05FA1}"/>
    <hyperlink ref="AO719" r:id="rId2457" xr:uid="{D29777C7-2391-464E-A868-24D6F9EE3A3A}"/>
    <hyperlink ref="AO720" r:id="rId2458" xr:uid="{93E7C1BE-444A-4701-BD3F-EC75DED0C501}"/>
    <hyperlink ref="AO721" r:id="rId2459" xr:uid="{342AEE64-599B-49A1-9D07-51D95C934E1B}"/>
    <hyperlink ref="AO722" r:id="rId2460" xr:uid="{F81DED7E-D171-4B77-A708-41DE97BB6A2E}"/>
    <hyperlink ref="AO723" r:id="rId2461" xr:uid="{C3FC5485-F671-4D61-9DEA-F11A2EC8D092}"/>
    <hyperlink ref="AO724" r:id="rId2462" xr:uid="{CC913A03-27BB-4175-8DB1-7AE20880476B}"/>
    <hyperlink ref="AO725" r:id="rId2463" xr:uid="{FE5DA93D-4F7C-49DA-A763-AEEDFE01A4E9}"/>
    <hyperlink ref="AO726" r:id="rId2464" xr:uid="{E54B6C47-FF71-4706-BFA6-A82B72E7F90D}"/>
    <hyperlink ref="AO727" r:id="rId2465" xr:uid="{0D9CB1E3-5A87-45EC-8F4D-E3B8804340A1}"/>
    <hyperlink ref="AO728" r:id="rId2466" xr:uid="{BC60A288-C9E6-4AA6-B2A0-C3536964A3E8}"/>
    <hyperlink ref="AO729" r:id="rId2467" xr:uid="{00C336DE-D9A2-4BF5-A8E3-301F2E1D3479}"/>
    <hyperlink ref="AO730" r:id="rId2468" xr:uid="{69B82E3F-7EB0-4E65-9879-7B1C171463DF}"/>
    <hyperlink ref="AO731" r:id="rId2469" xr:uid="{024A25FB-F17C-4326-95E0-FCAD502D341B}"/>
    <hyperlink ref="AO732" r:id="rId2470" xr:uid="{226CCA31-4BAF-4528-A948-0DC83CBA9C04}"/>
    <hyperlink ref="AO733" r:id="rId2471" xr:uid="{5CBA0254-901E-4FC8-8A75-B4390AD8AA88}"/>
    <hyperlink ref="AO734" r:id="rId2472" xr:uid="{BFC840DC-25A2-4A28-B4EA-9FDB36E55407}"/>
    <hyperlink ref="AO735" r:id="rId2473" xr:uid="{242998AF-C364-456B-B1E1-D3B688CA8612}"/>
    <hyperlink ref="AO736" r:id="rId2474" xr:uid="{9CDBDEE4-494B-4B3C-887C-4B820A9F8D36}"/>
    <hyperlink ref="AO737" r:id="rId2475" xr:uid="{C053DCB6-07A2-4593-9525-EE44E1CCBB1F}"/>
    <hyperlink ref="AO738" r:id="rId2476" xr:uid="{09E8B9F0-0124-4FD0-AA34-3DA3D0D8D050}"/>
    <hyperlink ref="AO739" r:id="rId2477" xr:uid="{50C71D5A-7E45-4D2E-8C26-6F35820FB328}"/>
    <hyperlink ref="AO740" r:id="rId2478" xr:uid="{B0FF9BF0-ADB4-4BDC-927A-4B544DCA5280}"/>
    <hyperlink ref="AO741" r:id="rId2479" xr:uid="{BAA8F551-7DF6-46F4-B9C8-77C3F1ADD74E}"/>
    <hyperlink ref="AO742" r:id="rId2480" xr:uid="{9F53470E-0DA8-4AE8-812E-CA3CFE2BB1A2}"/>
    <hyperlink ref="AO743" r:id="rId2481" xr:uid="{8867EAB6-C13B-46B1-BE33-1DD68D79DC03}"/>
    <hyperlink ref="AO744" r:id="rId2482" xr:uid="{A4C5E390-A3A3-475B-B09A-66BE4F5DC916}"/>
    <hyperlink ref="AO745" r:id="rId2483" xr:uid="{92FBB582-0CE9-43AA-92A6-B96298F1E525}"/>
    <hyperlink ref="AO746" r:id="rId2484" xr:uid="{685CDA15-465B-439A-BBDC-84F47B32952E}"/>
    <hyperlink ref="AO747" r:id="rId2485" xr:uid="{7DB5B28E-9583-43F0-9DF5-2ECDCE12BD9C}"/>
    <hyperlink ref="AO748" r:id="rId2486" xr:uid="{1B39A59B-1D49-43D2-8BAE-24C0D3FADD8C}"/>
    <hyperlink ref="AO749" r:id="rId2487" xr:uid="{15D29DA2-80B2-4002-A92C-27B4DCD5EFF5}"/>
    <hyperlink ref="AO750" r:id="rId2488" xr:uid="{EEB1635A-3E63-47A4-A177-B686224AF9DF}"/>
    <hyperlink ref="AO751" r:id="rId2489" xr:uid="{7231936B-A279-4118-ABD8-C59C624FB2E0}"/>
    <hyperlink ref="AO752" r:id="rId2490" xr:uid="{49144B0D-B89B-4434-A999-2D31E8C43CE1}"/>
    <hyperlink ref="AO753" r:id="rId2491" xr:uid="{37CE5C85-EE8B-47F1-B3EC-1BD5270CE0D4}"/>
    <hyperlink ref="AO754" r:id="rId2492" xr:uid="{70642F63-A140-4230-B0C9-4B49DB8F9395}"/>
    <hyperlink ref="AO755" r:id="rId2493" xr:uid="{71B429FA-1EAA-4A34-B49B-8735716662FD}"/>
    <hyperlink ref="AO756" r:id="rId2494" xr:uid="{D051F398-9551-4C68-B3C1-AB5943972427}"/>
    <hyperlink ref="AO757" r:id="rId2495" xr:uid="{6A4E3103-A3EF-4622-8FD2-95265207EF31}"/>
    <hyperlink ref="AO758" r:id="rId2496" xr:uid="{C805CC87-1EA1-4DF1-97B6-816255A5BE67}"/>
    <hyperlink ref="AO759" r:id="rId2497" xr:uid="{1B9C0493-228F-468C-AF25-9456497F8694}"/>
    <hyperlink ref="AO760" r:id="rId2498" xr:uid="{2A7939A8-9351-482F-8798-CAFE2AF655D6}"/>
    <hyperlink ref="AO761" r:id="rId2499" xr:uid="{EF525349-603F-4EC8-8416-912ECC218218}"/>
    <hyperlink ref="AO762" r:id="rId2500" xr:uid="{C9F6EE0A-0AC4-4FAF-A1B7-B182567607DA}"/>
    <hyperlink ref="AO763" r:id="rId2501" xr:uid="{9A92458D-661A-4DE3-84CA-6DB0BE1989FC}"/>
    <hyperlink ref="AO764" r:id="rId2502" xr:uid="{5D64B55D-D62E-464D-A3D4-26F151D2D722}"/>
    <hyperlink ref="AO765" r:id="rId2503" xr:uid="{148AD85F-7E46-4AD1-9195-3198DDFB536D}"/>
    <hyperlink ref="AO766" r:id="rId2504" xr:uid="{EB69211D-AF2B-49E0-9944-4963A0DE3C8F}"/>
    <hyperlink ref="AO767" r:id="rId2505" xr:uid="{B8895E0A-6783-4B27-ABD1-8AD2E049440B}"/>
    <hyperlink ref="AO768" r:id="rId2506" xr:uid="{3E214706-F212-4AE3-A3C3-D9BA7CA71024}"/>
    <hyperlink ref="AO769" r:id="rId2507" xr:uid="{FBF620CB-0375-4640-806B-728381BDE975}"/>
    <hyperlink ref="AO770" r:id="rId2508" xr:uid="{FCB51E64-7BDE-4579-88ED-A3C7F6121F92}"/>
    <hyperlink ref="AO771" r:id="rId2509" xr:uid="{39EAEF58-D255-40F5-A493-8CA41F91727E}"/>
    <hyperlink ref="AO772" r:id="rId2510" xr:uid="{EF7039C8-0AE6-4C5C-B500-69BF1BE50BF5}"/>
    <hyperlink ref="AO773" r:id="rId2511" xr:uid="{4C083E34-93C4-4536-BAE4-BE40A0F475A5}"/>
    <hyperlink ref="AO774" r:id="rId2512" xr:uid="{D262FBE2-67E1-49AE-95C5-B777A141BDFB}"/>
    <hyperlink ref="AO775" r:id="rId2513" xr:uid="{886DEE9D-EB4B-4FFE-9D3B-BB90212402AC}"/>
    <hyperlink ref="AO776" r:id="rId2514" xr:uid="{FC1FD081-CF08-4226-9E29-31892B750290}"/>
    <hyperlink ref="AO777" r:id="rId2515" xr:uid="{F596C140-8E07-46DD-BA56-BB922918D7B9}"/>
    <hyperlink ref="AO778" r:id="rId2516" xr:uid="{5CA6397F-2785-4E57-AAA1-ABBE66A12F7C}"/>
    <hyperlink ref="AO779" r:id="rId2517" xr:uid="{62074DEB-A862-47BD-81ED-B59C3DF85314}"/>
    <hyperlink ref="AO780" r:id="rId2518" xr:uid="{524F51C7-3B83-4F62-BF32-329B8FBF5298}"/>
    <hyperlink ref="AO781" r:id="rId2519" xr:uid="{8E911940-EDE6-4F41-B9AE-F44234D34A08}"/>
    <hyperlink ref="AO782" r:id="rId2520" xr:uid="{6C239B0C-14C7-48A5-A996-1D5CD2DC35DE}"/>
    <hyperlink ref="AO783" r:id="rId2521" xr:uid="{27BF4E2F-8CBC-49E0-B061-D92FD5822919}"/>
    <hyperlink ref="AO784" r:id="rId2522" xr:uid="{6F635725-BDD0-4371-BD27-364B94325505}"/>
    <hyperlink ref="AO785" r:id="rId2523" xr:uid="{D85B7F0F-D6AB-4AA1-A22B-E14183DB7AB1}"/>
    <hyperlink ref="AO786" r:id="rId2524" xr:uid="{C46601BE-5D63-40B5-8208-A10F4D290760}"/>
    <hyperlink ref="AO787" r:id="rId2525" xr:uid="{CEC6AEB7-8FB1-4F32-B5EE-E325F043E0EC}"/>
    <hyperlink ref="AO788" r:id="rId2526" xr:uid="{32EF17B7-F726-4B3D-9BFC-69D8E93BA122}"/>
    <hyperlink ref="AO789" r:id="rId2527" xr:uid="{ECEAE507-9C6D-4581-A19E-6AEE2310889A}"/>
    <hyperlink ref="AO790" r:id="rId2528" xr:uid="{32F4FE51-F43A-4EC3-A101-14FE54CC074B}"/>
    <hyperlink ref="AO791" r:id="rId2529" xr:uid="{1CCDF0DF-A820-4F18-8BC1-EDECE9AF06A8}"/>
    <hyperlink ref="AO792" r:id="rId2530" xr:uid="{0F9EF208-9248-4780-A2ED-65EF83CA4F26}"/>
    <hyperlink ref="AO793" r:id="rId2531" xr:uid="{B0EFFBB8-0A2D-4250-A0D1-30CC20BB6388}"/>
    <hyperlink ref="AO794" r:id="rId2532" xr:uid="{9E5A6466-1749-425E-92BF-6CC8D9D40B09}"/>
    <hyperlink ref="AO795" r:id="rId2533" xr:uid="{D1276C17-5838-4F59-95DE-1F477A9E4BB0}"/>
    <hyperlink ref="AO796" r:id="rId2534" xr:uid="{2D0F17A6-AA5A-4678-B2CD-46DABF81CABA}"/>
    <hyperlink ref="AO797" r:id="rId2535" xr:uid="{5FC6F7E9-20CA-470A-B70E-FE1474CE4525}"/>
    <hyperlink ref="AO798" r:id="rId2536" xr:uid="{4E6F855A-0CA0-49E7-B0A9-68D19DBCBD33}"/>
    <hyperlink ref="AO799" r:id="rId2537" xr:uid="{3010DE47-9D2D-4D24-95B2-25FBB5CAA31E}"/>
    <hyperlink ref="AO800" r:id="rId2538" xr:uid="{50BA264D-5164-4912-8C2B-99ADD45AF622}"/>
    <hyperlink ref="AO801" r:id="rId2539" xr:uid="{E4844915-F8C9-4D63-820F-1DDFFCBB0618}"/>
    <hyperlink ref="AO802" r:id="rId2540" xr:uid="{C158B2FB-2E20-4EEE-95AD-DF3FE5D1B3B1}"/>
    <hyperlink ref="AO803" r:id="rId2541" xr:uid="{D9BA57E6-BE4A-458E-88E0-B0F590BE7E59}"/>
    <hyperlink ref="AO804" r:id="rId2542" xr:uid="{A360087E-94B7-45B4-9165-FAB5C6CC586B}"/>
    <hyperlink ref="AO805" r:id="rId2543" xr:uid="{F5256C75-AC51-4637-99B7-8222562ABCFE}"/>
    <hyperlink ref="AO806" r:id="rId2544" xr:uid="{11214504-3840-424E-B591-7FD47A6C1948}"/>
    <hyperlink ref="AO807" r:id="rId2545" xr:uid="{E179610E-A416-4C3C-B550-061461AD1D03}"/>
    <hyperlink ref="AO808" r:id="rId2546" xr:uid="{FDBA66D7-4223-45B4-9C40-92B0BA5CFFB2}"/>
    <hyperlink ref="AO809" r:id="rId2547" xr:uid="{9FD83A72-2D8B-4FDE-B235-01031F885881}"/>
    <hyperlink ref="AO810" r:id="rId2548" xr:uid="{91F80102-3CA4-4602-ADEB-CB2A6EB6F24B}"/>
    <hyperlink ref="AO811" r:id="rId2549" xr:uid="{8D0FC2B5-0929-4B04-900F-D3E8F30E2BEA}"/>
    <hyperlink ref="AO812" r:id="rId2550" xr:uid="{CA222199-E4A3-4CD5-9E6F-7E606912313F}"/>
    <hyperlink ref="AO813" r:id="rId2551" xr:uid="{53202C6D-D282-4AC4-8C91-F450B345F822}"/>
    <hyperlink ref="AO814" r:id="rId2552" xr:uid="{7D14389F-3D0D-488C-BE30-837394ADFB55}"/>
    <hyperlink ref="AO815" r:id="rId2553" xr:uid="{38BB7B1F-9A4A-4858-9D60-0DBB25961EEB}"/>
    <hyperlink ref="AO816" r:id="rId2554" xr:uid="{38933F77-3BAB-46B7-9A3C-6270F36BD639}"/>
    <hyperlink ref="AO817" r:id="rId2555" xr:uid="{9E632741-A76E-4F93-AF8B-76785EFF3A93}"/>
    <hyperlink ref="AO818" r:id="rId2556" xr:uid="{AF5412AF-3A0F-415E-974F-5FEB891AE5E6}"/>
    <hyperlink ref="AO819" r:id="rId2557" xr:uid="{22DACB5C-EBCA-4A99-B7EA-2731A37C026C}"/>
    <hyperlink ref="AO820" r:id="rId2558" xr:uid="{F20738B1-41DF-47A5-8750-762C0F3D4758}"/>
    <hyperlink ref="AO821" r:id="rId2559" xr:uid="{867BDF6E-1D99-4710-BFE7-402FCAA8933D}"/>
    <hyperlink ref="AO822" r:id="rId2560" xr:uid="{5FC922E5-50D1-4359-95FC-B20B96B7E7F9}"/>
    <hyperlink ref="AO823" r:id="rId2561" xr:uid="{DD45165B-7C9F-403F-9954-2514C10ADA48}"/>
    <hyperlink ref="AO824" r:id="rId2562" xr:uid="{FD983CA9-B02D-4820-986E-3A52AB4D0FEE}"/>
    <hyperlink ref="AO825" r:id="rId2563" xr:uid="{20CEFC47-F8D9-442E-B57A-6ABD60EEFA41}"/>
    <hyperlink ref="AO826" r:id="rId2564" xr:uid="{3AB8E71F-9CBE-4226-8E61-C4432A1BEBA6}"/>
    <hyperlink ref="AO827" r:id="rId2565" xr:uid="{4C5FEB25-4478-47A4-9201-D5ACDBF4D17F}"/>
    <hyperlink ref="AO828" r:id="rId2566" xr:uid="{9ED2BCB4-BAD4-4CDD-8292-2D852D13CD1E}"/>
    <hyperlink ref="AO829" r:id="rId2567" xr:uid="{EAC7D308-11E4-4496-B873-C711EFB17F19}"/>
    <hyperlink ref="AO830" r:id="rId2568" xr:uid="{0310AD7F-CA53-42E3-91BC-5876F9AA7327}"/>
    <hyperlink ref="AO831" r:id="rId2569" xr:uid="{4B5AF923-56D9-40D9-8312-99388B6CD44A}"/>
    <hyperlink ref="AO832" r:id="rId2570" xr:uid="{96CB4D53-0CA6-454F-8442-87A4D2A4D3D6}"/>
    <hyperlink ref="AO833" r:id="rId2571" xr:uid="{D96BC464-A3B5-4F22-BDEF-596B52B5316A}"/>
    <hyperlink ref="AO834" r:id="rId2572" xr:uid="{E4AEC4C9-AB16-40D0-ACFC-DD18C6BB9A3E}"/>
    <hyperlink ref="AO835" r:id="rId2573" xr:uid="{55A7F7C4-E974-4BA2-B005-80D6A42A5A41}"/>
    <hyperlink ref="AO836" r:id="rId2574" xr:uid="{5FDA847B-7805-4493-84E9-7F590CD5B4DA}"/>
    <hyperlink ref="AO837" r:id="rId2575" xr:uid="{AFE67491-27E8-4776-8B45-A760F4C0A977}"/>
    <hyperlink ref="AO838" r:id="rId2576" xr:uid="{B13D9F5B-4BFA-4978-B03F-F507A9204CD5}"/>
    <hyperlink ref="AO839" r:id="rId2577" xr:uid="{60D6F9BB-E0CF-4709-BF7A-28AF4E940E6D}"/>
    <hyperlink ref="AO840" r:id="rId2578" xr:uid="{2A83E4DE-58CD-4EF5-BD0A-9BED503656FA}"/>
    <hyperlink ref="AO841" r:id="rId2579" xr:uid="{55945A4E-83F2-400F-966A-444947C429D0}"/>
    <hyperlink ref="AO842" r:id="rId2580" xr:uid="{ED2EDB0B-6E0A-4200-B733-46B73E874E6F}"/>
    <hyperlink ref="AO843" r:id="rId2581" xr:uid="{03F39561-DB62-4489-97B0-EA7C0E9AF8AC}"/>
    <hyperlink ref="AO844" r:id="rId2582" xr:uid="{344418BF-FD9A-4802-A7C6-8D4EADBBFA27}"/>
    <hyperlink ref="AO845" r:id="rId2583" xr:uid="{93AC96D1-97BC-4262-B34D-98085EAEC291}"/>
    <hyperlink ref="AO846" r:id="rId2584" xr:uid="{FA0EE09B-7916-4135-A408-D0C34AD96148}"/>
    <hyperlink ref="AO847" r:id="rId2585" xr:uid="{6986745C-E455-4EF9-B4A3-9148EC74E4D8}"/>
    <hyperlink ref="AO848" r:id="rId2586" xr:uid="{E04386A0-4A52-4908-951A-2C4B4FAC51CD}"/>
    <hyperlink ref="AO849" r:id="rId2587" xr:uid="{FC32499E-4648-4F81-AD78-1BFC14D1C693}"/>
    <hyperlink ref="AO850" r:id="rId2588" xr:uid="{1111C11C-451E-4EFC-B72F-27DA3AD4A708}"/>
    <hyperlink ref="AO851" r:id="rId2589" xr:uid="{ADCB1DF3-12A7-4AA5-8E9A-A67A9B4E81A1}"/>
    <hyperlink ref="AO852" r:id="rId2590" xr:uid="{02291021-AA92-48C8-86F7-18A3686934F5}"/>
    <hyperlink ref="AO853" r:id="rId2591" xr:uid="{BEB775B9-6E14-4964-80C4-6F23BD7C10BB}"/>
    <hyperlink ref="AO854" r:id="rId2592" xr:uid="{DA1256CD-53E4-42D2-AECD-157ED352E1AD}"/>
    <hyperlink ref="AO855" r:id="rId2593" xr:uid="{40AB0289-A0F1-4874-B2EB-BBC4D49073DF}"/>
    <hyperlink ref="AO856" r:id="rId2594" xr:uid="{6E9903DA-BB3F-414A-84E9-DBCE56945DD3}"/>
    <hyperlink ref="AO857" r:id="rId2595" xr:uid="{50C8F4FF-3AF6-440F-9A64-5C7E9D8A80BA}"/>
    <hyperlink ref="AO858" r:id="rId2596" xr:uid="{4F77BDA0-C398-4E5A-A038-2C07F9F056F2}"/>
    <hyperlink ref="AO859" r:id="rId2597" xr:uid="{552A4096-88CA-4F8D-842E-5C1FCBAE0DA5}"/>
    <hyperlink ref="AO860" r:id="rId2598" xr:uid="{0F28FB7E-0B05-4A3B-BF72-C780E0AE926C}"/>
    <hyperlink ref="AO861" r:id="rId2599" xr:uid="{0ACA9F85-2567-4CCF-9C38-BD7D25DAA8EC}"/>
    <hyperlink ref="AO862" r:id="rId2600" xr:uid="{91C750E0-89C1-4B78-9269-1D20A79C99BE}"/>
    <hyperlink ref="AO863" r:id="rId2601" xr:uid="{724FF320-6104-4BB0-9913-4BE8C80648C9}"/>
    <hyperlink ref="AO864" r:id="rId2602" xr:uid="{F69E9777-128F-4B5C-904C-012C4271E7FE}"/>
    <hyperlink ref="AO865" r:id="rId2603" xr:uid="{6C97B2B1-6953-4A6B-B840-317913535398}"/>
    <hyperlink ref="AO866" r:id="rId2604" xr:uid="{E1DE0376-C81A-45F2-A6AC-E56A7B9D504B}"/>
    <hyperlink ref="AO867" r:id="rId2605" xr:uid="{C5564242-F7C4-420C-BB6C-F395F85B3E6C}"/>
    <hyperlink ref="AO868" r:id="rId2606" xr:uid="{4D804725-44A1-424C-8423-93C9AAB1DF24}"/>
    <hyperlink ref="AO869" r:id="rId2607" xr:uid="{D89AC93A-0D74-4A4E-B7D1-E3D1571C6265}"/>
    <hyperlink ref="AO870" r:id="rId2608" xr:uid="{40EDEBD4-0FDF-4A69-A52D-8BE8C839CC5A}"/>
    <hyperlink ref="AO871" r:id="rId2609" xr:uid="{A57099CE-020C-49D6-82C9-8A5AFA7F540B}"/>
    <hyperlink ref="AO872" r:id="rId2610" xr:uid="{F7A8A57B-B908-4860-855F-4C02996C0C58}"/>
    <hyperlink ref="AO873" r:id="rId2611" xr:uid="{586A80D8-4BBE-41A3-80A5-7A6BFE0D863C}"/>
    <hyperlink ref="AO874" r:id="rId2612" xr:uid="{C450E00C-C553-4568-A4F9-F1D7FE6ADC29}"/>
    <hyperlink ref="AO875" r:id="rId2613" xr:uid="{63EA5FE9-D06A-4F6F-84B7-4606AB5F4F54}"/>
    <hyperlink ref="AO876" r:id="rId2614" xr:uid="{B73D9876-AFF0-4CF9-91A5-0ECF48896802}"/>
    <hyperlink ref="AO877" r:id="rId2615" xr:uid="{9D944D89-6868-4B91-873A-84FE292F8993}"/>
    <hyperlink ref="AO878" r:id="rId2616" xr:uid="{D9E91C05-1F52-4E92-92D6-E3F7E22B2EDC}"/>
    <hyperlink ref="AO879" r:id="rId2617" xr:uid="{17D67CA6-0FBD-4A4D-8532-29F6D5DDD902}"/>
    <hyperlink ref="AO880" r:id="rId2618" xr:uid="{06C2CCD2-B7A8-42F9-A295-B962CA15039B}"/>
    <hyperlink ref="AO881" r:id="rId2619" xr:uid="{D6DD8156-F543-44FC-91E2-835473321DBE}"/>
    <hyperlink ref="AO882" r:id="rId2620" xr:uid="{DFDF6763-FA2C-43EB-9872-0BD99C08FBE4}"/>
    <hyperlink ref="AO883" r:id="rId2621" xr:uid="{1FAAD6C0-5020-4865-935F-E52DB6B7EFEA}"/>
    <hyperlink ref="AO884" r:id="rId2622" xr:uid="{89E53521-D524-41CE-AC23-5940A202EC25}"/>
    <hyperlink ref="AO885" r:id="rId2623" xr:uid="{D5B5A5F3-DFAE-4A91-8B8F-8DB596077A76}"/>
    <hyperlink ref="AO886" r:id="rId2624" xr:uid="{EBA9523F-72AA-444F-A1CA-0294CD7018B1}"/>
    <hyperlink ref="AO887" r:id="rId2625" xr:uid="{8F2AC690-0789-4E10-820C-6DFA097723DE}"/>
    <hyperlink ref="AO888" r:id="rId2626" xr:uid="{FBF2230C-839C-4F81-B250-FA07A20BD966}"/>
    <hyperlink ref="AO889" r:id="rId2627" xr:uid="{C2B6414E-9B7C-434B-8672-6AB99D497AC5}"/>
    <hyperlink ref="AO890" r:id="rId2628" xr:uid="{F6EDF758-F8D4-494A-9C03-3F9633E06E4E}"/>
    <hyperlink ref="AO891" r:id="rId2629" xr:uid="{68D4F9DB-4C2B-4863-ABF8-F625BA83C8C8}"/>
    <hyperlink ref="AO892" r:id="rId2630" xr:uid="{DDDCD88B-A175-4AD4-BA65-BFDA402D1DC5}"/>
    <hyperlink ref="AO893" r:id="rId2631" xr:uid="{B422F073-6237-4F25-9378-A34EEA4F9325}"/>
    <hyperlink ref="AO894" r:id="rId2632" xr:uid="{E39EC12D-CE6F-477C-BD47-D1ACC6AEE2E4}"/>
    <hyperlink ref="AO895" r:id="rId2633" xr:uid="{D13CF829-3CA9-47B9-A3C3-71D2D3A5A005}"/>
    <hyperlink ref="AO896" r:id="rId2634" xr:uid="{9F53713F-F843-4A99-854F-AC0FC96C037B}"/>
    <hyperlink ref="AO897" r:id="rId2635" xr:uid="{F7ED11C7-51A9-4C45-B3C4-643D9AFFF042}"/>
    <hyperlink ref="AO898" r:id="rId2636" xr:uid="{99C8DB3B-018B-468B-A9AC-59EABB8F632E}"/>
    <hyperlink ref="AO899" r:id="rId2637" xr:uid="{C4EE0E87-BFED-45C6-9ED7-9BD88350A357}"/>
    <hyperlink ref="AO900" r:id="rId2638" xr:uid="{9E330EA4-5234-4FB5-85C6-4FC801350F99}"/>
    <hyperlink ref="AO901" r:id="rId2639" xr:uid="{CE0D19BE-B867-43B3-BDE5-D8923AF03610}"/>
    <hyperlink ref="AO902" r:id="rId2640" xr:uid="{365B00ED-FD38-4A74-A0BD-F2422ABDA4F7}"/>
    <hyperlink ref="AO903" r:id="rId2641" xr:uid="{9175260B-8ED7-4661-813C-C9CCA2155DE6}"/>
    <hyperlink ref="AO904" r:id="rId2642" xr:uid="{4113E17B-97AC-4390-9B85-6A4E84BB1B99}"/>
    <hyperlink ref="AO905" r:id="rId2643" xr:uid="{F88A702B-ABBC-48E2-9932-868EFC17FC62}"/>
    <hyperlink ref="AO906" r:id="rId2644" xr:uid="{8CB4704E-D1F2-4814-A009-ED52C8B5DFBF}"/>
    <hyperlink ref="AO907" r:id="rId2645" xr:uid="{D6AF8EA0-A010-49D2-9935-ED5C6561B689}"/>
    <hyperlink ref="AO908" r:id="rId2646" xr:uid="{E4B58B55-EC8E-48A8-8842-70A8CDBCA7B4}"/>
    <hyperlink ref="AO909" r:id="rId2647" xr:uid="{132C83E2-2734-4255-88B0-FD2B9249F4E2}"/>
    <hyperlink ref="AO910" r:id="rId2648" xr:uid="{348CBFE7-5BF5-4189-AEFF-7624F2DB02BF}"/>
    <hyperlink ref="AO911" r:id="rId2649" xr:uid="{731BC663-0B21-4137-9AC8-10ED2E705C9C}"/>
    <hyperlink ref="AO912" r:id="rId2650" xr:uid="{78966940-621B-4457-BC20-5EE8489A126C}"/>
    <hyperlink ref="AO913" r:id="rId2651" xr:uid="{81644405-C874-468C-8D5D-6D2BE0962631}"/>
    <hyperlink ref="AO914" r:id="rId2652" xr:uid="{16904E10-8270-49F7-AABC-8767F50AF022}"/>
    <hyperlink ref="AO915" r:id="rId2653" xr:uid="{7CDB0DF9-B6BE-400A-BBEE-B0899F8EECD3}"/>
    <hyperlink ref="AO916" r:id="rId2654" xr:uid="{4BA2E7D1-B9F1-469E-AAD4-87CAC29AF21B}"/>
    <hyperlink ref="AO917" r:id="rId2655" xr:uid="{1B601FCB-B0C0-4A48-9C1A-FA2F7B063208}"/>
    <hyperlink ref="AO918" r:id="rId2656" xr:uid="{A537054E-C77B-40B7-80EB-6BDFB7F2698B}"/>
    <hyperlink ref="AO919" r:id="rId2657" xr:uid="{E9ABA4E8-1E28-41AD-90EA-2705A786C0D3}"/>
    <hyperlink ref="AO920" r:id="rId2658" xr:uid="{AF41A26B-F52D-4D40-A255-374B23F61F4D}"/>
    <hyperlink ref="AO921" r:id="rId2659" xr:uid="{06B7DEEE-0865-45FB-8966-D96B9DAC3957}"/>
    <hyperlink ref="AO922" r:id="rId2660" xr:uid="{04B8D603-EB2E-46B2-A55B-49172ED4C7DD}"/>
    <hyperlink ref="AO923" r:id="rId2661" xr:uid="{B2E9F0CD-C4F9-47E5-9E23-2336FB77C36B}"/>
    <hyperlink ref="AO924" r:id="rId2662" xr:uid="{CFF4E0B4-DD38-4F58-A081-376DB7D47092}"/>
    <hyperlink ref="AO925" r:id="rId2663" xr:uid="{FD070AA7-2ECA-479A-8DE0-6D2C626E548E}"/>
    <hyperlink ref="AO926" r:id="rId2664" xr:uid="{C22FC5AE-CBEA-4ECF-B659-E02907F36457}"/>
    <hyperlink ref="AO927" r:id="rId2665" xr:uid="{5A3B5D26-7BA0-4AD7-A387-418B2E17FE84}"/>
    <hyperlink ref="AO928" r:id="rId2666" xr:uid="{FD0FE05D-F4EA-4B92-A6B0-3D500FD3E6FD}"/>
    <hyperlink ref="AO929" r:id="rId2667" xr:uid="{06C7C7E2-8604-4BAD-92BE-63383D4CA668}"/>
    <hyperlink ref="AO930" r:id="rId2668" xr:uid="{AA2ADE57-6F61-45EC-85BA-7197E88DFB06}"/>
    <hyperlink ref="AO931" r:id="rId2669" xr:uid="{69FC6C89-9B88-4B81-AA4E-D57539435E8F}"/>
    <hyperlink ref="AO932" r:id="rId2670" xr:uid="{B0F09223-E561-424E-9E3C-08E9FCFE9BAC}"/>
    <hyperlink ref="AO933" r:id="rId2671" xr:uid="{44F55A77-A053-43CB-9A47-233589CF6ABB}"/>
    <hyperlink ref="AO934" r:id="rId2672" xr:uid="{4E9FDB51-6508-4302-BF42-D8937B8209CF}"/>
    <hyperlink ref="AO935" r:id="rId2673" xr:uid="{0DF95CD8-FF81-467C-A43D-1AA73DF6FAFB}"/>
    <hyperlink ref="AO936" r:id="rId2674" xr:uid="{550388AF-486E-45F7-AA22-212398424767}"/>
    <hyperlink ref="AO937" r:id="rId2675" xr:uid="{A2C767D1-F59B-451F-AF63-0A1CAAE6D7C8}"/>
    <hyperlink ref="AO938" r:id="rId2676" xr:uid="{BB088F8E-0AC0-49C1-A875-4B7A74865CE7}"/>
    <hyperlink ref="AO939" r:id="rId2677" xr:uid="{9705F8A5-0016-4F8B-88F3-B73169720C05}"/>
    <hyperlink ref="AO940" r:id="rId2678" xr:uid="{5CFF3518-0CBE-4807-AB5B-9EF52D025C56}"/>
    <hyperlink ref="AO941" r:id="rId2679" xr:uid="{8A17FEAA-B019-410E-BDD1-C3450FE1420E}"/>
    <hyperlink ref="AO942" r:id="rId2680" xr:uid="{98B9CB9C-C829-476C-A4E9-C6AADEE6F983}"/>
    <hyperlink ref="AO943" r:id="rId2681" xr:uid="{F095A0B2-9619-4EAC-8135-344CD8ED20E4}"/>
    <hyperlink ref="AO944" r:id="rId2682" xr:uid="{3A6DABBD-5BE1-4E88-9870-FCDAC7D1D753}"/>
    <hyperlink ref="AO945" r:id="rId2683" xr:uid="{3D628270-F797-4984-8F94-3FCC2C955E25}"/>
    <hyperlink ref="AO946" r:id="rId2684" xr:uid="{E430D286-A9DB-4C7D-B1A6-31F1D5525389}"/>
    <hyperlink ref="AO947" r:id="rId2685" xr:uid="{97F1BC09-C739-4040-B458-137FBDEFD183}"/>
    <hyperlink ref="AO948" r:id="rId2686" xr:uid="{BC724836-F714-4AF5-8356-370AAEA98670}"/>
    <hyperlink ref="AO949" r:id="rId2687" xr:uid="{96CF106C-A73D-489B-8E24-DA047DD05902}"/>
    <hyperlink ref="AO950" r:id="rId2688" xr:uid="{243AFA3C-F743-46C1-8477-75A1194B6109}"/>
    <hyperlink ref="AO951" r:id="rId2689" xr:uid="{4B29F34E-EC49-423F-8D2A-CA4022E542E4}"/>
    <hyperlink ref="AO952" r:id="rId2690" xr:uid="{08365189-CE14-4249-9B4A-1C9BC4F77414}"/>
    <hyperlink ref="AO953" r:id="rId2691" xr:uid="{477B7678-5E75-42CA-B230-26D5ACFDBA84}"/>
    <hyperlink ref="AO954" r:id="rId2692" xr:uid="{B7BBD075-A20C-46AC-BE71-3969E6FCC888}"/>
    <hyperlink ref="AO955" r:id="rId2693" xr:uid="{7B15844B-C05F-4253-AE28-2625094B3C59}"/>
    <hyperlink ref="AO956" r:id="rId2694" xr:uid="{81C49756-2AB8-4463-A4C7-B039C32B9421}"/>
    <hyperlink ref="AO957" r:id="rId2695" xr:uid="{116E24B9-AD25-472C-9675-ADF9609DB758}"/>
    <hyperlink ref="AO958" r:id="rId2696" xr:uid="{0FD03FCD-9A23-40E5-AA9B-DD92ED142158}"/>
    <hyperlink ref="AO959" r:id="rId2697" xr:uid="{E615C22A-CE5F-4CC9-A0B5-4894E9B93872}"/>
    <hyperlink ref="AO960" r:id="rId2698" xr:uid="{450048D5-3951-4488-988E-5BE83D39CB03}"/>
    <hyperlink ref="AO961" r:id="rId2699" xr:uid="{34A4B431-9E8B-46D2-8390-095AD16B708D}"/>
    <hyperlink ref="AO962" r:id="rId2700" xr:uid="{13F2C54B-CDE0-4959-B0A9-6934A62F4712}"/>
    <hyperlink ref="AO963" r:id="rId2701" xr:uid="{03A88550-59AB-4104-86BA-9B3F6D0F540A}"/>
    <hyperlink ref="AO964" r:id="rId2702" xr:uid="{BCD60373-981A-444D-AA94-4216EC055B6C}"/>
    <hyperlink ref="AO965" r:id="rId2703" xr:uid="{2EC12D1B-9EE0-4A02-8FA3-71333CCA898D}"/>
    <hyperlink ref="AO966" r:id="rId2704" xr:uid="{AC4B2C8E-1BD1-4A38-8C5C-27C861646260}"/>
    <hyperlink ref="AO967" r:id="rId2705" xr:uid="{EAA0B93D-D7C1-4830-B9CB-18FCC3D6D7FA}"/>
    <hyperlink ref="AO968" r:id="rId2706" xr:uid="{133DADE3-339E-46E7-877C-ED4E31DED34E}"/>
    <hyperlink ref="AO969" r:id="rId2707" xr:uid="{CC2A066A-5966-4455-82E3-5EAE5C3EEA91}"/>
    <hyperlink ref="AO970" r:id="rId2708" xr:uid="{28DD74C1-CBC1-4FEB-9287-A18D6C18370B}"/>
    <hyperlink ref="AO971" r:id="rId2709" xr:uid="{34560E2B-9081-482E-831F-E3E77F8C8578}"/>
    <hyperlink ref="AO972" r:id="rId2710" xr:uid="{E2EE04C7-56A9-4413-AD21-BA5ED7AC075D}"/>
    <hyperlink ref="AO973" r:id="rId2711" xr:uid="{20893937-FC34-4931-940E-9D44CE6FD053}"/>
    <hyperlink ref="AO974" r:id="rId2712" xr:uid="{7702B3AA-FEB9-4719-A693-5DF3439B520A}"/>
    <hyperlink ref="AO975" r:id="rId2713" xr:uid="{C8355E18-88A3-4C17-ADDD-925DCF369110}"/>
    <hyperlink ref="AO976" r:id="rId2714" xr:uid="{C997DDB0-F2DE-4857-B00C-1B482D827B0C}"/>
    <hyperlink ref="AO977" r:id="rId2715" xr:uid="{BF16630B-04CB-47CC-992A-A06D40B54889}"/>
    <hyperlink ref="AO978" r:id="rId2716" xr:uid="{AB85E2C9-4DEF-4E67-A237-047551E35341}"/>
    <hyperlink ref="AO979" r:id="rId2717" xr:uid="{FA18569B-ECF6-4C14-9E5E-CA7B3648E456}"/>
    <hyperlink ref="AO980" r:id="rId2718" xr:uid="{24B90365-BD1E-4D86-B50C-05020AC68B62}"/>
    <hyperlink ref="AO981" r:id="rId2719" xr:uid="{C39C242B-60C9-4174-BDE1-CB204AECA913}"/>
    <hyperlink ref="AO982" r:id="rId2720" xr:uid="{08133F9E-A166-47E3-822D-6546238F5A9A}"/>
    <hyperlink ref="AO983" r:id="rId2721" xr:uid="{5E3883B1-2BAA-4894-B998-66BEE67A97DD}"/>
    <hyperlink ref="AO984" r:id="rId2722" xr:uid="{63F688FD-AE92-431E-9566-E6E0F96CA26F}"/>
    <hyperlink ref="AO985" r:id="rId2723" xr:uid="{574FE3A5-CA5F-4828-9BDC-030CB4401063}"/>
    <hyperlink ref="AO986" r:id="rId2724" xr:uid="{D90DCC40-64EE-48EA-A48C-80798AFBC2C0}"/>
    <hyperlink ref="AO987" r:id="rId2725" xr:uid="{A9304018-18F4-41F9-9025-F38F8BB0002E}"/>
    <hyperlink ref="AO988" r:id="rId2726" xr:uid="{D7AC7876-7B1F-4F63-B5CC-C7F2A04350FE}"/>
    <hyperlink ref="AO989" r:id="rId2727" xr:uid="{4BA7D830-B0A9-405C-9351-BD8A02DCD43A}"/>
    <hyperlink ref="AO990" r:id="rId2728" xr:uid="{503077C1-DCE3-4A3E-A9F8-67612D870025}"/>
    <hyperlink ref="AO991" r:id="rId2729" xr:uid="{8B06DC3C-B79C-46AC-A14F-82D5A80FCE92}"/>
    <hyperlink ref="AO992" r:id="rId2730" xr:uid="{9086592D-5504-4F41-84C1-C740FEECE3CB}"/>
    <hyperlink ref="AO993" r:id="rId2731" xr:uid="{02A29CBF-E732-487E-A2E0-D619AD0712FC}"/>
    <hyperlink ref="AO994" r:id="rId2732" xr:uid="{ED934B28-B6CB-4A87-AD8E-5C23DFC44448}"/>
    <hyperlink ref="AO995" r:id="rId2733" xr:uid="{D50F7FDF-26CC-4D90-B4BA-BF4CFBFD57F5}"/>
    <hyperlink ref="AO996" r:id="rId2734" xr:uid="{ECC196EF-D0D1-47E2-BCC1-261CA1B28F07}"/>
    <hyperlink ref="AO997" r:id="rId2735" xr:uid="{D7ABE286-A8B5-4573-8E91-7EA152889675}"/>
    <hyperlink ref="AO998" r:id="rId2736" xr:uid="{7B12D795-3E28-4E51-A24E-8AA3281508AB}"/>
    <hyperlink ref="AO999" r:id="rId2737" xr:uid="{7351D5A4-91B1-45C9-9C3A-EB4A2825285B}"/>
    <hyperlink ref="AO1000" r:id="rId2738" xr:uid="{7A5C3A59-6E33-42CD-A938-4BCF296451EA}"/>
    <hyperlink ref="AO1001" r:id="rId2739" xr:uid="{6F74F1BF-F869-4DE3-8538-6E3D1A600465}"/>
    <hyperlink ref="AO1002" r:id="rId2740" xr:uid="{9B49ADD4-8E6B-431D-AD32-8CA9D45A0D7F}"/>
    <hyperlink ref="AO1003" r:id="rId2741" xr:uid="{ADE8C089-FCB1-4293-ABBA-6F7F9CF9BA7F}"/>
    <hyperlink ref="AO1004" r:id="rId2742" xr:uid="{71F197A5-F26C-44E7-A74C-AB21DF6FC914}"/>
    <hyperlink ref="AO1005" r:id="rId2743" xr:uid="{E8C35703-8EBD-4286-8904-627804E6059E}"/>
    <hyperlink ref="AO1006" r:id="rId2744" xr:uid="{767E23B7-6F82-4E2C-AB54-F3A533E21C6E}"/>
    <hyperlink ref="AO1007" r:id="rId2745" xr:uid="{D4D7A0AA-13F4-44A0-93C3-EDE48DC0714D}"/>
    <hyperlink ref="AO1008" r:id="rId2746" xr:uid="{FB3AF05D-81DD-4C6A-A178-6E2C734862E7}"/>
    <hyperlink ref="AO1009" r:id="rId2747" xr:uid="{23553E84-EF03-4847-91C6-2204928CCAB7}"/>
    <hyperlink ref="AO1010" r:id="rId2748" xr:uid="{85B53805-0DB1-4ACC-B6E8-D0475A8A2D8C}"/>
    <hyperlink ref="AO1011" r:id="rId2749" xr:uid="{909DF00B-9EBB-4747-8756-02671606D98D}"/>
    <hyperlink ref="AO1012" r:id="rId2750" xr:uid="{F725190C-78F2-44D4-A6A7-1567F91102E1}"/>
    <hyperlink ref="AO1013" r:id="rId2751" xr:uid="{0C4E8465-05AF-4D16-9208-6413C47C0E01}"/>
    <hyperlink ref="AO1014" r:id="rId2752" xr:uid="{1A99D8B1-14A3-4770-B963-3B6C4B2C428B}"/>
    <hyperlink ref="AO1015" r:id="rId2753" xr:uid="{6B026F12-9C80-4977-B20C-FAE18A678B9A}"/>
    <hyperlink ref="AO1016" r:id="rId2754" xr:uid="{4AF53E0F-2D74-42E4-8236-5E9F9983A3B7}"/>
    <hyperlink ref="AO1017" r:id="rId2755" xr:uid="{BCF6A4A4-5189-40AB-8BEB-EF4ADB16B8FE}"/>
    <hyperlink ref="AO1018" r:id="rId2756" xr:uid="{2CD09CE6-465C-4429-AD0F-E0240581B9B0}"/>
    <hyperlink ref="AO1019" r:id="rId2757" xr:uid="{9CB310E9-4770-4C3E-89B8-A7816AD80BF6}"/>
    <hyperlink ref="AO1020" r:id="rId2758" xr:uid="{D1F35B39-1158-4388-A4F0-B3EE9CA2A116}"/>
    <hyperlink ref="AO1021" r:id="rId2759" xr:uid="{AB638FC4-8BF6-44C8-B501-55EC8FD423BF}"/>
    <hyperlink ref="AO1022" r:id="rId2760" xr:uid="{02A2D884-8EF4-42AE-8551-7EAA46C422AD}"/>
    <hyperlink ref="AO1023" r:id="rId2761" xr:uid="{CD21246E-2392-45D3-BC2B-BDDEDCF7103A}"/>
    <hyperlink ref="AO1024" r:id="rId2762" xr:uid="{E49494C6-FFBC-4470-9EEF-25BAD4D1C1A4}"/>
    <hyperlink ref="AO1025" r:id="rId2763" xr:uid="{1042B259-999D-43DB-B5F6-1826BEEC83E3}"/>
    <hyperlink ref="AO1026" r:id="rId2764" xr:uid="{B67051BE-9446-4E0C-BEAF-F6253612BD10}"/>
    <hyperlink ref="AO1027" r:id="rId2765" xr:uid="{505A5900-7786-40C5-8161-2982F3E21A98}"/>
    <hyperlink ref="AO1028" r:id="rId2766" xr:uid="{77220144-2438-4819-B0BC-2531D4C44DE8}"/>
    <hyperlink ref="AO1029" r:id="rId2767" xr:uid="{A609C2D6-9089-419E-8973-D1AF0CD49E72}"/>
    <hyperlink ref="AO1030" r:id="rId2768" xr:uid="{2CDEAE7F-4FBA-4B5E-9337-8E9A921CD9FE}"/>
    <hyperlink ref="AO1031" r:id="rId2769" xr:uid="{0F46377C-A264-4E61-AAC1-9E8BA786220D}"/>
    <hyperlink ref="AO1032" r:id="rId2770" xr:uid="{C5E71B3B-6D39-42A1-BFD3-2865E2C5F6B4}"/>
    <hyperlink ref="AO1033" r:id="rId2771" xr:uid="{BC539FDD-A122-47AA-9D3F-DB66C439EFDC}"/>
    <hyperlink ref="AO1034" r:id="rId2772" xr:uid="{06F0D97A-F611-4F92-AE0E-1ECE031AE283}"/>
    <hyperlink ref="AO1035" r:id="rId2773" xr:uid="{9629C054-0DFE-49CB-95FC-55D4A814853D}"/>
    <hyperlink ref="AO1036" r:id="rId2774" xr:uid="{C4D0FA21-009E-49B9-817E-908A694106F4}"/>
    <hyperlink ref="AO1037" r:id="rId2775" xr:uid="{95F5E14E-1343-4D3D-A9D1-83D0E600F08C}"/>
    <hyperlink ref="AO1038" r:id="rId2776" xr:uid="{E6535B0B-AF8F-4371-9DB7-132E3907B735}"/>
    <hyperlink ref="AO1039" r:id="rId2777" xr:uid="{C5BD938D-42F6-4F94-9C11-E865D63D4B79}"/>
    <hyperlink ref="AO1040" r:id="rId2778" xr:uid="{AB055750-7CC6-4F6F-BF92-BB8BCA83FA64}"/>
    <hyperlink ref="AO1041" r:id="rId2779" xr:uid="{2E191A6B-6BD9-4A3C-9095-5F13BA99E606}"/>
    <hyperlink ref="AO1042" r:id="rId2780" xr:uid="{05EC8E92-D090-4E43-9996-62D6CB6F64CA}"/>
    <hyperlink ref="AO1043" r:id="rId2781" xr:uid="{C713F636-C853-4E67-9594-FDF1CA5BCBBF}"/>
    <hyperlink ref="AO1044" r:id="rId2782" xr:uid="{760065CA-9974-4E92-A142-43517EBC4DC5}"/>
    <hyperlink ref="AO1045" r:id="rId2783" xr:uid="{DD7E4FB2-6E42-4DCF-9644-BE94BF9A4AC7}"/>
    <hyperlink ref="AO1046" r:id="rId2784" xr:uid="{82A84CA2-2EA1-4ED2-8373-5B5B61FD5A11}"/>
    <hyperlink ref="AO1047" r:id="rId2785" xr:uid="{89759B47-1DC8-48FE-9AA6-B5C3D84BDE45}"/>
    <hyperlink ref="AO1048" r:id="rId2786" xr:uid="{8B566946-542C-4B2C-B0E1-58E5F131C0D6}"/>
    <hyperlink ref="AO1049" r:id="rId2787" xr:uid="{29B31E5F-5A62-45B4-AEC0-D8382EB412B1}"/>
    <hyperlink ref="AO1050" r:id="rId2788" xr:uid="{21202667-F7A7-4223-99F2-84C77793117C}"/>
    <hyperlink ref="AO1051" r:id="rId2789" xr:uid="{6D3751D4-8B08-4960-A724-F1CDE9AAD1B5}"/>
    <hyperlink ref="AO1052" r:id="rId2790" xr:uid="{22C46811-A57E-49E4-B4C5-1BC536C86C6D}"/>
    <hyperlink ref="AO1053" r:id="rId2791" xr:uid="{6DD1F564-1101-4C43-B6F4-29C7D950A68A}"/>
    <hyperlink ref="AO1054" r:id="rId2792" xr:uid="{71CAC695-EFA6-4345-BB55-1ED73B521C94}"/>
    <hyperlink ref="AO1055" r:id="rId2793" xr:uid="{2E669D9F-26A8-4BDB-BE83-E4F22F5310D0}"/>
    <hyperlink ref="AO1056" r:id="rId2794" xr:uid="{78A5267E-1A29-4D95-82F4-A686FBA9E669}"/>
    <hyperlink ref="AO1057" r:id="rId2795" xr:uid="{F1726127-3D76-4D93-A4AA-CD334672007C}"/>
    <hyperlink ref="AO1058" r:id="rId2796" xr:uid="{BB06DA17-1ADE-4A65-A796-A9CC5FF77F00}"/>
    <hyperlink ref="AO1059" r:id="rId2797" xr:uid="{F163C6D7-9511-4024-8A6C-8975E5BF17CB}"/>
    <hyperlink ref="AO1060" r:id="rId2798" xr:uid="{5B6349E6-F44B-4367-B457-D7B165EB097B}"/>
    <hyperlink ref="AO1061" r:id="rId2799" xr:uid="{28003BEC-644D-4C89-80C1-BEFBCEE81310}"/>
    <hyperlink ref="AO1062" r:id="rId2800" xr:uid="{DB84E680-9FC3-4113-B477-74A2673ABBAE}"/>
    <hyperlink ref="AO1063" r:id="rId2801" xr:uid="{4E90BF5F-E170-4A9B-A5DD-79309082961C}"/>
    <hyperlink ref="AO1064" r:id="rId2802" xr:uid="{91E5A594-9719-4F51-881D-FDBC7F9577F5}"/>
    <hyperlink ref="AO1065" r:id="rId2803" xr:uid="{9635F7C3-9C13-428E-BF1C-F9CA4CC44B06}"/>
    <hyperlink ref="AO1066" r:id="rId2804" xr:uid="{91E1084A-5E03-4482-BC96-EDA108A45B08}"/>
    <hyperlink ref="AO1067" r:id="rId2805" xr:uid="{06D2C6B0-BD77-4399-9C77-5DC2EFD9D218}"/>
    <hyperlink ref="AO1068" r:id="rId2806" xr:uid="{C284C2F0-E1A6-4B84-92A8-71B1735191E2}"/>
    <hyperlink ref="AO1069" r:id="rId2807" xr:uid="{5DCAE698-191B-479A-8D46-36811A661FCC}"/>
    <hyperlink ref="AO1070" r:id="rId2808" xr:uid="{D9A7E203-A6D9-4067-8B94-E67D189F0F3F}"/>
    <hyperlink ref="AO1071" r:id="rId2809" xr:uid="{0988C384-85AE-4009-96C3-0AEB7BD375D2}"/>
    <hyperlink ref="AO1072" r:id="rId2810" xr:uid="{54D1A7EC-7D88-44CD-A548-3DB4CB659EA7}"/>
    <hyperlink ref="AO1073" r:id="rId2811" xr:uid="{9FD76AA1-574A-4D2E-BB08-40D1958E2EEE}"/>
    <hyperlink ref="AO1074" r:id="rId2812" xr:uid="{E64579A0-B8BE-482E-A389-3A0444CB4AA3}"/>
    <hyperlink ref="AO1075" r:id="rId2813" xr:uid="{D6CD5AB4-30BD-4E29-A10D-1130CF850EE9}"/>
    <hyperlink ref="AO1076" r:id="rId2814" xr:uid="{31EF977C-8A06-472E-8830-40A998B966DE}"/>
    <hyperlink ref="AO1077" r:id="rId2815" xr:uid="{FBD006B2-0DC5-4C79-A433-807AAC90E2E5}"/>
    <hyperlink ref="AO1078" r:id="rId2816" xr:uid="{A4F30F40-116F-42D3-BEF3-9ED519425D19}"/>
    <hyperlink ref="AO1079" r:id="rId2817" xr:uid="{1C0A00B6-9F69-47E6-9412-B6EEA01B1E8A}"/>
    <hyperlink ref="AO1080" r:id="rId2818" xr:uid="{FD655D19-4194-4D24-9174-E401CC34F557}"/>
    <hyperlink ref="AO1081" r:id="rId2819" xr:uid="{7F3D1340-5FE4-4784-BBE6-340C688D2926}"/>
    <hyperlink ref="AO1082" r:id="rId2820" xr:uid="{B5D49DBB-AFC2-469E-B40E-2BBAE97D7AF1}"/>
    <hyperlink ref="AO1083" r:id="rId2821" xr:uid="{280EC08B-6CEC-4D1F-BA0A-80ED466B9272}"/>
    <hyperlink ref="AO1084" r:id="rId2822" xr:uid="{22CA7AAF-58D1-4851-BE87-9FFA49EDA324}"/>
    <hyperlink ref="AO1085" r:id="rId2823" xr:uid="{F48ADAA4-12D2-40B8-B69A-2ED4FB60F408}"/>
    <hyperlink ref="AO1086" r:id="rId2824" xr:uid="{A833D884-CCBF-43D3-9122-6585418ED71E}"/>
    <hyperlink ref="AO1087" r:id="rId2825" xr:uid="{FD12EE59-2B79-4936-85ED-F0DF374377EC}"/>
    <hyperlink ref="AO1088" r:id="rId2826" xr:uid="{8984A08C-160E-42E8-81DC-6080D4010CDE}"/>
    <hyperlink ref="AO1089" r:id="rId2827" xr:uid="{B242871E-1065-4226-A0AD-2256992ACDB2}"/>
    <hyperlink ref="AO1090" r:id="rId2828" xr:uid="{0DCF22E3-55AE-4F87-97EC-7A11E4BB4D7F}"/>
    <hyperlink ref="AO1091" r:id="rId2829" xr:uid="{3782D048-3B51-4A72-A550-F92BE821E10A}"/>
    <hyperlink ref="AO1092" r:id="rId2830" xr:uid="{EA44CEA4-BA94-4003-8E99-26261C612895}"/>
    <hyperlink ref="AO1093" r:id="rId2831" xr:uid="{00111F05-B665-4C1C-9FD7-B4CF6D865E38}"/>
    <hyperlink ref="AO1094" r:id="rId2832" xr:uid="{3FCE4B6B-5565-4816-ABDF-2AE6EFAE85BE}"/>
    <hyperlink ref="AO1095" r:id="rId2833" xr:uid="{E5CC0EBC-50C7-4D32-B38B-E09880F02E84}"/>
    <hyperlink ref="AO1096" r:id="rId2834" xr:uid="{D8C2EED5-C811-4D95-B480-6EA16F2F2249}"/>
    <hyperlink ref="AO1097" r:id="rId2835" xr:uid="{6909CC30-CED0-4970-BCC1-A59BC8F65B1C}"/>
    <hyperlink ref="AO1098" r:id="rId2836" xr:uid="{1CBB20E1-D711-4317-B75C-8A765B33F957}"/>
    <hyperlink ref="AO1099" r:id="rId2837" xr:uid="{CAE148AA-27E5-4B55-BD75-84C9D8D57BA3}"/>
    <hyperlink ref="AO1100" r:id="rId2838" xr:uid="{E9AA4629-2021-4564-971B-47267B9D0CCC}"/>
    <hyperlink ref="AO1101" r:id="rId2839" xr:uid="{0BB8C5EA-7244-4CDD-85B2-A0D5E18E017E}"/>
    <hyperlink ref="AO1102" r:id="rId2840" xr:uid="{AD38F20E-6A02-40E7-ADB3-B01585280FD5}"/>
    <hyperlink ref="AO1103" r:id="rId2841" xr:uid="{BF3198EE-962C-4B6F-B495-04D6B654F3FF}"/>
    <hyperlink ref="AO1104" r:id="rId2842" xr:uid="{187715F6-A4FA-4FAA-8225-0366DAEAB717}"/>
    <hyperlink ref="AO1105" r:id="rId2843" xr:uid="{E2105F16-12FB-4A7C-9D59-1CEA7FD54CD7}"/>
    <hyperlink ref="AO1106" r:id="rId2844" xr:uid="{1B9C1CC9-9A9A-40B6-BAD5-7C28C04E9345}"/>
    <hyperlink ref="AO1107" r:id="rId2845" xr:uid="{3E3DD875-E69B-4645-96B1-DA95F3D191AF}"/>
    <hyperlink ref="AO1108" r:id="rId2846" xr:uid="{54A770CE-1E65-4062-92ED-69B3816E6BB3}"/>
    <hyperlink ref="AO1109" r:id="rId2847" xr:uid="{5E8A40A6-9431-4AE1-B5C1-00E4D38CC4C6}"/>
    <hyperlink ref="AO1110" r:id="rId2848" xr:uid="{6AFADF49-65DC-4B7D-B319-9171CA2C7CB8}"/>
    <hyperlink ref="AO1111" r:id="rId2849" xr:uid="{15945F9D-6AAF-4C23-B71F-C156E86BACFB}"/>
    <hyperlink ref="AO1112" r:id="rId2850" xr:uid="{06E5468B-4DB9-4D83-8478-1D7EDCD752BE}"/>
    <hyperlink ref="AO1113" r:id="rId2851" xr:uid="{6EE55328-2688-4B63-BF25-4C566A69D4F8}"/>
    <hyperlink ref="AO1114" r:id="rId2852" xr:uid="{E95C1239-AB18-4192-8737-736378C512E3}"/>
    <hyperlink ref="AO1115" r:id="rId2853" xr:uid="{6492F4B0-DBD8-4C81-BD5A-4296362C3A2E}"/>
    <hyperlink ref="AO1116" r:id="rId2854" xr:uid="{B4D480EF-1C1C-4B7F-81B4-E5B49E988468}"/>
    <hyperlink ref="AO1117" r:id="rId2855" xr:uid="{93C245D9-8D4D-423C-9CF3-CB24653EEC38}"/>
    <hyperlink ref="AO1118" r:id="rId2856" xr:uid="{8FA78FC7-CA52-4AF2-86AD-452BFD88E9B1}"/>
    <hyperlink ref="AO1119" r:id="rId2857" xr:uid="{14B5C1FE-8BFC-433C-B03C-E0AD8E16D5CF}"/>
    <hyperlink ref="AO1120" r:id="rId2858" xr:uid="{5C891C3D-0594-4F4B-BFB4-6F0727D16201}"/>
    <hyperlink ref="AO1121" r:id="rId2859" xr:uid="{111C7AC3-1CFE-4A97-B4D6-08CBE1939599}"/>
    <hyperlink ref="AO1122" r:id="rId2860" xr:uid="{4540A822-0185-46AC-968A-F50BF3D0070A}"/>
    <hyperlink ref="AO1123" r:id="rId2861" xr:uid="{083B40ED-BB6A-489F-820C-87FC65391AD8}"/>
    <hyperlink ref="AO1124" r:id="rId2862" xr:uid="{41F2E09A-82F4-4B7B-9B99-80CFC3B67E51}"/>
    <hyperlink ref="AO1125" r:id="rId2863" xr:uid="{6D3DE1A0-2835-49A4-B670-7283FCE226CB}"/>
    <hyperlink ref="AO1126" r:id="rId2864" xr:uid="{ABA6DCCC-CB9C-46CE-A861-FC23B01BAE6D}"/>
    <hyperlink ref="AO1127" r:id="rId2865" xr:uid="{D6DB2446-5A2C-478D-9305-5024B46F676C}"/>
    <hyperlink ref="AO1128" r:id="rId2866" xr:uid="{3C81A861-9CCC-47DB-A4D5-220E1D4E9F9C}"/>
    <hyperlink ref="AO1129" r:id="rId2867" xr:uid="{D85273D4-2287-4C42-A67E-39B64531406D}"/>
    <hyperlink ref="AO1130" r:id="rId2868" xr:uid="{B87ABE29-35EC-4F6F-BE53-A14B7E0A2206}"/>
    <hyperlink ref="AO1131" r:id="rId2869" xr:uid="{13598560-E693-404F-B119-98ABDB9B3C14}"/>
    <hyperlink ref="AO1132" r:id="rId2870" xr:uid="{63A72B61-DFBF-49DD-B24B-C24C8D8DD72C}"/>
    <hyperlink ref="AO1133" r:id="rId2871" xr:uid="{D4196786-42CD-4824-923A-4E5EE2E4A9D7}"/>
    <hyperlink ref="AO1134" r:id="rId2872" xr:uid="{77C6906B-3C1A-4772-BE71-FF6C0453AE36}"/>
    <hyperlink ref="AO1135" r:id="rId2873" xr:uid="{57E663D0-CA44-4394-A72B-FA58B847C17B}"/>
    <hyperlink ref="AO1136" r:id="rId2874" xr:uid="{5AEAE8EE-2714-4D56-AC9B-BE20D3792281}"/>
    <hyperlink ref="AO1137" r:id="rId2875" xr:uid="{721311FD-35B1-4F3F-A98A-06F3C52B5835}"/>
    <hyperlink ref="AO1138" r:id="rId2876" xr:uid="{4C09FC43-4F27-4C78-A7CE-F96AF58CB60E}"/>
    <hyperlink ref="AO1139" r:id="rId2877" xr:uid="{7A365E02-6BCE-42EE-8FF4-155880E1476C}"/>
    <hyperlink ref="AO1140" r:id="rId2878" xr:uid="{437CAF89-1EAA-4996-BC0A-99E380FC666D}"/>
    <hyperlink ref="AO1141" r:id="rId2879" xr:uid="{3E526D38-A245-4EC6-ACDE-0A2563863F9B}"/>
    <hyperlink ref="AO1142" r:id="rId2880" xr:uid="{A11E5057-25BB-49F5-B690-F0D1B34E1774}"/>
    <hyperlink ref="AO1143" r:id="rId2881" xr:uid="{1BD36959-CB48-4793-9717-1F2660118806}"/>
    <hyperlink ref="AO1144" r:id="rId2882" xr:uid="{D6F82CF8-9D47-4F6A-AB57-41D93D0DE9CE}"/>
    <hyperlink ref="AO1145" r:id="rId2883" xr:uid="{DB84F1C0-C451-4A10-8F6A-59C8C349A730}"/>
    <hyperlink ref="AO1146" r:id="rId2884" xr:uid="{5BBEC43C-C92F-4C84-A5FB-24227E42EEC1}"/>
    <hyperlink ref="AO1147" r:id="rId2885" xr:uid="{A73208E7-408E-419E-8070-9F5E597219FB}"/>
    <hyperlink ref="AO1148" r:id="rId2886" xr:uid="{5C25F72C-BDF4-4C1B-A4AC-949135CD14D2}"/>
    <hyperlink ref="AO1149" r:id="rId2887" xr:uid="{C0DDB8D4-E787-4E1F-AB24-3B80CA9921C7}"/>
    <hyperlink ref="AO1150" r:id="rId2888" xr:uid="{7D5DCB54-5A76-45E0-907F-6A99C43AD4F5}"/>
    <hyperlink ref="AO1151" r:id="rId2889" xr:uid="{FA7549B1-19F5-418F-9F74-96B0A7846DB5}"/>
    <hyperlink ref="AO1152" r:id="rId2890" xr:uid="{B0170FF4-5CEC-4C44-B8E6-7A3564C60307}"/>
    <hyperlink ref="AO1153" r:id="rId2891" xr:uid="{9B061FA4-DD66-4F06-8ABC-DFC3A8EF8481}"/>
    <hyperlink ref="AO1154" r:id="rId2892" xr:uid="{21320BEF-7033-409F-A9DC-AEE2CA4189DA}"/>
    <hyperlink ref="AO1155" r:id="rId2893" xr:uid="{CB026E51-D7F6-4615-9BBD-D0DD2BFA1911}"/>
    <hyperlink ref="AO1156" r:id="rId2894" xr:uid="{1F03BB7F-7D25-4517-87D4-856F31F41C06}"/>
    <hyperlink ref="AO1157" r:id="rId2895" xr:uid="{13EA9C20-806A-42C7-B216-39C3E999C5D5}"/>
    <hyperlink ref="AO1158" r:id="rId2896" xr:uid="{E9E31B34-7998-4EDE-A278-0691A5E954E7}"/>
    <hyperlink ref="AO1159" r:id="rId2897" xr:uid="{488A1063-1DCB-4D50-8F66-32A3A4F0BCB6}"/>
    <hyperlink ref="AO1160" r:id="rId2898" xr:uid="{EA81EA54-1B84-46CE-BEBA-E02FAE9C393F}"/>
    <hyperlink ref="AO1161" r:id="rId2899" xr:uid="{9BE722C6-FA6F-4A99-8200-C521D8725156}"/>
    <hyperlink ref="AO1162" r:id="rId2900" xr:uid="{87923FF4-A305-4FA4-8096-F505AF49E50B}"/>
    <hyperlink ref="AO1163" r:id="rId2901" xr:uid="{FC8F2BD2-EE3F-4668-A4B7-FFE15C1D2434}"/>
    <hyperlink ref="AO1164" r:id="rId2902" xr:uid="{6E56FEA4-5E86-4AB2-A008-FEA9CFE154F3}"/>
    <hyperlink ref="AO1165" r:id="rId2903" xr:uid="{71B63EDB-F446-442D-B937-7C3DD2FF20D1}"/>
    <hyperlink ref="AO1166" r:id="rId2904" xr:uid="{BBE1442A-8741-4FFC-BA7D-0800E62B152A}"/>
    <hyperlink ref="AO1167" r:id="rId2905" xr:uid="{D034715A-10BF-42CC-B1F7-63BC3044762A}"/>
    <hyperlink ref="AO1168" r:id="rId2906" xr:uid="{45C8549A-F771-462F-AAFE-4B97F37DDDD1}"/>
    <hyperlink ref="AO1169" r:id="rId2907" xr:uid="{0C00F5CD-7A1D-4EE2-8C01-67FAA29F06AA}"/>
    <hyperlink ref="AO1170" r:id="rId2908" xr:uid="{AC4E04D0-2F70-4BC9-87CF-F370D77B6FAF}"/>
    <hyperlink ref="AO1171" r:id="rId2909" xr:uid="{B5FC20E0-5DB5-450D-A58C-CF9A7778A040}"/>
    <hyperlink ref="AO1172" r:id="rId2910" xr:uid="{2CCCF53D-6D66-4A55-9372-D38FF7DD9EF6}"/>
    <hyperlink ref="AO1173" r:id="rId2911" xr:uid="{82BE5643-9CEC-4F43-8B75-45EC7D909468}"/>
    <hyperlink ref="AO1174" r:id="rId2912" xr:uid="{627EC422-FF70-45C9-B230-260462D7A23F}"/>
    <hyperlink ref="AO1175" r:id="rId2913" xr:uid="{7F74B07B-395D-44DA-B620-C4E5EE046D8B}"/>
    <hyperlink ref="AO1176" r:id="rId2914" xr:uid="{51D46F33-0BA3-4082-9324-2166128E28DE}"/>
    <hyperlink ref="AO1177" r:id="rId2915" xr:uid="{7777D513-F05C-440E-B61F-1192A70CD0AC}"/>
    <hyperlink ref="AO1178" r:id="rId2916" xr:uid="{84972D7E-FB30-4A5C-9595-282E8B72CCA8}"/>
    <hyperlink ref="AO1179" r:id="rId2917" xr:uid="{78040865-D70B-4880-8DAE-3FDD3D327ED6}"/>
    <hyperlink ref="AO1180" r:id="rId2918" xr:uid="{21699BB8-93E0-4B22-854D-1959348C182D}"/>
    <hyperlink ref="AO1181" r:id="rId2919" xr:uid="{0C7778A6-470D-4AD2-9174-4FC131EA67C6}"/>
    <hyperlink ref="AO1182" r:id="rId2920" xr:uid="{219C6DC5-0388-4288-8EC5-947E23B2BB53}"/>
    <hyperlink ref="AO1183" r:id="rId2921" xr:uid="{185F3F83-BDE9-408E-B145-AA75CE9AA765}"/>
    <hyperlink ref="AO1184" r:id="rId2922" xr:uid="{91ABE713-E28A-4F71-9938-8EA1CDCC9325}"/>
    <hyperlink ref="AO1185" r:id="rId2923" xr:uid="{11DEBA60-0002-480C-9B7A-B832516A0460}"/>
    <hyperlink ref="AO1186" r:id="rId2924" xr:uid="{67DB638E-1433-4176-BC34-6F9A2A374977}"/>
    <hyperlink ref="AO1187" r:id="rId2925" xr:uid="{DD330865-19C4-4DF8-A615-62240EF3585A}"/>
    <hyperlink ref="AO1188" r:id="rId2926" xr:uid="{EEAD23DE-E721-4441-8752-08F3A2C4E970}"/>
    <hyperlink ref="AO1189" r:id="rId2927" xr:uid="{19BC0E5C-2EBF-444C-9FFD-F00F0602F791}"/>
    <hyperlink ref="AO1190" r:id="rId2928" xr:uid="{5FA91701-8163-452C-BE68-84E18A06402F}"/>
    <hyperlink ref="AO1191" r:id="rId2929" xr:uid="{CA24C306-FD15-40E1-B359-055059D13300}"/>
    <hyperlink ref="AO1192" r:id="rId2930" xr:uid="{9B04E8FD-3907-4595-B780-31A89D3CCE17}"/>
    <hyperlink ref="AO1193" r:id="rId2931" xr:uid="{73D93FDB-45E3-4831-9163-D0D9A0AA3536}"/>
    <hyperlink ref="AO1194" r:id="rId2932" xr:uid="{260D1E79-D967-49FF-AE9F-227B44A2F12E}"/>
    <hyperlink ref="AO1195" r:id="rId2933" xr:uid="{0FE6A20D-348C-4116-91F2-989E764A6D27}"/>
    <hyperlink ref="AO1196" r:id="rId2934" xr:uid="{56B74CD8-1924-4227-BFF4-D626913B943F}"/>
    <hyperlink ref="AO1197" r:id="rId2935" xr:uid="{193CC06F-50BD-4945-9732-223333431AEB}"/>
    <hyperlink ref="AO1198" r:id="rId2936" xr:uid="{268D1C84-D77A-4D19-B1B0-DD22E619A660}"/>
    <hyperlink ref="AO1199" r:id="rId2937" xr:uid="{E5EEEA41-89FE-43D8-92A5-5AB24BDA21A6}"/>
    <hyperlink ref="AO1200" r:id="rId2938" xr:uid="{DA3597C8-BCAF-47BD-A637-A98F117BECEE}"/>
    <hyperlink ref="AO1201" r:id="rId2939" xr:uid="{78C2279C-76C1-42BB-ACCC-6F74949FC748}"/>
    <hyperlink ref="AO1202" r:id="rId2940" xr:uid="{58FFCEDB-1CD9-4509-85FB-95165AFAEDB9}"/>
    <hyperlink ref="AO1203" r:id="rId2941" xr:uid="{78BA4A2E-BA08-4D9B-B8CC-F003D80B7443}"/>
    <hyperlink ref="AO1204" r:id="rId2942" xr:uid="{BF013985-B267-4674-BECC-2F45A048851D}"/>
    <hyperlink ref="AO1205" r:id="rId2943" xr:uid="{74F5911C-B425-488B-8523-37130200708D}"/>
    <hyperlink ref="AO1206" r:id="rId2944" xr:uid="{65EF7572-1A78-4C78-A73F-8F58F3AFE91E}"/>
    <hyperlink ref="AO1207" r:id="rId2945" xr:uid="{8958C0E7-D9C2-4B05-B9D2-77F765CAE50B}"/>
    <hyperlink ref="AO1208" r:id="rId2946" xr:uid="{37CF2DF2-2379-4ACF-BE25-FA8E081CFE60}"/>
    <hyperlink ref="AO1209" r:id="rId2947" xr:uid="{BC83B44F-FBDC-4C93-B6FF-3E40DEEBC1E6}"/>
    <hyperlink ref="AO1210" r:id="rId2948" xr:uid="{14DAB436-5FFD-477C-9198-AB5853BFD654}"/>
    <hyperlink ref="AO1211" r:id="rId2949" xr:uid="{D72E6CC6-8109-4D00-BA06-FE80932A047E}"/>
    <hyperlink ref="AO1212" r:id="rId2950" xr:uid="{325DD431-13B6-4681-9951-8B93ACAD6534}"/>
    <hyperlink ref="AO1213" r:id="rId2951" xr:uid="{CC5054ED-F2F4-4CFF-94D9-ED2F8688F954}"/>
    <hyperlink ref="AO1214" r:id="rId2952" xr:uid="{CF91E8D3-C31E-4ACB-A839-90EC86A01861}"/>
    <hyperlink ref="AO1215" r:id="rId2953" xr:uid="{8921F829-B732-4C00-B3DB-F6E338EDA31D}"/>
    <hyperlink ref="AO1216" r:id="rId2954" xr:uid="{A8E98057-6274-4A07-B2BD-B83EAF90C33F}"/>
    <hyperlink ref="AO1217" r:id="rId2955" xr:uid="{A3F21325-98B4-4F02-BFC0-5C0AFA4DFF83}"/>
    <hyperlink ref="AO1218" r:id="rId2956" xr:uid="{2347B3DC-8FC2-4C06-A51C-11D53BE45FAF}"/>
    <hyperlink ref="AO1219" r:id="rId2957" xr:uid="{B181C749-9D85-4721-8F95-F71FA961A26D}"/>
    <hyperlink ref="AO1220" r:id="rId2958" xr:uid="{3222E1A3-1194-4904-95E5-E5A17C4ADDEF}"/>
    <hyperlink ref="AO1221" r:id="rId2959" xr:uid="{A1DED835-49A0-40EC-9656-38B2E8F7C075}"/>
    <hyperlink ref="AO1222" r:id="rId2960" xr:uid="{A12F566F-D6FB-438E-925C-3C939720D49F}"/>
    <hyperlink ref="AO1223" r:id="rId2961" xr:uid="{AF8FFA9D-24A0-4405-8EB4-63E576C6DF58}"/>
    <hyperlink ref="AO1224" r:id="rId2962" xr:uid="{9C15925E-F129-4118-BFF7-1B723051D4C7}"/>
    <hyperlink ref="AO1225" r:id="rId2963" xr:uid="{4F64FB99-9633-480B-81E2-4452C3D65B18}"/>
    <hyperlink ref="AO1226" r:id="rId2964" xr:uid="{3B1F0360-15D9-48E0-BB2B-2AB2A0E026E8}"/>
    <hyperlink ref="AO1227" r:id="rId2965" xr:uid="{B9A0E838-42CA-4A96-905D-FBA9712A81C3}"/>
    <hyperlink ref="AO1228" r:id="rId2966" xr:uid="{1C41F228-828B-4E11-8A2C-10C947FC5000}"/>
    <hyperlink ref="AO1229" r:id="rId2967" xr:uid="{7CF91297-55C5-4CCD-A6B1-4F0C021FF488}"/>
    <hyperlink ref="AO1230" r:id="rId2968" xr:uid="{279BDFCF-8740-4C9F-B796-B54BF507B404}"/>
    <hyperlink ref="AO1231" r:id="rId2969" xr:uid="{FD79E8FA-ACA6-4A72-A096-ECD128DF14C7}"/>
    <hyperlink ref="AO1232" r:id="rId2970" xr:uid="{50148347-B858-44E4-94A4-3EFC89189846}"/>
  </hyperlinks>
  <pageMargins left="0.7" right="0.7" top="0.75" bottom="0.75" header="0.3" footer="0.3"/>
  <pageSetup orientation="portrait" horizontalDpi="0" verticalDpi="0" r:id="rId2971"/>
  <legacyDrawing r:id="rId2972"/>
  <tableParts count="1">
    <tablePart r:id="rId297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49</v>
      </c>
    </row>
    <row r="2" spans="1:1" ht="15" customHeight="1" x14ac:dyDescent="0.3"/>
    <row r="3" spans="1:1" ht="15" customHeight="1" x14ac:dyDescent="0.3">
      <c r="A3" s="30" t="s">
        <v>50</v>
      </c>
    </row>
    <row r="21" spans="4:4" x14ac:dyDescent="0.3">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F229"/>
  <sheetViews>
    <sheetView workbookViewId="0">
      <pane ySplit="2" topLeftCell="A3" activePane="bottomLeft" state="frozen"/>
      <selection pane="bottomLeft" activeCell="A2" sqref="A2:AF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customWidth="1"/>
    <col min="12" max="12" width="9.6640625" customWidth="1"/>
    <col min="13" max="13" width="13.109375" customWidth="1"/>
    <col min="14" max="15" width="8.44140625" customWidth="1"/>
    <col min="16" max="16" width="18.33203125" customWidth="1"/>
    <col min="17" max="17" width="14.88671875" customWidth="1"/>
    <col min="18" max="18" width="14.5546875" customWidth="1"/>
    <col min="19" max="21" width="24.109375" customWidth="1"/>
    <col min="22" max="22" width="21.33203125" customWidth="1"/>
    <col min="23" max="23" width="19.33203125" customWidth="1"/>
    <col min="24" max="24" width="10" customWidth="1"/>
    <col min="25" max="25" width="13.21875" bestFit="1" customWidth="1"/>
    <col min="26" max="26" width="14.33203125" bestFit="1" customWidth="1"/>
    <col min="27" max="27" width="14.5546875" bestFit="1" customWidth="1"/>
    <col min="28" max="28" width="12.5546875" bestFit="1" customWidth="1"/>
    <col min="29" max="29" width="14.5546875" bestFit="1" customWidth="1"/>
    <col min="30" max="30" width="13.44140625" bestFit="1" customWidth="1"/>
    <col min="31" max="31" width="16.21875" bestFit="1" customWidth="1"/>
    <col min="32" max="32" width="10.77734375" bestFit="1" customWidth="1"/>
  </cols>
  <sheetData>
    <row r="1" spans="1:32" x14ac:dyDescent="0.3">
      <c r="B1" s="53" t="s">
        <v>39</v>
      </c>
      <c r="C1" s="54"/>
      <c r="D1" s="54"/>
      <c r="E1" s="55"/>
      <c r="F1" s="52" t="s">
        <v>43</v>
      </c>
      <c r="G1" s="56" t="s">
        <v>44</v>
      </c>
      <c r="H1" s="57"/>
      <c r="I1" s="58" t="s">
        <v>40</v>
      </c>
      <c r="J1" s="59"/>
      <c r="K1" s="60" t="s">
        <v>42</v>
      </c>
      <c r="L1" s="61"/>
      <c r="M1" s="61"/>
      <c r="N1" s="61"/>
      <c r="O1" s="61"/>
      <c r="P1" s="61"/>
      <c r="Q1" s="61"/>
      <c r="R1" s="61"/>
      <c r="S1" s="61"/>
      <c r="T1" s="61"/>
      <c r="U1" s="61"/>
      <c r="V1" s="61"/>
      <c r="W1" s="61"/>
      <c r="X1" s="61"/>
    </row>
    <row r="2" spans="1:32" s="13" customFormat="1" ht="30" customHeight="1" x14ac:dyDescent="0.3">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10542</v>
      </c>
      <c r="Z2" s="13" t="s">
        <v>10544</v>
      </c>
      <c r="AA2" s="13" t="s">
        <v>10547</v>
      </c>
      <c r="AB2" s="13" t="s">
        <v>10557</v>
      </c>
      <c r="AC2" s="13" t="s">
        <v>10569</v>
      </c>
      <c r="AD2" s="13" t="s">
        <v>10572</v>
      </c>
      <c r="AE2" s="13" t="s">
        <v>10573</v>
      </c>
      <c r="AF2" s="13" t="s">
        <v>10575</v>
      </c>
    </row>
    <row r="3" spans="1:32" x14ac:dyDescent="0.3">
      <c r="A3" s="85" t="s">
        <v>11965</v>
      </c>
      <c r="B3" s="63" t="s">
        <v>12192</v>
      </c>
      <c r="C3" s="63" t="s">
        <v>56</v>
      </c>
      <c r="D3" s="104"/>
      <c r="E3" s="103"/>
      <c r="F3" s="105"/>
      <c r="G3" s="106"/>
      <c r="H3" s="106"/>
      <c r="I3" s="107">
        <v>3</v>
      </c>
      <c r="J3" s="108"/>
      <c r="K3" s="109"/>
      <c r="L3" s="109"/>
      <c r="M3" s="109"/>
      <c r="N3" s="109"/>
      <c r="O3" s="109"/>
      <c r="P3" s="109"/>
      <c r="Q3" s="109"/>
      <c r="R3" s="109"/>
      <c r="S3" s="109"/>
      <c r="T3" s="109"/>
      <c r="U3" s="109"/>
      <c r="V3" s="109"/>
      <c r="W3" s="110"/>
      <c r="X3" s="110"/>
      <c r="Y3" s="111"/>
      <c r="Z3" s="111"/>
      <c r="AA3" s="111"/>
      <c r="AB3" s="111"/>
      <c r="AC3" s="111"/>
      <c r="AD3" s="111"/>
      <c r="AE3" s="111"/>
      <c r="AF3" s="111"/>
    </row>
    <row r="4" spans="1:32" x14ac:dyDescent="0.3">
      <c r="A4" s="85" t="s">
        <v>11966</v>
      </c>
      <c r="B4" s="63" t="s">
        <v>12193</v>
      </c>
      <c r="C4" s="63" t="s">
        <v>56</v>
      </c>
      <c r="D4" s="113"/>
      <c r="E4" s="112"/>
      <c r="F4" s="114"/>
      <c r="G4" s="115"/>
      <c r="H4" s="115"/>
      <c r="I4" s="116">
        <v>4</v>
      </c>
      <c r="J4" s="117"/>
      <c r="K4" s="118"/>
      <c r="L4" s="118"/>
      <c r="M4" s="118"/>
      <c r="N4" s="118"/>
      <c r="O4" s="118"/>
      <c r="P4" s="118"/>
      <c r="Q4" s="118"/>
      <c r="R4" s="118"/>
      <c r="S4" s="118"/>
      <c r="T4" s="118"/>
      <c r="U4" s="118"/>
      <c r="V4" s="118"/>
      <c r="W4" s="119"/>
      <c r="X4" s="119"/>
      <c r="Y4" s="111"/>
      <c r="Z4" s="111"/>
      <c r="AA4" s="111"/>
      <c r="AB4" s="111"/>
      <c r="AC4" s="111"/>
      <c r="AD4" s="111"/>
      <c r="AE4" s="111"/>
      <c r="AF4" s="111"/>
    </row>
    <row r="5" spans="1:32" x14ac:dyDescent="0.3">
      <c r="A5" s="85" t="s">
        <v>11967</v>
      </c>
      <c r="B5" s="63" t="s">
        <v>12194</v>
      </c>
      <c r="C5" s="63" t="s">
        <v>56</v>
      </c>
      <c r="D5" s="113"/>
      <c r="E5" s="112"/>
      <c r="F5" s="114"/>
      <c r="G5" s="115"/>
      <c r="H5" s="115"/>
      <c r="I5" s="116">
        <v>5</v>
      </c>
      <c r="J5" s="117"/>
      <c r="K5" s="118"/>
      <c r="L5" s="118"/>
      <c r="M5" s="118"/>
      <c r="N5" s="118"/>
      <c r="O5" s="118"/>
      <c r="P5" s="118"/>
      <c r="Q5" s="118"/>
      <c r="R5" s="118"/>
      <c r="S5" s="118"/>
      <c r="T5" s="118"/>
      <c r="U5" s="118"/>
      <c r="V5" s="118"/>
      <c r="W5" s="119"/>
      <c r="X5" s="119"/>
      <c r="Y5" s="111"/>
      <c r="Z5" s="111"/>
      <c r="AA5" s="111"/>
      <c r="AB5" s="111"/>
      <c r="AC5" s="111"/>
      <c r="AD5" s="111"/>
      <c r="AE5" s="111"/>
      <c r="AF5" s="111"/>
    </row>
    <row r="6" spans="1:32" x14ac:dyDescent="0.3">
      <c r="A6" s="85" t="s">
        <v>11968</v>
      </c>
      <c r="B6" s="63" t="s">
        <v>12195</v>
      </c>
      <c r="C6" s="63" t="s">
        <v>56</v>
      </c>
      <c r="D6" s="113"/>
      <c r="E6" s="112"/>
      <c r="F6" s="114"/>
      <c r="G6" s="115"/>
      <c r="H6" s="115"/>
      <c r="I6" s="116">
        <v>6</v>
      </c>
      <c r="J6" s="117"/>
      <c r="K6" s="118"/>
      <c r="L6" s="118"/>
      <c r="M6" s="118"/>
      <c r="N6" s="118"/>
      <c r="O6" s="118"/>
      <c r="P6" s="118"/>
      <c r="Q6" s="118"/>
      <c r="R6" s="118"/>
      <c r="S6" s="118"/>
      <c r="T6" s="118"/>
      <c r="U6" s="118"/>
      <c r="V6" s="118"/>
      <c r="W6" s="119"/>
      <c r="X6" s="119"/>
      <c r="Y6" s="111"/>
      <c r="Z6" s="111"/>
      <c r="AA6" s="111"/>
      <c r="AB6" s="111"/>
      <c r="AC6" s="111"/>
      <c r="AD6" s="111"/>
      <c r="AE6" s="111"/>
      <c r="AF6" s="111"/>
    </row>
    <row r="7" spans="1:32" x14ac:dyDescent="0.3">
      <c r="A7" s="85" t="s">
        <v>11969</v>
      </c>
      <c r="B7" s="63" t="s">
        <v>12196</v>
      </c>
      <c r="C7" s="63" t="s">
        <v>56</v>
      </c>
      <c r="D7" s="113"/>
      <c r="E7" s="112"/>
      <c r="F7" s="114"/>
      <c r="G7" s="115"/>
      <c r="H7" s="115"/>
      <c r="I7" s="116">
        <v>7</v>
      </c>
      <c r="J7" s="117"/>
      <c r="K7" s="118"/>
      <c r="L7" s="118"/>
      <c r="M7" s="118"/>
      <c r="N7" s="118"/>
      <c r="O7" s="118"/>
      <c r="P7" s="118"/>
      <c r="Q7" s="118"/>
      <c r="R7" s="118"/>
      <c r="S7" s="118"/>
      <c r="T7" s="118"/>
      <c r="U7" s="118"/>
      <c r="V7" s="118"/>
      <c r="W7" s="119"/>
      <c r="X7" s="119"/>
      <c r="Y7" s="111"/>
      <c r="Z7" s="111"/>
      <c r="AA7" s="111"/>
      <c r="AB7" s="111"/>
      <c r="AC7" s="111"/>
      <c r="AD7" s="111"/>
      <c r="AE7" s="111"/>
      <c r="AF7" s="111"/>
    </row>
    <row r="8" spans="1:32" x14ac:dyDescent="0.3">
      <c r="A8" s="85" t="s">
        <v>11970</v>
      </c>
      <c r="B8" s="63" t="s">
        <v>12197</v>
      </c>
      <c r="C8" s="63" t="s">
        <v>56</v>
      </c>
      <c r="D8" s="113"/>
      <c r="E8" s="112"/>
      <c r="F8" s="114"/>
      <c r="G8" s="115"/>
      <c r="H8" s="115"/>
      <c r="I8" s="116">
        <v>8</v>
      </c>
      <c r="J8" s="117"/>
      <c r="K8" s="118"/>
      <c r="L8" s="118"/>
      <c r="M8" s="118"/>
      <c r="N8" s="118"/>
      <c r="O8" s="118"/>
      <c r="P8" s="118"/>
      <c r="Q8" s="118"/>
      <c r="R8" s="118"/>
      <c r="S8" s="118"/>
      <c r="T8" s="118"/>
      <c r="U8" s="118"/>
      <c r="V8" s="118"/>
      <c r="W8" s="119"/>
      <c r="X8" s="119"/>
      <c r="Y8" s="111"/>
      <c r="Z8" s="111"/>
      <c r="AA8" s="111"/>
      <c r="AB8" s="111"/>
      <c r="AC8" s="111"/>
      <c r="AD8" s="111"/>
      <c r="AE8" s="111"/>
      <c r="AF8" s="111"/>
    </row>
    <row r="9" spans="1:32" x14ac:dyDescent="0.3">
      <c r="A9" s="85" t="s">
        <v>11971</v>
      </c>
      <c r="B9" s="63" t="s">
        <v>12198</v>
      </c>
      <c r="C9" s="63" t="s">
        <v>56</v>
      </c>
      <c r="D9" s="113"/>
      <c r="E9" s="112"/>
      <c r="F9" s="114"/>
      <c r="G9" s="115"/>
      <c r="H9" s="115"/>
      <c r="I9" s="116">
        <v>9</v>
      </c>
      <c r="J9" s="117"/>
      <c r="K9" s="118"/>
      <c r="L9" s="118"/>
      <c r="M9" s="118"/>
      <c r="N9" s="118"/>
      <c r="O9" s="118"/>
      <c r="P9" s="118"/>
      <c r="Q9" s="118"/>
      <c r="R9" s="118"/>
      <c r="S9" s="118"/>
      <c r="T9" s="118"/>
      <c r="U9" s="118"/>
      <c r="V9" s="118"/>
      <c r="W9" s="119"/>
      <c r="X9" s="119"/>
      <c r="Y9" s="111"/>
      <c r="Z9" s="111"/>
      <c r="AA9" s="111"/>
      <c r="AB9" s="111"/>
      <c r="AC9" s="111"/>
      <c r="AD9" s="111"/>
      <c r="AE9" s="111"/>
      <c r="AF9" s="111"/>
    </row>
    <row r="10" spans="1:32" ht="14.25" customHeight="1" x14ac:dyDescent="0.3">
      <c r="A10" s="85" t="s">
        <v>11972</v>
      </c>
      <c r="B10" s="63" t="s">
        <v>12199</v>
      </c>
      <c r="C10" s="63" t="s">
        <v>56</v>
      </c>
      <c r="D10" s="113"/>
      <c r="E10" s="112"/>
      <c r="F10" s="114"/>
      <c r="G10" s="115"/>
      <c r="H10" s="115"/>
      <c r="I10" s="116">
        <v>10</v>
      </c>
      <c r="J10" s="117"/>
      <c r="K10" s="118"/>
      <c r="L10" s="118"/>
      <c r="M10" s="118"/>
      <c r="N10" s="118"/>
      <c r="O10" s="118"/>
      <c r="P10" s="118"/>
      <c r="Q10" s="118"/>
      <c r="R10" s="118"/>
      <c r="S10" s="118"/>
      <c r="T10" s="118"/>
      <c r="U10" s="118"/>
      <c r="V10" s="118"/>
      <c r="W10" s="119"/>
      <c r="X10" s="119"/>
      <c r="Y10" s="111"/>
      <c r="Z10" s="111"/>
      <c r="AA10" s="111"/>
      <c r="AB10" s="111"/>
      <c r="AC10" s="111"/>
      <c r="AD10" s="111"/>
      <c r="AE10" s="111"/>
      <c r="AF10" s="111"/>
    </row>
    <row r="11" spans="1:32" x14ac:dyDescent="0.3">
      <c r="A11" s="85" t="s">
        <v>11973</v>
      </c>
      <c r="B11" s="63" t="s">
        <v>12200</v>
      </c>
      <c r="C11" s="63" t="s">
        <v>56</v>
      </c>
      <c r="D11" s="113"/>
      <c r="E11" s="112"/>
      <c r="F11" s="114"/>
      <c r="G11" s="115"/>
      <c r="H11" s="115"/>
      <c r="I11" s="116">
        <v>11</v>
      </c>
      <c r="J11" s="117"/>
      <c r="K11" s="118"/>
      <c r="L11" s="118"/>
      <c r="M11" s="118"/>
      <c r="N11" s="118"/>
      <c r="O11" s="118"/>
      <c r="P11" s="118"/>
      <c r="Q11" s="118"/>
      <c r="R11" s="118"/>
      <c r="S11" s="118"/>
      <c r="T11" s="118"/>
      <c r="U11" s="118"/>
      <c r="V11" s="118"/>
      <c r="W11" s="119"/>
      <c r="X11" s="119"/>
      <c r="Y11" s="111"/>
      <c r="Z11" s="111"/>
      <c r="AA11" s="111"/>
      <c r="AB11" s="111"/>
      <c r="AC11" s="111"/>
      <c r="AD11" s="111"/>
      <c r="AE11" s="111"/>
      <c r="AF11" s="111"/>
    </row>
    <row r="12" spans="1:32" x14ac:dyDescent="0.3">
      <c r="A12" s="85" t="s">
        <v>11974</v>
      </c>
      <c r="B12" s="63" t="s">
        <v>12201</v>
      </c>
      <c r="C12" s="63" t="s">
        <v>56</v>
      </c>
      <c r="D12" s="113"/>
      <c r="E12" s="112"/>
      <c r="F12" s="114"/>
      <c r="G12" s="115"/>
      <c r="H12" s="115"/>
      <c r="I12" s="116">
        <v>12</v>
      </c>
      <c r="J12" s="117"/>
      <c r="K12" s="118"/>
      <c r="L12" s="118"/>
      <c r="M12" s="118"/>
      <c r="N12" s="118"/>
      <c r="O12" s="118"/>
      <c r="P12" s="118"/>
      <c r="Q12" s="118"/>
      <c r="R12" s="118"/>
      <c r="S12" s="118"/>
      <c r="T12" s="118"/>
      <c r="U12" s="118"/>
      <c r="V12" s="118"/>
      <c r="W12" s="119"/>
      <c r="X12" s="119"/>
      <c r="Y12" s="111"/>
      <c r="Z12" s="111"/>
      <c r="AA12" s="111"/>
      <c r="AB12" s="111"/>
      <c r="AC12" s="111"/>
      <c r="AD12" s="111"/>
      <c r="AE12" s="111"/>
      <c r="AF12" s="111"/>
    </row>
    <row r="13" spans="1:32" x14ac:dyDescent="0.3">
      <c r="A13" s="85" t="s">
        <v>11975</v>
      </c>
      <c r="B13" s="63" t="s">
        <v>12202</v>
      </c>
      <c r="C13" s="63" t="s">
        <v>56</v>
      </c>
      <c r="D13" s="113"/>
      <c r="E13" s="112"/>
      <c r="F13" s="114"/>
      <c r="G13" s="115"/>
      <c r="H13" s="115"/>
      <c r="I13" s="116">
        <v>13</v>
      </c>
      <c r="J13" s="117"/>
      <c r="K13" s="118"/>
      <c r="L13" s="118"/>
      <c r="M13" s="118"/>
      <c r="N13" s="118"/>
      <c r="O13" s="118"/>
      <c r="P13" s="118"/>
      <c r="Q13" s="118"/>
      <c r="R13" s="118"/>
      <c r="S13" s="118"/>
      <c r="T13" s="118"/>
      <c r="U13" s="118"/>
      <c r="V13" s="118"/>
      <c r="W13" s="119"/>
      <c r="X13" s="119"/>
      <c r="Y13" s="111"/>
      <c r="Z13" s="111"/>
      <c r="AA13" s="111"/>
      <c r="AB13" s="111"/>
      <c r="AC13" s="111"/>
      <c r="AD13" s="111"/>
      <c r="AE13" s="111"/>
      <c r="AF13" s="111"/>
    </row>
    <row r="14" spans="1:32" x14ac:dyDescent="0.3">
      <c r="A14" s="85" t="s">
        <v>11976</v>
      </c>
      <c r="B14" s="63" t="s">
        <v>12203</v>
      </c>
      <c r="C14" s="63" t="s">
        <v>56</v>
      </c>
      <c r="D14" s="113"/>
      <c r="E14" s="112"/>
      <c r="F14" s="114"/>
      <c r="G14" s="115"/>
      <c r="H14" s="115"/>
      <c r="I14" s="116">
        <v>14</v>
      </c>
      <c r="J14" s="117"/>
      <c r="K14" s="118"/>
      <c r="L14" s="118"/>
      <c r="M14" s="118"/>
      <c r="N14" s="118"/>
      <c r="O14" s="118"/>
      <c r="P14" s="118"/>
      <c r="Q14" s="118"/>
      <c r="R14" s="118"/>
      <c r="S14" s="118"/>
      <c r="T14" s="118"/>
      <c r="U14" s="118"/>
      <c r="V14" s="118"/>
      <c r="W14" s="119"/>
      <c r="X14" s="119"/>
      <c r="Y14" s="111"/>
      <c r="Z14" s="111"/>
      <c r="AA14" s="111"/>
      <c r="AB14" s="111"/>
      <c r="AC14" s="111"/>
      <c r="AD14" s="111"/>
      <c r="AE14" s="111"/>
      <c r="AF14" s="111"/>
    </row>
    <row r="15" spans="1:32" x14ac:dyDescent="0.3">
      <c r="A15" s="85" t="s">
        <v>11977</v>
      </c>
      <c r="B15" s="63" t="s">
        <v>12192</v>
      </c>
      <c r="C15" s="63" t="s">
        <v>59</v>
      </c>
      <c r="D15" s="113"/>
      <c r="E15" s="112"/>
      <c r="F15" s="114"/>
      <c r="G15" s="115"/>
      <c r="H15" s="115"/>
      <c r="I15" s="116">
        <v>15</v>
      </c>
      <c r="J15" s="117"/>
      <c r="K15" s="118"/>
      <c r="L15" s="118"/>
      <c r="M15" s="118"/>
      <c r="N15" s="118"/>
      <c r="O15" s="118"/>
      <c r="P15" s="118"/>
      <c r="Q15" s="118"/>
      <c r="R15" s="118"/>
      <c r="S15" s="118"/>
      <c r="T15" s="118"/>
      <c r="U15" s="118"/>
      <c r="V15" s="118"/>
      <c r="W15" s="119"/>
      <c r="X15" s="119"/>
      <c r="Y15" s="111"/>
      <c r="Z15" s="111"/>
      <c r="AA15" s="111"/>
      <c r="AB15" s="111"/>
      <c r="AC15" s="111"/>
      <c r="AD15" s="111"/>
      <c r="AE15" s="111"/>
      <c r="AF15" s="111"/>
    </row>
    <row r="16" spans="1:32" x14ac:dyDescent="0.3">
      <c r="A16" s="85" t="s">
        <v>11978</v>
      </c>
      <c r="B16" s="63" t="s">
        <v>12193</v>
      </c>
      <c r="C16" s="63" t="s">
        <v>59</v>
      </c>
      <c r="D16" s="113"/>
      <c r="E16" s="112"/>
      <c r="F16" s="114"/>
      <c r="G16" s="115"/>
      <c r="H16" s="115"/>
      <c r="I16" s="116">
        <v>16</v>
      </c>
      <c r="J16" s="117"/>
      <c r="K16" s="118"/>
      <c r="L16" s="118"/>
      <c r="M16" s="118"/>
      <c r="N16" s="118"/>
      <c r="O16" s="118"/>
      <c r="P16" s="118"/>
      <c r="Q16" s="118"/>
      <c r="R16" s="118"/>
      <c r="S16" s="118"/>
      <c r="T16" s="118"/>
      <c r="U16" s="118"/>
      <c r="V16" s="118"/>
      <c r="W16" s="119"/>
      <c r="X16" s="119"/>
      <c r="Y16" s="111"/>
      <c r="Z16" s="111"/>
      <c r="AA16" s="111"/>
      <c r="AB16" s="111"/>
      <c r="AC16" s="111"/>
      <c r="AD16" s="111"/>
      <c r="AE16" s="111"/>
      <c r="AF16" s="111"/>
    </row>
    <row r="17" spans="1:32" x14ac:dyDescent="0.3">
      <c r="A17" s="85" t="s">
        <v>11979</v>
      </c>
      <c r="B17" s="63" t="s">
        <v>12194</v>
      </c>
      <c r="C17" s="63" t="s">
        <v>59</v>
      </c>
      <c r="D17" s="113"/>
      <c r="E17" s="112"/>
      <c r="F17" s="114"/>
      <c r="G17" s="115"/>
      <c r="H17" s="115"/>
      <c r="I17" s="116">
        <v>17</v>
      </c>
      <c r="J17" s="117"/>
      <c r="K17" s="118"/>
      <c r="L17" s="118"/>
      <c r="M17" s="118"/>
      <c r="N17" s="118"/>
      <c r="O17" s="118"/>
      <c r="P17" s="118"/>
      <c r="Q17" s="118"/>
      <c r="R17" s="118"/>
      <c r="S17" s="118"/>
      <c r="T17" s="118"/>
      <c r="U17" s="118"/>
      <c r="V17" s="118"/>
      <c r="W17" s="119"/>
      <c r="X17" s="119"/>
      <c r="Y17" s="111"/>
      <c r="Z17" s="111"/>
      <c r="AA17" s="111"/>
      <c r="AB17" s="111"/>
      <c r="AC17" s="111"/>
      <c r="AD17" s="111"/>
      <c r="AE17" s="111"/>
      <c r="AF17" s="111"/>
    </row>
    <row r="18" spans="1:32" x14ac:dyDescent="0.3">
      <c r="A18" s="85" t="s">
        <v>11980</v>
      </c>
      <c r="B18" s="63" t="s">
        <v>12195</v>
      </c>
      <c r="C18" s="63" t="s">
        <v>59</v>
      </c>
      <c r="D18" s="113"/>
      <c r="E18" s="112"/>
      <c r="F18" s="114"/>
      <c r="G18" s="115"/>
      <c r="H18" s="115"/>
      <c r="I18" s="116">
        <v>18</v>
      </c>
      <c r="J18" s="117"/>
      <c r="K18" s="118"/>
      <c r="L18" s="118"/>
      <c r="M18" s="118"/>
      <c r="N18" s="118"/>
      <c r="O18" s="118"/>
      <c r="P18" s="118"/>
      <c r="Q18" s="118"/>
      <c r="R18" s="118"/>
      <c r="S18" s="118"/>
      <c r="T18" s="118"/>
      <c r="U18" s="118"/>
      <c r="V18" s="118"/>
      <c r="W18" s="119"/>
      <c r="X18" s="119"/>
      <c r="Y18" s="111"/>
      <c r="Z18" s="111"/>
      <c r="AA18" s="111"/>
      <c r="AB18" s="111"/>
      <c r="AC18" s="111"/>
      <c r="AD18" s="111"/>
      <c r="AE18" s="111"/>
      <c r="AF18" s="111"/>
    </row>
    <row r="19" spans="1:32" x14ac:dyDescent="0.3">
      <c r="A19" s="85" t="s">
        <v>11981</v>
      </c>
      <c r="B19" s="63" t="s">
        <v>12196</v>
      </c>
      <c r="C19" s="63" t="s">
        <v>59</v>
      </c>
      <c r="D19" s="113"/>
      <c r="E19" s="112"/>
      <c r="F19" s="114"/>
      <c r="G19" s="115"/>
      <c r="H19" s="115"/>
      <c r="I19" s="116">
        <v>19</v>
      </c>
      <c r="J19" s="117"/>
      <c r="K19" s="118"/>
      <c r="L19" s="118"/>
      <c r="M19" s="118"/>
      <c r="N19" s="118"/>
      <c r="O19" s="118"/>
      <c r="P19" s="118"/>
      <c r="Q19" s="118"/>
      <c r="R19" s="118"/>
      <c r="S19" s="118"/>
      <c r="T19" s="118"/>
      <c r="U19" s="118"/>
      <c r="V19" s="118"/>
      <c r="W19" s="119"/>
      <c r="X19" s="119"/>
      <c r="Y19" s="111"/>
      <c r="Z19" s="111"/>
      <c r="AA19" s="111"/>
      <c r="AB19" s="111"/>
      <c r="AC19" s="111"/>
      <c r="AD19" s="111"/>
      <c r="AE19" s="111"/>
      <c r="AF19" s="111"/>
    </row>
    <row r="20" spans="1:32" x14ac:dyDescent="0.3">
      <c r="A20" s="85" t="s">
        <v>11982</v>
      </c>
      <c r="B20" s="63" t="s">
        <v>12197</v>
      </c>
      <c r="C20" s="63" t="s">
        <v>59</v>
      </c>
      <c r="D20" s="113"/>
      <c r="E20" s="112"/>
      <c r="F20" s="114"/>
      <c r="G20" s="115"/>
      <c r="H20" s="115"/>
      <c r="I20" s="116">
        <v>20</v>
      </c>
      <c r="J20" s="117"/>
      <c r="K20" s="118"/>
      <c r="L20" s="118"/>
      <c r="M20" s="118"/>
      <c r="N20" s="118"/>
      <c r="O20" s="118"/>
      <c r="P20" s="118"/>
      <c r="Q20" s="118"/>
      <c r="R20" s="118"/>
      <c r="S20" s="118"/>
      <c r="T20" s="118"/>
      <c r="U20" s="118"/>
      <c r="V20" s="118"/>
      <c r="W20" s="119"/>
      <c r="X20" s="119"/>
      <c r="Y20" s="111"/>
      <c r="Z20" s="111"/>
      <c r="AA20" s="111"/>
      <c r="AB20" s="111"/>
      <c r="AC20" s="111"/>
      <c r="AD20" s="111"/>
      <c r="AE20" s="111"/>
      <c r="AF20" s="111"/>
    </row>
    <row r="21" spans="1:32" x14ac:dyDescent="0.3">
      <c r="A21" s="85" t="s">
        <v>11983</v>
      </c>
      <c r="B21" s="63" t="s">
        <v>12198</v>
      </c>
      <c r="C21" s="63" t="s">
        <v>59</v>
      </c>
      <c r="D21" s="113"/>
      <c r="E21" s="112"/>
      <c r="F21" s="114"/>
      <c r="G21" s="115"/>
      <c r="H21" s="115"/>
      <c r="I21" s="116">
        <v>21</v>
      </c>
      <c r="J21" s="117"/>
      <c r="K21" s="118"/>
      <c r="L21" s="118"/>
      <c r="M21" s="118"/>
      <c r="N21" s="118"/>
      <c r="O21" s="118"/>
      <c r="P21" s="118"/>
      <c r="Q21" s="118"/>
      <c r="R21" s="118"/>
      <c r="S21" s="118"/>
      <c r="T21" s="118"/>
      <c r="U21" s="118"/>
      <c r="V21" s="118"/>
      <c r="W21" s="119"/>
      <c r="X21" s="119"/>
      <c r="Y21" s="111"/>
      <c r="Z21" s="111"/>
      <c r="AA21" s="111"/>
      <c r="AB21" s="111"/>
      <c r="AC21" s="111"/>
      <c r="AD21" s="111"/>
      <c r="AE21" s="111"/>
      <c r="AF21" s="111"/>
    </row>
    <row r="22" spans="1:32" x14ac:dyDescent="0.3">
      <c r="A22" s="85" t="s">
        <v>11984</v>
      </c>
      <c r="B22" s="63" t="s">
        <v>12199</v>
      </c>
      <c r="C22" s="63" t="s">
        <v>59</v>
      </c>
      <c r="D22" s="113"/>
      <c r="E22" s="112"/>
      <c r="F22" s="114"/>
      <c r="G22" s="115"/>
      <c r="H22" s="115"/>
      <c r="I22" s="116">
        <v>22</v>
      </c>
      <c r="J22" s="117"/>
      <c r="K22" s="118"/>
      <c r="L22" s="118"/>
      <c r="M22" s="118"/>
      <c r="N22" s="118"/>
      <c r="O22" s="118"/>
      <c r="P22" s="118"/>
      <c r="Q22" s="118"/>
      <c r="R22" s="118"/>
      <c r="S22" s="118"/>
      <c r="T22" s="118"/>
      <c r="U22" s="118"/>
      <c r="V22" s="118"/>
      <c r="W22" s="119"/>
      <c r="X22" s="119"/>
      <c r="Y22" s="111"/>
      <c r="Z22" s="111"/>
      <c r="AA22" s="111"/>
      <c r="AB22" s="111"/>
      <c r="AC22" s="111"/>
      <c r="AD22" s="111"/>
      <c r="AE22" s="111"/>
      <c r="AF22" s="111"/>
    </row>
    <row r="23" spans="1:32" x14ac:dyDescent="0.3">
      <c r="A23" s="85" t="s">
        <v>11985</v>
      </c>
      <c r="B23" s="63" t="s">
        <v>12200</v>
      </c>
      <c r="C23" s="63" t="s">
        <v>59</v>
      </c>
      <c r="D23" s="113"/>
      <c r="E23" s="112"/>
      <c r="F23" s="114"/>
      <c r="G23" s="115"/>
      <c r="H23" s="115"/>
      <c r="I23" s="116">
        <v>23</v>
      </c>
      <c r="J23" s="117"/>
      <c r="K23" s="118"/>
      <c r="L23" s="118"/>
      <c r="M23" s="118"/>
      <c r="N23" s="118"/>
      <c r="O23" s="118"/>
      <c r="P23" s="118"/>
      <c r="Q23" s="118"/>
      <c r="R23" s="118"/>
      <c r="S23" s="118"/>
      <c r="T23" s="118"/>
      <c r="U23" s="118"/>
      <c r="V23" s="118"/>
      <c r="W23" s="119"/>
      <c r="X23" s="119"/>
      <c r="Y23" s="111"/>
      <c r="Z23" s="111"/>
      <c r="AA23" s="111"/>
      <c r="AB23" s="111"/>
      <c r="AC23" s="111"/>
      <c r="AD23" s="111"/>
      <c r="AE23" s="111"/>
      <c r="AF23" s="111"/>
    </row>
    <row r="24" spans="1:32" x14ac:dyDescent="0.3">
      <c r="A24" s="85" t="s">
        <v>11986</v>
      </c>
      <c r="B24" s="63" t="s">
        <v>12201</v>
      </c>
      <c r="C24" s="63" t="s">
        <v>59</v>
      </c>
      <c r="D24" s="113"/>
      <c r="E24" s="112"/>
      <c r="F24" s="114"/>
      <c r="G24" s="115"/>
      <c r="H24" s="115"/>
      <c r="I24" s="116">
        <v>24</v>
      </c>
      <c r="J24" s="117"/>
      <c r="K24" s="118"/>
      <c r="L24" s="118"/>
      <c r="M24" s="118"/>
      <c r="N24" s="118"/>
      <c r="O24" s="118"/>
      <c r="P24" s="118"/>
      <c r="Q24" s="118"/>
      <c r="R24" s="118"/>
      <c r="S24" s="118"/>
      <c r="T24" s="118"/>
      <c r="U24" s="118"/>
      <c r="V24" s="118"/>
      <c r="W24" s="119"/>
      <c r="X24" s="119"/>
      <c r="Y24" s="111"/>
      <c r="Z24" s="111"/>
      <c r="AA24" s="111"/>
      <c r="AB24" s="111"/>
      <c r="AC24" s="111"/>
      <c r="AD24" s="111"/>
      <c r="AE24" s="111"/>
      <c r="AF24" s="111"/>
    </row>
    <row r="25" spans="1:32" x14ac:dyDescent="0.3">
      <c r="A25" s="85" t="s">
        <v>11987</v>
      </c>
      <c r="B25" s="63" t="s">
        <v>12202</v>
      </c>
      <c r="C25" s="63" t="s">
        <v>59</v>
      </c>
      <c r="D25" s="113"/>
      <c r="E25" s="112"/>
      <c r="F25" s="114"/>
      <c r="G25" s="115"/>
      <c r="H25" s="115"/>
      <c r="I25" s="116">
        <v>25</v>
      </c>
      <c r="J25" s="117"/>
      <c r="K25" s="118"/>
      <c r="L25" s="118"/>
      <c r="M25" s="118"/>
      <c r="N25" s="118"/>
      <c r="O25" s="118"/>
      <c r="P25" s="118"/>
      <c r="Q25" s="118"/>
      <c r="R25" s="118"/>
      <c r="S25" s="118"/>
      <c r="T25" s="118"/>
      <c r="U25" s="118"/>
      <c r="V25" s="118"/>
      <c r="W25" s="119"/>
      <c r="X25" s="119"/>
      <c r="Y25" s="111"/>
      <c r="Z25" s="111"/>
      <c r="AA25" s="111"/>
      <c r="AB25" s="111"/>
      <c r="AC25" s="111"/>
      <c r="AD25" s="111"/>
      <c r="AE25" s="111"/>
      <c r="AF25" s="111"/>
    </row>
    <row r="26" spans="1:32" x14ac:dyDescent="0.3">
      <c r="A26" s="85" t="s">
        <v>11988</v>
      </c>
      <c r="B26" s="63" t="s">
        <v>12203</v>
      </c>
      <c r="C26" s="63" t="s">
        <v>59</v>
      </c>
      <c r="D26" s="113"/>
      <c r="E26" s="112"/>
      <c r="F26" s="114"/>
      <c r="G26" s="115"/>
      <c r="H26" s="115"/>
      <c r="I26" s="116">
        <v>26</v>
      </c>
      <c r="J26" s="117"/>
      <c r="K26" s="118"/>
      <c r="L26" s="118"/>
      <c r="M26" s="118"/>
      <c r="N26" s="118"/>
      <c r="O26" s="118"/>
      <c r="P26" s="118"/>
      <c r="Q26" s="118"/>
      <c r="R26" s="118"/>
      <c r="S26" s="118"/>
      <c r="T26" s="118"/>
      <c r="U26" s="118"/>
      <c r="V26" s="118"/>
      <c r="W26" s="119"/>
      <c r="X26" s="119"/>
      <c r="Y26" s="111"/>
      <c r="Z26" s="111"/>
      <c r="AA26" s="111"/>
      <c r="AB26" s="111"/>
      <c r="AC26" s="111"/>
      <c r="AD26" s="111"/>
      <c r="AE26" s="111"/>
      <c r="AF26" s="111"/>
    </row>
    <row r="27" spans="1:32" x14ac:dyDescent="0.3">
      <c r="A27" s="85" t="s">
        <v>11989</v>
      </c>
      <c r="B27" s="63" t="s">
        <v>12192</v>
      </c>
      <c r="C27" s="63" t="s">
        <v>61</v>
      </c>
      <c r="D27" s="113"/>
      <c r="E27" s="112"/>
      <c r="F27" s="114"/>
      <c r="G27" s="115"/>
      <c r="H27" s="115"/>
      <c r="I27" s="116">
        <v>27</v>
      </c>
      <c r="J27" s="117"/>
      <c r="K27" s="118"/>
      <c r="L27" s="118"/>
      <c r="M27" s="118"/>
      <c r="N27" s="118"/>
      <c r="O27" s="118"/>
      <c r="P27" s="118"/>
      <c r="Q27" s="118"/>
      <c r="R27" s="118"/>
      <c r="S27" s="118"/>
      <c r="T27" s="118"/>
      <c r="U27" s="118"/>
      <c r="V27" s="118"/>
      <c r="W27" s="119"/>
      <c r="X27" s="119"/>
      <c r="Y27" s="111"/>
      <c r="Z27" s="111"/>
      <c r="AA27" s="111"/>
      <c r="AB27" s="111"/>
      <c r="AC27" s="111"/>
      <c r="AD27" s="111"/>
      <c r="AE27" s="111"/>
      <c r="AF27" s="111"/>
    </row>
    <row r="28" spans="1:32" x14ac:dyDescent="0.3">
      <c r="A28" s="85" t="s">
        <v>11990</v>
      </c>
      <c r="B28" s="63" t="s">
        <v>12193</v>
      </c>
      <c r="C28" s="63" t="s">
        <v>61</v>
      </c>
      <c r="D28" s="113"/>
      <c r="E28" s="112"/>
      <c r="F28" s="114"/>
      <c r="G28" s="115"/>
      <c r="H28" s="115"/>
      <c r="I28" s="116">
        <v>28</v>
      </c>
      <c r="J28" s="117"/>
      <c r="K28" s="118"/>
      <c r="L28" s="118"/>
      <c r="M28" s="118"/>
      <c r="N28" s="118"/>
      <c r="O28" s="118"/>
      <c r="P28" s="118"/>
      <c r="Q28" s="118"/>
      <c r="R28" s="118"/>
      <c r="S28" s="118"/>
      <c r="T28" s="118"/>
      <c r="U28" s="118"/>
      <c r="V28" s="118"/>
      <c r="W28" s="119"/>
      <c r="X28" s="119"/>
      <c r="Y28" s="111"/>
      <c r="Z28" s="111"/>
      <c r="AA28" s="111"/>
      <c r="AB28" s="111"/>
      <c r="AC28" s="111"/>
      <c r="AD28" s="111"/>
      <c r="AE28" s="111"/>
      <c r="AF28" s="111"/>
    </row>
    <row r="29" spans="1:32" x14ac:dyDescent="0.3">
      <c r="A29" s="85" t="s">
        <v>11991</v>
      </c>
      <c r="B29" s="63" t="s">
        <v>12194</v>
      </c>
      <c r="C29" s="63" t="s">
        <v>61</v>
      </c>
      <c r="D29" s="113"/>
      <c r="E29" s="112"/>
      <c r="F29" s="114"/>
      <c r="G29" s="115"/>
      <c r="H29" s="115"/>
      <c r="I29" s="116">
        <v>29</v>
      </c>
      <c r="J29" s="117"/>
      <c r="K29" s="118"/>
      <c r="L29" s="118"/>
      <c r="M29" s="118"/>
      <c r="N29" s="118"/>
      <c r="O29" s="118"/>
      <c r="P29" s="118"/>
      <c r="Q29" s="118"/>
      <c r="R29" s="118"/>
      <c r="S29" s="118"/>
      <c r="T29" s="118"/>
      <c r="U29" s="118"/>
      <c r="V29" s="118"/>
      <c r="W29" s="119"/>
      <c r="X29" s="119"/>
      <c r="Y29" s="111"/>
      <c r="Z29" s="111"/>
      <c r="AA29" s="111"/>
      <c r="AB29" s="111"/>
      <c r="AC29" s="111"/>
      <c r="AD29" s="111"/>
      <c r="AE29" s="111"/>
      <c r="AF29" s="111"/>
    </row>
    <row r="30" spans="1:32" x14ac:dyDescent="0.3">
      <c r="A30" s="85" t="s">
        <v>11992</v>
      </c>
      <c r="B30" s="63" t="s">
        <v>12195</v>
      </c>
      <c r="C30" s="63" t="s">
        <v>61</v>
      </c>
      <c r="D30" s="113"/>
      <c r="E30" s="112"/>
      <c r="F30" s="114"/>
      <c r="G30" s="115"/>
      <c r="H30" s="115"/>
      <c r="I30" s="116">
        <v>30</v>
      </c>
      <c r="J30" s="117"/>
      <c r="K30" s="118"/>
      <c r="L30" s="118"/>
      <c r="M30" s="118"/>
      <c r="N30" s="118"/>
      <c r="O30" s="118"/>
      <c r="P30" s="118"/>
      <c r="Q30" s="118"/>
      <c r="R30" s="118"/>
      <c r="S30" s="118"/>
      <c r="T30" s="118"/>
      <c r="U30" s="118"/>
      <c r="V30" s="118"/>
      <c r="W30" s="119"/>
      <c r="X30" s="119"/>
      <c r="Y30" s="111"/>
      <c r="Z30" s="111"/>
      <c r="AA30" s="111"/>
      <c r="AB30" s="111"/>
      <c r="AC30" s="111"/>
      <c r="AD30" s="111"/>
      <c r="AE30" s="111"/>
      <c r="AF30" s="111"/>
    </row>
    <row r="31" spans="1:32" x14ac:dyDescent="0.3">
      <c r="A31" s="85" t="s">
        <v>11993</v>
      </c>
      <c r="B31" s="63" t="s">
        <v>12196</v>
      </c>
      <c r="C31" s="63" t="s">
        <v>61</v>
      </c>
      <c r="D31" s="113"/>
      <c r="E31" s="112"/>
      <c r="F31" s="114"/>
      <c r="G31" s="115"/>
      <c r="H31" s="115"/>
      <c r="I31" s="116">
        <v>31</v>
      </c>
      <c r="J31" s="117"/>
      <c r="K31" s="118"/>
      <c r="L31" s="118"/>
      <c r="M31" s="118"/>
      <c r="N31" s="118"/>
      <c r="O31" s="118"/>
      <c r="P31" s="118"/>
      <c r="Q31" s="118"/>
      <c r="R31" s="118"/>
      <c r="S31" s="118"/>
      <c r="T31" s="118"/>
      <c r="U31" s="118"/>
      <c r="V31" s="118"/>
      <c r="W31" s="119"/>
      <c r="X31" s="119"/>
      <c r="Y31" s="111"/>
      <c r="Z31" s="111"/>
      <c r="AA31" s="111"/>
      <c r="AB31" s="111"/>
      <c r="AC31" s="111"/>
      <c r="AD31" s="111"/>
      <c r="AE31" s="111"/>
      <c r="AF31" s="111"/>
    </row>
    <row r="32" spans="1:32" x14ac:dyDescent="0.3">
      <c r="A32" s="85" t="s">
        <v>11994</v>
      </c>
      <c r="B32" s="63" t="s">
        <v>12197</v>
      </c>
      <c r="C32" s="63" t="s">
        <v>61</v>
      </c>
      <c r="D32" s="113"/>
      <c r="E32" s="112"/>
      <c r="F32" s="114"/>
      <c r="G32" s="115"/>
      <c r="H32" s="115"/>
      <c r="I32" s="116">
        <v>32</v>
      </c>
      <c r="J32" s="117"/>
      <c r="K32" s="118"/>
      <c r="L32" s="118"/>
      <c r="M32" s="118"/>
      <c r="N32" s="118"/>
      <c r="O32" s="118"/>
      <c r="P32" s="118"/>
      <c r="Q32" s="118"/>
      <c r="R32" s="118"/>
      <c r="S32" s="118"/>
      <c r="T32" s="118"/>
      <c r="U32" s="118"/>
      <c r="V32" s="118"/>
      <c r="W32" s="119"/>
      <c r="X32" s="119"/>
      <c r="Y32" s="111"/>
      <c r="Z32" s="111"/>
      <c r="AA32" s="111"/>
      <c r="AB32" s="111"/>
      <c r="AC32" s="111"/>
      <c r="AD32" s="111"/>
      <c r="AE32" s="111"/>
      <c r="AF32" s="111"/>
    </row>
    <row r="33" spans="1:32" x14ac:dyDescent="0.3">
      <c r="A33" s="85" t="s">
        <v>11995</v>
      </c>
      <c r="B33" s="63" t="s">
        <v>12198</v>
      </c>
      <c r="C33" s="63" t="s">
        <v>61</v>
      </c>
      <c r="D33" s="113"/>
      <c r="E33" s="112"/>
      <c r="F33" s="114"/>
      <c r="G33" s="115"/>
      <c r="H33" s="115"/>
      <c r="I33" s="116">
        <v>33</v>
      </c>
      <c r="J33" s="117"/>
      <c r="K33" s="118"/>
      <c r="L33" s="118"/>
      <c r="M33" s="118"/>
      <c r="N33" s="118"/>
      <c r="O33" s="118"/>
      <c r="P33" s="118"/>
      <c r="Q33" s="118"/>
      <c r="R33" s="118"/>
      <c r="S33" s="118"/>
      <c r="T33" s="118"/>
      <c r="U33" s="118"/>
      <c r="V33" s="118"/>
      <c r="W33" s="119"/>
      <c r="X33" s="119"/>
      <c r="Y33" s="111"/>
      <c r="Z33" s="111"/>
      <c r="AA33" s="111"/>
      <c r="AB33" s="111"/>
      <c r="AC33" s="111"/>
      <c r="AD33" s="111"/>
      <c r="AE33" s="111"/>
      <c r="AF33" s="111"/>
    </row>
    <row r="34" spans="1:32" x14ac:dyDescent="0.3">
      <c r="A34" s="85" t="s">
        <v>11996</v>
      </c>
      <c r="B34" s="63" t="s">
        <v>12199</v>
      </c>
      <c r="C34" s="63" t="s">
        <v>61</v>
      </c>
      <c r="D34" s="113"/>
      <c r="E34" s="112"/>
      <c r="F34" s="114"/>
      <c r="G34" s="115"/>
      <c r="H34" s="115"/>
      <c r="I34" s="116">
        <v>34</v>
      </c>
      <c r="J34" s="117"/>
      <c r="K34" s="118"/>
      <c r="L34" s="118"/>
      <c r="M34" s="118"/>
      <c r="N34" s="118"/>
      <c r="O34" s="118"/>
      <c r="P34" s="118"/>
      <c r="Q34" s="118"/>
      <c r="R34" s="118"/>
      <c r="S34" s="118"/>
      <c r="T34" s="118"/>
      <c r="U34" s="118"/>
      <c r="V34" s="118"/>
      <c r="W34" s="119"/>
      <c r="X34" s="119"/>
      <c r="Y34" s="111"/>
      <c r="Z34" s="111"/>
      <c r="AA34" s="111"/>
      <c r="AB34" s="111"/>
      <c r="AC34" s="111"/>
      <c r="AD34" s="111"/>
      <c r="AE34" s="111"/>
      <c r="AF34" s="111"/>
    </row>
    <row r="35" spans="1:32" x14ac:dyDescent="0.3">
      <c r="A35" s="85" t="s">
        <v>11997</v>
      </c>
      <c r="B35" s="63" t="s">
        <v>12200</v>
      </c>
      <c r="C35" s="63" t="s">
        <v>61</v>
      </c>
      <c r="D35" s="113"/>
      <c r="E35" s="112"/>
      <c r="F35" s="114"/>
      <c r="G35" s="115"/>
      <c r="H35" s="115"/>
      <c r="I35" s="116">
        <v>35</v>
      </c>
      <c r="J35" s="117"/>
      <c r="K35" s="118"/>
      <c r="L35" s="118"/>
      <c r="M35" s="118"/>
      <c r="N35" s="118"/>
      <c r="O35" s="118"/>
      <c r="P35" s="118"/>
      <c r="Q35" s="118"/>
      <c r="R35" s="118"/>
      <c r="S35" s="118"/>
      <c r="T35" s="118"/>
      <c r="U35" s="118"/>
      <c r="V35" s="118"/>
      <c r="W35" s="119"/>
      <c r="X35" s="119"/>
      <c r="Y35" s="111"/>
      <c r="Z35" s="111"/>
      <c r="AA35" s="111"/>
      <c r="AB35" s="111"/>
      <c r="AC35" s="111"/>
      <c r="AD35" s="111"/>
      <c r="AE35" s="111"/>
      <c r="AF35" s="111"/>
    </row>
    <row r="36" spans="1:32" x14ac:dyDescent="0.3">
      <c r="A36" s="85" t="s">
        <v>11998</v>
      </c>
      <c r="B36" s="63" t="s">
        <v>12201</v>
      </c>
      <c r="C36" s="63" t="s">
        <v>61</v>
      </c>
      <c r="D36" s="113"/>
      <c r="E36" s="112"/>
      <c r="F36" s="114"/>
      <c r="G36" s="115"/>
      <c r="H36" s="115"/>
      <c r="I36" s="116">
        <v>36</v>
      </c>
      <c r="J36" s="117"/>
      <c r="K36" s="118"/>
      <c r="L36" s="118"/>
      <c r="M36" s="118"/>
      <c r="N36" s="118"/>
      <c r="O36" s="118"/>
      <c r="P36" s="118"/>
      <c r="Q36" s="118"/>
      <c r="R36" s="118"/>
      <c r="S36" s="118"/>
      <c r="T36" s="118"/>
      <c r="U36" s="118"/>
      <c r="V36" s="118"/>
      <c r="W36" s="119"/>
      <c r="X36" s="119"/>
      <c r="Y36" s="111"/>
      <c r="Z36" s="111"/>
      <c r="AA36" s="111"/>
      <c r="AB36" s="111"/>
      <c r="AC36" s="111"/>
      <c r="AD36" s="111"/>
      <c r="AE36" s="111"/>
      <c r="AF36" s="111"/>
    </row>
    <row r="37" spans="1:32" x14ac:dyDescent="0.3">
      <c r="A37" s="85" t="s">
        <v>11999</v>
      </c>
      <c r="B37" s="63" t="s">
        <v>12202</v>
      </c>
      <c r="C37" s="63" t="s">
        <v>61</v>
      </c>
      <c r="D37" s="113"/>
      <c r="E37" s="112"/>
      <c r="F37" s="114"/>
      <c r="G37" s="115"/>
      <c r="H37" s="115"/>
      <c r="I37" s="116">
        <v>37</v>
      </c>
      <c r="J37" s="117"/>
      <c r="K37" s="118"/>
      <c r="L37" s="118"/>
      <c r="M37" s="118"/>
      <c r="N37" s="118"/>
      <c r="O37" s="118"/>
      <c r="P37" s="118"/>
      <c r="Q37" s="118"/>
      <c r="R37" s="118"/>
      <c r="S37" s="118"/>
      <c r="T37" s="118"/>
      <c r="U37" s="118"/>
      <c r="V37" s="118"/>
      <c r="W37" s="119"/>
      <c r="X37" s="119"/>
      <c r="Y37" s="111"/>
      <c r="Z37" s="111"/>
      <c r="AA37" s="111"/>
      <c r="AB37" s="111"/>
      <c r="AC37" s="111"/>
      <c r="AD37" s="111"/>
      <c r="AE37" s="111"/>
      <c r="AF37" s="111"/>
    </row>
    <row r="38" spans="1:32" x14ac:dyDescent="0.3">
      <c r="A38" s="85" t="s">
        <v>12000</v>
      </c>
      <c r="B38" s="63" t="s">
        <v>12203</v>
      </c>
      <c r="C38" s="63" t="s">
        <v>61</v>
      </c>
      <c r="D38" s="113"/>
      <c r="E38" s="112"/>
      <c r="F38" s="114"/>
      <c r="G38" s="115"/>
      <c r="H38" s="115"/>
      <c r="I38" s="116">
        <v>38</v>
      </c>
      <c r="J38" s="117"/>
      <c r="K38" s="118"/>
      <c r="L38" s="118"/>
      <c r="M38" s="118"/>
      <c r="N38" s="118"/>
      <c r="O38" s="118"/>
      <c r="P38" s="118"/>
      <c r="Q38" s="118"/>
      <c r="R38" s="118"/>
      <c r="S38" s="118"/>
      <c r="T38" s="118"/>
      <c r="U38" s="118"/>
      <c r="V38" s="118"/>
      <c r="W38" s="119"/>
      <c r="X38" s="119"/>
      <c r="Y38" s="111"/>
      <c r="Z38" s="111"/>
      <c r="AA38" s="111"/>
      <c r="AB38" s="111"/>
      <c r="AC38" s="111"/>
      <c r="AD38" s="111"/>
      <c r="AE38" s="111"/>
      <c r="AF38" s="111"/>
    </row>
    <row r="39" spans="1:32" x14ac:dyDescent="0.3">
      <c r="A39" s="85" t="s">
        <v>12001</v>
      </c>
      <c r="B39" s="63" t="s">
        <v>12192</v>
      </c>
      <c r="C39" s="63" t="s">
        <v>63</v>
      </c>
      <c r="D39" s="113"/>
      <c r="E39" s="112"/>
      <c r="F39" s="114"/>
      <c r="G39" s="115"/>
      <c r="H39" s="115"/>
      <c r="I39" s="116">
        <v>39</v>
      </c>
      <c r="J39" s="117"/>
      <c r="K39" s="118"/>
      <c r="L39" s="118"/>
      <c r="M39" s="118"/>
      <c r="N39" s="118"/>
      <c r="O39" s="118"/>
      <c r="P39" s="118"/>
      <c r="Q39" s="118"/>
      <c r="R39" s="118"/>
      <c r="S39" s="118"/>
      <c r="T39" s="118"/>
      <c r="U39" s="118"/>
      <c r="V39" s="118"/>
      <c r="W39" s="119"/>
      <c r="X39" s="119"/>
      <c r="Y39" s="111"/>
      <c r="Z39" s="111"/>
      <c r="AA39" s="111"/>
      <c r="AB39" s="111"/>
      <c r="AC39" s="111"/>
      <c r="AD39" s="111"/>
      <c r="AE39" s="111"/>
      <c r="AF39" s="111"/>
    </row>
    <row r="40" spans="1:32" x14ac:dyDescent="0.3">
      <c r="A40" s="85" t="s">
        <v>12002</v>
      </c>
      <c r="B40" s="63" t="s">
        <v>12193</v>
      </c>
      <c r="C40" s="63" t="s">
        <v>63</v>
      </c>
      <c r="D40" s="113"/>
      <c r="E40" s="112"/>
      <c r="F40" s="114"/>
      <c r="G40" s="115"/>
      <c r="H40" s="115"/>
      <c r="I40" s="116">
        <v>40</v>
      </c>
      <c r="J40" s="117"/>
      <c r="K40" s="118"/>
      <c r="L40" s="118"/>
      <c r="M40" s="118"/>
      <c r="N40" s="118"/>
      <c r="O40" s="118"/>
      <c r="P40" s="118"/>
      <c r="Q40" s="118"/>
      <c r="R40" s="118"/>
      <c r="S40" s="118"/>
      <c r="T40" s="118"/>
      <c r="U40" s="118"/>
      <c r="V40" s="118"/>
      <c r="W40" s="119"/>
      <c r="X40" s="119"/>
      <c r="Y40" s="111"/>
      <c r="Z40" s="111"/>
      <c r="AA40" s="111"/>
      <c r="AB40" s="111"/>
      <c r="AC40" s="111"/>
      <c r="AD40" s="111"/>
      <c r="AE40" s="111"/>
      <c r="AF40" s="111"/>
    </row>
    <row r="41" spans="1:32" x14ac:dyDescent="0.3">
      <c r="A41" s="85" t="s">
        <v>12003</v>
      </c>
      <c r="B41" s="63" t="s">
        <v>12194</v>
      </c>
      <c r="C41" s="63" t="s">
        <v>63</v>
      </c>
      <c r="D41" s="113"/>
      <c r="E41" s="112"/>
      <c r="F41" s="114"/>
      <c r="G41" s="115"/>
      <c r="H41" s="115"/>
      <c r="I41" s="116">
        <v>41</v>
      </c>
      <c r="J41" s="117"/>
      <c r="K41" s="118"/>
      <c r="L41" s="118"/>
      <c r="M41" s="118"/>
      <c r="N41" s="118"/>
      <c r="O41" s="118"/>
      <c r="P41" s="118"/>
      <c r="Q41" s="118"/>
      <c r="R41" s="118"/>
      <c r="S41" s="118"/>
      <c r="T41" s="118"/>
      <c r="U41" s="118"/>
      <c r="V41" s="118"/>
      <c r="W41" s="119"/>
      <c r="X41" s="119"/>
      <c r="Y41" s="111"/>
      <c r="Z41" s="111"/>
      <c r="AA41" s="111"/>
      <c r="AB41" s="111"/>
      <c r="AC41" s="111"/>
      <c r="AD41" s="111"/>
      <c r="AE41" s="111"/>
      <c r="AF41" s="111"/>
    </row>
    <row r="42" spans="1:32" x14ac:dyDescent="0.3">
      <c r="A42" s="85" t="s">
        <v>12004</v>
      </c>
      <c r="B42" s="63" t="s">
        <v>12195</v>
      </c>
      <c r="C42" s="63" t="s">
        <v>63</v>
      </c>
      <c r="D42" s="113"/>
      <c r="E42" s="112"/>
      <c r="F42" s="114"/>
      <c r="G42" s="115"/>
      <c r="H42" s="115"/>
      <c r="I42" s="116">
        <v>42</v>
      </c>
      <c r="J42" s="117"/>
      <c r="K42" s="118"/>
      <c r="L42" s="118"/>
      <c r="M42" s="118"/>
      <c r="N42" s="118"/>
      <c r="O42" s="118"/>
      <c r="P42" s="118"/>
      <c r="Q42" s="118"/>
      <c r="R42" s="118"/>
      <c r="S42" s="118"/>
      <c r="T42" s="118"/>
      <c r="U42" s="118"/>
      <c r="V42" s="118"/>
      <c r="W42" s="119"/>
      <c r="X42" s="119"/>
      <c r="Y42" s="111"/>
      <c r="Z42" s="111"/>
      <c r="AA42" s="111"/>
      <c r="AB42" s="111"/>
      <c r="AC42" s="111"/>
      <c r="AD42" s="111"/>
      <c r="AE42" s="111"/>
      <c r="AF42" s="111"/>
    </row>
    <row r="43" spans="1:32" x14ac:dyDescent="0.3">
      <c r="A43" s="85" t="s">
        <v>12005</v>
      </c>
      <c r="B43" s="63" t="s">
        <v>12196</v>
      </c>
      <c r="C43" s="63" t="s">
        <v>63</v>
      </c>
      <c r="D43" s="113"/>
      <c r="E43" s="112"/>
      <c r="F43" s="114"/>
      <c r="G43" s="115"/>
      <c r="H43" s="115"/>
      <c r="I43" s="116">
        <v>43</v>
      </c>
      <c r="J43" s="117"/>
      <c r="K43" s="118"/>
      <c r="L43" s="118"/>
      <c r="M43" s="118"/>
      <c r="N43" s="118"/>
      <c r="O43" s="118"/>
      <c r="P43" s="118"/>
      <c r="Q43" s="118"/>
      <c r="R43" s="118"/>
      <c r="S43" s="118"/>
      <c r="T43" s="118"/>
      <c r="U43" s="118"/>
      <c r="V43" s="118"/>
      <c r="W43" s="119"/>
      <c r="X43" s="119"/>
      <c r="Y43" s="111"/>
      <c r="Z43" s="111"/>
      <c r="AA43" s="111"/>
      <c r="AB43" s="111"/>
      <c r="AC43" s="111"/>
      <c r="AD43" s="111"/>
      <c r="AE43" s="111"/>
      <c r="AF43" s="111"/>
    </row>
    <row r="44" spans="1:32" x14ac:dyDescent="0.3">
      <c r="A44" s="85" t="s">
        <v>12006</v>
      </c>
      <c r="B44" s="63" t="s">
        <v>12197</v>
      </c>
      <c r="C44" s="63" t="s">
        <v>63</v>
      </c>
      <c r="D44" s="113"/>
      <c r="E44" s="112"/>
      <c r="F44" s="114"/>
      <c r="G44" s="115"/>
      <c r="H44" s="115"/>
      <c r="I44" s="116">
        <v>44</v>
      </c>
      <c r="J44" s="117"/>
      <c r="K44" s="118"/>
      <c r="L44" s="118"/>
      <c r="M44" s="118"/>
      <c r="N44" s="118"/>
      <c r="O44" s="118"/>
      <c r="P44" s="118"/>
      <c r="Q44" s="118"/>
      <c r="R44" s="118"/>
      <c r="S44" s="118"/>
      <c r="T44" s="118"/>
      <c r="U44" s="118"/>
      <c r="V44" s="118"/>
      <c r="W44" s="119"/>
      <c r="X44" s="119"/>
      <c r="Y44" s="111"/>
      <c r="Z44" s="111"/>
      <c r="AA44" s="111"/>
      <c r="AB44" s="111"/>
      <c r="AC44" s="111"/>
      <c r="AD44" s="111"/>
      <c r="AE44" s="111"/>
      <c r="AF44" s="111"/>
    </row>
    <row r="45" spans="1:32" x14ac:dyDescent="0.3">
      <c r="A45" s="85" t="s">
        <v>12007</v>
      </c>
      <c r="B45" s="63" t="s">
        <v>12198</v>
      </c>
      <c r="C45" s="63" t="s">
        <v>63</v>
      </c>
      <c r="D45" s="113"/>
      <c r="E45" s="112"/>
      <c r="F45" s="114"/>
      <c r="G45" s="115"/>
      <c r="H45" s="115"/>
      <c r="I45" s="116">
        <v>45</v>
      </c>
      <c r="J45" s="117"/>
      <c r="K45" s="118"/>
      <c r="L45" s="118"/>
      <c r="M45" s="118"/>
      <c r="N45" s="118"/>
      <c r="O45" s="118"/>
      <c r="P45" s="118"/>
      <c r="Q45" s="118"/>
      <c r="R45" s="118"/>
      <c r="S45" s="118"/>
      <c r="T45" s="118"/>
      <c r="U45" s="118"/>
      <c r="V45" s="118"/>
      <c r="W45" s="119"/>
      <c r="X45" s="119"/>
      <c r="Y45" s="111"/>
      <c r="Z45" s="111"/>
      <c r="AA45" s="111"/>
      <c r="AB45" s="111"/>
      <c r="AC45" s="111"/>
      <c r="AD45" s="111"/>
      <c r="AE45" s="111"/>
      <c r="AF45" s="111"/>
    </row>
    <row r="46" spans="1:32" x14ac:dyDescent="0.3">
      <c r="A46" s="85" t="s">
        <v>12008</v>
      </c>
      <c r="B46" s="63" t="s">
        <v>12199</v>
      </c>
      <c r="C46" s="63" t="s">
        <v>63</v>
      </c>
      <c r="D46" s="113"/>
      <c r="E46" s="112"/>
      <c r="F46" s="114"/>
      <c r="G46" s="115"/>
      <c r="H46" s="115"/>
      <c r="I46" s="116">
        <v>46</v>
      </c>
      <c r="J46" s="117"/>
      <c r="K46" s="118"/>
      <c r="L46" s="118"/>
      <c r="M46" s="118"/>
      <c r="N46" s="118"/>
      <c r="O46" s="118"/>
      <c r="P46" s="118"/>
      <c r="Q46" s="118"/>
      <c r="R46" s="118"/>
      <c r="S46" s="118"/>
      <c r="T46" s="118"/>
      <c r="U46" s="118"/>
      <c r="V46" s="118"/>
      <c r="W46" s="119"/>
      <c r="X46" s="119"/>
      <c r="Y46" s="111"/>
      <c r="Z46" s="111"/>
      <c r="AA46" s="111"/>
      <c r="AB46" s="111"/>
      <c r="AC46" s="111"/>
      <c r="AD46" s="111"/>
      <c r="AE46" s="111"/>
      <c r="AF46" s="111"/>
    </row>
    <row r="47" spans="1:32" x14ac:dyDescent="0.3">
      <c r="A47" s="85" t="s">
        <v>12009</v>
      </c>
      <c r="B47" s="63" t="s">
        <v>12200</v>
      </c>
      <c r="C47" s="63" t="s">
        <v>63</v>
      </c>
      <c r="D47" s="113"/>
      <c r="E47" s="112"/>
      <c r="F47" s="114"/>
      <c r="G47" s="115"/>
      <c r="H47" s="115"/>
      <c r="I47" s="116">
        <v>47</v>
      </c>
      <c r="J47" s="117"/>
      <c r="K47" s="118"/>
      <c r="L47" s="118"/>
      <c r="M47" s="118"/>
      <c r="N47" s="118"/>
      <c r="O47" s="118"/>
      <c r="P47" s="118"/>
      <c r="Q47" s="118"/>
      <c r="R47" s="118"/>
      <c r="S47" s="118"/>
      <c r="T47" s="118"/>
      <c r="U47" s="118"/>
      <c r="V47" s="118"/>
      <c r="W47" s="119"/>
      <c r="X47" s="119"/>
      <c r="Y47" s="111"/>
      <c r="Z47" s="111"/>
      <c r="AA47" s="111"/>
      <c r="AB47" s="111"/>
      <c r="AC47" s="111"/>
      <c r="AD47" s="111"/>
      <c r="AE47" s="111"/>
      <c r="AF47" s="111"/>
    </row>
    <row r="48" spans="1:32" x14ac:dyDescent="0.3">
      <c r="A48" s="85" t="s">
        <v>12010</v>
      </c>
      <c r="B48" s="63" t="s">
        <v>12201</v>
      </c>
      <c r="C48" s="63" t="s">
        <v>63</v>
      </c>
      <c r="D48" s="113"/>
      <c r="E48" s="112"/>
      <c r="F48" s="114"/>
      <c r="G48" s="115"/>
      <c r="H48" s="115"/>
      <c r="I48" s="116">
        <v>48</v>
      </c>
      <c r="J48" s="117"/>
      <c r="K48" s="118"/>
      <c r="L48" s="118"/>
      <c r="M48" s="118"/>
      <c r="N48" s="118"/>
      <c r="O48" s="118"/>
      <c r="P48" s="118"/>
      <c r="Q48" s="118"/>
      <c r="R48" s="118"/>
      <c r="S48" s="118"/>
      <c r="T48" s="118"/>
      <c r="U48" s="118"/>
      <c r="V48" s="118"/>
      <c r="W48" s="119"/>
      <c r="X48" s="119"/>
      <c r="Y48" s="111"/>
      <c r="Z48" s="111"/>
      <c r="AA48" s="111"/>
      <c r="AB48" s="111"/>
      <c r="AC48" s="111"/>
      <c r="AD48" s="111"/>
      <c r="AE48" s="111"/>
      <c r="AF48" s="111"/>
    </row>
    <row r="49" spans="1:32" x14ac:dyDescent="0.3">
      <c r="A49" s="85" t="s">
        <v>12011</v>
      </c>
      <c r="B49" s="63" t="s">
        <v>12202</v>
      </c>
      <c r="C49" s="63" t="s">
        <v>63</v>
      </c>
      <c r="D49" s="113"/>
      <c r="E49" s="112"/>
      <c r="F49" s="114"/>
      <c r="G49" s="115"/>
      <c r="H49" s="115"/>
      <c r="I49" s="116">
        <v>49</v>
      </c>
      <c r="J49" s="117"/>
      <c r="K49" s="118"/>
      <c r="L49" s="118"/>
      <c r="M49" s="118"/>
      <c r="N49" s="118"/>
      <c r="O49" s="118"/>
      <c r="P49" s="118"/>
      <c r="Q49" s="118"/>
      <c r="R49" s="118"/>
      <c r="S49" s="118"/>
      <c r="T49" s="118"/>
      <c r="U49" s="118"/>
      <c r="V49" s="118"/>
      <c r="W49" s="119"/>
      <c r="X49" s="119"/>
      <c r="Y49" s="111"/>
      <c r="Z49" s="111"/>
      <c r="AA49" s="111"/>
      <c r="AB49" s="111"/>
      <c r="AC49" s="111"/>
      <c r="AD49" s="111"/>
      <c r="AE49" s="111"/>
      <c r="AF49" s="111"/>
    </row>
    <row r="50" spans="1:32" x14ac:dyDescent="0.3">
      <c r="A50" s="85" t="s">
        <v>12012</v>
      </c>
      <c r="B50" s="63" t="s">
        <v>12203</v>
      </c>
      <c r="C50" s="63" t="s">
        <v>63</v>
      </c>
      <c r="D50" s="113"/>
      <c r="E50" s="112"/>
      <c r="F50" s="114"/>
      <c r="G50" s="115"/>
      <c r="H50" s="115"/>
      <c r="I50" s="116">
        <v>50</v>
      </c>
      <c r="J50" s="117"/>
      <c r="K50" s="118"/>
      <c r="L50" s="118"/>
      <c r="M50" s="118"/>
      <c r="N50" s="118"/>
      <c r="O50" s="118"/>
      <c r="P50" s="118"/>
      <c r="Q50" s="118"/>
      <c r="R50" s="118"/>
      <c r="S50" s="118"/>
      <c r="T50" s="118"/>
      <c r="U50" s="118"/>
      <c r="V50" s="118"/>
      <c r="W50" s="119"/>
      <c r="X50" s="119"/>
      <c r="Y50" s="111"/>
      <c r="Z50" s="111"/>
      <c r="AA50" s="111"/>
      <c r="AB50" s="111"/>
      <c r="AC50" s="111"/>
      <c r="AD50" s="111"/>
      <c r="AE50" s="111"/>
      <c r="AF50" s="111"/>
    </row>
    <row r="51" spans="1:32" x14ac:dyDescent="0.3">
      <c r="A51" s="85" t="s">
        <v>12013</v>
      </c>
      <c r="B51" s="63" t="s">
        <v>12192</v>
      </c>
      <c r="C51" s="63" t="s">
        <v>57</v>
      </c>
      <c r="D51" s="113"/>
      <c r="E51" s="112"/>
      <c r="F51" s="114"/>
      <c r="G51" s="115"/>
      <c r="H51" s="115"/>
      <c r="I51" s="116">
        <v>51</v>
      </c>
      <c r="J51" s="117"/>
      <c r="K51" s="118"/>
      <c r="L51" s="118"/>
      <c r="M51" s="118"/>
      <c r="N51" s="118"/>
      <c r="O51" s="118"/>
      <c r="P51" s="118"/>
      <c r="Q51" s="118"/>
      <c r="R51" s="118"/>
      <c r="S51" s="118"/>
      <c r="T51" s="118"/>
      <c r="U51" s="118"/>
      <c r="V51" s="118"/>
      <c r="W51" s="119"/>
      <c r="X51" s="119"/>
      <c r="Y51" s="111"/>
      <c r="Z51" s="111"/>
      <c r="AA51" s="111"/>
      <c r="AB51" s="111"/>
      <c r="AC51" s="111"/>
      <c r="AD51" s="111"/>
      <c r="AE51" s="111"/>
      <c r="AF51" s="111"/>
    </row>
    <row r="52" spans="1:32" x14ac:dyDescent="0.3">
      <c r="A52" s="85" t="s">
        <v>12014</v>
      </c>
      <c r="B52" s="63" t="s">
        <v>12193</v>
      </c>
      <c r="C52" s="63" t="s">
        <v>57</v>
      </c>
      <c r="D52" s="113"/>
      <c r="E52" s="112"/>
      <c r="F52" s="114"/>
      <c r="G52" s="115"/>
      <c r="H52" s="115"/>
      <c r="I52" s="116">
        <v>52</v>
      </c>
      <c r="J52" s="117"/>
      <c r="K52" s="118"/>
      <c r="L52" s="118"/>
      <c r="M52" s="118"/>
      <c r="N52" s="118"/>
      <c r="O52" s="118"/>
      <c r="P52" s="118"/>
      <c r="Q52" s="118"/>
      <c r="R52" s="118"/>
      <c r="S52" s="118"/>
      <c r="T52" s="118"/>
      <c r="U52" s="118"/>
      <c r="V52" s="118"/>
      <c r="W52" s="119"/>
      <c r="X52" s="119"/>
      <c r="Y52" s="111"/>
      <c r="Z52" s="111"/>
      <c r="AA52" s="111"/>
      <c r="AB52" s="111"/>
      <c r="AC52" s="111"/>
      <c r="AD52" s="111"/>
      <c r="AE52" s="111"/>
      <c r="AF52" s="111"/>
    </row>
    <row r="53" spans="1:32" x14ac:dyDescent="0.3">
      <c r="A53" s="85" t="s">
        <v>12015</v>
      </c>
      <c r="B53" s="63" t="s">
        <v>12194</v>
      </c>
      <c r="C53" s="63" t="s">
        <v>57</v>
      </c>
      <c r="D53" s="113"/>
      <c r="E53" s="112"/>
      <c r="F53" s="114"/>
      <c r="G53" s="115"/>
      <c r="H53" s="115"/>
      <c r="I53" s="116">
        <v>53</v>
      </c>
      <c r="J53" s="117"/>
      <c r="K53" s="118"/>
      <c r="L53" s="118"/>
      <c r="M53" s="118"/>
      <c r="N53" s="118"/>
      <c r="O53" s="118"/>
      <c r="P53" s="118"/>
      <c r="Q53" s="118"/>
      <c r="R53" s="118"/>
      <c r="S53" s="118"/>
      <c r="T53" s="118"/>
      <c r="U53" s="118"/>
      <c r="V53" s="118"/>
      <c r="W53" s="119"/>
      <c r="X53" s="119"/>
      <c r="Y53" s="111"/>
      <c r="Z53" s="111"/>
      <c r="AA53" s="111"/>
      <c r="AB53" s="111"/>
      <c r="AC53" s="111"/>
      <c r="AD53" s="111"/>
      <c r="AE53" s="111"/>
      <c r="AF53" s="111"/>
    </row>
    <row r="54" spans="1:32" x14ac:dyDescent="0.3">
      <c r="A54" s="85" t="s">
        <v>12016</v>
      </c>
      <c r="B54" s="63" t="s">
        <v>12195</v>
      </c>
      <c r="C54" s="63" t="s">
        <v>57</v>
      </c>
      <c r="D54" s="113"/>
      <c r="E54" s="112"/>
      <c r="F54" s="114"/>
      <c r="G54" s="115"/>
      <c r="H54" s="115"/>
      <c r="I54" s="116">
        <v>54</v>
      </c>
      <c r="J54" s="117"/>
      <c r="K54" s="118"/>
      <c r="L54" s="118"/>
      <c r="M54" s="118"/>
      <c r="N54" s="118"/>
      <c r="O54" s="118"/>
      <c r="P54" s="118"/>
      <c r="Q54" s="118"/>
      <c r="R54" s="118"/>
      <c r="S54" s="118"/>
      <c r="T54" s="118"/>
      <c r="U54" s="118"/>
      <c r="V54" s="118"/>
      <c r="W54" s="119"/>
      <c r="X54" s="119"/>
      <c r="Y54" s="111"/>
      <c r="Z54" s="111"/>
      <c r="AA54" s="111"/>
      <c r="AB54" s="111"/>
      <c r="AC54" s="111"/>
      <c r="AD54" s="111"/>
      <c r="AE54" s="111"/>
      <c r="AF54" s="111"/>
    </row>
    <row r="55" spans="1:32" x14ac:dyDescent="0.3">
      <c r="A55" s="85" t="s">
        <v>12017</v>
      </c>
      <c r="B55" s="63" t="s">
        <v>12196</v>
      </c>
      <c r="C55" s="63" t="s">
        <v>57</v>
      </c>
      <c r="D55" s="113"/>
      <c r="E55" s="112"/>
      <c r="F55" s="114"/>
      <c r="G55" s="115"/>
      <c r="H55" s="115"/>
      <c r="I55" s="116">
        <v>55</v>
      </c>
      <c r="J55" s="117"/>
      <c r="K55" s="118"/>
      <c r="L55" s="118"/>
      <c r="M55" s="118"/>
      <c r="N55" s="118"/>
      <c r="O55" s="118"/>
      <c r="P55" s="118"/>
      <c r="Q55" s="118"/>
      <c r="R55" s="118"/>
      <c r="S55" s="118"/>
      <c r="T55" s="118"/>
      <c r="U55" s="118"/>
      <c r="V55" s="118"/>
      <c r="W55" s="119"/>
      <c r="X55" s="119"/>
      <c r="Y55" s="111"/>
      <c r="Z55" s="111"/>
      <c r="AA55" s="111"/>
      <c r="AB55" s="111"/>
      <c r="AC55" s="111"/>
      <c r="AD55" s="111"/>
      <c r="AE55" s="111"/>
      <c r="AF55" s="111"/>
    </row>
    <row r="56" spans="1:32" x14ac:dyDescent="0.3">
      <c r="A56" s="85" t="s">
        <v>12018</v>
      </c>
      <c r="B56" s="63" t="s">
        <v>12197</v>
      </c>
      <c r="C56" s="63" t="s">
        <v>57</v>
      </c>
      <c r="D56" s="113"/>
      <c r="E56" s="112"/>
      <c r="F56" s="114"/>
      <c r="G56" s="115"/>
      <c r="H56" s="115"/>
      <c r="I56" s="116">
        <v>56</v>
      </c>
      <c r="J56" s="117"/>
      <c r="K56" s="118"/>
      <c r="L56" s="118"/>
      <c r="M56" s="118"/>
      <c r="N56" s="118"/>
      <c r="O56" s="118"/>
      <c r="P56" s="118"/>
      <c r="Q56" s="118"/>
      <c r="R56" s="118"/>
      <c r="S56" s="118"/>
      <c r="T56" s="118"/>
      <c r="U56" s="118"/>
      <c r="V56" s="118"/>
      <c r="W56" s="119"/>
      <c r="X56" s="119"/>
      <c r="Y56" s="111"/>
      <c r="Z56" s="111"/>
      <c r="AA56" s="111"/>
      <c r="AB56" s="111"/>
      <c r="AC56" s="111"/>
      <c r="AD56" s="111"/>
      <c r="AE56" s="111"/>
      <c r="AF56" s="111"/>
    </row>
    <row r="57" spans="1:32" x14ac:dyDescent="0.3">
      <c r="A57" s="85" t="s">
        <v>12019</v>
      </c>
      <c r="B57" s="63" t="s">
        <v>12198</v>
      </c>
      <c r="C57" s="63" t="s">
        <v>57</v>
      </c>
      <c r="D57" s="113"/>
      <c r="E57" s="112"/>
      <c r="F57" s="114"/>
      <c r="G57" s="115"/>
      <c r="H57" s="115"/>
      <c r="I57" s="116">
        <v>57</v>
      </c>
      <c r="J57" s="117"/>
      <c r="K57" s="118"/>
      <c r="L57" s="118"/>
      <c r="M57" s="118"/>
      <c r="N57" s="118"/>
      <c r="O57" s="118"/>
      <c r="P57" s="118"/>
      <c r="Q57" s="118"/>
      <c r="R57" s="118"/>
      <c r="S57" s="118"/>
      <c r="T57" s="118"/>
      <c r="U57" s="118"/>
      <c r="V57" s="118"/>
      <c r="W57" s="119"/>
      <c r="X57" s="119"/>
      <c r="Y57" s="111"/>
      <c r="Z57" s="111"/>
      <c r="AA57" s="111"/>
      <c r="AB57" s="111"/>
      <c r="AC57" s="111"/>
      <c r="AD57" s="111"/>
      <c r="AE57" s="111"/>
      <c r="AF57" s="111"/>
    </row>
    <row r="58" spans="1:32" x14ac:dyDescent="0.3">
      <c r="A58" s="85" t="s">
        <v>12020</v>
      </c>
      <c r="B58" s="63" t="s">
        <v>12199</v>
      </c>
      <c r="C58" s="63" t="s">
        <v>57</v>
      </c>
      <c r="D58" s="113"/>
      <c r="E58" s="112"/>
      <c r="F58" s="114"/>
      <c r="G58" s="115"/>
      <c r="H58" s="115"/>
      <c r="I58" s="116">
        <v>58</v>
      </c>
      <c r="J58" s="117"/>
      <c r="K58" s="118"/>
      <c r="L58" s="118"/>
      <c r="M58" s="118"/>
      <c r="N58" s="118"/>
      <c r="O58" s="118"/>
      <c r="P58" s="118"/>
      <c r="Q58" s="118"/>
      <c r="R58" s="118"/>
      <c r="S58" s="118"/>
      <c r="T58" s="118"/>
      <c r="U58" s="118"/>
      <c r="V58" s="118"/>
      <c r="W58" s="119"/>
      <c r="X58" s="119"/>
      <c r="Y58" s="111"/>
      <c r="Z58" s="111"/>
      <c r="AA58" s="111"/>
      <c r="AB58" s="111"/>
      <c r="AC58" s="111"/>
      <c r="AD58" s="111"/>
      <c r="AE58" s="111"/>
      <c r="AF58" s="111"/>
    </row>
    <row r="59" spans="1:32" x14ac:dyDescent="0.3">
      <c r="A59" s="85" t="s">
        <v>12021</v>
      </c>
      <c r="B59" s="63" t="s">
        <v>12200</v>
      </c>
      <c r="C59" s="63" t="s">
        <v>57</v>
      </c>
      <c r="D59" s="113"/>
      <c r="E59" s="112"/>
      <c r="F59" s="114"/>
      <c r="G59" s="115"/>
      <c r="H59" s="115"/>
      <c r="I59" s="116">
        <v>59</v>
      </c>
      <c r="J59" s="117"/>
      <c r="K59" s="118"/>
      <c r="L59" s="118"/>
      <c r="M59" s="118"/>
      <c r="N59" s="118"/>
      <c r="O59" s="118"/>
      <c r="P59" s="118"/>
      <c r="Q59" s="118"/>
      <c r="R59" s="118"/>
      <c r="S59" s="118"/>
      <c r="T59" s="118"/>
      <c r="U59" s="118"/>
      <c r="V59" s="118"/>
      <c r="W59" s="119"/>
      <c r="X59" s="119"/>
      <c r="Y59" s="111"/>
      <c r="Z59" s="111"/>
      <c r="AA59" s="111"/>
      <c r="AB59" s="111"/>
      <c r="AC59" s="111"/>
      <c r="AD59" s="111"/>
      <c r="AE59" s="111"/>
      <c r="AF59" s="111"/>
    </row>
    <row r="60" spans="1:32" x14ac:dyDescent="0.3">
      <c r="A60" s="85" t="s">
        <v>12022</v>
      </c>
      <c r="B60" s="63" t="s">
        <v>12201</v>
      </c>
      <c r="C60" s="63" t="s">
        <v>57</v>
      </c>
      <c r="D60" s="113"/>
      <c r="E60" s="112"/>
      <c r="F60" s="114"/>
      <c r="G60" s="115"/>
      <c r="H60" s="115"/>
      <c r="I60" s="116">
        <v>60</v>
      </c>
      <c r="J60" s="117"/>
      <c r="K60" s="118"/>
      <c r="L60" s="118"/>
      <c r="M60" s="118"/>
      <c r="N60" s="118"/>
      <c r="O60" s="118"/>
      <c r="P60" s="118"/>
      <c r="Q60" s="118"/>
      <c r="R60" s="118"/>
      <c r="S60" s="118"/>
      <c r="T60" s="118"/>
      <c r="U60" s="118"/>
      <c r="V60" s="118"/>
      <c r="W60" s="119"/>
      <c r="X60" s="119"/>
      <c r="Y60" s="111"/>
      <c r="Z60" s="111"/>
      <c r="AA60" s="111"/>
      <c r="AB60" s="111"/>
      <c r="AC60" s="111"/>
      <c r="AD60" s="111"/>
      <c r="AE60" s="111"/>
      <c r="AF60" s="111"/>
    </row>
    <row r="61" spans="1:32" x14ac:dyDescent="0.3">
      <c r="A61" s="85" t="s">
        <v>12023</v>
      </c>
      <c r="B61" s="63" t="s">
        <v>12202</v>
      </c>
      <c r="C61" s="63" t="s">
        <v>57</v>
      </c>
      <c r="D61" s="113"/>
      <c r="E61" s="112"/>
      <c r="F61" s="114"/>
      <c r="G61" s="115"/>
      <c r="H61" s="115"/>
      <c r="I61" s="116">
        <v>61</v>
      </c>
      <c r="J61" s="117"/>
      <c r="K61" s="118"/>
      <c r="L61" s="118"/>
      <c r="M61" s="118"/>
      <c r="N61" s="118"/>
      <c r="O61" s="118"/>
      <c r="P61" s="118"/>
      <c r="Q61" s="118"/>
      <c r="R61" s="118"/>
      <c r="S61" s="118"/>
      <c r="T61" s="118"/>
      <c r="U61" s="118"/>
      <c r="V61" s="118"/>
      <c r="W61" s="119"/>
      <c r="X61" s="119"/>
      <c r="Y61" s="111"/>
      <c r="Z61" s="111"/>
      <c r="AA61" s="111"/>
      <c r="AB61" s="111"/>
      <c r="AC61" s="111"/>
      <c r="AD61" s="111"/>
      <c r="AE61" s="111"/>
      <c r="AF61" s="111"/>
    </row>
    <row r="62" spans="1:32" x14ac:dyDescent="0.3">
      <c r="A62" s="85" t="s">
        <v>12024</v>
      </c>
      <c r="B62" s="63" t="s">
        <v>12203</v>
      </c>
      <c r="C62" s="63" t="s">
        <v>57</v>
      </c>
      <c r="D62" s="113"/>
      <c r="E62" s="112"/>
      <c r="F62" s="114"/>
      <c r="G62" s="115"/>
      <c r="H62" s="115"/>
      <c r="I62" s="116">
        <v>62</v>
      </c>
      <c r="J62" s="117"/>
      <c r="K62" s="118"/>
      <c r="L62" s="118"/>
      <c r="M62" s="118"/>
      <c r="N62" s="118"/>
      <c r="O62" s="118"/>
      <c r="P62" s="118"/>
      <c r="Q62" s="118"/>
      <c r="R62" s="118"/>
      <c r="S62" s="118"/>
      <c r="T62" s="118"/>
      <c r="U62" s="118"/>
      <c r="V62" s="118"/>
      <c r="W62" s="119"/>
      <c r="X62" s="119"/>
      <c r="Y62" s="111"/>
      <c r="Z62" s="111"/>
      <c r="AA62" s="111"/>
      <c r="AB62" s="111"/>
      <c r="AC62" s="111"/>
      <c r="AD62" s="111"/>
      <c r="AE62" s="111"/>
      <c r="AF62" s="111"/>
    </row>
    <row r="63" spans="1:32" x14ac:dyDescent="0.3">
      <c r="A63" s="85" t="s">
        <v>12025</v>
      </c>
      <c r="B63" s="63" t="s">
        <v>12192</v>
      </c>
      <c r="C63" s="63" t="s">
        <v>55</v>
      </c>
      <c r="D63" s="113"/>
      <c r="E63" s="112"/>
      <c r="F63" s="114"/>
      <c r="G63" s="115"/>
      <c r="H63" s="115"/>
      <c r="I63" s="116">
        <v>63</v>
      </c>
      <c r="J63" s="117"/>
      <c r="K63" s="118"/>
      <c r="L63" s="118"/>
      <c r="M63" s="118"/>
      <c r="N63" s="118"/>
      <c r="O63" s="118"/>
      <c r="P63" s="118"/>
      <c r="Q63" s="118"/>
      <c r="R63" s="118"/>
      <c r="S63" s="118"/>
      <c r="T63" s="118"/>
      <c r="U63" s="118"/>
      <c r="V63" s="118"/>
      <c r="W63" s="119"/>
      <c r="X63" s="119"/>
      <c r="Y63" s="111"/>
      <c r="Z63" s="111"/>
      <c r="AA63" s="111"/>
      <c r="AB63" s="111"/>
      <c r="AC63" s="111"/>
      <c r="AD63" s="111"/>
      <c r="AE63" s="111"/>
      <c r="AF63" s="111"/>
    </row>
    <row r="64" spans="1:32" x14ac:dyDescent="0.3">
      <c r="A64" s="85" t="s">
        <v>12026</v>
      </c>
      <c r="B64" s="63" t="s">
        <v>12193</v>
      </c>
      <c r="C64" s="63" t="s">
        <v>55</v>
      </c>
      <c r="D64" s="113"/>
      <c r="E64" s="112"/>
      <c r="F64" s="114"/>
      <c r="G64" s="115"/>
      <c r="H64" s="115"/>
      <c r="I64" s="116">
        <v>64</v>
      </c>
      <c r="J64" s="117"/>
      <c r="K64" s="118"/>
      <c r="L64" s="118"/>
      <c r="M64" s="118"/>
      <c r="N64" s="118"/>
      <c r="O64" s="118"/>
      <c r="P64" s="118"/>
      <c r="Q64" s="118"/>
      <c r="R64" s="118"/>
      <c r="S64" s="118"/>
      <c r="T64" s="118"/>
      <c r="U64" s="118"/>
      <c r="V64" s="118"/>
      <c r="W64" s="119"/>
      <c r="X64" s="119"/>
      <c r="Y64" s="111"/>
      <c r="Z64" s="111"/>
      <c r="AA64" s="111"/>
      <c r="AB64" s="111"/>
      <c r="AC64" s="111"/>
      <c r="AD64" s="111"/>
      <c r="AE64" s="111"/>
      <c r="AF64" s="111"/>
    </row>
    <row r="65" spans="1:32" x14ac:dyDescent="0.3">
      <c r="A65" s="85" t="s">
        <v>12027</v>
      </c>
      <c r="B65" s="63" t="s">
        <v>12194</v>
      </c>
      <c r="C65" s="63" t="s">
        <v>55</v>
      </c>
      <c r="D65" s="113"/>
      <c r="E65" s="112"/>
      <c r="F65" s="114"/>
      <c r="G65" s="115"/>
      <c r="H65" s="115"/>
      <c r="I65" s="116">
        <v>65</v>
      </c>
      <c r="J65" s="117"/>
      <c r="K65" s="118"/>
      <c r="L65" s="118"/>
      <c r="M65" s="118"/>
      <c r="N65" s="118"/>
      <c r="O65" s="118"/>
      <c r="P65" s="118"/>
      <c r="Q65" s="118"/>
      <c r="R65" s="118"/>
      <c r="S65" s="118"/>
      <c r="T65" s="118"/>
      <c r="U65" s="118"/>
      <c r="V65" s="118"/>
      <c r="W65" s="119"/>
      <c r="X65" s="119"/>
      <c r="Y65" s="111"/>
      <c r="Z65" s="111"/>
      <c r="AA65" s="111"/>
      <c r="AB65" s="111"/>
      <c r="AC65" s="111"/>
      <c r="AD65" s="111"/>
      <c r="AE65" s="111"/>
      <c r="AF65" s="111"/>
    </row>
    <row r="66" spans="1:32" x14ac:dyDescent="0.3">
      <c r="A66" s="85" t="s">
        <v>12028</v>
      </c>
      <c r="B66" s="63" t="s">
        <v>12195</v>
      </c>
      <c r="C66" s="63" t="s">
        <v>55</v>
      </c>
      <c r="D66" s="113"/>
      <c r="E66" s="112"/>
      <c r="F66" s="114"/>
      <c r="G66" s="115"/>
      <c r="H66" s="115"/>
      <c r="I66" s="116">
        <v>66</v>
      </c>
      <c r="J66" s="117"/>
      <c r="K66" s="118"/>
      <c r="L66" s="118"/>
      <c r="M66" s="118"/>
      <c r="N66" s="118"/>
      <c r="O66" s="118"/>
      <c r="P66" s="118"/>
      <c r="Q66" s="118"/>
      <c r="R66" s="118"/>
      <c r="S66" s="118"/>
      <c r="T66" s="118"/>
      <c r="U66" s="118"/>
      <c r="V66" s="118"/>
      <c r="W66" s="119"/>
      <c r="X66" s="119"/>
      <c r="Y66" s="111"/>
      <c r="Z66" s="111"/>
      <c r="AA66" s="111"/>
      <c r="AB66" s="111"/>
      <c r="AC66" s="111"/>
      <c r="AD66" s="111"/>
      <c r="AE66" s="111"/>
      <c r="AF66" s="111"/>
    </row>
    <row r="67" spans="1:32" x14ac:dyDescent="0.3">
      <c r="A67" s="85" t="s">
        <v>12029</v>
      </c>
      <c r="B67" s="63" t="s">
        <v>12196</v>
      </c>
      <c r="C67" s="63" t="s">
        <v>55</v>
      </c>
      <c r="D67" s="113"/>
      <c r="E67" s="112"/>
      <c r="F67" s="114"/>
      <c r="G67" s="115"/>
      <c r="H67" s="115"/>
      <c r="I67" s="116">
        <v>67</v>
      </c>
      <c r="J67" s="117"/>
      <c r="K67" s="118"/>
      <c r="L67" s="118"/>
      <c r="M67" s="118"/>
      <c r="N67" s="118"/>
      <c r="O67" s="118"/>
      <c r="P67" s="118"/>
      <c r="Q67" s="118"/>
      <c r="R67" s="118"/>
      <c r="S67" s="118"/>
      <c r="T67" s="118"/>
      <c r="U67" s="118"/>
      <c r="V67" s="118"/>
      <c r="W67" s="119"/>
      <c r="X67" s="119"/>
      <c r="Y67" s="111"/>
      <c r="Z67" s="111"/>
      <c r="AA67" s="111"/>
      <c r="AB67" s="111"/>
      <c r="AC67" s="111"/>
      <c r="AD67" s="111"/>
      <c r="AE67" s="111"/>
      <c r="AF67" s="111"/>
    </row>
    <row r="68" spans="1:32" x14ac:dyDescent="0.3">
      <c r="A68" s="85" t="s">
        <v>12030</v>
      </c>
      <c r="B68" s="63" t="s">
        <v>12197</v>
      </c>
      <c r="C68" s="63" t="s">
        <v>55</v>
      </c>
      <c r="D68" s="113"/>
      <c r="E68" s="112"/>
      <c r="F68" s="114"/>
      <c r="G68" s="115"/>
      <c r="H68" s="115"/>
      <c r="I68" s="116">
        <v>68</v>
      </c>
      <c r="J68" s="117"/>
      <c r="K68" s="118"/>
      <c r="L68" s="118"/>
      <c r="M68" s="118"/>
      <c r="N68" s="118"/>
      <c r="O68" s="118"/>
      <c r="P68" s="118"/>
      <c r="Q68" s="118"/>
      <c r="R68" s="118"/>
      <c r="S68" s="118"/>
      <c r="T68" s="118"/>
      <c r="U68" s="118"/>
      <c r="V68" s="118"/>
      <c r="W68" s="119"/>
      <c r="X68" s="119"/>
      <c r="Y68" s="111"/>
      <c r="Z68" s="111"/>
      <c r="AA68" s="111"/>
      <c r="AB68" s="111"/>
      <c r="AC68" s="111"/>
      <c r="AD68" s="111"/>
      <c r="AE68" s="111"/>
      <c r="AF68" s="111"/>
    </row>
    <row r="69" spans="1:32" x14ac:dyDescent="0.3">
      <c r="A69" s="85" t="s">
        <v>12031</v>
      </c>
      <c r="B69" s="63" t="s">
        <v>12198</v>
      </c>
      <c r="C69" s="63" t="s">
        <v>55</v>
      </c>
      <c r="D69" s="113"/>
      <c r="E69" s="112"/>
      <c r="F69" s="114"/>
      <c r="G69" s="115"/>
      <c r="H69" s="115"/>
      <c r="I69" s="116">
        <v>69</v>
      </c>
      <c r="J69" s="117"/>
      <c r="K69" s="118"/>
      <c r="L69" s="118"/>
      <c r="M69" s="118"/>
      <c r="N69" s="118"/>
      <c r="O69" s="118"/>
      <c r="P69" s="118"/>
      <c r="Q69" s="118"/>
      <c r="R69" s="118"/>
      <c r="S69" s="118"/>
      <c r="T69" s="118"/>
      <c r="U69" s="118"/>
      <c r="V69" s="118"/>
      <c r="W69" s="119"/>
      <c r="X69" s="119"/>
      <c r="Y69" s="111"/>
      <c r="Z69" s="111"/>
      <c r="AA69" s="111"/>
      <c r="AB69" s="111"/>
      <c r="AC69" s="111"/>
      <c r="AD69" s="111"/>
      <c r="AE69" s="111"/>
      <c r="AF69" s="111"/>
    </row>
    <row r="70" spans="1:32" x14ac:dyDescent="0.3">
      <c r="A70" s="85" t="s">
        <v>12032</v>
      </c>
      <c r="B70" s="63" t="s">
        <v>12199</v>
      </c>
      <c r="C70" s="63" t="s">
        <v>55</v>
      </c>
      <c r="D70" s="113"/>
      <c r="E70" s="112"/>
      <c r="F70" s="114"/>
      <c r="G70" s="115"/>
      <c r="H70" s="115"/>
      <c r="I70" s="116">
        <v>70</v>
      </c>
      <c r="J70" s="117"/>
      <c r="K70" s="118"/>
      <c r="L70" s="118"/>
      <c r="M70" s="118"/>
      <c r="N70" s="118"/>
      <c r="O70" s="118"/>
      <c r="P70" s="118"/>
      <c r="Q70" s="118"/>
      <c r="R70" s="118"/>
      <c r="S70" s="118"/>
      <c r="T70" s="118"/>
      <c r="U70" s="118"/>
      <c r="V70" s="118"/>
      <c r="W70" s="119"/>
      <c r="X70" s="119"/>
      <c r="Y70" s="111"/>
      <c r="Z70" s="111"/>
      <c r="AA70" s="111"/>
      <c r="AB70" s="111"/>
      <c r="AC70" s="111"/>
      <c r="AD70" s="111"/>
      <c r="AE70" s="111"/>
      <c r="AF70" s="111"/>
    </row>
    <row r="71" spans="1:32" x14ac:dyDescent="0.3">
      <c r="A71" s="85" t="s">
        <v>12033</v>
      </c>
      <c r="B71" s="63" t="s">
        <v>12200</v>
      </c>
      <c r="C71" s="63" t="s">
        <v>55</v>
      </c>
      <c r="D71" s="113"/>
      <c r="E71" s="112"/>
      <c r="F71" s="114"/>
      <c r="G71" s="115"/>
      <c r="H71" s="115"/>
      <c r="I71" s="116">
        <v>71</v>
      </c>
      <c r="J71" s="117"/>
      <c r="K71" s="118"/>
      <c r="L71" s="118"/>
      <c r="M71" s="118"/>
      <c r="N71" s="118"/>
      <c r="O71" s="118"/>
      <c r="P71" s="118"/>
      <c r="Q71" s="118"/>
      <c r="R71" s="118"/>
      <c r="S71" s="118"/>
      <c r="T71" s="118"/>
      <c r="U71" s="118"/>
      <c r="V71" s="118"/>
      <c r="W71" s="119"/>
      <c r="X71" s="119"/>
      <c r="Y71" s="111"/>
      <c r="Z71" s="111"/>
      <c r="AA71" s="111"/>
      <c r="AB71" s="111"/>
      <c r="AC71" s="111"/>
      <c r="AD71" s="111"/>
      <c r="AE71" s="111"/>
      <c r="AF71" s="111"/>
    </row>
    <row r="72" spans="1:32" x14ac:dyDescent="0.3">
      <c r="A72" s="85" t="s">
        <v>12034</v>
      </c>
      <c r="B72" s="63" t="s">
        <v>12201</v>
      </c>
      <c r="C72" s="63" t="s">
        <v>55</v>
      </c>
      <c r="D72" s="113"/>
      <c r="E72" s="112"/>
      <c r="F72" s="114"/>
      <c r="G72" s="115"/>
      <c r="H72" s="115"/>
      <c r="I72" s="116">
        <v>72</v>
      </c>
      <c r="J72" s="117"/>
      <c r="K72" s="118"/>
      <c r="L72" s="118"/>
      <c r="M72" s="118"/>
      <c r="N72" s="118"/>
      <c r="O72" s="118"/>
      <c r="P72" s="118"/>
      <c r="Q72" s="118"/>
      <c r="R72" s="118"/>
      <c r="S72" s="118"/>
      <c r="T72" s="118"/>
      <c r="U72" s="118"/>
      <c r="V72" s="118"/>
      <c r="W72" s="119"/>
      <c r="X72" s="119"/>
      <c r="Y72" s="111"/>
      <c r="Z72" s="111"/>
      <c r="AA72" s="111"/>
      <c r="AB72" s="111"/>
      <c r="AC72" s="111"/>
      <c r="AD72" s="111"/>
      <c r="AE72" s="111"/>
      <c r="AF72" s="111"/>
    </row>
    <row r="73" spans="1:32" x14ac:dyDescent="0.3">
      <c r="A73" s="85" t="s">
        <v>12035</v>
      </c>
      <c r="B73" s="63" t="s">
        <v>12202</v>
      </c>
      <c r="C73" s="63" t="s">
        <v>55</v>
      </c>
      <c r="D73" s="113"/>
      <c r="E73" s="112"/>
      <c r="F73" s="114"/>
      <c r="G73" s="115"/>
      <c r="H73" s="115"/>
      <c r="I73" s="116">
        <v>73</v>
      </c>
      <c r="J73" s="117"/>
      <c r="K73" s="118"/>
      <c r="L73" s="118"/>
      <c r="M73" s="118"/>
      <c r="N73" s="118"/>
      <c r="O73" s="118"/>
      <c r="P73" s="118"/>
      <c r="Q73" s="118"/>
      <c r="R73" s="118"/>
      <c r="S73" s="118"/>
      <c r="T73" s="118"/>
      <c r="U73" s="118"/>
      <c r="V73" s="118"/>
      <c r="W73" s="119"/>
      <c r="X73" s="119"/>
      <c r="Y73" s="111"/>
      <c r="Z73" s="111"/>
      <c r="AA73" s="111"/>
      <c r="AB73" s="111"/>
      <c r="AC73" s="111"/>
      <c r="AD73" s="111"/>
      <c r="AE73" s="111"/>
      <c r="AF73" s="111"/>
    </row>
    <row r="74" spans="1:32" x14ac:dyDescent="0.3">
      <c r="A74" s="85" t="s">
        <v>12036</v>
      </c>
      <c r="B74" s="63" t="s">
        <v>12203</v>
      </c>
      <c r="C74" s="63" t="s">
        <v>55</v>
      </c>
      <c r="D74" s="113"/>
      <c r="E74" s="112"/>
      <c r="F74" s="114"/>
      <c r="G74" s="115"/>
      <c r="H74" s="115"/>
      <c r="I74" s="116">
        <v>74</v>
      </c>
      <c r="J74" s="117"/>
      <c r="K74" s="118"/>
      <c r="L74" s="118"/>
      <c r="M74" s="118"/>
      <c r="N74" s="118"/>
      <c r="O74" s="118"/>
      <c r="P74" s="118"/>
      <c r="Q74" s="118"/>
      <c r="R74" s="118"/>
      <c r="S74" s="118"/>
      <c r="T74" s="118"/>
      <c r="U74" s="118"/>
      <c r="V74" s="118"/>
      <c r="W74" s="119"/>
      <c r="X74" s="119"/>
      <c r="Y74" s="111"/>
      <c r="Z74" s="111"/>
      <c r="AA74" s="111"/>
      <c r="AB74" s="111"/>
      <c r="AC74" s="111"/>
      <c r="AD74" s="111"/>
      <c r="AE74" s="111"/>
      <c r="AF74" s="111"/>
    </row>
    <row r="75" spans="1:32" x14ac:dyDescent="0.3">
      <c r="A75" s="85" t="s">
        <v>12037</v>
      </c>
      <c r="B75" s="63" t="s">
        <v>12192</v>
      </c>
      <c r="C75" s="63" t="s">
        <v>58</v>
      </c>
      <c r="D75" s="113"/>
      <c r="E75" s="112"/>
      <c r="F75" s="114"/>
      <c r="G75" s="115"/>
      <c r="H75" s="115"/>
      <c r="I75" s="116">
        <v>75</v>
      </c>
      <c r="J75" s="117"/>
      <c r="K75" s="118"/>
      <c r="L75" s="118"/>
      <c r="M75" s="118"/>
      <c r="N75" s="118"/>
      <c r="O75" s="118"/>
      <c r="P75" s="118"/>
      <c r="Q75" s="118"/>
      <c r="R75" s="118"/>
      <c r="S75" s="118"/>
      <c r="T75" s="118"/>
      <c r="U75" s="118"/>
      <c r="V75" s="118"/>
      <c r="W75" s="119"/>
      <c r="X75" s="119"/>
      <c r="Y75" s="111"/>
      <c r="Z75" s="111"/>
      <c r="AA75" s="111"/>
      <c r="AB75" s="111"/>
      <c r="AC75" s="111"/>
      <c r="AD75" s="111"/>
      <c r="AE75" s="111"/>
      <c r="AF75" s="111"/>
    </row>
    <row r="76" spans="1:32" x14ac:dyDescent="0.3">
      <c r="A76" s="85" t="s">
        <v>12038</v>
      </c>
      <c r="B76" s="63" t="s">
        <v>12193</v>
      </c>
      <c r="C76" s="63" t="s">
        <v>58</v>
      </c>
      <c r="D76" s="113"/>
      <c r="E76" s="112"/>
      <c r="F76" s="114"/>
      <c r="G76" s="115"/>
      <c r="H76" s="115"/>
      <c r="I76" s="116">
        <v>76</v>
      </c>
      <c r="J76" s="117"/>
      <c r="K76" s="118"/>
      <c r="L76" s="118"/>
      <c r="M76" s="118"/>
      <c r="N76" s="118"/>
      <c r="O76" s="118"/>
      <c r="P76" s="118"/>
      <c r="Q76" s="118"/>
      <c r="R76" s="118"/>
      <c r="S76" s="118"/>
      <c r="T76" s="118"/>
      <c r="U76" s="118"/>
      <c r="V76" s="118"/>
      <c r="W76" s="119"/>
      <c r="X76" s="119"/>
      <c r="Y76" s="111"/>
      <c r="Z76" s="111"/>
      <c r="AA76" s="111"/>
      <c r="AB76" s="111"/>
      <c r="AC76" s="111"/>
      <c r="AD76" s="111"/>
      <c r="AE76" s="111"/>
      <c r="AF76" s="111"/>
    </row>
    <row r="77" spans="1:32" x14ac:dyDescent="0.3">
      <c r="A77" s="85" t="s">
        <v>12039</v>
      </c>
      <c r="B77" s="63" t="s">
        <v>12194</v>
      </c>
      <c r="C77" s="63" t="s">
        <v>58</v>
      </c>
      <c r="D77" s="113"/>
      <c r="E77" s="112"/>
      <c r="F77" s="114"/>
      <c r="G77" s="115"/>
      <c r="H77" s="115"/>
      <c r="I77" s="116">
        <v>77</v>
      </c>
      <c r="J77" s="117"/>
      <c r="K77" s="118"/>
      <c r="L77" s="118"/>
      <c r="M77" s="118"/>
      <c r="N77" s="118"/>
      <c r="O77" s="118"/>
      <c r="P77" s="118"/>
      <c r="Q77" s="118"/>
      <c r="R77" s="118"/>
      <c r="S77" s="118"/>
      <c r="T77" s="118"/>
      <c r="U77" s="118"/>
      <c r="V77" s="118"/>
      <c r="W77" s="119"/>
      <c r="X77" s="119"/>
      <c r="Y77" s="111"/>
      <c r="Z77" s="111"/>
      <c r="AA77" s="111"/>
      <c r="AB77" s="111"/>
      <c r="AC77" s="111"/>
      <c r="AD77" s="111"/>
      <c r="AE77" s="111"/>
      <c r="AF77" s="111"/>
    </row>
    <row r="78" spans="1:32" x14ac:dyDescent="0.3">
      <c r="A78" s="85" t="s">
        <v>12040</v>
      </c>
      <c r="B78" s="63" t="s">
        <v>12195</v>
      </c>
      <c r="C78" s="63" t="s">
        <v>58</v>
      </c>
      <c r="D78" s="113"/>
      <c r="E78" s="112"/>
      <c r="F78" s="114"/>
      <c r="G78" s="115"/>
      <c r="H78" s="115"/>
      <c r="I78" s="116">
        <v>78</v>
      </c>
      <c r="J78" s="117"/>
      <c r="K78" s="118"/>
      <c r="L78" s="118"/>
      <c r="M78" s="118"/>
      <c r="N78" s="118"/>
      <c r="O78" s="118"/>
      <c r="P78" s="118"/>
      <c r="Q78" s="118"/>
      <c r="R78" s="118"/>
      <c r="S78" s="118"/>
      <c r="T78" s="118"/>
      <c r="U78" s="118"/>
      <c r="V78" s="118"/>
      <c r="W78" s="119"/>
      <c r="X78" s="119"/>
      <c r="Y78" s="111"/>
      <c r="Z78" s="111"/>
      <c r="AA78" s="111"/>
      <c r="AB78" s="111"/>
      <c r="AC78" s="111"/>
      <c r="AD78" s="111"/>
      <c r="AE78" s="111"/>
      <c r="AF78" s="111"/>
    </row>
    <row r="79" spans="1:32" x14ac:dyDescent="0.3">
      <c r="A79" s="85" t="s">
        <v>12041</v>
      </c>
      <c r="B79" s="63" t="s">
        <v>12196</v>
      </c>
      <c r="C79" s="63" t="s">
        <v>58</v>
      </c>
      <c r="D79" s="113"/>
      <c r="E79" s="112"/>
      <c r="F79" s="114"/>
      <c r="G79" s="115"/>
      <c r="H79" s="115"/>
      <c r="I79" s="116">
        <v>79</v>
      </c>
      <c r="J79" s="117"/>
      <c r="K79" s="118"/>
      <c r="L79" s="118"/>
      <c r="M79" s="118"/>
      <c r="N79" s="118"/>
      <c r="O79" s="118"/>
      <c r="P79" s="118"/>
      <c r="Q79" s="118"/>
      <c r="R79" s="118"/>
      <c r="S79" s="118"/>
      <c r="T79" s="118"/>
      <c r="U79" s="118"/>
      <c r="V79" s="118"/>
      <c r="W79" s="119"/>
      <c r="X79" s="119"/>
      <c r="Y79" s="111"/>
      <c r="Z79" s="111"/>
      <c r="AA79" s="111"/>
      <c r="AB79" s="111"/>
      <c r="AC79" s="111"/>
      <c r="AD79" s="111"/>
      <c r="AE79" s="111"/>
      <c r="AF79" s="111"/>
    </row>
    <row r="80" spans="1:32" x14ac:dyDescent="0.3">
      <c r="A80" s="85" t="s">
        <v>12042</v>
      </c>
      <c r="B80" s="63" t="s">
        <v>12197</v>
      </c>
      <c r="C80" s="63" t="s">
        <v>58</v>
      </c>
      <c r="D80" s="113"/>
      <c r="E80" s="112"/>
      <c r="F80" s="114"/>
      <c r="G80" s="115"/>
      <c r="H80" s="115"/>
      <c r="I80" s="116">
        <v>80</v>
      </c>
      <c r="J80" s="117"/>
      <c r="K80" s="118"/>
      <c r="L80" s="118"/>
      <c r="M80" s="118"/>
      <c r="N80" s="118"/>
      <c r="O80" s="118"/>
      <c r="P80" s="118"/>
      <c r="Q80" s="118"/>
      <c r="R80" s="118"/>
      <c r="S80" s="118"/>
      <c r="T80" s="118"/>
      <c r="U80" s="118"/>
      <c r="V80" s="118"/>
      <c r="W80" s="119"/>
      <c r="X80" s="119"/>
      <c r="Y80" s="111"/>
      <c r="Z80" s="111"/>
      <c r="AA80" s="111"/>
      <c r="AB80" s="111"/>
      <c r="AC80" s="111"/>
      <c r="AD80" s="111"/>
      <c r="AE80" s="111"/>
      <c r="AF80" s="111"/>
    </row>
    <row r="81" spans="1:32" x14ac:dyDescent="0.3">
      <c r="A81" s="85" t="s">
        <v>12043</v>
      </c>
      <c r="B81" s="63" t="s">
        <v>12198</v>
      </c>
      <c r="C81" s="63" t="s">
        <v>58</v>
      </c>
      <c r="D81" s="113"/>
      <c r="E81" s="112"/>
      <c r="F81" s="114"/>
      <c r="G81" s="115"/>
      <c r="H81" s="115"/>
      <c r="I81" s="116">
        <v>81</v>
      </c>
      <c r="J81" s="117"/>
      <c r="K81" s="118"/>
      <c r="L81" s="118"/>
      <c r="M81" s="118"/>
      <c r="N81" s="118"/>
      <c r="O81" s="118"/>
      <c r="P81" s="118"/>
      <c r="Q81" s="118"/>
      <c r="R81" s="118"/>
      <c r="S81" s="118"/>
      <c r="T81" s="118"/>
      <c r="U81" s="118"/>
      <c r="V81" s="118"/>
      <c r="W81" s="119"/>
      <c r="X81" s="119"/>
      <c r="Y81" s="111"/>
      <c r="Z81" s="111"/>
      <c r="AA81" s="111"/>
      <c r="AB81" s="111"/>
      <c r="AC81" s="111"/>
      <c r="AD81" s="111"/>
      <c r="AE81" s="111"/>
      <c r="AF81" s="111"/>
    </row>
    <row r="82" spans="1:32" x14ac:dyDescent="0.3">
      <c r="A82" s="85" t="s">
        <v>12044</v>
      </c>
      <c r="B82" s="63" t="s">
        <v>12199</v>
      </c>
      <c r="C82" s="63" t="s">
        <v>58</v>
      </c>
      <c r="D82" s="113"/>
      <c r="E82" s="112"/>
      <c r="F82" s="114"/>
      <c r="G82" s="115"/>
      <c r="H82" s="115"/>
      <c r="I82" s="116">
        <v>82</v>
      </c>
      <c r="J82" s="117"/>
      <c r="K82" s="118"/>
      <c r="L82" s="118"/>
      <c r="M82" s="118"/>
      <c r="N82" s="118"/>
      <c r="O82" s="118"/>
      <c r="P82" s="118"/>
      <c r="Q82" s="118"/>
      <c r="R82" s="118"/>
      <c r="S82" s="118"/>
      <c r="T82" s="118"/>
      <c r="U82" s="118"/>
      <c r="V82" s="118"/>
      <c r="W82" s="119"/>
      <c r="X82" s="119"/>
      <c r="Y82" s="111"/>
      <c r="Z82" s="111"/>
      <c r="AA82" s="111"/>
      <c r="AB82" s="111"/>
      <c r="AC82" s="111"/>
      <c r="AD82" s="111"/>
      <c r="AE82" s="111"/>
      <c r="AF82" s="111"/>
    </row>
    <row r="83" spans="1:32" x14ac:dyDescent="0.3">
      <c r="A83" s="85" t="s">
        <v>12045</v>
      </c>
      <c r="B83" s="63" t="s">
        <v>12200</v>
      </c>
      <c r="C83" s="63" t="s">
        <v>58</v>
      </c>
      <c r="D83" s="113"/>
      <c r="E83" s="112"/>
      <c r="F83" s="114"/>
      <c r="G83" s="115"/>
      <c r="H83" s="115"/>
      <c r="I83" s="116">
        <v>83</v>
      </c>
      <c r="J83" s="117"/>
      <c r="K83" s="118"/>
      <c r="L83" s="118"/>
      <c r="M83" s="118"/>
      <c r="N83" s="118"/>
      <c r="O83" s="118"/>
      <c r="P83" s="118"/>
      <c r="Q83" s="118"/>
      <c r="R83" s="118"/>
      <c r="S83" s="118"/>
      <c r="T83" s="118"/>
      <c r="U83" s="118"/>
      <c r="V83" s="118"/>
      <c r="W83" s="119"/>
      <c r="X83" s="119"/>
      <c r="Y83" s="111"/>
      <c r="Z83" s="111"/>
      <c r="AA83" s="111"/>
      <c r="AB83" s="111"/>
      <c r="AC83" s="111"/>
      <c r="AD83" s="111"/>
      <c r="AE83" s="111"/>
      <c r="AF83" s="111"/>
    </row>
    <row r="84" spans="1:32" x14ac:dyDescent="0.3">
      <c r="A84" s="85" t="s">
        <v>12046</v>
      </c>
      <c r="B84" s="63" t="s">
        <v>12201</v>
      </c>
      <c r="C84" s="63" t="s">
        <v>58</v>
      </c>
      <c r="D84" s="113"/>
      <c r="E84" s="112"/>
      <c r="F84" s="114"/>
      <c r="G84" s="115"/>
      <c r="H84" s="115"/>
      <c r="I84" s="116">
        <v>84</v>
      </c>
      <c r="J84" s="117"/>
      <c r="K84" s="118"/>
      <c r="L84" s="118"/>
      <c r="M84" s="118"/>
      <c r="N84" s="118"/>
      <c r="O84" s="118"/>
      <c r="P84" s="118"/>
      <c r="Q84" s="118"/>
      <c r="R84" s="118"/>
      <c r="S84" s="118"/>
      <c r="T84" s="118"/>
      <c r="U84" s="118"/>
      <c r="V84" s="118"/>
      <c r="W84" s="119"/>
      <c r="X84" s="119"/>
      <c r="Y84" s="111"/>
      <c r="Z84" s="111"/>
      <c r="AA84" s="111"/>
      <c r="AB84" s="111"/>
      <c r="AC84" s="111"/>
      <c r="AD84" s="111"/>
      <c r="AE84" s="111"/>
      <c r="AF84" s="111"/>
    </row>
    <row r="85" spans="1:32" x14ac:dyDescent="0.3">
      <c r="A85" s="85" t="s">
        <v>12047</v>
      </c>
      <c r="B85" s="63" t="s">
        <v>12202</v>
      </c>
      <c r="C85" s="63" t="s">
        <v>58</v>
      </c>
      <c r="D85" s="113"/>
      <c r="E85" s="112"/>
      <c r="F85" s="114"/>
      <c r="G85" s="115"/>
      <c r="H85" s="115"/>
      <c r="I85" s="116">
        <v>85</v>
      </c>
      <c r="J85" s="117"/>
      <c r="K85" s="118"/>
      <c r="L85" s="118"/>
      <c r="M85" s="118"/>
      <c r="N85" s="118"/>
      <c r="O85" s="118"/>
      <c r="P85" s="118"/>
      <c r="Q85" s="118"/>
      <c r="R85" s="118"/>
      <c r="S85" s="118"/>
      <c r="T85" s="118"/>
      <c r="U85" s="118"/>
      <c r="V85" s="118"/>
      <c r="W85" s="119"/>
      <c r="X85" s="119"/>
      <c r="Y85" s="111"/>
      <c r="Z85" s="111"/>
      <c r="AA85" s="111"/>
      <c r="AB85" s="111"/>
      <c r="AC85" s="111"/>
      <c r="AD85" s="111"/>
      <c r="AE85" s="111"/>
      <c r="AF85" s="111"/>
    </row>
    <row r="86" spans="1:32" x14ac:dyDescent="0.3">
      <c r="A86" s="85" t="s">
        <v>12048</v>
      </c>
      <c r="B86" s="63" t="s">
        <v>12203</v>
      </c>
      <c r="C86" s="63" t="s">
        <v>58</v>
      </c>
      <c r="D86" s="113"/>
      <c r="E86" s="112"/>
      <c r="F86" s="114"/>
      <c r="G86" s="115"/>
      <c r="H86" s="115"/>
      <c r="I86" s="116">
        <v>86</v>
      </c>
      <c r="J86" s="117"/>
      <c r="K86" s="118"/>
      <c r="L86" s="118"/>
      <c r="M86" s="118"/>
      <c r="N86" s="118"/>
      <c r="O86" s="118"/>
      <c r="P86" s="118"/>
      <c r="Q86" s="118"/>
      <c r="R86" s="118"/>
      <c r="S86" s="118"/>
      <c r="T86" s="118"/>
      <c r="U86" s="118"/>
      <c r="V86" s="118"/>
      <c r="W86" s="119"/>
      <c r="X86" s="119"/>
      <c r="Y86" s="111"/>
      <c r="Z86" s="111"/>
      <c r="AA86" s="111"/>
      <c r="AB86" s="111"/>
      <c r="AC86" s="111"/>
      <c r="AD86" s="111"/>
      <c r="AE86" s="111"/>
      <c r="AF86" s="111"/>
    </row>
    <row r="87" spans="1:32" x14ac:dyDescent="0.3">
      <c r="A87" s="85" t="s">
        <v>12049</v>
      </c>
      <c r="B87" s="63" t="s">
        <v>12192</v>
      </c>
      <c r="C87" s="63" t="s">
        <v>60</v>
      </c>
      <c r="D87" s="113"/>
      <c r="E87" s="112"/>
      <c r="F87" s="114"/>
      <c r="G87" s="115"/>
      <c r="H87" s="115"/>
      <c r="I87" s="116">
        <v>87</v>
      </c>
      <c r="J87" s="117"/>
      <c r="K87" s="118"/>
      <c r="L87" s="118"/>
      <c r="M87" s="118"/>
      <c r="N87" s="118"/>
      <c r="O87" s="118"/>
      <c r="P87" s="118"/>
      <c r="Q87" s="118"/>
      <c r="R87" s="118"/>
      <c r="S87" s="118"/>
      <c r="T87" s="118"/>
      <c r="U87" s="118"/>
      <c r="V87" s="118"/>
      <c r="W87" s="119"/>
      <c r="X87" s="119"/>
      <c r="Y87" s="111"/>
      <c r="Z87" s="111"/>
      <c r="AA87" s="111"/>
      <c r="AB87" s="111"/>
      <c r="AC87" s="111"/>
      <c r="AD87" s="111"/>
      <c r="AE87" s="111"/>
      <c r="AF87" s="111"/>
    </row>
    <row r="88" spans="1:32" x14ac:dyDescent="0.3">
      <c r="A88" s="85" t="s">
        <v>12050</v>
      </c>
      <c r="B88" s="63" t="s">
        <v>12193</v>
      </c>
      <c r="C88" s="63" t="s">
        <v>60</v>
      </c>
      <c r="D88" s="113"/>
      <c r="E88" s="112"/>
      <c r="F88" s="114"/>
      <c r="G88" s="115"/>
      <c r="H88" s="115"/>
      <c r="I88" s="116">
        <v>88</v>
      </c>
      <c r="J88" s="117"/>
      <c r="K88" s="118"/>
      <c r="L88" s="118"/>
      <c r="M88" s="118"/>
      <c r="N88" s="118"/>
      <c r="O88" s="118"/>
      <c r="P88" s="118"/>
      <c r="Q88" s="118"/>
      <c r="R88" s="118"/>
      <c r="S88" s="118"/>
      <c r="T88" s="118"/>
      <c r="U88" s="118"/>
      <c r="V88" s="118"/>
      <c r="W88" s="119"/>
      <c r="X88" s="119"/>
      <c r="Y88" s="111"/>
      <c r="Z88" s="111"/>
      <c r="AA88" s="111"/>
      <c r="AB88" s="111"/>
      <c r="AC88" s="111"/>
      <c r="AD88" s="111"/>
      <c r="AE88" s="111"/>
      <c r="AF88" s="111"/>
    </row>
    <row r="89" spans="1:32" x14ac:dyDescent="0.3">
      <c r="A89" s="85" t="s">
        <v>12051</v>
      </c>
      <c r="B89" s="63" t="s">
        <v>12194</v>
      </c>
      <c r="C89" s="63" t="s">
        <v>60</v>
      </c>
      <c r="D89" s="113"/>
      <c r="E89" s="112"/>
      <c r="F89" s="114"/>
      <c r="G89" s="115"/>
      <c r="H89" s="115"/>
      <c r="I89" s="116">
        <v>89</v>
      </c>
      <c r="J89" s="117"/>
      <c r="K89" s="118"/>
      <c r="L89" s="118"/>
      <c r="M89" s="118"/>
      <c r="N89" s="118"/>
      <c r="O89" s="118"/>
      <c r="P89" s="118"/>
      <c r="Q89" s="118"/>
      <c r="R89" s="118"/>
      <c r="S89" s="118"/>
      <c r="T89" s="118"/>
      <c r="U89" s="118"/>
      <c r="V89" s="118"/>
      <c r="W89" s="119"/>
      <c r="X89" s="119"/>
      <c r="Y89" s="111"/>
      <c r="Z89" s="111"/>
      <c r="AA89" s="111"/>
      <c r="AB89" s="111"/>
      <c r="AC89" s="111"/>
      <c r="AD89" s="111"/>
      <c r="AE89" s="111"/>
      <c r="AF89" s="111"/>
    </row>
    <row r="90" spans="1:32" x14ac:dyDescent="0.3">
      <c r="A90" s="85" t="s">
        <v>12052</v>
      </c>
      <c r="B90" s="63" t="s">
        <v>12195</v>
      </c>
      <c r="C90" s="63" t="s">
        <v>60</v>
      </c>
      <c r="D90" s="113"/>
      <c r="E90" s="112"/>
      <c r="F90" s="114"/>
      <c r="G90" s="115"/>
      <c r="H90" s="115"/>
      <c r="I90" s="116">
        <v>90</v>
      </c>
      <c r="J90" s="117"/>
      <c r="K90" s="118"/>
      <c r="L90" s="118"/>
      <c r="M90" s="118"/>
      <c r="N90" s="118"/>
      <c r="O90" s="118"/>
      <c r="P90" s="118"/>
      <c r="Q90" s="118"/>
      <c r="R90" s="118"/>
      <c r="S90" s="118"/>
      <c r="T90" s="118"/>
      <c r="U90" s="118"/>
      <c r="V90" s="118"/>
      <c r="W90" s="119"/>
      <c r="X90" s="119"/>
      <c r="Y90" s="111"/>
      <c r="Z90" s="111"/>
      <c r="AA90" s="111"/>
      <c r="AB90" s="111"/>
      <c r="AC90" s="111"/>
      <c r="AD90" s="111"/>
      <c r="AE90" s="111"/>
      <c r="AF90" s="111"/>
    </row>
    <row r="91" spans="1:32" x14ac:dyDescent="0.3">
      <c r="A91" s="85" t="s">
        <v>12053</v>
      </c>
      <c r="B91" s="63" t="s">
        <v>12196</v>
      </c>
      <c r="C91" s="63" t="s">
        <v>60</v>
      </c>
      <c r="D91" s="113"/>
      <c r="E91" s="112"/>
      <c r="F91" s="114"/>
      <c r="G91" s="115"/>
      <c r="H91" s="115"/>
      <c r="I91" s="116">
        <v>91</v>
      </c>
      <c r="J91" s="117"/>
      <c r="K91" s="118"/>
      <c r="L91" s="118"/>
      <c r="M91" s="118"/>
      <c r="N91" s="118"/>
      <c r="O91" s="118"/>
      <c r="P91" s="118"/>
      <c r="Q91" s="118"/>
      <c r="R91" s="118"/>
      <c r="S91" s="118"/>
      <c r="T91" s="118"/>
      <c r="U91" s="118"/>
      <c r="V91" s="118"/>
      <c r="W91" s="119"/>
      <c r="X91" s="119"/>
      <c r="Y91" s="111"/>
      <c r="Z91" s="111"/>
      <c r="AA91" s="111"/>
      <c r="AB91" s="111"/>
      <c r="AC91" s="111"/>
      <c r="AD91" s="111"/>
      <c r="AE91" s="111"/>
      <c r="AF91" s="111"/>
    </row>
    <row r="92" spans="1:32" x14ac:dyDescent="0.3">
      <c r="A92" s="85" t="s">
        <v>12054</v>
      </c>
      <c r="B92" s="63" t="s">
        <v>12197</v>
      </c>
      <c r="C92" s="63" t="s">
        <v>60</v>
      </c>
      <c r="D92" s="113"/>
      <c r="E92" s="112"/>
      <c r="F92" s="114"/>
      <c r="G92" s="115"/>
      <c r="H92" s="115"/>
      <c r="I92" s="116">
        <v>92</v>
      </c>
      <c r="J92" s="117"/>
      <c r="K92" s="118"/>
      <c r="L92" s="118"/>
      <c r="M92" s="118"/>
      <c r="N92" s="118"/>
      <c r="O92" s="118"/>
      <c r="P92" s="118"/>
      <c r="Q92" s="118"/>
      <c r="R92" s="118"/>
      <c r="S92" s="118"/>
      <c r="T92" s="118"/>
      <c r="U92" s="118"/>
      <c r="V92" s="118"/>
      <c r="W92" s="119"/>
      <c r="X92" s="119"/>
      <c r="Y92" s="111"/>
      <c r="Z92" s="111"/>
      <c r="AA92" s="111"/>
      <c r="AB92" s="111"/>
      <c r="AC92" s="111"/>
      <c r="AD92" s="111"/>
      <c r="AE92" s="111"/>
      <c r="AF92" s="111"/>
    </row>
    <row r="93" spans="1:32" x14ac:dyDescent="0.3">
      <c r="A93" s="85" t="s">
        <v>12055</v>
      </c>
      <c r="B93" s="63" t="s">
        <v>12198</v>
      </c>
      <c r="C93" s="63" t="s">
        <v>60</v>
      </c>
      <c r="D93" s="113"/>
      <c r="E93" s="112"/>
      <c r="F93" s="114"/>
      <c r="G93" s="115"/>
      <c r="H93" s="115"/>
      <c r="I93" s="116">
        <v>93</v>
      </c>
      <c r="J93" s="117"/>
      <c r="K93" s="118"/>
      <c r="L93" s="118"/>
      <c r="M93" s="118"/>
      <c r="N93" s="118"/>
      <c r="O93" s="118"/>
      <c r="P93" s="118"/>
      <c r="Q93" s="118"/>
      <c r="R93" s="118"/>
      <c r="S93" s="118"/>
      <c r="T93" s="118"/>
      <c r="U93" s="118"/>
      <c r="V93" s="118"/>
      <c r="W93" s="119"/>
      <c r="X93" s="119"/>
      <c r="Y93" s="111"/>
      <c r="Z93" s="111"/>
      <c r="AA93" s="111"/>
      <c r="AB93" s="111"/>
      <c r="AC93" s="111"/>
      <c r="AD93" s="111"/>
      <c r="AE93" s="111"/>
      <c r="AF93" s="111"/>
    </row>
    <row r="94" spans="1:32" x14ac:dyDescent="0.3">
      <c r="A94" s="85" t="s">
        <v>12056</v>
      </c>
      <c r="B94" s="63" t="s">
        <v>12199</v>
      </c>
      <c r="C94" s="63" t="s">
        <v>60</v>
      </c>
      <c r="D94" s="113"/>
      <c r="E94" s="112"/>
      <c r="F94" s="114"/>
      <c r="G94" s="115"/>
      <c r="H94" s="115"/>
      <c r="I94" s="116">
        <v>94</v>
      </c>
      <c r="J94" s="117"/>
      <c r="K94" s="118"/>
      <c r="L94" s="118"/>
      <c r="M94" s="118"/>
      <c r="N94" s="118"/>
      <c r="O94" s="118"/>
      <c r="P94" s="118"/>
      <c r="Q94" s="118"/>
      <c r="R94" s="118"/>
      <c r="S94" s="118"/>
      <c r="T94" s="118"/>
      <c r="U94" s="118"/>
      <c r="V94" s="118"/>
      <c r="W94" s="119"/>
      <c r="X94" s="119"/>
      <c r="Y94" s="111"/>
      <c r="Z94" s="111"/>
      <c r="AA94" s="111"/>
      <c r="AB94" s="111"/>
      <c r="AC94" s="111"/>
      <c r="AD94" s="111"/>
      <c r="AE94" s="111"/>
      <c r="AF94" s="111"/>
    </row>
    <row r="95" spans="1:32" x14ac:dyDescent="0.3">
      <c r="A95" s="85" t="s">
        <v>12057</v>
      </c>
      <c r="B95" s="63" t="s">
        <v>12200</v>
      </c>
      <c r="C95" s="63" t="s">
        <v>60</v>
      </c>
      <c r="D95" s="113"/>
      <c r="E95" s="112"/>
      <c r="F95" s="114"/>
      <c r="G95" s="115"/>
      <c r="H95" s="115"/>
      <c r="I95" s="116">
        <v>95</v>
      </c>
      <c r="J95" s="117"/>
      <c r="K95" s="118"/>
      <c r="L95" s="118"/>
      <c r="M95" s="118"/>
      <c r="N95" s="118"/>
      <c r="O95" s="118"/>
      <c r="P95" s="118"/>
      <c r="Q95" s="118"/>
      <c r="R95" s="118"/>
      <c r="S95" s="118"/>
      <c r="T95" s="118"/>
      <c r="U95" s="118"/>
      <c r="V95" s="118"/>
      <c r="W95" s="119"/>
      <c r="X95" s="119"/>
      <c r="Y95" s="111"/>
      <c r="Z95" s="111"/>
      <c r="AA95" s="111"/>
      <c r="AB95" s="111"/>
      <c r="AC95" s="111"/>
      <c r="AD95" s="111"/>
      <c r="AE95" s="111"/>
      <c r="AF95" s="111"/>
    </row>
    <row r="96" spans="1:32" x14ac:dyDescent="0.3">
      <c r="A96" s="85" t="s">
        <v>12058</v>
      </c>
      <c r="B96" s="63" t="s">
        <v>12201</v>
      </c>
      <c r="C96" s="63" t="s">
        <v>60</v>
      </c>
      <c r="D96" s="113"/>
      <c r="E96" s="112"/>
      <c r="F96" s="114"/>
      <c r="G96" s="115"/>
      <c r="H96" s="115"/>
      <c r="I96" s="116">
        <v>96</v>
      </c>
      <c r="J96" s="117"/>
      <c r="K96" s="118"/>
      <c r="L96" s="118"/>
      <c r="M96" s="118"/>
      <c r="N96" s="118"/>
      <c r="O96" s="118"/>
      <c r="P96" s="118"/>
      <c r="Q96" s="118"/>
      <c r="R96" s="118"/>
      <c r="S96" s="118"/>
      <c r="T96" s="118"/>
      <c r="U96" s="118"/>
      <c r="V96" s="118"/>
      <c r="W96" s="119"/>
      <c r="X96" s="119"/>
      <c r="Y96" s="111"/>
      <c r="Z96" s="111"/>
      <c r="AA96" s="111"/>
      <c r="AB96" s="111"/>
      <c r="AC96" s="111"/>
      <c r="AD96" s="111"/>
      <c r="AE96" s="111"/>
      <c r="AF96" s="111"/>
    </row>
    <row r="97" spans="1:32" x14ac:dyDescent="0.3">
      <c r="A97" s="85" t="s">
        <v>12059</v>
      </c>
      <c r="B97" s="63" t="s">
        <v>12202</v>
      </c>
      <c r="C97" s="63" t="s">
        <v>60</v>
      </c>
      <c r="D97" s="113"/>
      <c r="E97" s="112"/>
      <c r="F97" s="114"/>
      <c r="G97" s="115"/>
      <c r="H97" s="115"/>
      <c r="I97" s="116">
        <v>97</v>
      </c>
      <c r="J97" s="117"/>
      <c r="K97" s="118"/>
      <c r="L97" s="118"/>
      <c r="M97" s="118"/>
      <c r="N97" s="118"/>
      <c r="O97" s="118"/>
      <c r="P97" s="118"/>
      <c r="Q97" s="118"/>
      <c r="R97" s="118"/>
      <c r="S97" s="118"/>
      <c r="T97" s="118"/>
      <c r="U97" s="118"/>
      <c r="V97" s="118"/>
      <c r="W97" s="119"/>
      <c r="X97" s="119"/>
      <c r="Y97" s="111"/>
      <c r="Z97" s="111"/>
      <c r="AA97" s="111"/>
      <c r="AB97" s="111"/>
      <c r="AC97" s="111"/>
      <c r="AD97" s="111"/>
      <c r="AE97" s="111"/>
      <c r="AF97" s="111"/>
    </row>
    <row r="98" spans="1:32" x14ac:dyDescent="0.3">
      <c r="A98" s="85" t="s">
        <v>12060</v>
      </c>
      <c r="B98" s="63" t="s">
        <v>12203</v>
      </c>
      <c r="C98" s="63" t="s">
        <v>60</v>
      </c>
      <c r="D98" s="113"/>
      <c r="E98" s="112"/>
      <c r="F98" s="114"/>
      <c r="G98" s="115"/>
      <c r="H98" s="115"/>
      <c r="I98" s="116">
        <v>98</v>
      </c>
      <c r="J98" s="117"/>
      <c r="K98" s="118"/>
      <c r="L98" s="118"/>
      <c r="M98" s="118"/>
      <c r="N98" s="118"/>
      <c r="O98" s="118"/>
      <c r="P98" s="118"/>
      <c r="Q98" s="118"/>
      <c r="R98" s="118"/>
      <c r="S98" s="118"/>
      <c r="T98" s="118"/>
      <c r="U98" s="118"/>
      <c r="V98" s="118"/>
      <c r="W98" s="119"/>
      <c r="X98" s="119"/>
      <c r="Y98" s="111"/>
      <c r="Z98" s="111"/>
      <c r="AA98" s="111"/>
      <c r="AB98" s="111"/>
      <c r="AC98" s="111"/>
      <c r="AD98" s="111"/>
      <c r="AE98" s="111"/>
      <c r="AF98" s="111"/>
    </row>
    <row r="99" spans="1:32" x14ac:dyDescent="0.3">
      <c r="A99" s="85" t="s">
        <v>12061</v>
      </c>
      <c r="B99" s="63" t="s">
        <v>12192</v>
      </c>
      <c r="C99" s="63" t="s">
        <v>62</v>
      </c>
      <c r="D99" s="113"/>
      <c r="E99" s="112"/>
      <c r="F99" s="114"/>
      <c r="G99" s="115"/>
      <c r="H99" s="115"/>
      <c r="I99" s="116">
        <v>99</v>
      </c>
      <c r="J99" s="117"/>
      <c r="K99" s="118"/>
      <c r="L99" s="118"/>
      <c r="M99" s="118"/>
      <c r="N99" s="118"/>
      <c r="O99" s="118"/>
      <c r="P99" s="118"/>
      <c r="Q99" s="118"/>
      <c r="R99" s="118"/>
      <c r="S99" s="118"/>
      <c r="T99" s="118"/>
      <c r="U99" s="118"/>
      <c r="V99" s="118"/>
      <c r="W99" s="119"/>
      <c r="X99" s="119"/>
      <c r="Y99" s="111"/>
      <c r="Z99" s="111"/>
      <c r="AA99" s="111"/>
      <c r="AB99" s="111"/>
      <c r="AC99" s="111"/>
      <c r="AD99" s="111"/>
      <c r="AE99" s="111"/>
      <c r="AF99" s="111"/>
    </row>
    <row r="100" spans="1:32" x14ac:dyDescent="0.3">
      <c r="A100" s="85" t="s">
        <v>12062</v>
      </c>
      <c r="B100" s="63" t="s">
        <v>12193</v>
      </c>
      <c r="C100" s="63" t="s">
        <v>62</v>
      </c>
      <c r="D100" s="113"/>
      <c r="E100" s="112"/>
      <c r="F100" s="114"/>
      <c r="G100" s="115"/>
      <c r="H100" s="115"/>
      <c r="I100" s="116">
        <v>100</v>
      </c>
      <c r="J100" s="117"/>
      <c r="K100" s="118"/>
      <c r="L100" s="118"/>
      <c r="M100" s="118"/>
      <c r="N100" s="118"/>
      <c r="O100" s="118"/>
      <c r="P100" s="118"/>
      <c r="Q100" s="118"/>
      <c r="R100" s="118"/>
      <c r="S100" s="118"/>
      <c r="T100" s="118"/>
      <c r="U100" s="118"/>
      <c r="V100" s="118"/>
      <c r="W100" s="119"/>
      <c r="X100" s="119"/>
      <c r="Y100" s="111"/>
      <c r="Z100" s="111"/>
      <c r="AA100" s="111"/>
      <c r="AB100" s="111"/>
      <c r="AC100" s="111"/>
      <c r="AD100" s="111"/>
      <c r="AE100" s="111"/>
      <c r="AF100" s="111"/>
    </row>
    <row r="101" spans="1:32" x14ac:dyDescent="0.3">
      <c r="A101" s="85" t="s">
        <v>12063</v>
      </c>
      <c r="B101" s="63" t="s">
        <v>12194</v>
      </c>
      <c r="C101" s="63" t="s">
        <v>62</v>
      </c>
      <c r="D101" s="113"/>
      <c r="E101" s="112"/>
      <c r="F101" s="114"/>
      <c r="G101" s="115"/>
      <c r="H101" s="115"/>
      <c r="I101" s="116">
        <v>101</v>
      </c>
      <c r="J101" s="117"/>
      <c r="K101" s="118"/>
      <c r="L101" s="118"/>
      <c r="M101" s="118"/>
      <c r="N101" s="118"/>
      <c r="O101" s="118"/>
      <c r="P101" s="118"/>
      <c r="Q101" s="118"/>
      <c r="R101" s="118"/>
      <c r="S101" s="118"/>
      <c r="T101" s="118"/>
      <c r="U101" s="118"/>
      <c r="V101" s="118"/>
      <c r="W101" s="119"/>
      <c r="X101" s="119"/>
      <c r="Y101" s="111"/>
      <c r="Z101" s="111"/>
      <c r="AA101" s="111"/>
      <c r="AB101" s="111"/>
      <c r="AC101" s="111"/>
      <c r="AD101" s="111"/>
      <c r="AE101" s="111"/>
      <c r="AF101" s="111"/>
    </row>
    <row r="102" spans="1:32" x14ac:dyDescent="0.3">
      <c r="A102" s="85" t="s">
        <v>12064</v>
      </c>
      <c r="B102" s="63" t="s">
        <v>12195</v>
      </c>
      <c r="C102" s="63" t="s">
        <v>62</v>
      </c>
      <c r="D102" s="113"/>
      <c r="E102" s="112"/>
      <c r="F102" s="114"/>
      <c r="G102" s="115"/>
      <c r="H102" s="115"/>
      <c r="I102" s="116">
        <v>102</v>
      </c>
      <c r="J102" s="117"/>
      <c r="K102" s="118"/>
      <c r="L102" s="118"/>
      <c r="M102" s="118"/>
      <c r="N102" s="118"/>
      <c r="O102" s="118"/>
      <c r="P102" s="118"/>
      <c r="Q102" s="118"/>
      <c r="R102" s="118"/>
      <c r="S102" s="118"/>
      <c r="T102" s="118"/>
      <c r="U102" s="118"/>
      <c r="V102" s="118"/>
      <c r="W102" s="119"/>
      <c r="X102" s="119"/>
      <c r="Y102" s="111"/>
      <c r="Z102" s="111"/>
      <c r="AA102" s="111"/>
      <c r="AB102" s="111"/>
      <c r="AC102" s="111"/>
      <c r="AD102" s="111"/>
      <c r="AE102" s="111"/>
      <c r="AF102" s="111"/>
    </row>
    <row r="103" spans="1:32" x14ac:dyDescent="0.3">
      <c r="A103" s="85" t="s">
        <v>12065</v>
      </c>
      <c r="B103" s="63" t="s">
        <v>12196</v>
      </c>
      <c r="C103" s="63" t="s">
        <v>62</v>
      </c>
      <c r="D103" s="113"/>
      <c r="E103" s="112"/>
      <c r="F103" s="114"/>
      <c r="G103" s="115"/>
      <c r="H103" s="115"/>
      <c r="I103" s="116">
        <v>103</v>
      </c>
      <c r="J103" s="117"/>
      <c r="K103" s="118"/>
      <c r="L103" s="118"/>
      <c r="M103" s="118"/>
      <c r="N103" s="118"/>
      <c r="O103" s="118"/>
      <c r="P103" s="118"/>
      <c r="Q103" s="118"/>
      <c r="R103" s="118"/>
      <c r="S103" s="118"/>
      <c r="T103" s="118"/>
      <c r="U103" s="118"/>
      <c r="V103" s="118"/>
      <c r="W103" s="119"/>
      <c r="X103" s="119"/>
      <c r="Y103" s="111"/>
      <c r="Z103" s="111"/>
      <c r="AA103" s="111"/>
      <c r="AB103" s="111"/>
      <c r="AC103" s="111"/>
      <c r="AD103" s="111"/>
      <c r="AE103" s="111"/>
      <c r="AF103" s="111"/>
    </row>
    <row r="104" spans="1:32" x14ac:dyDescent="0.3">
      <c r="A104" s="85" t="s">
        <v>12066</v>
      </c>
      <c r="B104" s="63" t="s">
        <v>12197</v>
      </c>
      <c r="C104" s="63" t="s">
        <v>62</v>
      </c>
      <c r="D104" s="113"/>
      <c r="E104" s="112"/>
      <c r="F104" s="114"/>
      <c r="G104" s="115"/>
      <c r="H104" s="115"/>
      <c r="I104" s="116">
        <v>104</v>
      </c>
      <c r="J104" s="117"/>
      <c r="K104" s="118"/>
      <c r="L104" s="118"/>
      <c r="M104" s="118"/>
      <c r="N104" s="118"/>
      <c r="O104" s="118"/>
      <c r="P104" s="118"/>
      <c r="Q104" s="118"/>
      <c r="R104" s="118"/>
      <c r="S104" s="118"/>
      <c r="T104" s="118"/>
      <c r="U104" s="118"/>
      <c r="V104" s="118"/>
      <c r="W104" s="119"/>
      <c r="X104" s="119"/>
      <c r="Y104" s="111"/>
      <c r="Z104" s="111"/>
      <c r="AA104" s="111"/>
      <c r="AB104" s="111"/>
      <c r="AC104" s="111"/>
      <c r="AD104" s="111"/>
      <c r="AE104" s="111"/>
      <c r="AF104" s="111"/>
    </row>
    <row r="105" spans="1:32" x14ac:dyDescent="0.3">
      <c r="A105" s="85" t="s">
        <v>12067</v>
      </c>
      <c r="B105" s="63" t="s">
        <v>12198</v>
      </c>
      <c r="C105" s="63" t="s">
        <v>62</v>
      </c>
      <c r="D105" s="113"/>
      <c r="E105" s="112"/>
      <c r="F105" s="114"/>
      <c r="G105" s="115"/>
      <c r="H105" s="115"/>
      <c r="I105" s="116">
        <v>105</v>
      </c>
      <c r="J105" s="117"/>
      <c r="K105" s="118"/>
      <c r="L105" s="118"/>
      <c r="M105" s="118"/>
      <c r="N105" s="118"/>
      <c r="O105" s="118"/>
      <c r="P105" s="118"/>
      <c r="Q105" s="118"/>
      <c r="R105" s="118"/>
      <c r="S105" s="118"/>
      <c r="T105" s="118"/>
      <c r="U105" s="118"/>
      <c r="V105" s="118"/>
      <c r="W105" s="119"/>
      <c r="X105" s="119"/>
      <c r="Y105" s="111"/>
      <c r="Z105" s="111"/>
      <c r="AA105" s="111"/>
      <c r="AB105" s="111"/>
      <c r="AC105" s="111"/>
      <c r="AD105" s="111"/>
      <c r="AE105" s="111"/>
      <c r="AF105" s="111"/>
    </row>
    <row r="106" spans="1:32" x14ac:dyDescent="0.3">
      <c r="A106" s="85" t="s">
        <v>12068</v>
      </c>
      <c r="B106" s="63" t="s">
        <v>12199</v>
      </c>
      <c r="C106" s="63" t="s">
        <v>62</v>
      </c>
      <c r="D106" s="113"/>
      <c r="E106" s="112"/>
      <c r="F106" s="114"/>
      <c r="G106" s="115"/>
      <c r="H106" s="115"/>
      <c r="I106" s="116">
        <v>106</v>
      </c>
      <c r="J106" s="117"/>
      <c r="K106" s="118"/>
      <c r="L106" s="118"/>
      <c r="M106" s="118"/>
      <c r="N106" s="118"/>
      <c r="O106" s="118"/>
      <c r="P106" s="118"/>
      <c r="Q106" s="118"/>
      <c r="R106" s="118"/>
      <c r="S106" s="118"/>
      <c r="T106" s="118"/>
      <c r="U106" s="118"/>
      <c r="V106" s="118"/>
      <c r="W106" s="119"/>
      <c r="X106" s="119"/>
      <c r="Y106" s="111"/>
      <c r="Z106" s="111"/>
      <c r="AA106" s="111"/>
      <c r="AB106" s="111"/>
      <c r="AC106" s="111"/>
      <c r="AD106" s="111"/>
      <c r="AE106" s="111"/>
      <c r="AF106" s="111"/>
    </row>
    <row r="107" spans="1:32" x14ac:dyDescent="0.3">
      <c r="A107" s="85" t="s">
        <v>12069</v>
      </c>
      <c r="B107" s="63" t="s">
        <v>12200</v>
      </c>
      <c r="C107" s="63" t="s">
        <v>62</v>
      </c>
      <c r="D107" s="113"/>
      <c r="E107" s="112"/>
      <c r="F107" s="114"/>
      <c r="G107" s="115"/>
      <c r="H107" s="115"/>
      <c r="I107" s="116">
        <v>107</v>
      </c>
      <c r="J107" s="117"/>
      <c r="K107" s="118"/>
      <c r="L107" s="118"/>
      <c r="M107" s="118"/>
      <c r="N107" s="118"/>
      <c r="O107" s="118"/>
      <c r="P107" s="118"/>
      <c r="Q107" s="118"/>
      <c r="R107" s="118"/>
      <c r="S107" s="118"/>
      <c r="T107" s="118"/>
      <c r="U107" s="118"/>
      <c r="V107" s="118"/>
      <c r="W107" s="119"/>
      <c r="X107" s="119"/>
      <c r="Y107" s="111"/>
      <c r="Z107" s="111"/>
      <c r="AA107" s="111"/>
      <c r="AB107" s="111"/>
      <c r="AC107" s="111"/>
      <c r="AD107" s="111"/>
      <c r="AE107" s="111"/>
      <c r="AF107" s="111"/>
    </row>
    <row r="108" spans="1:32" x14ac:dyDescent="0.3">
      <c r="A108" s="85" t="s">
        <v>12070</v>
      </c>
      <c r="B108" s="63" t="s">
        <v>12201</v>
      </c>
      <c r="C108" s="63" t="s">
        <v>62</v>
      </c>
      <c r="D108" s="113"/>
      <c r="E108" s="112"/>
      <c r="F108" s="114"/>
      <c r="G108" s="115"/>
      <c r="H108" s="115"/>
      <c r="I108" s="116">
        <v>108</v>
      </c>
      <c r="J108" s="117"/>
      <c r="K108" s="118"/>
      <c r="L108" s="118"/>
      <c r="M108" s="118"/>
      <c r="N108" s="118"/>
      <c r="O108" s="118"/>
      <c r="P108" s="118"/>
      <c r="Q108" s="118"/>
      <c r="R108" s="118"/>
      <c r="S108" s="118"/>
      <c r="T108" s="118"/>
      <c r="U108" s="118"/>
      <c r="V108" s="118"/>
      <c r="W108" s="119"/>
      <c r="X108" s="119"/>
      <c r="Y108" s="111"/>
      <c r="Z108" s="111"/>
      <c r="AA108" s="111"/>
      <c r="AB108" s="111"/>
      <c r="AC108" s="111"/>
      <c r="AD108" s="111"/>
      <c r="AE108" s="111"/>
      <c r="AF108" s="111"/>
    </row>
    <row r="109" spans="1:32" x14ac:dyDescent="0.3">
      <c r="A109" s="85" t="s">
        <v>12071</v>
      </c>
      <c r="B109" s="63" t="s">
        <v>12202</v>
      </c>
      <c r="C109" s="63" t="s">
        <v>62</v>
      </c>
      <c r="D109" s="113"/>
      <c r="E109" s="112"/>
      <c r="F109" s="114"/>
      <c r="G109" s="115"/>
      <c r="H109" s="115"/>
      <c r="I109" s="116">
        <v>109</v>
      </c>
      <c r="J109" s="117"/>
      <c r="K109" s="118"/>
      <c r="L109" s="118"/>
      <c r="M109" s="118"/>
      <c r="N109" s="118"/>
      <c r="O109" s="118"/>
      <c r="P109" s="118"/>
      <c r="Q109" s="118"/>
      <c r="R109" s="118"/>
      <c r="S109" s="118"/>
      <c r="T109" s="118"/>
      <c r="U109" s="118"/>
      <c r="V109" s="118"/>
      <c r="W109" s="119"/>
      <c r="X109" s="119"/>
      <c r="Y109" s="111"/>
      <c r="Z109" s="111"/>
      <c r="AA109" s="111"/>
      <c r="AB109" s="111"/>
      <c r="AC109" s="111"/>
      <c r="AD109" s="111"/>
      <c r="AE109" s="111"/>
      <c r="AF109" s="111"/>
    </row>
    <row r="110" spans="1:32" x14ac:dyDescent="0.3">
      <c r="A110" s="85" t="s">
        <v>12072</v>
      </c>
      <c r="B110" s="63" t="s">
        <v>12203</v>
      </c>
      <c r="C110" s="63" t="s">
        <v>62</v>
      </c>
      <c r="D110" s="113"/>
      <c r="E110" s="112"/>
      <c r="F110" s="114"/>
      <c r="G110" s="115"/>
      <c r="H110" s="115"/>
      <c r="I110" s="116">
        <v>110</v>
      </c>
      <c r="J110" s="117"/>
      <c r="K110" s="118"/>
      <c r="L110" s="118"/>
      <c r="M110" s="118"/>
      <c r="N110" s="118"/>
      <c r="O110" s="118"/>
      <c r="P110" s="118"/>
      <c r="Q110" s="118"/>
      <c r="R110" s="118"/>
      <c r="S110" s="118"/>
      <c r="T110" s="118"/>
      <c r="U110" s="118"/>
      <c r="V110" s="118"/>
      <c r="W110" s="119"/>
      <c r="X110" s="119"/>
      <c r="Y110" s="111"/>
      <c r="Z110" s="111"/>
      <c r="AA110" s="111"/>
      <c r="AB110" s="111"/>
      <c r="AC110" s="111"/>
      <c r="AD110" s="111"/>
      <c r="AE110" s="111"/>
      <c r="AF110" s="111"/>
    </row>
    <row r="111" spans="1:32" x14ac:dyDescent="0.3">
      <c r="A111" s="85" t="s">
        <v>12073</v>
      </c>
      <c r="B111" s="63" t="s">
        <v>12204</v>
      </c>
      <c r="C111" s="63" t="s">
        <v>56</v>
      </c>
      <c r="D111" s="113"/>
      <c r="E111" s="112"/>
      <c r="F111" s="114"/>
      <c r="G111" s="115"/>
      <c r="H111" s="115"/>
      <c r="I111" s="116">
        <v>111</v>
      </c>
      <c r="J111" s="117"/>
      <c r="K111" s="118"/>
      <c r="L111" s="118"/>
      <c r="M111" s="118"/>
      <c r="N111" s="118"/>
      <c r="O111" s="118"/>
      <c r="P111" s="118"/>
      <c r="Q111" s="118"/>
      <c r="R111" s="118"/>
      <c r="S111" s="118"/>
      <c r="T111" s="118"/>
      <c r="U111" s="118"/>
      <c r="V111" s="118"/>
      <c r="W111" s="119"/>
      <c r="X111" s="119"/>
      <c r="Y111" s="111"/>
      <c r="Z111" s="111"/>
      <c r="AA111" s="111"/>
      <c r="AB111" s="111"/>
      <c r="AC111" s="111"/>
      <c r="AD111" s="111"/>
      <c r="AE111" s="111"/>
      <c r="AF111" s="111"/>
    </row>
    <row r="112" spans="1:32" x14ac:dyDescent="0.3">
      <c r="A112" s="85" t="s">
        <v>12074</v>
      </c>
      <c r="B112" s="63" t="s">
        <v>12205</v>
      </c>
      <c r="C112" s="63" t="s">
        <v>56</v>
      </c>
      <c r="D112" s="113"/>
      <c r="E112" s="112"/>
      <c r="F112" s="114"/>
      <c r="G112" s="115"/>
      <c r="H112" s="115"/>
      <c r="I112" s="116">
        <v>112</v>
      </c>
      <c r="J112" s="117"/>
      <c r="K112" s="118"/>
      <c r="L112" s="118"/>
      <c r="M112" s="118"/>
      <c r="N112" s="118"/>
      <c r="O112" s="118"/>
      <c r="P112" s="118"/>
      <c r="Q112" s="118"/>
      <c r="R112" s="118"/>
      <c r="S112" s="118"/>
      <c r="T112" s="118"/>
      <c r="U112" s="118"/>
      <c r="V112" s="118"/>
      <c r="W112" s="119"/>
      <c r="X112" s="119"/>
      <c r="Y112" s="111"/>
      <c r="Z112" s="111"/>
      <c r="AA112" s="111"/>
      <c r="AB112" s="111"/>
      <c r="AC112" s="111"/>
      <c r="AD112" s="111"/>
      <c r="AE112" s="111"/>
      <c r="AF112" s="111"/>
    </row>
    <row r="113" spans="1:32" x14ac:dyDescent="0.3">
      <c r="A113" s="85" t="s">
        <v>12075</v>
      </c>
      <c r="B113" s="63" t="s">
        <v>12206</v>
      </c>
      <c r="C113" s="63" t="s">
        <v>56</v>
      </c>
      <c r="D113" s="113"/>
      <c r="E113" s="112"/>
      <c r="F113" s="114"/>
      <c r="G113" s="115"/>
      <c r="H113" s="115"/>
      <c r="I113" s="116">
        <v>113</v>
      </c>
      <c r="J113" s="117"/>
      <c r="K113" s="118"/>
      <c r="L113" s="118"/>
      <c r="M113" s="118"/>
      <c r="N113" s="118"/>
      <c r="O113" s="118"/>
      <c r="P113" s="118"/>
      <c r="Q113" s="118"/>
      <c r="R113" s="118"/>
      <c r="S113" s="118"/>
      <c r="T113" s="118"/>
      <c r="U113" s="118"/>
      <c r="V113" s="118"/>
      <c r="W113" s="119"/>
      <c r="X113" s="119"/>
      <c r="Y113" s="111"/>
      <c r="Z113" s="111"/>
      <c r="AA113" s="111"/>
      <c r="AB113" s="111"/>
      <c r="AC113" s="111"/>
      <c r="AD113" s="111"/>
      <c r="AE113" s="111"/>
      <c r="AF113" s="111"/>
    </row>
    <row r="114" spans="1:32" x14ac:dyDescent="0.3">
      <c r="A114" s="85" t="s">
        <v>12076</v>
      </c>
      <c r="B114" s="63" t="s">
        <v>12207</v>
      </c>
      <c r="C114" s="63" t="s">
        <v>56</v>
      </c>
      <c r="D114" s="113"/>
      <c r="E114" s="112"/>
      <c r="F114" s="114"/>
      <c r="G114" s="115"/>
      <c r="H114" s="115"/>
      <c r="I114" s="116">
        <v>114</v>
      </c>
      <c r="J114" s="117"/>
      <c r="K114" s="118"/>
      <c r="L114" s="118"/>
      <c r="M114" s="118"/>
      <c r="N114" s="118"/>
      <c r="O114" s="118"/>
      <c r="P114" s="118"/>
      <c r="Q114" s="118"/>
      <c r="R114" s="118"/>
      <c r="S114" s="118"/>
      <c r="T114" s="118"/>
      <c r="U114" s="118"/>
      <c r="V114" s="118"/>
      <c r="W114" s="119"/>
      <c r="X114" s="119"/>
      <c r="Y114" s="111"/>
      <c r="Z114" s="111"/>
      <c r="AA114" s="111"/>
      <c r="AB114" s="111"/>
      <c r="AC114" s="111"/>
      <c r="AD114" s="111"/>
      <c r="AE114" s="111"/>
      <c r="AF114" s="111"/>
    </row>
    <row r="115" spans="1:32" x14ac:dyDescent="0.3">
      <c r="A115" s="85" t="s">
        <v>12077</v>
      </c>
      <c r="B115" s="63" t="s">
        <v>12208</v>
      </c>
      <c r="C115" s="63" t="s">
        <v>56</v>
      </c>
      <c r="D115" s="113"/>
      <c r="E115" s="112"/>
      <c r="F115" s="114"/>
      <c r="G115" s="115"/>
      <c r="H115" s="115"/>
      <c r="I115" s="116">
        <v>115</v>
      </c>
      <c r="J115" s="117"/>
      <c r="K115" s="118"/>
      <c r="L115" s="118"/>
      <c r="M115" s="118"/>
      <c r="N115" s="118"/>
      <c r="O115" s="118"/>
      <c r="P115" s="118"/>
      <c r="Q115" s="118"/>
      <c r="R115" s="118"/>
      <c r="S115" s="118"/>
      <c r="T115" s="118"/>
      <c r="U115" s="118"/>
      <c r="V115" s="118"/>
      <c r="W115" s="119"/>
      <c r="X115" s="119"/>
      <c r="Y115" s="111"/>
      <c r="Z115" s="111"/>
      <c r="AA115" s="111"/>
      <c r="AB115" s="111"/>
      <c r="AC115" s="111"/>
      <c r="AD115" s="111"/>
      <c r="AE115" s="111"/>
      <c r="AF115" s="111"/>
    </row>
    <row r="116" spans="1:32" x14ac:dyDescent="0.3">
      <c r="A116" s="85" t="s">
        <v>12078</v>
      </c>
      <c r="B116" s="63" t="s">
        <v>12209</v>
      </c>
      <c r="C116" s="63" t="s">
        <v>56</v>
      </c>
      <c r="D116" s="113"/>
      <c r="E116" s="112"/>
      <c r="F116" s="114"/>
      <c r="G116" s="115"/>
      <c r="H116" s="115"/>
      <c r="I116" s="116">
        <v>116</v>
      </c>
      <c r="J116" s="117"/>
      <c r="K116" s="118"/>
      <c r="L116" s="118"/>
      <c r="M116" s="118"/>
      <c r="N116" s="118"/>
      <c r="O116" s="118"/>
      <c r="P116" s="118"/>
      <c r="Q116" s="118"/>
      <c r="R116" s="118"/>
      <c r="S116" s="118"/>
      <c r="T116" s="118"/>
      <c r="U116" s="118"/>
      <c r="V116" s="118"/>
      <c r="W116" s="119"/>
      <c r="X116" s="119"/>
      <c r="Y116" s="111"/>
      <c r="Z116" s="111"/>
      <c r="AA116" s="111"/>
      <c r="AB116" s="111"/>
      <c r="AC116" s="111"/>
      <c r="AD116" s="111"/>
      <c r="AE116" s="111"/>
      <c r="AF116" s="111"/>
    </row>
    <row r="117" spans="1:32" x14ac:dyDescent="0.3">
      <c r="A117" s="85" t="s">
        <v>12079</v>
      </c>
      <c r="B117" s="63" t="s">
        <v>12210</v>
      </c>
      <c r="C117" s="63" t="s">
        <v>56</v>
      </c>
      <c r="D117" s="113"/>
      <c r="E117" s="112"/>
      <c r="F117" s="114"/>
      <c r="G117" s="115"/>
      <c r="H117" s="115"/>
      <c r="I117" s="116">
        <v>117</v>
      </c>
      <c r="J117" s="117"/>
      <c r="K117" s="118"/>
      <c r="L117" s="118"/>
      <c r="M117" s="118"/>
      <c r="N117" s="118"/>
      <c r="O117" s="118"/>
      <c r="P117" s="118"/>
      <c r="Q117" s="118"/>
      <c r="R117" s="118"/>
      <c r="S117" s="118"/>
      <c r="T117" s="118"/>
      <c r="U117" s="118"/>
      <c r="V117" s="118"/>
      <c r="W117" s="119"/>
      <c r="X117" s="119"/>
      <c r="Y117" s="111"/>
      <c r="Z117" s="111"/>
      <c r="AA117" s="111"/>
      <c r="AB117" s="111"/>
      <c r="AC117" s="111"/>
      <c r="AD117" s="111"/>
      <c r="AE117" s="111"/>
      <c r="AF117" s="111"/>
    </row>
    <row r="118" spans="1:32" x14ac:dyDescent="0.3">
      <c r="A118" s="85" t="s">
        <v>12080</v>
      </c>
      <c r="B118" s="63" t="s">
        <v>12211</v>
      </c>
      <c r="C118" s="63" t="s">
        <v>56</v>
      </c>
      <c r="D118" s="113"/>
      <c r="E118" s="112"/>
      <c r="F118" s="114"/>
      <c r="G118" s="115"/>
      <c r="H118" s="115"/>
      <c r="I118" s="116">
        <v>118</v>
      </c>
      <c r="J118" s="117"/>
      <c r="K118" s="118"/>
      <c r="L118" s="118"/>
      <c r="M118" s="118"/>
      <c r="N118" s="118"/>
      <c r="O118" s="118"/>
      <c r="P118" s="118"/>
      <c r="Q118" s="118"/>
      <c r="R118" s="118"/>
      <c r="S118" s="118"/>
      <c r="T118" s="118"/>
      <c r="U118" s="118"/>
      <c r="V118" s="118"/>
      <c r="W118" s="119"/>
      <c r="X118" s="119"/>
      <c r="Y118" s="111"/>
      <c r="Z118" s="111"/>
      <c r="AA118" s="111"/>
      <c r="AB118" s="111"/>
      <c r="AC118" s="111"/>
      <c r="AD118" s="111"/>
      <c r="AE118" s="111"/>
      <c r="AF118" s="111"/>
    </row>
    <row r="119" spans="1:32" x14ac:dyDescent="0.3">
      <c r="A119" s="85" t="s">
        <v>12081</v>
      </c>
      <c r="B119" s="63" t="s">
        <v>12212</v>
      </c>
      <c r="C119" s="63" t="s">
        <v>56</v>
      </c>
      <c r="D119" s="113"/>
      <c r="E119" s="112"/>
      <c r="F119" s="114"/>
      <c r="G119" s="115"/>
      <c r="H119" s="115"/>
      <c r="I119" s="116">
        <v>119</v>
      </c>
      <c r="J119" s="117"/>
      <c r="K119" s="118"/>
      <c r="L119" s="118"/>
      <c r="M119" s="118"/>
      <c r="N119" s="118"/>
      <c r="O119" s="118"/>
      <c r="P119" s="118"/>
      <c r="Q119" s="118"/>
      <c r="R119" s="118"/>
      <c r="S119" s="118"/>
      <c r="T119" s="118"/>
      <c r="U119" s="118"/>
      <c r="V119" s="118"/>
      <c r="W119" s="119"/>
      <c r="X119" s="119"/>
      <c r="Y119" s="111"/>
      <c r="Z119" s="111"/>
      <c r="AA119" s="111"/>
      <c r="AB119" s="111"/>
      <c r="AC119" s="111"/>
      <c r="AD119" s="111"/>
      <c r="AE119" s="111"/>
      <c r="AF119" s="111"/>
    </row>
    <row r="120" spans="1:32" x14ac:dyDescent="0.3">
      <c r="A120" s="85" t="s">
        <v>12082</v>
      </c>
      <c r="B120" s="63" t="s">
        <v>12213</v>
      </c>
      <c r="C120" s="63" t="s">
        <v>56</v>
      </c>
      <c r="D120" s="113"/>
      <c r="E120" s="112"/>
      <c r="F120" s="114"/>
      <c r="G120" s="115"/>
      <c r="H120" s="115"/>
      <c r="I120" s="116">
        <v>120</v>
      </c>
      <c r="J120" s="117"/>
      <c r="K120" s="118"/>
      <c r="L120" s="118"/>
      <c r="M120" s="118"/>
      <c r="N120" s="118"/>
      <c r="O120" s="118"/>
      <c r="P120" s="118"/>
      <c r="Q120" s="118"/>
      <c r="R120" s="118"/>
      <c r="S120" s="118"/>
      <c r="T120" s="118"/>
      <c r="U120" s="118"/>
      <c r="V120" s="118"/>
      <c r="W120" s="119"/>
      <c r="X120" s="119"/>
      <c r="Y120" s="111"/>
      <c r="Z120" s="111"/>
      <c r="AA120" s="111"/>
      <c r="AB120" s="111"/>
      <c r="AC120" s="111"/>
      <c r="AD120" s="111"/>
      <c r="AE120" s="111"/>
      <c r="AF120" s="111"/>
    </row>
    <row r="121" spans="1:32" x14ac:dyDescent="0.3">
      <c r="A121" s="85" t="s">
        <v>12083</v>
      </c>
      <c r="B121" s="63" t="s">
        <v>12214</v>
      </c>
      <c r="C121" s="63" t="s">
        <v>56</v>
      </c>
      <c r="D121" s="113"/>
      <c r="E121" s="112"/>
      <c r="F121" s="114"/>
      <c r="G121" s="115"/>
      <c r="H121" s="115"/>
      <c r="I121" s="116">
        <v>121</v>
      </c>
      <c r="J121" s="117"/>
      <c r="K121" s="118"/>
      <c r="L121" s="118"/>
      <c r="M121" s="118"/>
      <c r="N121" s="118"/>
      <c r="O121" s="118"/>
      <c r="P121" s="118"/>
      <c r="Q121" s="118"/>
      <c r="R121" s="118"/>
      <c r="S121" s="118"/>
      <c r="T121" s="118"/>
      <c r="U121" s="118"/>
      <c r="V121" s="118"/>
      <c r="W121" s="119"/>
      <c r="X121" s="119"/>
      <c r="Y121" s="111"/>
      <c r="Z121" s="111"/>
      <c r="AA121" s="111"/>
      <c r="AB121" s="111"/>
      <c r="AC121" s="111"/>
      <c r="AD121" s="111"/>
      <c r="AE121" s="111"/>
      <c r="AF121" s="111"/>
    </row>
    <row r="122" spans="1:32" x14ac:dyDescent="0.3">
      <c r="A122" s="85" t="s">
        <v>12084</v>
      </c>
      <c r="B122" s="63" t="s">
        <v>12215</v>
      </c>
      <c r="C122" s="63" t="s">
        <v>56</v>
      </c>
      <c r="D122" s="113"/>
      <c r="E122" s="112"/>
      <c r="F122" s="114"/>
      <c r="G122" s="115"/>
      <c r="H122" s="115"/>
      <c r="I122" s="116">
        <v>122</v>
      </c>
      <c r="J122" s="117"/>
      <c r="K122" s="118"/>
      <c r="L122" s="118"/>
      <c r="M122" s="118"/>
      <c r="N122" s="118"/>
      <c r="O122" s="118"/>
      <c r="P122" s="118"/>
      <c r="Q122" s="118"/>
      <c r="R122" s="118"/>
      <c r="S122" s="118"/>
      <c r="T122" s="118"/>
      <c r="U122" s="118"/>
      <c r="V122" s="118"/>
      <c r="W122" s="119"/>
      <c r="X122" s="119"/>
      <c r="Y122" s="111"/>
      <c r="Z122" s="111"/>
      <c r="AA122" s="111"/>
      <c r="AB122" s="111"/>
      <c r="AC122" s="111"/>
      <c r="AD122" s="111"/>
      <c r="AE122" s="111"/>
      <c r="AF122" s="111"/>
    </row>
    <row r="123" spans="1:32" x14ac:dyDescent="0.3">
      <c r="A123" s="85" t="s">
        <v>12085</v>
      </c>
      <c r="B123" s="63" t="s">
        <v>12204</v>
      </c>
      <c r="C123" s="63" t="s">
        <v>59</v>
      </c>
      <c r="D123" s="113"/>
      <c r="E123" s="112"/>
      <c r="F123" s="114"/>
      <c r="G123" s="115"/>
      <c r="H123" s="115"/>
      <c r="I123" s="116">
        <v>123</v>
      </c>
      <c r="J123" s="117"/>
      <c r="K123" s="118"/>
      <c r="L123" s="118"/>
      <c r="M123" s="118"/>
      <c r="N123" s="118"/>
      <c r="O123" s="118"/>
      <c r="P123" s="118"/>
      <c r="Q123" s="118"/>
      <c r="R123" s="118"/>
      <c r="S123" s="118"/>
      <c r="T123" s="118"/>
      <c r="U123" s="118"/>
      <c r="V123" s="118"/>
      <c r="W123" s="119"/>
      <c r="X123" s="119"/>
      <c r="Y123" s="111"/>
      <c r="Z123" s="111"/>
      <c r="AA123" s="111"/>
      <c r="AB123" s="111"/>
      <c r="AC123" s="111"/>
      <c r="AD123" s="111"/>
      <c r="AE123" s="111"/>
      <c r="AF123" s="111"/>
    </row>
    <row r="124" spans="1:32" x14ac:dyDescent="0.3">
      <c r="A124" s="85" t="s">
        <v>12086</v>
      </c>
      <c r="B124" s="63" t="s">
        <v>12205</v>
      </c>
      <c r="C124" s="63" t="s">
        <v>59</v>
      </c>
      <c r="D124" s="113"/>
      <c r="E124" s="112"/>
      <c r="F124" s="114"/>
      <c r="G124" s="115"/>
      <c r="H124" s="115"/>
      <c r="I124" s="116">
        <v>124</v>
      </c>
      <c r="J124" s="117"/>
      <c r="K124" s="118"/>
      <c r="L124" s="118"/>
      <c r="M124" s="118"/>
      <c r="N124" s="118"/>
      <c r="O124" s="118"/>
      <c r="P124" s="118"/>
      <c r="Q124" s="118"/>
      <c r="R124" s="118"/>
      <c r="S124" s="118"/>
      <c r="T124" s="118"/>
      <c r="U124" s="118"/>
      <c r="V124" s="118"/>
      <c r="W124" s="119"/>
      <c r="X124" s="119"/>
      <c r="Y124" s="111"/>
      <c r="Z124" s="111"/>
      <c r="AA124" s="111"/>
      <c r="AB124" s="111"/>
      <c r="AC124" s="111"/>
      <c r="AD124" s="111"/>
      <c r="AE124" s="111"/>
      <c r="AF124" s="111"/>
    </row>
    <row r="125" spans="1:32" x14ac:dyDescent="0.3">
      <c r="A125" s="85" t="s">
        <v>12087</v>
      </c>
      <c r="B125" s="63" t="s">
        <v>12206</v>
      </c>
      <c r="C125" s="63" t="s">
        <v>59</v>
      </c>
      <c r="D125" s="113"/>
      <c r="E125" s="112"/>
      <c r="F125" s="114"/>
      <c r="G125" s="115"/>
      <c r="H125" s="115"/>
      <c r="I125" s="116">
        <v>125</v>
      </c>
      <c r="J125" s="117"/>
      <c r="K125" s="118"/>
      <c r="L125" s="118"/>
      <c r="M125" s="118"/>
      <c r="N125" s="118"/>
      <c r="O125" s="118"/>
      <c r="P125" s="118"/>
      <c r="Q125" s="118"/>
      <c r="R125" s="118"/>
      <c r="S125" s="118"/>
      <c r="T125" s="118"/>
      <c r="U125" s="118"/>
      <c r="V125" s="118"/>
      <c r="W125" s="119"/>
      <c r="X125" s="119"/>
      <c r="Y125" s="111"/>
      <c r="Z125" s="111"/>
      <c r="AA125" s="111"/>
      <c r="AB125" s="111"/>
      <c r="AC125" s="111"/>
      <c r="AD125" s="111"/>
      <c r="AE125" s="111"/>
      <c r="AF125" s="111"/>
    </row>
    <row r="126" spans="1:32" x14ac:dyDescent="0.3">
      <c r="A126" s="85" t="s">
        <v>12088</v>
      </c>
      <c r="B126" s="63" t="s">
        <v>12207</v>
      </c>
      <c r="C126" s="63" t="s">
        <v>59</v>
      </c>
      <c r="D126" s="113"/>
      <c r="E126" s="112"/>
      <c r="F126" s="114"/>
      <c r="G126" s="115"/>
      <c r="H126" s="115"/>
      <c r="I126" s="116">
        <v>126</v>
      </c>
      <c r="J126" s="117"/>
      <c r="K126" s="118"/>
      <c r="L126" s="118"/>
      <c r="M126" s="118"/>
      <c r="N126" s="118"/>
      <c r="O126" s="118"/>
      <c r="P126" s="118"/>
      <c r="Q126" s="118"/>
      <c r="R126" s="118"/>
      <c r="S126" s="118"/>
      <c r="T126" s="118"/>
      <c r="U126" s="118"/>
      <c r="V126" s="118"/>
      <c r="W126" s="119"/>
      <c r="X126" s="119"/>
      <c r="Y126" s="111"/>
      <c r="Z126" s="111"/>
      <c r="AA126" s="111"/>
      <c r="AB126" s="111"/>
      <c r="AC126" s="111"/>
      <c r="AD126" s="111"/>
      <c r="AE126" s="111"/>
      <c r="AF126" s="111"/>
    </row>
    <row r="127" spans="1:32" x14ac:dyDescent="0.3">
      <c r="A127" s="85" t="s">
        <v>12089</v>
      </c>
      <c r="B127" s="63" t="s">
        <v>12208</v>
      </c>
      <c r="C127" s="63" t="s">
        <v>59</v>
      </c>
      <c r="D127" s="113"/>
      <c r="E127" s="112"/>
      <c r="F127" s="114"/>
      <c r="G127" s="115"/>
      <c r="H127" s="115"/>
      <c r="I127" s="116">
        <v>127</v>
      </c>
      <c r="J127" s="117"/>
      <c r="K127" s="118"/>
      <c r="L127" s="118"/>
      <c r="M127" s="118"/>
      <c r="N127" s="118"/>
      <c r="O127" s="118"/>
      <c r="P127" s="118"/>
      <c r="Q127" s="118"/>
      <c r="R127" s="118"/>
      <c r="S127" s="118"/>
      <c r="T127" s="118"/>
      <c r="U127" s="118"/>
      <c r="V127" s="118"/>
      <c r="W127" s="119"/>
      <c r="X127" s="119"/>
      <c r="Y127" s="111"/>
      <c r="Z127" s="111"/>
      <c r="AA127" s="111"/>
      <c r="AB127" s="111"/>
      <c r="AC127" s="111"/>
      <c r="AD127" s="111"/>
      <c r="AE127" s="111"/>
      <c r="AF127" s="111"/>
    </row>
    <row r="128" spans="1:32" x14ac:dyDescent="0.3">
      <c r="A128" s="85" t="s">
        <v>12090</v>
      </c>
      <c r="B128" s="63" t="s">
        <v>12209</v>
      </c>
      <c r="C128" s="63" t="s">
        <v>59</v>
      </c>
      <c r="D128" s="113"/>
      <c r="E128" s="112"/>
      <c r="F128" s="114"/>
      <c r="G128" s="115"/>
      <c r="H128" s="115"/>
      <c r="I128" s="116">
        <v>128</v>
      </c>
      <c r="J128" s="117"/>
      <c r="K128" s="118"/>
      <c r="L128" s="118"/>
      <c r="M128" s="118"/>
      <c r="N128" s="118"/>
      <c r="O128" s="118"/>
      <c r="P128" s="118"/>
      <c r="Q128" s="118"/>
      <c r="R128" s="118"/>
      <c r="S128" s="118"/>
      <c r="T128" s="118"/>
      <c r="U128" s="118"/>
      <c r="V128" s="118"/>
      <c r="W128" s="119"/>
      <c r="X128" s="119"/>
      <c r="Y128" s="111"/>
      <c r="Z128" s="111"/>
      <c r="AA128" s="111"/>
      <c r="AB128" s="111"/>
      <c r="AC128" s="111"/>
      <c r="AD128" s="111"/>
      <c r="AE128" s="111"/>
      <c r="AF128" s="111"/>
    </row>
    <row r="129" spans="1:32" x14ac:dyDescent="0.3">
      <c r="A129" s="85" t="s">
        <v>12091</v>
      </c>
      <c r="B129" s="63" t="s">
        <v>12210</v>
      </c>
      <c r="C129" s="63" t="s">
        <v>59</v>
      </c>
      <c r="D129" s="113"/>
      <c r="E129" s="112"/>
      <c r="F129" s="114"/>
      <c r="G129" s="115"/>
      <c r="H129" s="115"/>
      <c r="I129" s="116">
        <v>129</v>
      </c>
      <c r="J129" s="117"/>
      <c r="K129" s="118"/>
      <c r="L129" s="118"/>
      <c r="M129" s="118"/>
      <c r="N129" s="118"/>
      <c r="O129" s="118"/>
      <c r="P129" s="118"/>
      <c r="Q129" s="118"/>
      <c r="R129" s="118"/>
      <c r="S129" s="118"/>
      <c r="T129" s="118"/>
      <c r="U129" s="118"/>
      <c r="V129" s="118"/>
      <c r="W129" s="119"/>
      <c r="X129" s="119"/>
      <c r="Y129" s="111"/>
      <c r="Z129" s="111"/>
      <c r="AA129" s="111"/>
      <c r="AB129" s="111"/>
      <c r="AC129" s="111"/>
      <c r="AD129" s="111"/>
      <c r="AE129" s="111"/>
      <c r="AF129" s="111"/>
    </row>
    <row r="130" spans="1:32" x14ac:dyDescent="0.3">
      <c r="A130" s="85" t="s">
        <v>12092</v>
      </c>
      <c r="B130" s="63" t="s">
        <v>12211</v>
      </c>
      <c r="C130" s="63" t="s">
        <v>59</v>
      </c>
      <c r="D130" s="113"/>
      <c r="E130" s="112"/>
      <c r="F130" s="114"/>
      <c r="G130" s="115"/>
      <c r="H130" s="115"/>
      <c r="I130" s="116">
        <v>130</v>
      </c>
      <c r="J130" s="117"/>
      <c r="K130" s="118"/>
      <c r="L130" s="118"/>
      <c r="M130" s="118"/>
      <c r="N130" s="118"/>
      <c r="O130" s="118"/>
      <c r="P130" s="118"/>
      <c r="Q130" s="118"/>
      <c r="R130" s="118"/>
      <c r="S130" s="118"/>
      <c r="T130" s="118"/>
      <c r="U130" s="118"/>
      <c r="V130" s="118"/>
      <c r="W130" s="119"/>
      <c r="X130" s="119"/>
      <c r="Y130" s="111"/>
      <c r="Z130" s="111"/>
      <c r="AA130" s="111"/>
      <c r="AB130" s="111"/>
      <c r="AC130" s="111"/>
      <c r="AD130" s="111"/>
      <c r="AE130" s="111"/>
      <c r="AF130" s="111"/>
    </row>
    <row r="131" spans="1:32" x14ac:dyDescent="0.3">
      <c r="A131" s="85" t="s">
        <v>12093</v>
      </c>
      <c r="B131" s="63" t="s">
        <v>12212</v>
      </c>
      <c r="C131" s="63" t="s">
        <v>59</v>
      </c>
      <c r="D131" s="113"/>
      <c r="E131" s="112"/>
      <c r="F131" s="114"/>
      <c r="G131" s="115"/>
      <c r="H131" s="115"/>
      <c r="I131" s="116">
        <v>131</v>
      </c>
      <c r="J131" s="117"/>
      <c r="K131" s="118"/>
      <c r="L131" s="118"/>
      <c r="M131" s="118"/>
      <c r="N131" s="118"/>
      <c r="O131" s="118"/>
      <c r="P131" s="118"/>
      <c r="Q131" s="118"/>
      <c r="R131" s="118"/>
      <c r="S131" s="118"/>
      <c r="T131" s="118"/>
      <c r="U131" s="118"/>
      <c r="V131" s="118"/>
      <c r="W131" s="119"/>
      <c r="X131" s="119"/>
      <c r="Y131" s="111"/>
      <c r="Z131" s="111"/>
      <c r="AA131" s="111"/>
      <c r="AB131" s="111"/>
      <c r="AC131" s="111"/>
      <c r="AD131" s="111"/>
      <c r="AE131" s="111"/>
      <c r="AF131" s="111"/>
    </row>
    <row r="132" spans="1:32" x14ac:dyDescent="0.3">
      <c r="A132" s="85" t="s">
        <v>12094</v>
      </c>
      <c r="B132" s="63" t="s">
        <v>12213</v>
      </c>
      <c r="C132" s="63" t="s">
        <v>59</v>
      </c>
      <c r="D132" s="113"/>
      <c r="E132" s="112"/>
      <c r="F132" s="114"/>
      <c r="G132" s="115"/>
      <c r="H132" s="115"/>
      <c r="I132" s="116">
        <v>132</v>
      </c>
      <c r="J132" s="117"/>
      <c r="K132" s="118"/>
      <c r="L132" s="118"/>
      <c r="M132" s="118"/>
      <c r="N132" s="118"/>
      <c r="O132" s="118"/>
      <c r="P132" s="118"/>
      <c r="Q132" s="118"/>
      <c r="R132" s="118"/>
      <c r="S132" s="118"/>
      <c r="T132" s="118"/>
      <c r="U132" s="118"/>
      <c r="V132" s="118"/>
      <c r="W132" s="119"/>
      <c r="X132" s="119"/>
      <c r="Y132" s="111"/>
      <c r="Z132" s="111"/>
      <c r="AA132" s="111"/>
      <c r="AB132" s="111"/>
      <c r="AC132" s="111"/>
      <c r="AD132" s="111"/>
      <c r="AE132" s="111"/>
      <c r="AF132" s="111"/>
    </row>
    <row r="133" spans="1:32" x14ac:dyDescent="0.3">
      <c r="A133" s="85" t="s">
        <v>12095</v>
      </c>
      <c r="B133" s="63" t="s">
        <v>12214</v>
      </c>
      <c r="C133" s="63" t="s">
        <v>59</v>
      </c>
      <c r="D133" s="113"/>
      <c r="E133" s="112"/>
      <c r="F133" s="114"/>
      <c r="G133" s="115"/>
      <c r="H133" s="115"/>
      <c r="I133" s="116">
        <v>133</v>
      </c>
      <c r="J133" s="117"/>
      <c r="K133" s="118"/>
      <c r="L133" s="118"/>
      <c r="M133" s="118"/>
      <c r="N133" s="118"/>
      <c r="O133" s="118"/>
      <c r="P133" s="118"/>
      <c r="Q133" s="118"/>
      <c r="R133" s="118"/>
      <c r="S133" s="118"/>
      <c r="T133" s="118"/>
      <c r="U133" s="118"/>
      <c r="V133" s="118"/>
      <c r="W133" s="119"/>
      <c r="X133" s="119"/>
      <c r="Y133" s="111"/>
      <c r="Z133" s="111"/>
      <c r="AA133" s="111"/>
      <c r="AB133" s="111"/>
      <c r="AC133" s="111"/>
      <c r="AD133" s="111"/>
      <c r="AE133" s="111"/>
      <c r="AF133" s="111"/>
    </row>
    <row r="134" spans="1:32" x14ac:dyDescent="0.3">
      <c r="A134" s="85" t="s">
        <v>12096</v>
      </c>
      <c r="B134" s="63" t="s">
        <v>12215</v>
      </c>
      <c r="C134" s="63" t="s">
        <v>59</v>
      </c>
      <c r="D134" s="113"/>
      <c r="E134" s="112"/>
      <c r="F134" s="114"/>
      <c r="G134" s="115"/>
      <c r="H134" s="115"/>
      <c r="I134" s="116">
        <v>134</v>
      </c>
      <c r="J134" s="117"/>
      <c r="K134" s="118"/>
      <c r="L134" s="118"/>
      <c r="M134" s="118"/>
      <c r="N134" s="118"/>
      <c r="O134" s="118"/>
      <c r="P134" s="118"/>
      <c r="Q134" s="118"/>
      <c r="R134" s="118"/>
      <c r="S134" s="118"/>
      <c r="T134" s="118"/>
      <c r="U134" s="118"/>
      <c r="V134" s="118"/>
      <c r="W134" s="119"/>
      <c r="X134" s="119"/>
      <c r="Y134" s="111"/>
      <c r="Z134" s="111"/>
      <c r="AA134" s="111"/>
      <c r="AB134" s="111"/>
      <c r="AC134" s="111"/>
      <c r="AD134" s="111"/>
      <c r="AE134" s="111"/>
      <c r="AF134" s="111"/>
    </row>
    <row r="135" spans="1:32" x14ac:dyDescent="0.3">
      <c r="A135" s="85" t="s">
        <v>12097</v>
      </c>
      <c r="B135" s="63" t="s">
        <v>12204</v>
      </c>
      <c r="C135" s="63" t="s">
        <v>61</v>
      </c>
      <c r="D135" s="113"/>
      <c r="E135" s="112"/>
      <c r="F135" s="114"/>
      <c r="G135" s="115"/>
      <c r="H135" s="115"/>
      <c r="I135" s="116">
        <v>135</v>
      </c>
      <c r="J135" s="117"/>
      <c r="K135" s="118"/>
      <c r="L135" s="118"/>
      <c r="M135" s="118"/>
      <c r="N135" s="118"/>
      <c r="O135" s="118"/>
      <c r="P135" s="118"/>
      <c r="Q135" s="118"/>
      <c r="R135" s="118"/>
      <c r="S135" s="118"/>
      <c r="T135" s="118"/>
      <c r="U135" s="118"/>
      <c r="V135" s="118"/>
      <c r="W135" s="119"/>
      <c r="X135" s="119"/>
      <c r="Y135" s="111"/>
      <c r="Z135" s="111"/>
      <c r="AA135" s="111"/>
      <c r="AB135" s="111"/>
      <c r="AC135" s="111"/>
      <c r="AD135" s="111"/>
      <c r="AE135" s="111"/>
      <c r="AF135" s="111"/>
    </row>
    <row r="136" spans="1:32" x14ac:dyDescent="0.3">
      <c r="A136" s="85" t="s">
        <v>12098</v>
      </c>
      <c r="B136" s="63" t="s">
        <v>12205</v>
      </c>
      <c r="C136" s="63" t="s">
        <v>61</v>
      </c>
      <c r="D136" s="113"/>
      <c r="E136" s="112"/>
      <c r="F136" s="114"/>
      <c r="G136" s="115"/>
      <c r="H136" s="115"/>
      <c r="I136" s="116">
        <v>136</v>
      </c>
      <c r="J136" s="117"/>
      <c r="K136" s="118"/>
      <c r="L136" s="118"/>
      <c r="M136" s="118"/>
      <c r="N136" s="118"/>
      <c r="O136" s="118"/>
      <c r="P136" s="118"/>
      <c r="Q136" s="118"/>
      <c r="R136" s="118"/>
      <c r="S136" s="118"/>
      <c r="T136" s="118"/>
      <c r="U136" s="118"/>
      <c r="V136" s="118"/>
      <c r="W136" s="119"/>
      <c r="X136" s="119"/>
      <c r="Y136" s="111"/>
      <c r="Z136" s="111"/>
      <c r="AA136" s="111"/>
      <c r="AB136" s="111"/>
      <c r="AC136" s="111"/>
      <c r="AD136" s="111"/>
      <c r="AE136" s="111"/>
      <c r="AF136" s="111"/>
    </row>
    <row r="137" spans="1:32" x14ac:dyDescent="0.3">
      <c r="A137" s="85" t="s">
        <v>12099</v>
      </c>
      <c r="B137" s="63" t="s">
        <v>12206</v>
      </c>
      <c r="C137" s="63" t="s">
        <v>61</v>
      </c>
      <c r="D137" s="113"/>
      <c r="E137" s="112"/>
      <c r="F137" s="114"/>
      <c r="G137" s="115"/>
      <c r="H137" s="115"/>
      <c r="I137" s="116">
        <v>137</v>
      </c>
      <c r="J137" s="117"/>
      <c r="K137" s="118"/>
      <c r="L137" s="118"/>
      <c r="M137" s="118"/>
      <c r="N137" s="118"/>
      <c r="O137" s="118"/>
      <c r="P137" s="118"/>
      <c r="Q137" s="118"/>
      <c r="R137" s="118"/>
      <c r="S137" s="118"/>
      <c r="T137" s="118"/>
      <c r="U137" s="118"/>
      <c r="V137" s="118"/>
      <c r="W137" s="119"/>
      <c r="X137" s="119"/>
      <c r="Y137" s="111"/>
      <c r="Z137" s="111"/>
      <c r="AA137" s="111"/>
      <c r="AB137" s="111"/>
      <c r="AC137" s="111"/>
      <c r="AD137" s="111"/>
      <c r="AE137" s="111"/>
      <c r="AF137" s="111"/>
    </row>
    <row r="138" spans="1:32" x14ac:dyDescent="0.3">
      <c r="A138" s="85" t="s">
        <v>12100</v>
      </c>
      <c r="B138" s="63" t="s">
        <v>12207</v>
      </c>
      <c r="C138" s="63" t="s">
        <v>61</v>
      </c>
      <c r="D138" s="113"/>
      <c r="E138" s="112"/>
      <c r="F138" s="114"/>
      <c r="G138" s="115"/>
      <c r="H138" s="115"/>
      <c r="I138" s="116">
        <v>138</v>
      </c>
      <c r="J138" s="117"/>
      <c r="K138" s="118"/>
      <c r="L138" s="118"/>
      <c r="M138" s="118"/>
      <c r="N138" s="118"/>
      <c r="O138" s="118"/>
      <c r="P138" s="118"/>
      <c r="Q138" s="118"/>
      <c r="R138" s="118"/>
      <c r="S138" s="118"/>
      <c r="T138" s="118"/>
      <c r="U138" s="118"/>
      <c r="V138" s="118"/>
      <c r="W138" s="119"/>
      <c r="X138" s="119"/>
      <c r="Y138" s="111"/>
      <c r="Z138" s="111"/>
      <c r="AA138" s="111"/>
      <c r="AB138" s="111"/>
      <c r="AC138" s="111"/>
      <c r="AD138" s="111"/>
      <c r="AE138" s="111"/>
      <c r="AF138" s="111"/>
    </row>
    <row r="139" spans="1:32" x14ac:dyDescent="0.3">
      <c r="A139" s="85" t="s">
        <v>12101</v>
      </c>
      <c r="B139" s="63" t="s">
        <v>12208</v>
      </c>
      <c r="C139" s="63" t="s">
        <v>61</v>
      </c>
      <c r="D139" s="113"/>
      <c r="E139" s="112"/>
      <c r="F139" s="114"/>
      <c r="G139" s="115"/>
      <c r="H139" s="115"/>
      <c r="I139" s="116">
        <v>139</v>
      </c>
      <c r="J139" s="117"/>
      <c r="K139" s="118"/>
      <c r="L139" s="118"/>
      <c r="M139" s="118"/>
      <c r="N139" s="118"/>
      <c r="O139" s="118"/>
      <c r="P139" s="118"/>
      <c r="Q139" s="118"/>
      <c r="R139" s="118"/>
      <c r="S139" s="118"/>
      <c r="T139" s="118"/>
      <c r="U139" s="118"/>
      <c r="V139" s="118"/>
      <c r="W139" s="119"/>
      <c r="X139" s="119"/>
      <c r="Y139" s="111"/>
      <c r="Z139" s="111"/>
      <c r="AA139" s="111"/>
      <c r="AB139" s="111"/>
      <c r="AC139" s="111"/>
      <c r="AD139" s="111"/>
      <c r="AE139" s="111"/>
      <c r="AF139" s="111"/>
    </row>
    <row r="140" spans="1:32" x14ac:dyDescent="0.3">
      <c r="A140" s="85" t="s">
        <v>12102</v>
      </c>
      <c r="B140" s="63" t="s">
        <v>12209</v>
      </c>
      <c r="C140" s="63" t="s">
        <v>61</v>
      </c>
      <c r="D140" s="113"/>
      <c r="E140" s="112"/>
      <c r="F140" s="114"/>
      <c r="G140" s="115"/>
      <c r="H140" s="115"/>
      <c r="I140" s="116">
        <v>140</v>
      </c>
      <c r="J140" s="117"/>
      <c r="K140" s="118"/>
      <c r="L140" s="118"/>
      <c r="M140" s="118"/>
      <c r="N140" s="118"/>
      <c r="O140" s="118"/>
      <c r="P140" s="118"/>
      <c r="Q140" s="118"/>
      <c r="R140" s="118"/>
      <c r="S140" s="118"/>
      <c r="T140" s="118"/>
      <c r="U140" s="118"/>
      <c r="V140" s="118"/>
      <c r="W140" s="119"/>
      <c r="X140" s="119"/>
      <c r="Y140" s="111"/>
      <c r="Z140" s="111"/>
      <c r="AA140" s="111"/>
      <c r="AB140" s="111"/>
      <c r="AC140" s="111"/>
      <c r="AD140" s="111"/>
      <c r="AE140" s="111"/>
      <c r="AF140" s="111"/>
    </row>
    <row r="141" spans="1:32" x14ac:dyDescent="0.3">
      <c r="A141" s="85" t="s">
        <v>12103</v>
      </c>
      <c r="B141" s="63" t="s">
        <v>12210</v>
      </c>
      <c r="C141" s="63" t="s">
        <v>61</v>
      </c>
      <c r="D141" s="113"/>
      <c r="E141" s="112"/>
      <c r="F141" s="114"/>
      <c r="G141" s="115"/>
      <c r="H141" s="115"/>
      <c r="I141" s="116">
        <v>141</v>
      </c>
      <c r="J141" s="117"/>
      <c r="K141" s="118"/>
      <c r="L141" s="118"/>
      <c r="M141" s="118"/>
      <c r="N141" s="118"/>
      <c r="O141" s="118"/>
      <c r="P141" s="118"/>
      <c r="Q141" s="118"/>
      <c r="R141" s="118"/>
      <c r="S141" s="118"/>
      <c r="T141" s="118"/>
      <c r="U141" s="118"/>
      <c r="V141" s="118"/>
      <c r="W141" s="119"/>
      <c r="X141" s="119"/>
      <c r="Y141" s="111"/>
      <c r="Z141" s="111"/>
      <c r="AA141" s="111"/>
      <c r="AB141" s="111"/>
      <c r="AC141" s="111"/>
      <c r="AD141" s="111"/>
      <c r="AE141" s="111"/>
      <c r="AF141" s="111"/>
    </row>
    <row r="142" spans="1:32" x14ac:dyDescent="0.3">
      <c r="A142" s="85" t="s">
        <v>12104</v>
      </c>
      <c r="B142" s="63" t="s">
        <v>12211</v>
      </c>
      <c r="C142" s="63" t="s">
        <v>61</v>
      </c>
      <c r="D142" s="113"/>
      <c r="E142" s="112"/>
      <c r="F142" s="114"/>
      <c r="G142" s="115"/>
      <c r="H142" s="115"/>
      <c r="I142" s="116">
        <v>142</v>
      </c>
      <c r="J142" s="117"/>
      <c r="K142" s="118"/>
      <c r="L142" s="118"/>
      <c r="M142" s="118"/>
      <c r="N142" s="118"/>
      <c r="O142" s="118"/>
      <c r="P142" s="118"/>
      <c r="Q142" s="118"/>
      <c r="R142" s="118"/>
      <c r="S142" s="118"/>
      <c r="T142" s="118"/>
      <c r="U142" s="118"/>
      <c r="V142" s="118"/>
      <c r="W142" s="119"/>
      <c r="X142" s="119"/>
      <c r="Y142" s="111"/>
      <c r="Z142" s="111"/>
      <c r="AA142" s="111"/>
      <c r="AB142" s="111"/>
      <c r="AC142" s="111"/>
      <c r="AD142" s="111"/>
      <c r="AE142" s="111"/>
      <c r="AF142" s="111"/>
    </row>
    <row r="143" spans="1:32" x14ac:dyDescent="0.3">
      <c r="A143" s="85" t="s">
        <v>12105</v>
      </c>
      <c r="B143" s="63" t="s">
        <v>12212</v>
      </c>
      <c r="C143" s="63" t="s">
        <v>61</v>
      </c>
      <c r="D143" s="113"/>
      <c r="E143" s="112"/>
      <c r="F143" s="114"/>
      <c r="G143" s="115"/>
      <c r="H143" s="115"/>
      <c r="I143" s="116">
        <v>143</v>
      </c>
      <c r="J143" s="117"/>
      <c r="K143" s="118"/>
      <c r="L143" s="118"/>
      <c r="M143" s="118"/>
      <c r="N143" s="118"/>
      <c r="O143" s="118"/>
      <c r="P143" s="118"/>
      <c r="Q143" s="118"/>
      <c r="R143" s="118"/>
      <c r="S143" s="118"/>
      <c r="T143" s="118"/>
      <c r="U143" s="118"/>
      <c r="V143" s="118"/>
      <c r="W143" s="119"/>
      <c r="X143" s="119"/>
      <c r="Y143" s="111"/>
      <c r="Z143" s="111"/>
      <c r="AA143" s="111"/>
      <c r="AB143" s="111"/>
      <c r="AC143" s="111"/>
      <c r="AD143" s="111"/>
      <c r="AE143" s="111"/>
      <c r="AF143" s="111"/>
    </row>
    <row r="144" spans="1:32" x14ac:dyDescent="0.3">
      <c r="A144" s="85" t="s">
        <v>12106</v>
      </c>
      <c r="B144" s="63" t="s">
        <v>12213</v>
      </c>
      <c r="C144" s="63" t="s">
        <v>61</v>
      </c>
      <c r="D144" s="113"/>
      <c r="E144" s="112"/>
      <c r="F144" s="114"/>
      <c r="G144" s="115"/>
      <c r="H144" s="115"/>
      <c r="I144" s="116">
        <v>144</v>
      </c>
      <c r="J144" s="117"/>
      <c r="K144" s="118"/>
      <c r="L144" s="118"/>
      <c r="M144" s="118"/>
      <c r="N144" s="118"/>
      <c r="O144" s="118"/>
      <c r="P144" s="118"/>
      <c r="Q144" s="118"/>
      <c r="R144" s="118"/>
      <c r="S144" s="118"/>
      <c r="T144" s="118"/>
      <c r="U144" s="118"/>
      <c r="V144" s="118"/>
      <c r="W144" s="119"/>
      <c r="X144" s="119"/>
      <c r="Y144" s="111"/>
      <c r="Z144" s="111"/>
      <c r="AA144" s="111"/>
      <c r="AB144" s="111"/>
      <c r="AC144" s="111"/>
      <c r="AD144" s="111"/>
      <c r="AE144" s="111"/>
      <c r="AF144" s="111"/>
    </row>
    <row r="145" spans="1:32" x14ac:dyDescent="0.3">
      <c r="A145" s="85" t="s">
        <v>12107</v>
      </c>
      <c r="B145" s="63" t="s">
        <v>12214</v>
      </c>
      <c r="C145" s="63" t="s">
        <v>61</v>
      </c>
      <c r="D145" s="113"/>
      <c r="E145" s="112"/>
      <c r="F145" s="114"/>
      <c r="G145" s="115"/>
      <c r="H145" s="115"/>
      <c r="I145" s="116">
        <v>145</v>
      </c>
      <c r="J145" s="117"/>
      <c r="K145" s="118"/>
      <c r="L145" s="118"/>
      <c r="M145" s="118"/>
      <c r="N145" s="118"/>
      <c r="O145" s="118"/>
      <c r="P145" s="118"/>
      <c r="Q145" s="118"/>
      <c r="R145" s="118"/>
      <c r="S145" s="118"/>
      <c r="T145" s="118"/>
      <c r="U145" s="118"/>
      <c r="V145" s="118"/>
      <c r="W145" s="119"/>
      <c r="X145" s="119"/>
      <c r="Y145" s="111"/>
      <c r="Z145" s="111"/>
      <c r="AA145" s="111"/>
      <c r="AB145" s="111"/>
      <c r="AC145" s="111"/>
      <c r="AD145" s="111"/>
      <c r="AE145" s="111"/>
      <c r="AF145" s="111"/>
    </row>
    <row r="146" spans="1:32" x14ac:dyDescent="0.3">
      <c r="A146" s="85" t="s">
        <v>12108</v>
      </c>
      <c r="B146" s="63" t="s">
        <v>12215</v>
      </c>
      <c r="C146" s="63" t="s">
        <v>61</v>
      </c>
      <c r="D146" s="113"/>
      <c r="E146" s="112"/>
      <c r="F146" s="114"/>
      <c r="G146" s="115"/>
      <c r="H146" s="115"/>
      <c r="I146" s="116">
        <v>146</v>
      </c>
      <c r="J146" s="117"/>
      <c r="K146" s="118"/>
      <c r="L146" s="118"/>
      <c r="M146" s="118"/>
      <c r="N146" s="118"/>
      <c r="O146" s="118"/>
      <c r="P146" s="118"/>
      <c r="Q146" s="118"/>
      <c r="R146" s="118"/>
      <c r="S146" s="118"/>
      <c r="T146" s="118"/>
      <c r="U146" s="118"/>
      <c r="V146" s="118"/>
      <c r="W146" s="119"/>
      <c r="X146" s="119"/>
      <c r="Y146" s="111"/>
      <c r="Z146" s="111"/>
      <c r="AA146" s="111"/>
      <c r="AB146" s="111"/>
      <c r="AC146" s="111"/>
      <c r="AD146" s="111"/>
      <c r="AE146" s="111"/>
      <c r="AF146" s="111"/>
    </row>
    <row r="147" spans="1:32" x14ac:dyDescent="0.3">
      <c r="A147" s="85" t="s">
        <v>12109</v>
      </c>
      <c r="B147" s="63" t="s">
        <v>12204</v>
      </c>
      <c r="C147" s="63" t="s">
        <v>63</v>
      </c>
      <c r="D147" s="113"/>
      <c r="E147" s="112"/>
      <c r="F147" s="114"/>
      <c r="G147" s="115"/>
      <c r="H147" s="115"/>
      <c r="I147" s="116">
        <v>147</v>
      </c>
      <c r="J147" s="117"/>
      <c r="K147" s="118"/>
      <c r="L147" s="118"/>
      <c r="M147" s="118"/>
      <c r="N147" s="118"/>
      <c r="O147" s="118"/>
      <c r="P147" s="118"/>
      <c r="Q147" s="118"/>
      <c r="R147" s="118"/>
      <c r="S147" s="118"/>
      <c r="T147" s="118"/>
      <c r="U147" s="118"/>
      <c r="V147" s="118"/>
      <c r="W147" s="119"/>
      <c r="X147" s="119"/>
      <c r="Y147" s="111"/>
      <c r="Z147" s="111"/>
      <c r="AA147" s="111"/>
      <c r="AB147" s="111"/>
      <c r="AC147" s="111"/>
      <c r="AD147" s="111"/>
      <c r="AE147" s="111"/>
      <c r="AF147" s="111"/>
    </row>
    <row r="148" spans="1:32" x14ac:dyDescent="0.3">
      <c r="A148" s="85" t="s">
        <v>12110</v>
      </c>
      <c r="B148" s="63" t="s">
        <v>12205</v>
      </c>
      <c r="C148" s="63" t="s">
        <v>63</v>
      </c>
      <c r="D148" s="113"/>
      <c r="E148" s="112"/>
      <c r="F148" s="114"/>
      <c r="G148" s="115"/>
      <c r="H148" s="115"/>
      <c r="I148" s="116">
        <v>148</v>
      </c>
      <c r="J148" s="117"/>
      <c r="K148" s="118"/>
      <c r="L148" s="118"/>
      <c r="M148" s="118"/>
      <c r="N148" s="118"/>
      <c r="O148" s="118"/>
      <c r="P148" s="118"/>
      <c r="Q148" s="118"/>
      <c r="R148" s="118"/>
      <c r="S148" s="118"/>
      <c r="T148" s="118"/>
      <c r="U148" s="118"/>
      <c r="V148" s="118"/>
      <c r="W148" s="119"/>
      <c r="X148" s="119"/>
      <c r="Y148" s="111"/>
      <c r="Z148" s="111"/>
      <c r="AA148" s="111"/>
      <c r="AB148" s="111"/>
      <c r="AC148" s="111"/>
      <c r="AD148" s="111"/>
      <c r="AE148" s="111"/>
      <c r="AF148" s="111"/>
    </row>
    <row r="149" spans="1:32" x14ac:dyDescent="0.3">
      <c r="A149" s="85" t="s">
        <v>12111</v>
      </c>
      <c r="B149" s="63" t="s">
        <v>12206</v>
      </c>
      <c r="C149" s="63" t="s">
        <v>63</v>
      </c>
      <c r="D149" s="113"/>
      <c r="E149" s="112"/>
      <c r="F149" s="114"/>
      <c r="G149" s="115"/>
      <c r="H149" s="115"/>
      <c r="I149" s="116">
        <v>149</v>
      </c>
      <c r="J149" s="117"/>
      <c r="K149" s="118"/>
      <c r="L149" s="118"/>
      <c r="M149" s="118"/>
      <c r="N149" s="118"/>
      <c r="O149" s="118"/>
      <c r="P149" s="118"/>
      <c r="Q149" s="118"/>
      <c r="R149" s="118"/>
      <c r="S149" s="118"/>
      <c r="T149" s="118"/>
      <c r="U149" s="118"/>
      <c r="V149" s="118"/>
      <c r="W149" s="119"/>
      <c r="X149" s="119"/>
      <c r="Y149" s="111"/>
      <c r="Z149" s="111"/>
      <c r="AA149" s="111"/>
      <c r="AB149" s="111"/>
      <c r="AC149" s="111"/>
      <c r="AD149" s="111"/>
      <c r="AE149" s="111"/>
      <c r="AF149" s="111"/>
    </row>
    <row r="150" spans="1:32" x14ac:dyDescent="0.3">
      <c r="A150" s="85" t="s">
        <v>12112</v>
      </c>
      <c r="B150" s="63" t="s">
        <v>12207</v>
      </c>
      <c r="C150" s="63" t="s">
        <v>63</v>
      </c>
      <c r="D150" s="113"/>
      <c r="E150" s="112"/>
      <c r="F150" s="114"/>
      <c r="G150" s="115"/>
      <c r="H150" s="115"/>
      <c r="I150" s="116">
        <v>150</v>
      </c>
      <c r="J150" s="117"/>
      <c r="K150" s="118"/>
      <c r="L150" s="118"/>
      <c r="M150" s="118"/>
      <c r="N150" s="118"/>
      <c r="O150" s="118"/>
      <c r="P150" s="118"/>
      <c r="Q150" s="118"/>
      <c r="R150" s="118"/>
      <c r="S150" s="118"/>
      <c r="T150" s="118"/>
      <c r="U150" s="118"/>
      <c r="V150" s="118"/>
      <c r="W150" s="119"/>
      <c r="X150" s="119"/>
      <c r="Y150" s="111"/>
      <c r="Z150" s="111"/>
      <c r="AA150" s="111"/>
      <c r="AB150" s="111"/>
      <c r="AC150" s="111"/>
      <c r="AD150" s="111"/>
      <c r="AE150" s="111"/>
      <c r="AF150" s="111"/>
    </row>
    <row r="151" spans="1:32" x14ac:dyDescent="0.3">
      <c r="A151" s="85" t="s">
        <v>12113</v>
      </c>
      <c r="B151" s="63" t="s">
        <v>12208</v>
      </c>
      <c r="C151" s="63" t="s">
        <v>63</v>
      </c>
      <c r="D151" s="113"/>
      <c r="E151" s="112"/>
      <c r="F151" s="114"/>
      <c r="G151" s="115"/>
      <c r="H151" s="115"/>
      <c r="I151" s="116">
        <v>151</v>
      </c>
      <c r="J151" s="117"/>
      <c r="K151" s="118"/>
      <c r="L151" s="118"/>
      <c r="M151" s="118"/>
      <c r="N151" s="118"/>
      <c r="O151" s="118"/>
      <c r="P151" s="118"/>
      <c r="Q151" s="118"/>
      <c r="R151" s="118"/>
      <c r="S151" s="118"/>
      <c r="T151" s="118"/>
      <c r="U151" s="118"/>
      <c r="V151" s="118"/>
      <c r="W151" s="119"/>
      <c r="X151" s="119"/>
      <c r="Y151" s="111"/>
      <c r="Z151" s="111"/>
      <c r="AA151" s="111"/>
      <c r="AB151" s="111"/>
      <c r="AC151" s="111"/>
      <c r="AD151" s="111"/>
      <c r="AE151" s="111"/>
      <c r="AF151" s="111"/>
    </row>
    <row r="152" spans="1:32" x14ac:dyDescent="0.3">
      <c r="A152" s="85" t="s">
        <v>12114</v>
      </c>
      <c r="B152" s="63" t="s">
        <v>12209</v>
      </c>
      <c r="C152" s="63" t="s">
        <v>63</v>
      </c>
      <c r="D152" s="113"/>
      <c r="E152" s="112"/>
      <c r="F152" s="114"/>
      <c r="G152" s="115"/>
      <c r="H152" s="115"/>
      <c r="I152" s="116">
        <v>152</v>
      </c>
      <c r="J152" s="117"/>
      <c r="K152" s="118"/>
      <c r="L152" s="118"/>
      <c r="M152" s="118"/>
      <c r="N152" s="118"/>
      <c r="O152" s="118"/>
      <c r="P152" s="118"/>
      <c r="Q152" s="118"/>
      <c r="R152" s="118"/>
      <c r="S152" s="118"/>
      <c r="T152" s="118"/>
      <c r="U152" s="118"/>
      <c r="V152" s="118"/>
      <c r="W152" s="119"/>
      <c r="X152" s="119"/>
      <c r="Y152" s="111"/>
      <c r="Z152" s="111"/>
      <c r="AA152" s="111"/>
      <c r="AB152" s="111"/>
      <c r="AC152" s="111"/>
      <c r="AD152" s="111"/>
      <c r="AE152" s="111"/>
      <c r="AF152" s="111"/>
    </row>
    <row r="153" spans="1:32" x14ac:dyDescent="0.3">
      <c r="A153" s="85" t="s">
        <v>12115</v>
      </c>
      <c r="B153" s="63" t="s">
        <v>12210</v>
      </c>
      <c r="C153" s="63" t="s">
        <v>63</v>
      </c>
      <c r="D153" s="113"/>
      <c r="E153" s="112"/>
      <c r="F153" s="114"/>
      <c r="G153" s="115"/>
      <c r="H153" s="115"/>
      <c r="I153" s="116">
        <v>153</v>
      </c>
      <c r="J153" s="117"/>
      <c r="K153" s="118"/>
      <c r="L153" s="118"/>
      <c r="M153" s="118"/>
      <c r="N153" s="118"/>
      <c r="O153" s="118"/>
      <c r="P153" s="118"/>
      <c r="Q153" s="118"/>
      <c r="R153" s="118"/>
      <c r="S153" s="118"/>
      <c r="T153" s="118"/>
      <c r="U153" s="118"/>
      <c r="V153" s="118"/>
      <c r="W153" s="119"/>
      <c r="X153" s="119"/>
      <c r="Y153" s="111"/>
      <c r="Z153" s="111"/>
      <c r="AA153" s="111"/>
      <c r="AB153" s="111"/>
      <c r="AC153" s="111"/>
      <c r="AD153" s="111"/>
      <c r="AE153" s="111"/>
      <c r="AF153" s="111"/>
    </row>
    <row r="154" spans="1:32" x14ac:dyDescent="0.3">
      <c r="A154" s="85" t="s">
        <v>12116</v>
      </c>
      <c r="B154" s="63" t="s">
        <v>12211</v>
      </c>
      <c r="C154" s="63" t="s">
        <v>63</v>
      </c>
      <c r="D154" s="113"/>
      <c r="E154" s="112"/>
      <c r="F154" s="114"/>
      <c r="G154" s="115"/>
      <c r="H154" s="115"/>
      <c r="I154" s="116">
        <v>154</v>
      </c>
      <c r="J154" s="117"/>
      <c r="K154" s="118"/>
      <c r="L154" s="118"/>
      <c r="M154" s="118"/>
      <c r="N154" s="118"/>
      <c r="O154" s="118"/>
      <c r="P154" s="118"/>
      <c r="Q154" s="118"/>
      <c r="R154" s="118"/>
      <c r="S154" s="118"/>
      <c r="T154" s="118"/>
      <c r="U154" s="118"/>
      <c r="V154" s="118"/>
      <c r="W154" s="119"/>
      <c r="X154" s="119"/>
      <c r="Y154" s="111"/>
      <c r="Z154" s="111"/>
      <c r="AA154" s="111"/>
      <c r="AB154" s="111"/>
      <c r="AC154" s="111"/>
      <c r="AD154" s="111"/>
      <c r="AE154" s="111"/>
      <c r="AF154" s="111"/>
    </row>
    <row r="155" spans="1:32" x14ac:dyDescent="0.3">
      <c r="A155" s="85" t="s">
        <v>12117</v>
      </c>
      <c r="B155" s="63" t="s">
        <v>12212</v>
      </c>
      <c r="C155" s="63" t="s">
        <v>63</v>
      </c>
      <c r="D155" s="113"/>
      <c r="E155" s="112"/>
      <c r="F155" s="114"/>
      <c r="G155" s="115"/>
      <c r="H155" s="115"/>
      <c r="I155" s="116">
        <v>155</v>
      </c>
      <c r="J155" s="117"/>
      <c r="K155" s="118"/>
      <c r="L155" s="118"/>
      <c r="M155" s="118"/>
      <c r="N155" s="118"/>
      <c r="O155" s="118"/>
      <c r="P155" s="118"/>
      <c r="Q155" s="118"/>
      <c r="R155" s="118"/>
      <c r="S155" s="118"/>
      <c r="T155" s="118"/>
      <c r="U155" s="118"/>
      <c r="V155" s="118"/>
      <c r="W155" s="119"/>
      <c r="X155" s="119"/>
      <c r="Y155" s="111"/>
      <c r="Z155" s="111"/>
      <c r="AA155" s="111"/>
      <c r="AB155" s="111"/>
      <c r="AC155" s="111"/>
      <c r="AD155" s="111"/>
      <c r="AE155" s="111"/>
      <c r="AF155" s="111"/>
    </row>
    <row r="156" spans="1:32" x14ac:dyDescent="0.3">
      <c r="A156" s="85" t="s">
        <v>12118</v>
      </c>
      <c r="B156" s="63" t="s">
        <v>12213</v>
      </c>
      <c r="C156" s="63" t="s">
        <v>63</v>
      </c>
      <c r="D156" s="113"/>
      <c r="E156" s="112"/>
      <c r="F156" s="114"/>
      <c r="G156" s="115"/>
      <c r="H156" s="115"/>
      <c r="I156" s="116">
        <v>156</v>
      </c>
      <c r="J156" s="117"/>
      <c r="K156" s="118"/>
      <c r="L156" s="118"/>
      <c r="M156" s="118"/>
      <c r="N156" s="118"/>
      <c r="O156" s="118"/>
      <c r="P156" s="118"/>
      <c r="Q156" s="118"/>
      <c r="R156" s="118"/>
      <c r="S156" s="118"/>
      <c r="T156" s="118"/>
      <c r="U156" s="118"/>
      <c r="V156" s="118"/>
      <c r="W156" s="119"/>
      <c r="X156" s="119"/>
      <c r="Y156" s="111"/>
      <c r="Z156" s="111"/>
      <c r="AA156" s="111"/>
      <c r="AB156" s="111"/>
      <c r="AC156" s="111"/>
      <c r="AD156" s="111"/>
      <c r="AE156" s="111"/>
      <c r="AF156" s="111"/>
    </row>
    <row r="157" spans="1:32" x14ac:dyDescent="0.3">
      <c r="A157" s="85" t="s">
        <v>12119</v>
      </c>
      <c r="B157" s="63" t="s">
        <v>12214</v>
      </c>
      <c r="C157" s="63" t="s">
        <v>63</v>
      </c>
      <c r="D157" s="113"/>
      <c r="E157" s="112"/>
      <c r="F157" s="114"/>
      <c r="G157" s="115"/>
      <c r="H157" s="115"/>
      <c r="I157" s="116">
        <v>157</v>
      </c>
      <c r="J157" s="117"/>
      <c r="K157" s="118"/>
      <c r="L157" s="118"/>
      <c r="M157" s="118"/>
      <c r="N157" s="118"/>
      <c r="O157" s="118"/>
      <c r="P157" s="118"/>
      <c r="Q157" s="118"/>
      <c r="R157" s="118"/>
      <c r="S157" s="118"/>
      <c r="T157" s="118"/>
      <c r="U157" s="118"/>
      <c r="V157" s="118"/>
      <c r="W157" s="119"/>
      <c r="X157" s="119"/>
      <c r="Y157" s="111"/>
      <c r="Z157" s="111"/>
      <c r="AA157" s="111"/>
      <c r="AB157" s="111"/>
      <c r="AC157" s="111"/>
      <c r="AD157" s="111"/>
      <c r="AE157" s="111"/>
      <c r="AF157" s="111"/>
    </row>
    <row r="158" spans="1:32" x14ac:dyDescent="0.3">
      <c r="A158" s="85" t="s">
        <v>12120</v>
      </c>
      <c r="B158" s="63" t="s">
        <v>12215</v>
      </c>
      <c r="C158" s="63" t="s">
        <v>63</v>
      </c>
      <c r="D158" s="113"/>
      <c r="E158" s="112"/>
      <c r="F158" s="114"/>
      <c r="G158" s="115"/>
      <c r="H158" s="115"/>
      <c r="I158" s="116">
        <v>158</v>
      </c>
      <c r="J158" s="117"/>
      <c r="K158" s="118"/>
      <c r="L158" s="118"/>
      <c r="M158" s="118"/>
      <c r="N158" s="118"/>
      <c r="O158" s="118"/>
      <c r="P158" s="118"/>
      <c r="Q158" s="118"/>
      <c r="R158" s="118"/>
      <c r="S158" s="118"/>
      <c r="T158" s="118"/>
      <c r="U158" s="118"/>
      <c r="V158" s="118"/>
      <c r="W158" s="119"/>
      <c r="X158" s="119"/>
      <c r="Y158" s="111"/>
      <c r="Z158" s="111"/>
      <c r="AA158" s="111"/>
      <c r="AB158" s="111"/>
      <c r="AC158" s="111"/>
      <c r="AD158" s="111"/>
      <c r="AE158" s="111"/>
      <c r="AF158" s="111"/>
    </row>
    <row r="159" spans="1:32" x14ac:dyDescent="0.3">
      <c r="A159" s="85" t="s">
        <v>12121</v>
      </c>
      <c r="B159" s="63" t="s">
        <v>12204</v>
      </c>
      <c r="C159" s="63" t="s">
        <v>57</v>
      </c>
      <c r="D159" s="113"/>
      <c r="E159" s="112"/>
      <c r="F159" s="114"/>
      <c r="G159" s="115"/>
      <c r="H159" s="115"/>
      <c r="I159" s="116">
        <v>159</v>
      </c>
      <c r="J159" s="117"/>
      <c r="K159" s="118"/>
      <c r="L159" s="118"/>
      <c r="M159" s="118"/>
      <c r="N159" s="118"/>
      <c r="O159" s="118"/>
      <c r="P159" s="118"/>
      <c r="Q159" s="118"/>
      <c r="R159" s="118"/>
      <c r="S159" s="118"/>
      <c r="T159" s="118"/>
      <c r="U159" s="118"/>
      <c r="V159" s="118"/>
      <c r="W159" s="119"/>
      <c r="X159" s="119"/>
      <c r="Y159" s="111"/>
      <c r="Z159" s="111"/>
      <c r="AA159" s="111"/>
      <c r="AB159" s="111"/>
      <c r="AC159" s="111"/>
      <c r="AD159" s="111"/>
      <c r="AE159" s="111"/>
      <c r="AF159" s="111"/>
    </row>
    <row r="160" spans="1:32" x14ac:dyDescent="0.3">
      <c r="A160" s="85" t="s">
        <v>12122</v>
      </c>
      <c r="B160" s="63" t="s">
        <v>12205</v>
      </c>
      <c r="C160" s="63" t="s">
        <v>57</v>
      </c>
      <c r="D160" s="113"/>
      <c r="E160" s="112"/>
      <c r="F160" s="114"/>
      <c r="G160" s="115"/>
      <c r="H160" s="115"/>
      <c r="I160" s="116">
        <v>160</v>
      </c>
      <c r="J160" s="117"/>
      <c r="K160" s="118"/>
      <c r="L160" s="118"/>
      <c r="M160" s="118"/>
      <c r="N160" s="118"/>
      <c r="O160" s="118"/>
      <c r="P160" s="118"/>
      <c r="Q160" s="118"/>
      <c r="R160" s="118"/>
      <c r="S160" s="118"/>
      <c r="T160" s="118"/>
      <c r="U160" s="118"/>
      <c r="V160" s="118"/>
      <c r="W160" s="119"/>
      <c r="X160" s="119"/>
      <c r="Y160" s="111"/>
      <c r="Z160" s="111"/>
      <c r="AA160" s="111"/>
      <c r="AB160" s="111"/>
      <c r="AC160" s="111"/>
      <c r="AD160" s="111"/>
      <c r="AE160" s="111"/>
      <c r="AF160" s="111"/>
    </row>
    <row r="161" spans="1:32" x14ac:dyDescent="0.3">
      <c r="A161" s="85" t="s">
        <v>12123</v>
      </c>
      <c r="B161" s="63" t="s">
        <v>12206</v>
      </c>
      <c r="C161" s="63" t="s">
        <v>57</v>
      </c>
      <c r="D161" s="113"/>
      <c r="E161" s="112"/>
      <c r="F161" s="114"/>
      <c r="G161" s="115"/>
      <c r="H161" s="115"/>
      <c r="I161" s="116">
        <v>161</v>
      </c>
      <c r="J161" s="117"/>
      <c r="K161" s="118"/>
      <c r="L161" s="118"/>
      <c r="M161" s="118"/>
      <c r="N161" s="118"/>
      <c r="O161" s="118"/>
      <c r="P161" s="118"/>
      <c r="Q161" s="118"/>
      <c r="R161" s="118"/>
      <c r="S161" s="118"/>
      <c r="T161" s="118"/>
      <c r="U161" s="118"/>
      <c r="V161" s="118"/>
      <c r="W161" s="119"/>
      <c r="X161" s="119"/>
      <c r="Y161" s="111"/>
      <c r="Z161" s="111"/>
      <c r="AA161" s="111"/>
      <c r="AB161" s="111"/>
      <c r="AC161" s="111"/>
      <c r="AD161" s="111"/>
      <c r="AE161" s="111"/>
      <c r="AF161" s="111"/>
    </row>
    <row r="162" spans="1:32" x14ac:dyDescent="0.3">
      <c r="A162" s="85" t="s">
        <v>12124</v>
      </c>
      <c r="B162" s="63" t="s">
        <v>12207</v>
      </c>
      <c r="C162" s="63" t="s">
        <v>57</v>
      </c>
      <c r="D162" s="113"/>
      <c r="E162" s="112"/>
      <c r="F162" s="114"/>
      <c r="G162" s="115"/>
      <c r="H162" s="115"/>
      <c r="I162" s="116">
        <v>162</v>
      </c>
      <c r="J162" s="117"/>
      <c r="K162" s="118"/>
      <c r="L162" s="118"/>
      <c r="M162" s="118"/>
      <c r="N162" s="118"/>
      <c r="O162" s="118"/>
      <c r="P162" s="118"/>
      <c r="Q162" s="118"/>
      <c r="R162" s="118"/>
      <c r="S162" s="118"/>
      <c r="T162" s="118"/>
      <c r="U162" s="118"/>
      <c r="V162" s="118"/>
      <c r="W162" s="119"/>
      <c r="X162" s="119"/>
      <c r="Y162" s="111"/>
      <c r="Z162" s="111"/>
      <c r="AA162" s="111"/>
      <c r="AB162" s="111"/>
      <c r="AC162" s="111"/>
      <c r="AD162" s="111"/>
      <c r="AE162" s="111"/>
      <c r="AF162" s="111"/>
    </row>
    <row r="163" spans="1:32" x14ac:dyDescent="0.3">
      <c r="A163" s="85" t="s">
        <v>12125</v>
      </c>
      <c r="B163" s="63" t="s">
        <v>12208</v>
      </c>
      <c r="C163" s="63" t="s">
        <v>57</v>
      </c>
      <c r="D163" s="113"/>
      <c r="E163" s="112"/>
      <c r="F163" s="114"/>
      <c r="G163" s="115"/>
      <c r="H163" s="115"/>
      <c r="I163" s="116">
        <v>163</v>
      </c>
      <c r="J163" s="117"/>
      <c r="K163" s="118"/>
      <c r="L163" s="118"/>
      <c r="M163" s="118"/>
      <c r="N163" s="118"/>
      <c r="O163" s="118"/>
      <c r="P163" s="118"/>
      <c r="Q163" s="118"/>
      <c r="R163" s="118"/>
      <c r="S163" s="118"/>
      <c r="T163" s="118"/>
      <c r="U163" s="118"/>
      <c r="V163" s="118"/>
      <c r="W163" s="119"/>
      <c r="X163" s="119"/>
      <c r="Y163" s="111"/>
      <c r="Z163" s="111"/>
      <c r="AA163" s="111"/>
      <c r="AB163" s="111"/>
      <c r="AC163" s="111"/>
      <c r="AD163" s="111"/>
      <c r="AE163" s="111"/>
      <c r="AF163" s="111"/>
    </row>
    <row r="164" spans="1:32" x14ac:dyDescent="0.3">
      <c r="A164" s="85" t="s">
        <v>12126</v>
      </c>
      <c r="B164" s="63" t="s">
        <v>12209</v>
      </c>
      <c r="C164" s="63" t="s">
        <v>57</v>
      </c>
      <c r="D164" s="113"/>
      <c r="E164" s="112"/>
      <c r="F164" s="114"/>
      <c r="G164" s="115"/>
      <c r="H164" s="115"/>
      <c r="I164" s="116">
        <v>164</v>
      </c>
      <c r="J164" s="117"/>
      <c r="K164" s="118"/>
      <c r="L164" s="118"/>
      <c r="M164" s="118"/>
      <c r="N164" s="118"/>
      <c r="O164" s="118"/>
      <c r="P164" s="118"/>
      <c r="Q164" s="118"/>
      <c r="R164" s="118"/>
      <c r="S164" s="118"/>
      <c r="T164" s="118"/>
      <c r="U164" s="118"/>
      <c r="V164" s="118"/>
      <c r="W164" s="119"/>
      <c r="X164" s="119"/>
      <c r="Y164" s="111"/>
      <c r="Z164" s="111"/>
      <c r="AA164" s="111"/>
      <c r="AB164" s="111"/>
      <c r="AC164" s="111"/>
      <c r="AD164" s="111"/>
      <c r="AE164" s="111"/>
      <c r="AF164" s="111"/>
    </row>
    <row r="165" spans="1:32" x14ac:dyDescent="0.3">
      <c r="A165" s="85" t="s">
        <v>12127</v>
      </c>
      <c r="B165" s="63" t="s">
        <v>12210</v>
      </c>
      <c r="C165" s="63" t="s">
        <v>57</v>
      </c>
      <c r="D165" s="113"/>
      <c r="E165" s="112"/>
      <c r="F165" s="114"/>
      <c r="G165" s="115"/>
      <c r="H165" s="115"/>
      <c r="I165" s="116">
        <v>165</v>
      </c>
      <c r="J165" s="117"/>
      <c r="K165" s="118"/>
      <c r="L165" s="118"/>
      <c r="M165" s="118"/>
      <c r="N165" s="118"/>
      <c r="O165" s="118"/>
      <c r="P165" s="118"/>
      <c r="Q165" s="118"/>
      <c r="R165" s="118"/>
      <c r="S165" s="118"/>
      <c r="T165" s="118"/>
      <c r="U165" s="118"/>
      <c r="V165" s="118"/>
      <c r="W165" s="119"/>
      <c r="X165" s="119"/>
      <c r="Y165" s="111"/>
      <c r="Z165" s="111"/>
      <c r="AA165" s="111"/>
      <c r="AB165" s="111"/>
      <c r="AC165" s="111"/>
      <c r="AD165" s="111"/>
      <c r="AE165" s="111"/>
      <c r="AF165" s="111"/>
    </row>
    <row r="166" spans="1:32" x14ac:dyDescent="0.3">
      <c r="A166" s="85" t="s">
        <v>12128</v>
      </c>
      <c r="B166" s="63" t="s">
        <v>12211</v>
      </c>
      <c r="C166" s="63" t="s">
        <v>57</v>
      </c>
      <c r="D166" s="113"/>
      <c r="E166" s="112"/>
      <c r="F166" s="114"/>
      <c r="G166" s="115"/>
      <c r="H166" s="115"/>
      <c r="I166" s="116">
        <v>166</v>
      </c>
      <c r="J166" s="117"/>
      <c r="K166" s="118"/>
      <c r="L166" s="118"/>
      <c r="M166" s="118"/>
      <c r="N166" s="118"/>
      <c r="O166" s="118"/>
      <c r="P166" s="118"/>
      <c r="Q166" s="118"/>
      <c r="R166" s="118"/>
      <c r="S166" s="118"/>
      <c r="T166" s="118"/>
      <c r="U166" s="118"/>
      <c r="V166" s="118"/>
      <c r="W166" s="119"/>
      <c r="X166" s="119"/>
      <c r="Y166" s="111"/>
      <c r="Z166" s="111"/>
      <c r="AA166" s="111"/>
      <c r="AB166" s="111"/>
      <c r="AC166" s="111"/>
      <c r="AD166" s="111"/>
      <c r="AE166" s="111"/>
      <c r="AF166" s="111"/>
    </row>
    <row r="167" spans="1:32" x14ac:dyDescent="0.3">
      <c r="A167" s="85" t="s">
        <v>12129</v>
      </c>
      <c r="B167" s="63" t="s">
        <v>12212</v>
      </c>
      <c r="C167" s="63" t="s">
        <v>57</v>
      </c>
      <c r="D167" s="113"/>
      <c r="E167" s="112"/>
      <c r="F167" s="114"/>
      <c r="G167" s="115"/>
      <c r="H167" s="115"/>
      <c r="I167" s="116">
        <v>167</v>
      </c>
      <c r="J167" s="117"/>
      <c r="K167" s="118"/>
      <c r="L167" s="118"/>
      <c r="M167" s="118"/>
      <c r="N167" s="118"/>
      <c r="O167" s="118"/>
      <c r="P167" s="118"/>
      <c r="Q167" s="118"/>
      <c r="R167" s="118"/>
      <c r="S167" s="118"/>
      <c r="T167" s="118"/>
      <c r="U167" s="118"/>
      <c r="V167" s="118"/>
      <c r="W167" s="119"/>
      <c r="X167" s="119"/>
      <c r="Y167" s="111"/>
      <c r="Z167" s="111"/>
      <c r="AA167" s="111"/>
      <c r="AB167" s="111"/>
      <c r="AC167" s="111"/>
      <c r="AD167" s="111"/>
      <c r="AE167" s="111"/>
      <c r="AF167" s="111"/>
    </row>
    <row r="168" spans="1:32" x14ac:dyDescent="0.3">
      <c r="A168" s="85" t="s">
        <v>12130</v>
      </c>
      <c r="B168" s="63" t="s">
        <v>12213</v>
      </c>
      <c r="C168" s="63" t="s">
        <v>57</v>
      </c>
      <c r="D168" s="113"/>
      <c r="E168" s="112"/>
      <c r="F168" s="114"/>
      <c r="G168" s="115"/>
      <c r="H168" s="115"/>
      <c r="I168" s="116">
        <v>168</v>
      </c>
      <c r="J168" s="117"/>
      <c r="K168" s="118"/>
      <c r="L168" s="118"/>
      <c r="M168" s="118"/>
      <c r="N168" s="118"/>
      <c r="O168" s="118"/>
      <c r="P168" s="118"/>
      <c r="Q168" s="118"/>
      <c r="R168" s="118"/>
      <c r="S168" s="118"/>
      <c r="T168" s="118"/>
      <c r="U168" s="118"/>
      <c r="V168" s="118"/>
      <c r="W168" s="119"/>
      <c r="X168" s="119"/>
      <c r="Y168" s="111"/>
      <c r="Z168" s="111"/>
      <c r="AA168" s="111"/>
      <c r="AB168" s="111"/>
      <c r="AC168" s="111"/>
      <c r="AD168" s="111"/>
      <c r="AE168" s="111"/>
      <c r="AF168" s="111"/>
    </row>
    <row r="169" spans="1:32" x14ac:dyDescent="0.3">
      <c r="A169" s="85" t="s">
        <v>12131</v>
      </c>
      <c r="B169" s="63" t="s">
        <v>12214</v>
      </c>
      <c r="C169" s="63" t="s">
        <v>57</v>
      </c>
      <c r="D169" s="113"/>
      <c r="E169" s="112"/>
      <c r="F169" s="114"/>
      <c r="G169" s="115"/>
      <c r="H169" s="115"/>
      <c r="I169" s="116">
        <v>169</v>
      </c>
      <c r="J169" s="117"/>
      <c r="K169" s="118"/>
      <c r="L169" s="118"/>
      <c r="M169" s="118"/>
      <c r="N169" s="118"/>
      <c r="O169" s="118"/>
      <c r="P169" s="118"/>
      <c r="Q169" s="118"/>
      <c r="R169" s="118"/>
      <c r="S169" s="118"/>
      <c r="T169" s="118"/>
      <c r="U169" s="118"/>
      <c r="V169" s="118"/>
      <c r="W169" s="119"/>
      <c r="X169" s="119"/>
      <c r="Y169" s="111"/>
      <c r="Z169" s="111"/>
      <c r="AA169" s="111"/>
      <c r="AB169" s="111"/>
      <c r="AC169" s="111"/>
      <c r="AD169" s="111"/>
      <c r="AE169" s="111"/>
      <c r="AF169" s="111"/>
    </row>
    <row r="170" spans="1:32" x14ac:dyDescent="0.3">
      <c r="A170" s="85" t="s">
        <v>12132</v>
      </c>
      <c r="B170" s="63" t="s">
        <v>12215</v>
      </c>
      <c r="C170" s="63" t="s">
        <v>57</v>
      </c>
      <c r="D170" s="113"/>
      <c r="E170" s="112"/>
      <c r="F170" s="114"/>
      <c r="G170" s="115"/>
      <c r="H170" s="115"/>
      <c r="I170" s="116">
        <v>170</v>
      </c>
      <c r="J170" s="117"/>
      <c r="K170" s="118"/>
      <c r="L170" s="118"/>
      <c r="M170" s="118"/>
      <c r="N170" s="118"/>
      <c r="O170" s="118"/>
      <c r="P170" s="118"/>
      <c r="Q170" s="118"/>
      <c r="R170" s="118"/>
      <c r="S170" s="118"/>
      <c r="T170" s="118"/>
      <c r="U170" s="118"/>
      <c r="V170" s="118"/>
      <c r="W170" s="119"/>
      <c r="X170" s="119"/>
      <c r="Y170" s="111"/>
      <c r="Z170" s="111"/>
      <c r="AA170" s="111"/>
      <c r="AB170" s="111"/>
      <c r="AC170" s="111"/>
      <c r="AD170" s="111"/>
      <c r="AE170" s="111"/>
      <c r="AF170" s="111"/>
    </row>
    <row r="171" spans="1:32" x14ac:dyDescent="0.3">
      <c r="A171" s="85" t="s">
        <v>12133</v>
      </c>
      <c r="B171" s="63" t="s">
        <v>12204</v>
      </c>
      <c r="C171" s="63" t="s">
        <v>55</v>
      </c>
      <c r="D171" s="113"/>
      <c r="E171" s="112"/>
      <c r="F171" s="114"/>
      <c r="G171" s="115"/>
      <c r="H171" s="115"/>
      <c r="I171" s="116">
        <v>171</v>
      </c>
      <c r="J171" s="117"/>
      <c r="K171" s="118"/>
      <c r="L171" s="118"/>
      <c r="M171" s="118"/>
      <c r="N171" s="118"/>
      <c r="O171" s="118"/>
      <c r="P171" s="118"/>
      <c r="Q171" s="118"/>
      <c r="R171" s="118"/>
      <c r="S171" s="118"/>
      <c r="T171" s="118"/>
      <c r="U171" s="118"/>
      <c r="V171" s="118"/>
      <c r="W171" s="119"/>
      <c r="X171" s="119"/>
      <c r="Y171" s="111"/>
      <c r="Z171" s="111"/>
      <c r="AA171" s="111"/>
      <c r="AB171" s="111"/>
      <c r="AC171" s="111"/>
      <c r="AD171" s="111"/>
      <c r="AE171" s="111"/>
      <c r="AF171" s="111"/>
    </row>
    <row r="172" spans="1:32" x14ac:dyDescent="0.3">
      <c r="A172" s="85" t="s">
        <v>12134</v>
      </c>
      <c r="B172" s="63" t="s">
        <v>12205</v>
      </c>
      <c r="C172" s="63" t="s">
        <v>55</v>
      </c>
      <c r="D172" s="113"/>
      <c r="E172" s="112"/>
      <c r="F172" s="114"/>
      <c r="G172" s="115"/>
      <c r="H172" s="115"/>
      <c r="I172" s="116">
        <v>172</v>
      </c>
      <c r="J172" s="117"/>
      <c r="K172" s="118"/>
      <c r="L172" s="118"/>
      <c r="M172" s="118"/>
      <c r="N172" s="118"/>
      <c r="O172" s="118"/>
      <c r="P172" s="118"/>
      <c r="Q172" s="118"/>
      <c r="R172" s="118"/>
      <c r="S172" s="118"/>
      <c r="T172" s="118"/>
      <c r="U172" s="118"/>
      <c r="V172" s="118"/>
      <c r="W172" s="119"/>
      <c r="X172" s="119"/>
      <c r="Y172" s="111"/>
      <c r="Z172" s="111"/>
      <c r="AA172" s="111"/>
      <c r="AB172" s="111"/>
      <c r="AC172" s="111"/>
      <c r="AD172" s="111"/>
      <c r="AE172" s="111"/>
      <c r="AF172" s="111"/>
    </row>
    <row r="173" spans="1:32" x14ac:dyDescent="0.3">
      <c r="A173" s="85" t="s">
        <v>12135</v>
      </c>
      <c r="B173" s="63" t="s">
        <v>12206</v>
      </c>
      <c r="C173" s="63" t="s">
        <v>55</v>
      </c>
      <c r="D173" s="113"/>
      <c r="E173" s="112"/>
      <c r="F173" s="114"/>
      <c r="G173" s="115"/>
      <c r="H173" s="115"/>
      <c r="I173" s="116">
        <v>173</v>
      </c>
      <c r="J173" s="117"/>
      <c r="K173" s="118"/>
      <c r="L173" s="118"/>
      <c r="M173" s="118"/>
      <c r="N173" s="118"/>
      <c r="O173" s="118"/>
      <c r="P173" s="118"/>
      <c r="Q173" s="118"/>
      <c r="R173" s="118"/>
      <c r="S173" s="118"/>
      <c r="T173" s="118"/>
      <c r="U173" s="118"/>
      <c r="V173" s="118"/>
      <c r="W173" s="119"/>
      <c r="X173" s="119"/>
      <c r="Y173" s="111"/>
      <c r="Z173" s="111"/>
      <c r="AA173" s="111"/>
      <c r="AB173" s="111"/>
      <c r="AC173" s="111"/>
      <c r="AD173" s="111"/>
      <c r="AE173" s="111"/>
      <c r="AF173" s="111"/>
    </row>
    <row r="174" spans="1:32" x14ac:dyDescent="0.3">
      <c r="A174" s="85" t="s">
        <v>12136</v>
      </c>
      <c r="B174" s="63" t="s">
        <v>12207</v>
      </c>
      <c r="C174" s="63" t="s">
        <v>55</v>
      </c>
      <c r="D174" s="113"/>
      <c r="E174" s="112"/>
      <c r="F174" s="114"/>
      <c r="G174" s="115"/>
      <c r="H174" s="115"/>
      <c r="I174" s="116">
        <v>174</v>
      </c>
      <c r="J174" s="117"/>
      <c r="K174" s="118"/>
      <c r="L174" s="118"/>
      <c r="M174" s="118"/>
      <c r="N174" s="118"/>
      <c r="O174" s="118"/>
      <c r="P174" s="118"/>
      <c r="Q174" s="118"/>
      <c r="R174" s="118"/>
      <c r="S174" s="118"/>
      <c r="T174" s="118"/>
      <c r="U174" s="118"/>
      <c r="V174" s="118"/>
      <c r="W174" s="119"/>
      <c r="X174" s="119"/>
      <c r="Y174" s="111"/>
      <c r="Z174" s="111"/>
      <c r="AA174" s="111"/>
      <c r="AB174" s="111"/>
      <c r="AC174" s="111"/>
      <c r="AD174" s="111"/>
      <c r="AE174" s="111"/>
      <c r="AF174" s="111"/>
    </row>
    <row r="175" spans="1:32" x14ac:dyDescent="0.3">
      <c r="A175" s="85" t="s">
        <v>12137</v>
      </c>
      <c r="B175" s="63" t="s">
        <v>12208</v>
      </c>
      <c r="C175" s="63" t="s">
        <v>55</v>
      </c>
      <c r="D175" s="113"/>
      <c r="E175" s="112"/>
      <c r="F175" s="114"/>
      <c r="G175" s="115"/>
      <c r="H175" s="115"/>
      <c r="I175" s="116">
        <v>175</v>
      </c>
      <c r="J175" s="117"/>
      <c r="K175" s="118"/>
      <c r="L175" s="118"/>
      <c r="M175" s="118"/>
      <c r="N175" s="118"/>
      <c r="O175" s="118"/>
      <c r="P175" s="118"/>
      <c r="Q175" s="118"/>
      <c r="R175" s="118"/>
      <c r="S175" s="118"/>
      <c r="T175" s="118"/>
      <c r="U175" s="118"/>
      <c r="V175" s="118"/>
      <c r="W175" s="119"/>
      <c r="X175" s="119"/>
      <c r="Y175" s="111"/>
      <c r="Z175" s="111"/>
      <c r="AA175" s="111"/>
      <c r="AB175" s="111"/>
      <c r="AC175" s="111"/>
      <c r="AD175" s="111"/>
      <c r="AE175" s="111"/>
      <c r="AF175" s="111"/>
    </row>
    <row r="176" spans="1:32" x14ac:dyDescent="0.3">
      <c r="A176" s="85" t="s">
        <v>12138</v>
      </c>
      <c r="B176" s="63" t="s">
        <v>12209</v>
      </c>
      <c r="C176" s="63" t="s">
        <v>55</v>
      </c>
      <c r="D176" s="113"/>
      <c r="E176" s="112"/>
      <c r="F176" s="114"/>
      <c r="G176" s="115"/>
      <c r="H176" s="115"/>
      <c r="I176" s="116">
        <v>176</v>
      </c>
      <c r="J176" s="117"/>
      <c r="K176" s="118"/>
      <c r="L176" s="118"/>
      <c r="M176" s="118"/>
      <c r="N176" s="118"/>
      <c r="O176" s="118"/>
      <c r="P176" s="118"/>
      <c r="Q176" s="118"/>
      <c r="R176" s="118"/>
      <c r="S176" s="118"/>
      <c r="T176" s="118"/>
      <c r="U176" s="118"/>
      <c r="V176" s="118"/>
      <c r="W176" s="119"/>
      <c r="X176" s="119"/>
      <c r="Y176" s="111"/>
      <c r="Z176" s="111"/>
      <c r="AA176" s="111"/>
      <c r="AB176" s="111"/>
      <c r="AC176" s="111"/>
      <c r="AD176" s="111"/>
      <c r="AE176" s="111"/>
      <c r="AF176" s="111"/>
    </row>
    <row r="177" spans="1:32" x14ac:dyDescent="0.3">
      <c r="A177" s="85" t="s">
        <v>12139</v>
      </c>
      <c r="B177" s="63" t="s">
        <v>12210</v>
      </c>
      <c r="C177" s="63" t="s">
        <v>55</v>
      </c>
      <c r="D177" s="113"/>
      <c r="E177" s="112"/>
      <c r="F177" s="114"/>
      <c r="G177" s="115"/>
      <c r="H177" s="115"/>
      <c r="I177" s="116">
        <v>177</v>
      </c>
      <c r="J177" s="117"/>
      <c r="K177" s="118"/>
      <c r="L177" s="118"/>
      <c r="M177" s="118"/>
      <c r="N177" s="118"/>
      <c r="O177" s="118"/>
      <c r="P177" s="118"/>
      <c r="Q177" s="118"/>
      <c r="R177" s="118"/>
      <c r="S177" s="118"/>
      <c r="T177" s="118"/>
      <c r="U177" s="118"/>
      <c r="V177" s="118"/>
      <c r="W177" s="119"/>
      <c r="X177" s="119"/>
      <c r="Y177" s="111"/>
      <c r="Z177" s="111"/>
      <c r="AA177" s="111"/>
      <c r="AB177" s="111"/>
      <c r="AC177" s="111"/>
      <c r="AD177" s="111"/>
      <c r="AE177" s="111"/>
      <c r="AF177" s="111"/>
    </row>
    <row r="178" spans="1:32" x14ac:dyDescent="0.3">
      <c r="A178" s="85" t="s">
        <v>12140</v>
      </c>
      <c r="B178" s="63" t="s">
        <v>12211</v>
      </c>
      <c r="C178" s="63" t="s">
        <v>55</v>
      </c>
      <c r="D178" s="113"/>
      <c r="E178" s="112"/>
      <c r="F178" s="114"/>
      <c r="G178" s="115"/>
      <c r="H178" s="115"/>
      <c r="I178" s="116">
        <v>178</v>
      </c>
      <c r="J178" s="117"/>
      <c r="K178" s="118"/>
      <c r="L178" s="118"/>
      <c r="M178" s="118"/>
      <c r="N178" s="118"/>
      <c r="O178" s="118"/>
      <c r="P178" s="118"/>
      <c r="Q178" s="118"/>
      <c r="R178" s="118"/>
      <c r="S178" s="118"/>
      <c r="T178" s="118"/>
      <c r="U178" s="118"/>
      <c r="V178" s="118"/>
      <c r="W178" s="119"/>
      <c r="X178" s="119"/>
      <c r="Y178" s="111"/>
      <c r="Z178" s="111"/>
      <c r="AA178" s="111"/>
      <c r="AB178" s="111"/>
      <c r="AC178" s="111"/>
      <c r="AD178" s="111"/>
      <c r="AE178" s="111"/>
      <c r="AF178" s="111"/>
    </row>
    <row r="179" spans="1:32" x14ac:dyDescent="0.3">
      <c r="A179" s="85" t="s">
        <v>12141</v>
      </c>
      <c r="B179" s="63" t="s">
        <v>12212</v>
      </c>
      <c r="C179" s="63" t="s">
        <v>55</v>
      </c>
      <c r="D179" s="113"/>
      <c r="E179" s="112"/>
      <c r="F179" s="114"/>
      <c r="G179" s="115"/>
      <c r="H179" s="115"/>
      <c r="I179" s="116">
        <v>179</v>
      </c>
      <c r="J179" s="117"/>
      <c r="K179" s="118"/>
      <c r="L179" s="118"/>
      <c r="M179" s="118"/>
      <c r="N179" s="118"/>
      <c r="O179" s="118"/>
      <c r="P179" s="118"/>
      <c r="Q179" s="118"/>
      <c r="R179" s="118"/>
      <c r="S179" s="118"/>
      <c r="T179" s="118"/>
      <c r="U179" s="118"/>
      <c r="V179" s="118"/>
      <c r="W179" s="119"/>
      <c r="X179" s="119"/>
      <c r="Y179" s="111"/>
      <c r="Z179" s="111"/>
      <c r="AA179" s="111"/>
      <c r="AB179" s="111"/>
      <c r="AC179" s="111"/>
      <c r="AD179" s="111"/>
      <c r="AE179" s="111"/>
      <c r="AF179" s="111"/>
    </row>
    <row r="180" spans="1:32" x14ac:dyDescent="0.3">
      <c r="A180" s="85" t="s">
        <v>12142</v>
      </c>
      <c r="B180" s="63" t="s">
        <v>12213</v>
      </c>
      <c r="C180" s="63" t="s">
        <v>55</v>
      </c>
      <c r="D180" s="113"/>
      <c r="E180" s="112"/>
      <c r="F180" s="114"/>
      <c r="G180" s="115"/>
      <c r="H180" s="115"/>
      <c r="I180" s="116">
        <v>180</v>
      </c>
      <c r="J180" s="117"/>
      <c r="K180" s="118"/>
      <c r="L180" s="118"/>
      <c r="M180" s="118"/>
      <c r="N180" s="118"/>
      <c r="O180" s="118"/>
      <c r="P180" s="118"/>
      <c r="Q180" s="118"/>
      <c r="R180" s="118"/>
      <c r="S180" s="118"/>
      <c r="T180" s="118"/>
      <c r="U180" s="118"/>
      <c r="V180" s="118"/>
      <c r="W180" s="119"/>
      <c r="X180" s="119"/>
      <c r="Y180" s="111"/>
      <c r="Z180" s="111"/>
      <c r="AA180" s="111"/>
      <c r="AB180" s="111"/>
      <c r="AC180" s="111"/>
      <c r="AD180" s="111"/>
      <c r="AE180" s="111"/>
      <c r="AF180" s="111"/>
    </row>
    <row r="181" spans="1:32" x14ac:dyDescent="0.3">
      <c r="A181" s="85" t="s">
        <v>12143</v>
      </c>
      <c r="B181" s="63" t="s">
        <v>12214</v>
      </c>
      <c r="C181" s="63" t="s">
        <v>55</v>
      </c>
      <c r="D181" s="113"/>
      <c r="E181" s="112"/>
      <c r="F181" s="114"/>
      <c r="G181" s="115"/>
      <c r="H181" s="115"/>
      <c r="I181" s="116">
        <v>181</v>
      </c>
      <c r="J181" s="117"/>
      <c r="K181" s="118"/>
      <c r="L181" s="118"/>
      <c r="M181" s="118"/>
      <c r="N181" s="118"/>
      <c r="O181" s="118"/>
      <c r="P181" s="118"/>
      <c r="Q181" s="118"/>
      <c r="R181" s="118"/>
      <c r="S181" s="118"/>
      <c r="T181" s="118"/>
      <c r="U181" s="118"/>
      <c r="V181" s="118"/>
      <c r="W181" s="119"/>
      <c r="X181" s="119"/>
      <c r="Y181" s="111"/>
      <c r="Z181" s="111"/>
      <c r="AA181" s="111"/>
      <c r="AB181" s="111"/>
      <c r="AC181" s="111"/>
      <c r="AD181" s="111"/>
      <c r="AE181" s="111"/>
      <c r="AF181" s="111"/>
    </row>
    <row r="182" spans="1:32" x14ac:dyDescent="0.3">
      <c r="A182" s="85" t="s">
        <v>12144</v>
      </c>
      <c r="B182" s="63" t="s">
        <v>12215</v>
      </c>
      <c r="C182" s="63" t="s">
        <v>55</v>
      </c>
      <c r="D182" s="113"/>
      <c r="E182" s="112"/>
      <c r="F182" s="114"/>
      <c r="G182" s="115"/>
      <c r="H182" s="115"/>
      <c r="I182" s="116">
        <v>182</v>
      </c>
      <c r="J182" s="117"/>
      <c r="K182" s="118"/>
      <c r="L182" s="118"/>
      <c r="M182" s="118"/>
      <c r="N182" s="118"/>
      <c r="O182" s="118"/>
      <c r="P182" s="118"/>
      <c r="Q182" s="118"/>
      <c r="R182" s="118"/>
      <c r="S182" s="118"/>
      <c r="T182" s="118"/>
      <c r="U182" s="118"/>
      <c r="V182" s="118"/>
      <c r="W182" s="119"/>
      <c r="X182" s="119"/>
      <c r="Y182" s="111"/>
      <c r="Z182" s="111"/>
      <c r="AA182" s="111"/>
      <c r="AB182" s="111"/>
      <c r="AC182" s="111"/>
      <c r="AD182" s="111"/>
      <c r="AE182" s="111"/>
      <c r="AF182" s="111"/>
    </row>
    <row r="183" spans="1:32" x14ac:dyDescent="0.3">
      <c r="A183" s="85" t="s">
        <v>12145</v>
      </c>
      <c r="B183" s="63" t="s">
        <v>12204</v>
      </c>
      <c r="C183" s="63" t="s">
        <v>58</v>
      </c>
      <c r="D183" s="113"/>
      <c r="E183" s="112"/>
      <c r="F183" s="114"/>
      <c r="G183" s="115"/>
      <c r="H183" s="115"/>
      <c r="I183" s="116">
        <v>183</v>
      </c>
      <c r="J183" s="117"/>
      <c r="K183" s="118"/>
      <c r="L183" s="118"/>
      <c r="M183" s="118"/>
      <c r="N183" s="118"/>
      <c r="O183" s="118"/>
      <c r="P183" s="118"/>
      <c r="Q183" s="118"/>
      <c r="R183" s="118"/>
      <c r="S183" s="118"/>
      <c r="T183" s="118"/>
      <c r="U183" s="118"/>
      <c r="V183" s="118"/>
      <c r="W183" s="119"/>
      <c r="X183" s="119"/>
      <c r="Y183" s="111"/>
      <c r="Z183" s="111"/>
      <c r="AA183" s="111"/>
      <c r="AB183" s="111"/>
      <c r="AC183" s="111"/>
      <c r="AD183" s="111"/>
      <c r="AE183" s="111"/>
      <c r="AF183" s="111"/>
    </row>
    <row r="184" spans="1:32" x14ac:dyDescent="0.3">
      <c r="A184" s="85" t="s">
        <v>12146</v>
      </c>
      <c r="B184" s="63" t="s">
        <v>12205</v>
      </c>
      <c r="C184" s="63" t="s">
        <v>58</v>
      </c>
      <c r="D184" s="113"/>
      <c r="E184" s="112"/>
      <c r="F184" s="114"/>
      <c r="G184" s="115"/>
      <c r="H184" s="115"/>
      <c r="I184" s="116">
        <v>184</v>
      </c>
      <c r="J184" s="117"/>
      <c r="K184" s="118"/>
      <c r="L184" s="118"/>
      <c r="M184" s="118"/>
      <c r="N184" s="118"/>
      <c r="O184" s="118"/>
      <c r="P184" s="118"/>
      <c r="Q184" s="118"/>
      <c r="R184" s="118"/>
      <c r="S184" s="118"/>
      <c r="T184" s="118"/>
      <c r="U184" s="118"/>
      <c r="V184" s="118"/>
      <c r="W184" s="119"/>
      <c r="X184" s="119"/>
      <c r="Y184" s="111"/>
      <c r="Z184" s="111"/>
      <c r="AA184" s="111"/>
      <c r="AB184" s="111"/>
      <c r="AC184" s="111"/>
      <c r="AD184" s="111"/>
      <c r="AE184" s="111"/>
      <c r="AF184" s="111"/>
    </row>
    <row r="185" spans="1:32" x14ac:dyDescent="0.3">
      <c r="A185" s="85" t="s">
        <v>12147</v>
      </c>
      <c r="B185" s="63" t="s">
        <v>12206</v>
      </c>
      <c r="C185" s="63" t="s">
        <v>58</v>
      </c>
      <c r="D185" s="113"/>
      <c r="E185" s="112"/>
      <c r="F185" s="114"/>
      <c r="G185" s="115"/>
      <c r="H185" s="115"/>
      <c r="I185" s="116">
        <v>185</v>
      </c>
      <c r="J185" s="117"/>
      <c r="K185" s="118"/>
      <c r="L185" s="118"/>
      <c r="M185" s="118"/>
      <c r="N185" s="118"/>
      <c r="O185" s="118"/>
      <c r="P185" s="118"/>
      <c r="Q185" s="118"/>
      <c r="R185" s="118"/>
      <c r="S185" s="118"/>
      <c r="T185" s="118"/>
      <c r="U185" s="118"/>
      <c r="V185" s="118"/>
      <c r="W185" s="119"/>
      <c r="X185" s="119"/>
      <c r="Y185" s="111"/>
      <c r="Z185" s="111"/>
      <c r="AA185" s="111"/>
      <c r="AB185" s="111"/>
      <c r="AC185" s="111"/>
      <c r="AD185" s="111"/>
      <c r="AE185" s="111"/>
      <c r="AF185" s="111"/>
    </row>
    <row r="186" spans="1:32" x14ac:dyDescent="0.3">
      <c r="A186" s="85" t="s">
        <v>12148</v>
      </c>
      <c r="B186" s="63" t="s">
        <v>12207</v>
      </c>
      <c r="C186" s="63" t="s">
        <v>58</v>
      </c>
      <c r="D186" s="113"/>
      <c r="E186" s="112"/>
      <c r="F186" s="114"/>
      <c r="G186" s="115"/>
      <c r="H186" s="115"/>
      <c r="I186" s="116">
        <v>186</v>
      </c>
      <c r="J186" s="117"/>
      <c r="K186" s="118"/>
      <c r="L186" s="118"/>
      <c r="M186" s="118"/>
      <c r="N186" s="118"/>
      <c r="O186" s="118"/>
      <c r="P186" s="118"/>
      <c r="Q186" s="118"/>
      <c r="R186" s="118"/>
      <c r="S186" s="118"/>
      <c r="T186" s="118"/>
      <c r="U186" s="118"/>
      <c r="V186" s="118"/>
      <c r="W186" s="119"/>
      <c r="X186" s="119"/>
      <c r="Y186" s="111"/>
      <c r="Z186" s="111"/>
      <c r="AA186" s="111"/>
      <c r="AB186" s="111"/>
      <c r="AC186" s="111"/>
      <c r="AD186" s="111"/>
      <c r="AE186" s="111"/>
      <c r="AF186" s="111"/>
    </row>
    <row r="187" spans="1:32" x14ac:dyDescent="0.3">
      <c r="A187" s="85" t="s">
        <v>12149</v>
      </c>
      <c r="B187" s="63" t="s">
        <v>12208</v>
      </c>
      <c r="C187" s="63" t="s">
        <v>58</v>
      </c>
      <c r="D187" s="113"/>
      <c r="E187" s="112"/>
      <c r="F187" s="114"/>
      <c r="G187" s="115"/>
      <c r="H187" s="115"/>
      <c r="I187" s="116">
        <v>187</v>
      </c>
      <c r="J187" s="117"/>
      <c r="K187" s="118"/>
      <c r="L187" s="118"/>
      <c r="M187" s="118"/>
      <c r="N187" s="118"/>
      <c r="O187" s="118"/>
      <c r="P187" s="118"/>
      <c r="Q187" s="118"/>
      <c r="R187" s="118"/>
      <c r="S187" s="118"/>
      <c r="T187" s="118"/>
      <c r="U187" s="118"/>
      <c r="V187" s="118"/>
      <c r="W187" s="119"/>
      <c r="X187" s="119"/>
      <c r="Y187" s="111"/>
      <c r="Z187" s="111"/>
      <c r="AA187" s="111"/>
      <c r="AB187" s="111"/>
      <c r="AC187" s="111"/>
      <c r="AD187" s="111"/>
      <c r="AE187" s="111"/>
      <c r="AF187" s="111"/>
    </row>
    <row r="188" spans="1:32" x14ac:dyDescent="0.3">
      <c r="A188" s="85" t="s">
        <v>12150</v>
      </c>
      <c r="B188" s="63" t="s">
        <v>12209</v>
      </c>
      <c r="C188" s="63" t="s">
        <v>58</v>
      </c>
      <c r="D188" s="113"/>
      <c r="E188" s="112"/>
      <c r="F188" s="114"/>
      <c r="G188" s="115"/>
      <c r="H188" s="115"/>
      <c r="I188" s="116">
        <v>188</v>
      </c>
      <c r="J188" s="117"/>
      <c r="K188" s="118"/>
      <c r="L188" s="118"/>
      <c r="M188" s="118"/>
      <c r="N188" s="118"/>
      <c r="O188" s="118"/>
      <c r="P188" s="118"/>
      <c r="Q188" s="118"/>
      <c r="R188" s="118"/>
      <c r="S188" s="118"/>
      <c r="T188" s="118"/>
      <c r="U188" s="118"/>
      <c r="V188" s="118"/>
      <c r="W188" s="119"/>
      <c r="X188" s="119"/>
      <c r="Y188" s="111"/>
      <c r="Z188" s="111"/>
      <c r="AA188" s="111"/>
      <c r="AB188" s="111"/>
      <c r="AC188" s="111"/>
      <c r="AD188" s="111"/>
      <c r="AE188" s="111"/>
      <c r="AF188" s="111"/>
    </row>
    <row r="189" spans="1:32" x14ac:dyDescent="0.3">
      <c r="A189" s="85" t="s">
        <v>12151</v>
      </c>
      <c r="B189" s="63" t="s">
        <v>12210</v>
      </c>
      <c r="C189" s="63" t="s">
        <v>58</v>
      </c>
      <c r="D189" s="113"/>
      <c r="E189" s="112"/>
      <c r="F189" s="114"/>
      <c r="G189" s="115"/>
      <c r="H189" s="115"/>
      <c r="I189" s="116">
        <v>189</v>
      </c>
      <c r="J189" s="117"/>
      <c r="K189" s="118"/>
      <c r="L189" s="118"/>
      <c r="M189" s="118"/>
      <c r="N189" s="118"/>
      <c r="O189" s="118"/>
      <c r="P189" s="118"/>
      <c r="Q189" s="118"/>
      <c r="R189" s="118"/>
      <c r="S189" s="118"/>
      <c r="T189" s="118"/>
      <c r="U189" s="118"/>
      <c r="V189" s="118"/>
      <c r="W189" s="119"/>
      <c r="X189" s="119"/>
      <c r="Y189" s="111"/>
      <c r="Z189" s="111"/>
      <c r="AA189" s="111"/>
      <c r="AB189" s="111"/>
      <c r="AC189" s="111"/>
      <c r="AD189" s="111"/>
      <c r="AE189" s="111"/>
      <c r="AF189" s="111"/>
    </row>
    <row r="190" spans="1:32" x14ac:dyDescent="0.3">
      <c r="A190" s="85" t="s">
        <v>12152</v>
      </c>
      <c r="B190" s="63" t="s">
        <v>12211</v>
      </c>
      <c r="C190" s="63" t="s">
        <v>58</v>
      </c>
      <c r="D190" s="113"/>
      <c r="E190" s="112"/>
      <c r="F190" s="114"/>
      <c r="G190" s="115"/>
      <c r="H190" s="115"/>
      <c r="I190" s="116">
        <v>190</v>
      </c>
      <c r="J190" s="117"/>
      <c r="K190" s="118"/>
      <c r="L190" s="118"/>
      <c r="M190" s="118"/>
      <c r="N190" s="118"/>
      <c r="O190" s="118"/>
      <c r="P190" s="118"/>
      <c r="Q190" s="118"/>
      <c r="R190" s="118"/>
      <c r="S190" s="118"/>
      <c r="T190" s="118"/>
      <c r="U190" s="118"/>
      <c r="V190" s="118"/>
      <c r="W190" s="119"/>
      <c r="X190" s="119"/>
      <c r="Y190" s="111"/>
      <c r="Z190" s="111"/>
      <c r="AA190" s="111"/>
      <c r="AB190" s="111"/>
      <c r="AC190" s="111"/>
      <c r="AD190" s="111"/>
      <c r="AE190" s="111"/>
      <c r="AF190" s="111"/>
    </row>
    <row r="191" spans="1:32" x14ac:dyDescent="0.3">
      <c r="A191" s="85" t="s">
        <v>12153</v>
      </c>
      <c r="B191" s="63" t="s">
        <v>12212</v>
      </c>
      <c r="C191" s="63" t="s">
        <v>58</v>
      </c>
      <c r="D191" s="113"/>
      <c r="E191" s="112"/>
      <c r="F191" s="114"/>
      <c r="G191" s="115"/>
      <c r="H191" s="115"/>
      <c r="I191" s="116">
        <v>191</v>
      </c>
      <c r="J191" s="117"/>
      <c r="K191" s="118"/>
      <c r="L191" s="118"/>
      <c r="M191" s="118"/>
      <c r="N191" s="118"/>
      <c r="O191" s="118"/>
      <c r="P191" s="118"/>
      <c r="Q191" s="118"/>
      <c r="R191" s="118"/>
      <c r="S191" s="118"/>
      <c r="T191" s="118"/>
      <c r="U191" s="118"/>
      <c r="V191" s="118"/>
      <c r="W191" s="119"/>
      <c r="X191" s="119"/>
      <c r="Y191" s="111"/>
      <c r="Z191" s="111"/>
      <c r="AA191" s="111"/>
      <c r="AB191" s="111"/>
      <c r="AC191" s="111"/>
      <c r="AD191" s="111"/>
      <c r="AE191" s="111"/>
      <c r="AF191" s="111"/>
    </row>
    <row r="192" spans="1:32" x14ac:dyDescent="0.3">
      <c r="A192" s="85" t="s">
        <v>12154</v>
      </c>
      <c r="B192" s="63" t="s">
        <v>12213</v>
      </c>
      <c r="C192" s="63" t="s">
        <v>58</v>
      </c>
      <c r="D192" s="113"/>
      <c r="E192" s="112"/>
      <c r="F192" s="114"/>
      <c r="G192" s="115"/>
      <c r="H192" s="115"/>
      <c r="I192" s="116">
        <v>192</v>
      </c>
      <c r="J192" s="117"/>
      <c r="K192" s="118"/>
      <c r="L192" s="118"/>
      <c r="M192" s="118"/>
      <c r="N192" s="118"/>
      <c r="O192" s="118"/>
      <c r="P192" s="118"/>
      <c r="Q192" s="118"/>
      <c r="R192" s="118"/>
      <c r="S192" s="118"/>
      <c r="T192" s="118"/>
      <c r="U192" s="118"/>
      <c r="V192" s="118"/>
      <c r="W192" s="119"/>
      <c r="X192" s="119"/>
      <c r="Y192" s="111"/>
      <c r="Z192" s="111"/>
      <c r="AA192" s="111"/>
      <c r="AB192" s="111"/>
      <c r="AC192" s="111"/>
      <c r="AD192" s="111"/>
      <c r="AE192" s="111"/>
      <c r="AF192" s="111"/>
    </row>
    <row r="193" spans="1:32" x14ac:dyDescent="0.3">
      <c r="A193" s="85" t="s">
        <v>12155</v>
      </c>
      <c r="B193" s="63" t="s">
        <v>12214</v>
      </c>
      <c r="C193" s="63" t="s">
        <v>58</v>
      </c>
      <c r="D193" s="113"/>
      <c r="E193" s="112"/>
      <c r="F193" s="114"/>
      <c r="G193" s="115"/>
      <c r="H193" s="115"/>
      <c r="I193" s="116">
        <v>193</v>
      </c>
      <c r="J193" s="117"/>
      <c r="K193" s="118"/>
      <c r="L193" s="118"/>
      <c r="M193" s="118"/>
      <c r="N193" s="118"/>
      <c r="O193" s="118"/>
      <c r="P193" s="118"/>
      <c r="Q193" s="118"/>
      <c r="R193" s="118"/>
      <c r="S193" s="118"/>
      <c r="T193" s="118"/>
      <c r="U193" s="118"/>
      <c r="V193" s="118"/>
      <c r="W193" s="119"/>
      <c r="X193" s="119"/>
      <c r="Y193" s="111"/>
      <c r="Z193" s="111"/>
      <c r="AA193" s="111"/>
      <c r="AB193" s="111"/>
      <c r="AC193" s="111"/>
      <c r="AD193" s="111"/>
      <c r="AE193" s="111"/>
      <c r="AF193" s="111"/>
    </row>
    <row r="194" spans="1:32" x14ac:dyDescent="0.3">
      <c r="A194" s="85" t="s">
        <v>12156</v>
      </c>
      <c r="B194" s="63" t="s">
        <v>12215</v>
      </c>
      <c r="C194" s="63" t="s">
        <v>58</v>
      </c>
      <c r="D194" s="113"/>
      <c r="E194" s="112"/>
      <c r="F194" s="114"/>
      <c r="G194" s="115"/>
      <c r="H194" s="115"/>
      <c r="I194" s="116">
        <v>194</v>
      </c>
      <c r="J194" s="117"/>
      <c r="K194" s="118"/>
      <c r="L194" s="118"/>
      <c r="M194" s="118"/>
      <c r="N194" s="118"/>
      <c r="O194" s="118"/>
      <c r="P194" s="118"/>
      <c r="Q194" s="118"/>
      <c r="R194" s="118"/>
      <c r="S194" s="118"/>
      <c r="T194" s="118"/>
      <c r="U194" s="118"/>
      <c r="V194" s="118"/>
      <c r="W194" s="119"/>
      <c r="X194" s="119"/>
      <c r="Y194" s="111"/>
      <c r="Z194" s="111"/>
      <c r="AA194" s="111"/>
      <c r="AB194" s="111"/>
      <c r="AC194" s="111"/>
      <c r="AD194" s="111"/>
      <c r="AE194" s="111"/>
      <c r="AF194" s="111"/>
    </row>
    <row r="195" spans="1:32" x14ac:dyDescent="0.3">
      <c r="A195" s="85" t="s">
        <v>12157</v>
      </c>
      <c r="B195" s="63" t="s">
        <v>12204</v>
      </c>
      <c r="C195" s="63" t="s">
        <v>60</v>
      </c>
      <c r="D195" s="113"/>
      <c r="E195" s="112"/>
      <c r="F195" s="114"/>
      <c r="G195" s="115"/>
      <c r="H195" s="115"/>
      <c r="I195" s="116">
        <v>195</v>
      </c>
      <c r="J195" s="117"/>
      <c r="K195" s="118"/>
      <c r="L195" s="118"/>
      <c r="M195" s="118"/>
      <c r="N195" s="118"/>
      <c r="O195" s="118"/>
      <c r="P195" s="118"/>
      <c r="Q195" s="118"/>
      <c r="R195" s="118"/>
      <c r="S195" s="118"/>
      <c r="T195" s="118"/>
      <c r="U195" s="118"/>
      <c r="V195" s="118"/>
      <c r="W195" s="119"/>
      <c r="X195" s="119"/>
      <c r="Y195" s="111"/>
      <c r="Z195" s="111"/>
      <c r="AA195" s="111"/>
      <c r="AB195" s="111"/>
      <c r="AC195" s="111"/>
      <c r="AD195" s="111"/>
      <c r="AE195" s="111"/>
      <c r="AF195" s="111"/>
    </row>
    <row r="196" spans="1:32" x14ac:dyDescent="0.3">
      <c r="A196" s="85" t="s">
        <v>12158</v>
      </c>
      <c r="B196" s="63" t="s">
        <v>12205</v>
      </c>
      <c r="C196" s="63" t="s">
        <v>60</v>
      </c>
      <c r="D196" s="113"/>
      <c r="E196" s="112"/>
      <c r="F196" s="114"/>
      <c r="G196" s="115"/>
      <c r="H196" s="115"/>
      <c r="I196" s="116">
        <v>196</v>
      </c>
      <c r="J196" s="117"/>
      <c r="K196" s="118"/>
      <c r="L196" s="118"/>
      <c r="M196" s="118"/>
      <c r="N196" s="118"/>
      <c r="O196" s="118"/>
      <c r="P196" s="118"/>
      <c r="Q196" s="118"/>
      <c r="R196" s="118"/>
      <c r="S196" s="118"/>
      <c r="T196" s="118"/>
      <c r="U196" s="118"/>
      <c r="V196" s="118"/>
      <c r="W196" s="119"/>
      <c r="X196" s="119"/>
      <c r="Y196" s="111"/>
      <c r="Z196" s="111"/>
      <c r="AA196" s="111"/>
      <c r="AB196" s="111"/>
      <c r="AC196" s="111"/>
      <c r="AD196" s="111"/>
      <c r="AE196" s="111"/>
      <c r="AF196" s="111"/>
    </row>
    <row r="197" spans="1:32" x14ac:dyDescent="0.3">
      <c r="A197" s="85" t="s">
        <v>12159</v>
      </c>
      <c r="B197" s="63" t="s">
        <v>12206</v>
      </c>
      <c r="C197" s="63" t="s">
        <v>60</v>
      </c>
      <c r="D197" s="113"/>
      <c r="E197" s="112"/>
      <c r="F197" s="114"/>
      <c r="G197" s="115"/>
      <c r="H197" s="115"/>
      <c r="I197" s="116">
        <v>197</v>
      </c>
      <c r="J197" s="117"/>
      <c r="K197" s="118"/>
      <c r="L197" s="118"/>
      <c r="M197" s="118"/>
      <c r="N197" s="118"/>
      <c r="O197" s="118"/>
      <c r="P197" s="118"/>
      <c r="Q197" s="118"/>
      <c r="R197" s="118"/>
      <c r="S197" s="118"/>
      <c r="T197" s="118"/>
      <c r="U197" s="118"/>
      <c r="V197" s="118"/>
      <c r="W197" s="119"/>
      <c r="X197" s="119"/>
      <c r="Y197" s="111"/>
      <c r="Z197" s="111"/>
      <c r="AA197" s="111"/>
      <c r="AB197" s="111"/>
      <c r="AC197" s="111"/>
      <c r="AD197" s="111"/>
      <c r="AE197" s="111"/>
      <c r="AF197" s="111"/>
    </row>
    <row r="198" spans="1:32" x14ac:dyDescent="0.3">
      <c r="A198" s="85" t="s">
        <v>12160</v>
      </c>
      <c r="B198" s="63" t="s">
        <v>12207</v>
      </c>
      <c r="C198" s="63" t="s">
        <v>60</v>
      </c>
      <c r="D198" s="113"/>
      <c r="E198" s="112"/>
      <c r="F198" s="114"/>
      <c r="G198" s="115"/>
      <c r="H198" s="115"/>
      <c r="I198" s="116">
        <v>198</v>
      </c>
      <c r="J198" s="117"/>
      <c r="K198" s="118"/>
      <c r="L198" s="118"/>
      <c r="M198" s="118"/>
      <c r="N198" s="118"/>
      <c r="O198" s="118"/>
      <c r="P198" s="118"/>
      <c r="Q198" s="118"/>
      <c r="R198" s="118"/>
      <c r="S198" s="118"/>
      <c r="T198" s="118"/>
      <c r="U198" s="118"/>
      <c r="V198" s="118"/>
      <c r="W198" s="119"/>
      <c r="X198" s="119"/>
      <c r="Y198" s="111"/>
      <c r="Z198" s="111"/>
      <c r="AA198" s="111"/>
      <c r="AB198" s="111"/>
      <c r="AC198" s="111"/>
      <c r="AD198" s="111"/>
      <c r="AE198" s="111"/>
      <c r="AF198" s="111"/>
    </row>
    <row r="199" spans="1:32" x14ac:dyDescent="0.3">
      <c r="A199" s="85" t="s">
        <v>12161</v>
      </c>
      <c r="B199" s="63" t="s">
        <v>12208</v>
      </c>
      <c r="C199" s="63" t="s">
        <v>60</v>
      </c>
      <c r="D199" s="113"/>
      <c r="E199" s="112"/>
      <c r="F199" s="114"/>
      <c r="G199" s="115"/>
      <c r="H199" s="115"/>
      <c r="I199" s="116">
        <v>199</v>
      </c>
      <c r="J199" s="117"/>
      <c r="K199" s="118"/>
      <c r="L199" s="118"/>
      <c r="M199" s="118"/>
      <c r="N199" s="118"/>
      <c r="O199" s="118"/>
      <c r="P199" s="118"/>
      <c r="Q199" s="118"/>
      <c r="R199" s="118"/>
      <c r="S199" s="118"/>
      <c r="T199" s="118"/>
      <c r="U199" s="118"/>
      <c r="V199" s="118"/>
      <c r="W199" s="119"/>
      <c r="X199" s="119"/>
      <c r="Y199" s="111"/>
      <c r="Z199" s="111"/>
      <c r="AA199" s="111"/>
      <c r="AB199" s="111"/>
      <c r="AC199" s="111"/>
      <c r="AD199" s="111"/>
      <c r="AE199" s="111"/>
      <c r="AF199" s="111"/>
    </row>
    <row r="200" spans="1:32" x14ac:dyDescent="0.3">
      <c r="A200" s="85" t="s">
        <v>12162</v>
      </c>
      <c r="B200" s="63" t="s">
        <v>12209</v>
      </c>
      <c r="C200" s="63" t="s">
        <v>60</v>
      </c>
      <c r="D200" s="113"/>
      <c r="E200" s="112"/>
      <c r="F200" s="114"/>
      <c r="G200" s="115"/>
      <c r="H200" s="115"/>
      <c r="I200" s="116">
        <v>200</v>
      </c>
      <c r="J200" s="117"/>
      <c r="K200" s="118"/>
      <c r="L200" s="118"/>
      <c r="M200" s="118"/>
      <c r="N200" s="118"/>
      <c r="O200" s="118"/>
      <c r="P200" s="118"/>
      <c r="Q200" s="118"/>
      <c r="R200" s="118"/>
      <c r="S200" s="118"/>
      <c r="T200" s="118"/>
      <c r="U200" s="118"/>
      <c r="V200" s="118"/>
      <c r="W200" s="119"/>
      <c r="X200" s="119"/>
      <c r="Y200" s="111"/>
      <c r="Z200" s="111"/>
      <c r="AA200" s="111"/>
      <c r="AB200" s="111"/>
      <c r="AC200" s="111"/>
      <c r="AD200" s="111"/>
      <c r="AE200" s="111"/>
      <c r="AF200" s="111"/>
    </row>
    <row r="201" spans="1:32" x14ac:dyDescent="0.3">
      <c r="A201" s="85" t="s">
        <v>12163</v>
      </c>
      <c r="B201" s="63" t="s">
        <v>12210</v>
      </c>
      <c r="C201" s="63" t="s">
        <v>60</v>
      </c>
      <c r="D201" s="113"/>
      <c r="E201" s="112"/>
      <c r="F201" s="114"/>
      <c r="G201" s="115"/>
      <c r="H201" s="115"/>
      <c r="I201" s="116">
        <v>201</v>
      </c>
      <c r="J201" s="117"/>
      <c r="K201" s="118"/>
      <c r="L201" s="118"/>
      <c r="M201" s="118"/>
      <c r="N201" s="118"/>
      <c r="O201" s="118"/>
      <c r="P201" s="118"/>
      <c r="Q201" s="118"/>
      <c r="R201" s="118"/>
      <c r="S201" s="118"/>
      <c r="T201" s="118"/>
      <c r="U201" s="118"/>
      <c r="V201" s="118"/>
      <c r="W201" s="119"/>
      <c r="X201" s="119"/>
      <c r="Y201" s="111"/>
      <c r="Z201" s="111"/>
      <c r="AA201" s="111"/>
      <c r="AB201" s="111"/>
      <c r="AC201" s="111"/>
      <c r="AD201" s="111"/>
      <c r="AE201" s="111"/>
      <c r="AF201" s="111"/>
    </row>
    <row r="202" spans="1:32" x14ac:dyDescent="0.3">
      <c r="A202" s="85" t="s">
        <v>12164</v>
      </c>
      <c r="B202" s="63" t="s">
        <v>12211</v>
      </c>
      <c r="C202" s="63" t="s">
        <v>60</v>
      </c>
      <c r="D202" s="113"/>
      <c r="E202" s="112"/>
      <c r="F202" s="114"/>
      <c r="G202" s="115"/>
      <c r="H202" s="115"/>
      <c r="I202" s="116">
        <v>202</v>
      </c>
      <c r="J202" s="117"/>
      <c r="K202" s="118"/>
      <c r="L202" s="118"/>
      <c r="M202" s="118"/>
      <c r="N202" s="118"/>
      <c r="O202" s="118"/>
      <c r="P202" s="118"/>
      <c r="Q202" s="118"/>
      <c r="R202" s="118"/>
      <c r="S202" s="118"/>
      <c r="T202" s="118"/>
      <c r="U202" s="118"/>
      <c r="V202" s="118"/>
      <c r="W202" s="119"/>
      <c r="X202" s="119"/>
      <c r="Y202" s="111"/>
      <c r="Z202" s="111"/>
      <c r="AA202" s="111"/>
      <c r="AB202" s="111"/>
      <c r="AC202" s="111"/>
      <c r="AD202" s="111"/>
      <c r="AE202" s="111"/>
      <c r="AF202" s="111"/>
    </row>
    <row r="203" spans="1:32" x14ac:dyDescent="0.3">
      <c r="A203" s="85" t="s">
        <v>12165</v>
      </c>
      <c r="B203" s="63" t="s">
        <v>12212</v>
      </c>
      <c r="C203" s="63" t="s">
        <v>60</v>
      </c>
      <c r="D203" s="113"/>
      <c r="E203" s="112"/>
      <c r="F203" s="114"/>
      <c r="G203" s="115"/>
      <c r="H203" s="115"/>
      <c r="I203" s="116">
        <v>203</v>
      </c>
      <c r="J203" s="117"/>
      <c r="K203" s="118"/>
      <c r="L203" s="118"/>
      <c r="M203" s="118"/>
      <c r="N203" s="118"/>
      <c r="O203" s="118"/>
      <c r="P203" s="118"/>
      <c r="Q203" s="118"/>
      <c r="R203" s="118"/>
      <c r="S203" s="118"/>
      <c r="T203" s="118"/>
      <c r="U203" s="118"/>
      <c r="V203" s="118"/>
      <c r="W203" s="119"/>
      <c r="X203" s="119"/>
      <c r="Y203" s="111"/>
      <c r="Z203" s="111"/>
      <c r="AA203" s="111"/>
      <c r="AB203" s="111"/>
      <c r="AC203" s="111"/>
      <c r="AD203" s="111"/>
      <c r="AE203" s="111"/>
      <c r="AF203" s="111"/>
    </row>
    <row r="204" spans="1:32" x14ac:dyDescent="0.3">
      <c r="A204" s="85" t="s">
        <v>12166</v>
      </c>
      <c r="B204" s="63" t="s">
        <v>12213</v>
      </c>
      <c r="C204" s="63" t="s">
        <v>60</v>
      </c>
      <c r="D204" s="113"/>
      <c r="E204" s="112"/>
      <c r="F204" s="114"/>
      <c r="G204" s="115"/>
      <c r="H204" s="115"/>
      <c r="I204" s="116">
        <v>204</v>
      </c>
      <c r="J204" s="117"/>
      <c r="K204" s="118"/>
      <c r="L204" s="118"/>
      <c r="M204" s="118"/>
      <c r="N204" s="118"/>
      <c r="O204" s="118"/>
      <c r="P204" s="118"/>
      <c r="Q204" s="118"/>
      <c r="R204" s="118"/>
      <c r="S204" s="118"/>
      <c r="T204" s="118"/>
      <c r="U204" s="118"/>
      <c r="V204" s="118"/>
      <c r="W204" s="119"/>
      <c r="X204" s="119"/>
      <c r="Y204" s="111"/>
      <c r="Z204" s="111"/>
      <c r="AA204" s="111"/>
      <c r="AB204" s="111"/>
      <c r="AC204" s="111"/>
      <c r="AD204" s="111"/>
      <c r="AE204" s="111"/>
      <c r="AF204" s="111"/>
    </row>
    <row r="205" spans="1:32" x14ac:dyDescent="0.3">
      <c r="A205" s="85" t="s">
        <v>12167</v>
      </c>
      <c r="B205" s="63" t="s">
        <v>12214</v>
      </c>
      <c r="C205" s="63" t="s">
        <v>60</v>
      </c>
      <c r="D205" s="113"/>
      <c r="E205" s="112"/>
      <c r="F205" s="114"/>
      <c r="G205" s="115"/>
      <c r="H205" s="115"/>
      <c r="I205" s="116">
        <v>205</v>
      </c>
      <c r="J205" s="117"/>
      <c r="K205" s="118"/>
      <c r="L205" s="118"/>
      <c r="M205" s="118"/>
      <c r="N205" s="118"/>
      <c r="O205" s="118"/>
      <c r="P205" s="118"/>
      <c r="Q205" s="118"/>
      <c r="R205" s="118"/>
      <c r="S205" s="118"/>
      <c r="T205" s="118"/>
      <c r="U205" s="118"/>
      <c r="V205" s="118"/>
      <c r="W205" s="119"/>
      <c r="X205" s="119"/>
      <c r="Y205" s="111"/>
      <c r="Z205" s="111"/>
      <c r="AA205" s="111"/>
      <c r="AB205" s="111"/>
      <c r="AC205" s="111"/>
      <c r="AD205" s="111"/>
      <c r="AE205" s="111"/>
      <c r="AF205" s="111"/>
    </row>
    <row r="206" spans="1:32" x14ac:dyDescent="0.3">
      <c r="A206" s="85" t="s">
        <v>12168</v>
      </c>
      <c r="B206" s="63" t="s">
        <v>12215</v>
      </c>
      <c r="C206" s="63" t="s">
        <v>60</v>
      </c>
      <c r="D206" s="113"/>
      <c r="E206" s="112"/>
      <c r="F206" s="114"/>
      <c r="G206" s="115"/>
      <c r="H206" s="115"/>
      <c r="I206" s="116">
        <v>206</v>
      </c>
      <c r="J206" s="117"/>
      <c r="K206" s="118"/>
      <c r="L206" s="118"/>
      <c r="M206" s="118"/>
      <c r="N206" s="118"/>
      <c r="O206" s="118"/>
      <c r="P206" s="118"/>
      <c r="Q206" s="118"/>
      <c r="R206" s="118"/>
      <c r="S206" s="118"/>
      <c r="T206" s="118"/>
      <c r="U206" s="118"/>
      <c r="V206" s="118"/>
      <c r="W206" s="119"/>
      <c r="X206" s="119"/>
      <c r="Y206" s="111"/>
      <c r="Z206" s="111"/>
      <c r="AA206" s="111"/>
      <c r="AB206" s="111"/>
      <c r="AC206" s="111"/>
      <c r="AD206" s="111"/>
      <c r="AE206" s="111"/>
      <c r="AF206" s="111"/>
    </row>
    <row r="207" spans="1:32" x14ac:dyDescent="0.3">
      <c r="A207" s="85" t="s">
        <v>12169</v>
      </c>
      <c r="B207" s="63" t="s">
        <v>12204</v>
      </c>
      <c r="C207" s="63" t="s">
        <v>62</v>
      </c>
      <c r="D207" s="113"/>
      <c r="E207" s="112"/>
      <c r="F207" s="114"/>
      <c r="G207" s="115"/>
      <c r="H207" s="115"/>
      <c r="I207" s="116">
        <v>207</v>
      </c>
      <c r="J207" s="117"/>
      <c r="K207" s="118"/>
      <c r="L207" s="118"/>
      <c r="M207" s="118"/>
      <c r="N207" s="118"/>
      <c r="O207" s="118"/>
      <c r="P207" s="118"/>
      <c r="Q207" s="118"/>
      <c r="R207" s="118"/>
      <c r="S207" s="118"/>
      <c r="T207" s="118"/>
      <c r="U207" s="118"/>
      <c r="V207" s="118"/>
      <c r="W207" s="119"/>
      <c r="X207" s="119"/>
      <c r="Y207" s="111"/>
      <c r="Z207" s="111"/>
      <c r="AA207" s="111"/>
      <c r="AB207" s="111"/>
      <c r="AC207" s="111"/>
      <c r="AD207" s="111"/>
      <c r="AE207" s="111"/>
      <c r="AF207" s="111"/>
    </row>
    <row r="208" spans="1:32" x14ac:dyDescent="0.3">
      <c r="A208" s="85" t="s">
        <v>12170</v>
      </c>
      <c r="B208" s="63" t="s">
        <v>12205</v>
      </c>
      <c r="C208" s="63" t="s">
        <v>62</v>
      </c>
      <c r="D208" s="113"/>
      <c r="E208" s="112"/>
      <c r="F208" s="114"/>
      <c r="G208" s="115"/>
      <c r="H208" s="115"/>
      <c r="I208" s="116">
        <v>208</v>
      </c>
      <c r="J208" s="117"/>
      <c r="K208" s="118"/>
      <c r="L208" s="118"/>
      <c r="M208" s="118"/>
      <c r="N208" s="118"/>
      <c r="O208" s="118"/>
      <c r="P208" s="118"/>
      <c r="Q208" s="118"/>
      <c r="R208" s="118"/>
      <c r="S208" s="118"/>
      <c r="T208" s="118"/>
      <c r="U208" s="118"/>
      <c r="V208" s="118"/>
      <c r="W208" s="119"/>
      <c r="X208" s="119"/>
      <c r="Y208" s="111"/>
      <c r="Z208" s="111"/>
      <c r="AA208" s="111"/>
      <c r="AB208" s="111"/>
      <c r="AC208" s="111"/>
      <c r="AD208" s="111"/>
      <c r="AE208" s="111"/>
      <c r="AF208" s="111"/>
    </row>
    <row r="209" spans="1:32" x14ac:dyDescent="0.3">
      <c r="A209" s="85" t="s">
        <v>12171</v>
      </c>
      <c r="B209" s="63" t="s">
        <v>12206</v>
      </c>
      <c r="C209" s="63" t="s">
        <v>62</v>
      </c>
      <c r="D209" s="113"/>
      <c r="E209" s="112"/>
      <c r="F209" s="114"/>
      <c r="G209" s="115"/>
      <c r="H209" s="115"/>
      <c r="I209" s="116">
        <v>209</v>
      </c>
      <c r="J209" s="117"/>
      <c r="K209" s="118"/>
      <c r="L209" s="118"/>
      <c r="M209" s="118"/>
      <c r="N209" s="118"/>
      <c r="O209" s="118"/>
      <c r="P209" s="118"/>
      <c r="Q209" s="118"/>
      <c r="R209" s="118"/>
      <c r="S209" s="118"/>
      <c r="T209" s="118"/>
      <c r="U209" s="118"/>
      <c r="V209" s="118"/>
      <c r="W209" s="119"/>
      <c r="X209" s="119"/>
      <c r="Y209" s="111"/>
      <c r="Z209" s="111"/>
      <c r="AA209" s="111"/>
      <c r="AB209" s="111"/>
      <c r="AC209" s="111"/>
      <c r="AD209" s="111"/>
      <c r="AE209" s="111"/>
      <c r="AF209" s="111"/>
    </row>
    <row r="210" spans="1:32" x14ac:dyDescent="0.3">
      <c r="A210" s="85" t="s">
        <v>12172</v>
      </c>
      <c r="B210" s="63" t="s">
        <v>12207</v>
      </c>
      <c r="C210" s="63" t="s">
        <v>62</v>
      </c>
      <c r="D210" s="113"/>
      <c r="E210" s="112"/>
      <c r="F210" s="114"/>
      <c r="G210" s="115"/>
      <c r="H210" s="115"/>
      <c r="I210" s="116">
        <v>210</v>
      </c>
      <c r="J210" s="117"/>
      <c r="K210" s="118"/>
      <c r="L210" s="118"/>
      <c r="M210" s="118"/>
      <c r="N210" s="118"/>
      <c r="O210" s="118"/>
      <c r="P210" s="118"/>
      <c r="Q210" s="118"/>
      <c r="R210" s="118"/>
      <c r="S210" s="118"/>
      <c r="T210" s="118"/>
      <c r="U210" s="118"/>
      <c r="V210" s="118"/>
      <c r="W210" s="119"/>
      <c r="X210" s="119"/>
      <c r="Y210" s="111"/>
      <c r="Z210" s="111"/>
      <c r="AA210" s="111"/>
      <c r="AB210" s="111"/>
      <c r="AC210" s="111"/>
      <c r="AD210" s="111"/>
      <c r="AE210" s="111"/>
      <c r="AF210" s="111"/>
    </row>
    <row r="211" spans="1:32" x14ac:dyDescent="0.3">
      <c r="A211" s="85" t="s">
        <v>12173</v>
      </c>
      <c r="B211" s="63" t="s">
        <v>12208</v>
      </c>
      <c r="C211" s="63" t="s">
        <v>62</v>
      </c>
      <c r="D211" s="113"/>
      <c r="E211" s="112"/>
      <c r="F211" s="114"/>
      <c r="G211" s="115"/>
      <c r="H211" s="115"/>
      <c r="I211" s="116">
        <v>211</v>
      </c>
      <c r="J211" s="117"/>
      <c r="K211" s="118"/>
      <c r="L211" s="118"/>
      <c r="M211" s="118"/>
      <c r="N211" s="118"/>
      <c r="O211" s="118"/>
      <c r="P211" s="118"/>
      <c r="Q211" s="118"/>
      <c r="R211" s="118"/>
      <c r="S211" s="118"/>
      <c r="T211" s="118"/>
      <c r="U211" s="118"/>
      <c r="V211" s="118"/>
      <c r="W211" s="119"/>
      <c r="X211" s="119"/>
      <c r="Y211" s="111"/>
      <c r="Z211" s="111"/>
      <c r="AA211" s="111"/>
      <c r="AB211" s="111"/>
      <c r="AC211" s="111"/>
      <c r="AD211" s="111"/>
      <c r="AE211" s="111"/>
      <c r="AF211" s="111"/>
    </row>
    <row r="212" spans="1:32" x14ac:dyDescent="0.3">
      <c r="A212" s="85" t="s">
        <v>12174</v>
      </c>
      <c r="B212" s="63" t="s">
        <v>12209</v>
      </c>
      <c r="C212" s="63" t="s">
        <v>62</v>
      </c>
      <c r="D212" s="113"/>
      <c r="E212" s="112"/>
      <c r="F212" s="114"/>
      <c r="G212" s="115"/>
      <c r="H212" s="115"/>
      <c r="I212" s="116">
        <v>212</v>
      </c>
      <c r="J212" s="117"/>
      <c r="K212" s="118"/>
      <c r="L212" s="118"/>
      <c r="M212" s="118"/>
      <c r="N212" s="118"/>
      <c r="O212" s="118"/>
      <c r="P212" s="118"/>
      <c r="Q212" s="118"/>
      <c r="R212" s="118"/>
      <c r="S212" s="118"/>
      <c r="T212" s="118"/>
      <c r="U212" s="118"/>
      <c r="V212" s="118"/>
      <c r="W212" s="119"/>
      <c r="X212" s="119"/>
      <c r="Y212" s="111"/>
      <c r="Z212" s="111"/>
      <c r="AA212" s="111"/>
      <c r="AB212" s="111"/>
      <c r="AC212" s="111"/>
      <c r="AD212" s="111"/>
      <c r="AE212" s="111"/>
      <c r="AF212" s="111"/>
    </row>
    <row r="213" spans="1:32" x14ac:dyDescent="0.3">
      <c r="A213" s="85" t="s">
        <v>12175</v>
      </c>
      <c r="B213" s="63" t="s">
        <v>12210</v>
      </c>
      <c r="C213" s="63" t="s">
        <v>62</v>
      </c>
      <c r="D213" s="113"/>
      <c r="E213" s="112"/>
      <c r="F213" s="114"/>
      <c r="G213" s="115"/>
      <c r="H213" s="115"/>
      <c r="I213" s="116">
        <v>213</v>
      </c>
      <c r="J213" s="117"/>
      <c r="K213" s="118"/>
      <c r="L213" s="118"/>
      <c r="M213" s="118"/>
      <c r="N213" s="118"/>
      <c r="O213" s="118"/>
      <c r="P213" s="118"/>
      <c r="Q213" s="118"/>
      <c r="R213" s="118"/>
      <c r="S213" s="118"/>
      <c r="T213" s="118"/>
      <c r="U213" s="118"/>
      <c r="V213" s="118"/>
      <c r="W213" s="119"/>
      <c r="X213" s="119"/>
      <c r="Y213" s="111"/>
      <c r="Z213" s="111"/>
      <c r="AA213" s="111"/>
      <c r="AB213" s="111"/>
      <c r="AC213" s="111"/>
      <c r="AD213" s="111"/>
      <c r="AE213" s="111"/>
      <c r="AF213" s="111"/>
    </row>
    <row r="214" spans="1:32" x14ac:dyDescent="0.3">
      <c r="A214" s="85" t="s">
        <v>12176</v>
      </c>
      <c r="B214" s="63" t="s">
        <v>12211</v>
      </c>
      <c r="C214" s="63" t="s">
        <v>62</v>
      </c>
      <c r="D214" s="113"/>
      <c r="E214" s="112"/>
      <c r="F214" s="114"/>
      <c r="G214" s="115"/>
      <c r="H214" s="115"/>
      <c r="I214" s="116">
        <v>214</v>
      </c>
      <c r="J214" s="117"/>
      <c r="K214" s="118"/>
      <c r="L214" s="118"/>
      <c r="M214" s="118"/>
      <c r="N214" s="118"/>
      <c r="O214" s="118"/>
      <c r="P214" s="118"/>
      <c r="Q214" s="118"/>
      <c r="R214" s="118"/>
      <c r="S214" s="118"/>
      <c r="T214" s="118"/>
      <c r="U214" s="118"/>
      <c r="V214" s="118"/>
      <c r="W214" s="119"/>
      <c r="X214" s="119"/>
      <c r="Y214" s="111"/>
      <c r="Z214" s="111"/>
      <c r="AA214" s="111"/>
      <c r="AB214" s="111"/>
      <c r="AC214" s="111"/>
      <c r="AD214" s="111"/>
      <c r="AE214" s="111"/>
      <c r="AF214" s="111"/>
    </row>
    <row r="215" spans="1:32" x14ac:dyDescent="0.3">
      <c r="A215" s="85" t="s">
        <v>12177</v>
      </c>
      <c r="B215" s="63" t="s">
        <v>12212</v>
      </c>
      <c r="C215" s="63" t="s">
        <v>62</v>
      </c>
      <c r="D215" s="113"/>
      <c r="E215" s="112"/>
      <c r="F215" s="114"/>
      <c r="G215" s="115"/>
      <c r="H215" s="115"/>
      <c r="I215" s="116">
        <v>215</v>
      </c>
      <c r="J215" s="117"/>
      <c r="K215" s="118"/>
      <c r="L215" s="118"/>
      <c r="M215" s="118"/>
      <c r="N215" s="118"/>
      <c r="O215" s="118"/>
      <c r="P215" s="118"/>
      <c r="Q215" s="118"/>
      <c r="R215" s="118"/>
      <c r="S215" s="118"/>
      <c r="T215" s="118"/>
      <c r="U215" s="118"/>
      <c r="V215" s="118"/>
      <c r="W215" s="119"/>
      <c r="X215" s="119"/>
      <c r="Y215" s="111"/>
      <c r="Z215" s="111"/>
      <c r="AA215" s="111"/>
      <c r="AB215" s="111"/>
      <c r="AC215" s="111"/>
      <c r="AD215" s="111"/>
      <c r="AE215" s="111"/>
      <c r="AF215" s="111"/>
    </row>
    <row r="216" spans="1:32" x14ac:dyDescent="0.3">
      <c r="A216" s="85" t="s">
        <v>12178</v>
      </c>
      <c r="B216" s="63" t="s">
        <v>12213</v>
      </c>
      <c r="C216" s="63" t="s">
        <v>62</v>
      </c>
      <c r="D216" s="113"/>
      <c r="E216" s="112"/>
      <c r="F216" s="114"/>
      <c r="G216" s="115"/>
      <c r="H216" s="115"/>
      <c r="I216" s="116">
        <v>216</v>
      </c>
      <c r="J216" s="117"/>
      <c r="K216" s="118"/>
      <c r="L216" s="118"/>
      <c r="M216" s="118"/>
      <c r="N216" s="118"/>
      <c r="O216" s="118"/>
      <c r="P216" s="118"/>
      <c r="Q216" s="118"/>
      <c r="R216" s="118"/>
      <c r="S216" s="118"/>
      <c r="T216" s="118"/>
      <c r="U216" s="118"/>
      <c r="V216" s="118"/>
      <c r="W216" s="119"/>
      <c r="X216" s="119"/>
      <c r="Y216" s="111"/>
      <c r="Z216" s="111"/>
      <c r="AA216" s="111"/>
      <c r="AB216" s="111"/>
      <c r="AC216" s="111"/>
      <c r="AD216" s="111"/>
      <c r="AE216" s="111"/>
      <c r="AF216" s="111"/>
    </row>
    <row r="217" spans="1:32" x14ac:dyDescent="0.3">
      <c r="A217" s="85" t="s">
        <v>12179</v>
      </c>
      <c r="B217" s="63" t="s">
        <v>12214</v>
      </c>
      <c r="C217" s="63" t="s">
        <v>62</v>
      </c>
      <c r="D217" s="113"/>
      <c r="E217" s="112"/>
      <c r="F217" s="114"/>
      <c r="G217" s="115"/>
      <c r="H217" s="115"/>
      <c r="I217" s="116">
        <v>217</v>
      </c>
      <c r="J217" s="117"/>
      <c r="K217" s="118"/>
      <c r="L217" s="118"/>
      <c r="M217" s="118"/>
      <c r="N217" s="118"/>
      <c r="O217" s="118"/>
      <c r="P217" s="118"/>
      <c r="Q217" s="118"/>
      <c r="R217" s="118"/>
      <c r="S217" s="118"/>
      <c r="T217" s="118"/>
      <c r="U217" s="118"/>
      <c r="V217" s="118"/>
      <c r="W217" s="119"/>
      <c r="X217" s="119"/>
      <c r="Y217" s="111"/>
      <c r="Z217" s="111"/>
      <c r="AA217" s="111"/>
      <c r="AB217" s="111"/>
      <c r="AC217" s="111"/>
      <c r="AD217" s="111"/>
      <c r="AE217" s="111"/>
      <c r="AF217" s="111"/>
    </row>
    <row r="218" spans="1:32" x14ac:dyDescent="0.3">
      <c r="A218" s="85" t="s">
        <v>12180</v>
      </c>
      <c r="B218" s="63" t="s">
        <v>12215</v>
      </c>
      <c r="C218" s="63" t="s">
        <v>62</v>
      </c>
      <c r="D218" s="113"/>
      <c r="E218" s="112"/>
      <c r="F218" s="114"/>
      <c r="G218" s="115"/>
      <c r="H218" s="115"/>
      <c r="I218" s="116">
        <v>218</v>
      </c>
      <c r="J218" s="117"/>
      <c r="K218" s="118"/>
      <c r="L218" s="118"/>
      <c r="M218" s="118"/>
      <c r="N218" s="118"/>
      <c r="O218" s="118"/>
      <c r="P218" s="118"/>
      <c r="Q218" s="118"/>
      <c r="R218" s="118"/>
      <c r="S218" s="118"/>
      <c r="T218" s="118"/>
      <c r="U218" s="118"/>
      <c r="V218" s="118"/>
      <c r="W218" s="119"/>
      <c r="X218" s="119"/>
      <c r="Y218" s="111"/>
      <c r="Z218" s="111"/>
      <c r="AA218" s="111"/>
      <c r="AB218" s="111"/>
      <c r="AC218" s="111"/>
      <c r="AD218" s="111"/>
      <c r="AE218" s="111"/>
      <c r="AF218" s="111"/>
    </row>
    <row r="219" spans="1:32" x14ac:dyDescent="0.3">
      <c r="A219" s="85" t="s">
        <v>12181</v>
      </c>
      <c r="B219" s="63" t="s">
        <v>12216</v>
      </c>
      <c r="C219" s="63" t="s">
        <v>56</v>
      </c>
      <c r="D219" s="113"/>
      <c r="E219" s="112"/>
      <c r="F219" s="114"/>
      <c r="G219" s="115"/>
      <c r="H219" s="115"/>
      <c r="I219" s="116">
        <v>219</v>
      </c>
      <c r="J219" s="117"/>
      <c r="K219" s="118"/>
      <c r="L219" s="118"/>
      <c r="M219" s="118"/>
      <c r="N219" s="118"/>
      <c r="O219" s="118"/>
      <c r="P219" s="118"/>
      <c r="Q219" s="118"/>
      <c r="R219" s="118"/>
      <c r="S219" s="118"/>
      <c r="T219" s="118"/>
      <c r="U219" s="118"/>
      <c r="V219" s="118"/>
      <c r="W219" s="119"/>
      <c r="X219" s="119"/>
      <c r="Y219" s="111"/>
      <c r="Z219" s="111"/>
      <c r="AA219" s="111"/>
      <c r="AB219" s="111"/>
      <c r="AC219" s="111"/>
      <c r="AD219" s="111"/>
      <c r="AE219" s="111"/>
      <c r="AF219" s="111"/>
    </row>
    <row r="220" spans="1:32" x14ac:dyDescent="0.3">
      <c r="A220" s="85" t="s">
        <v>12182</v>
      </c>
      <c r="B220" s="63" t="s">
        <v>12217</v>
      </c>
      <c r="C220" s="63" t="s">
        <v>56</v>
      </c>
      <c r="D220" s="113"/>
      <c r="E220" s="112"/>
      <c r="F220" s="114"/>
      <c r="G220" s="115"/>
      <c r="H220" s="115"/>
      <c r="I220" s="116">
        <v>220</v>
      </c>
      <c r="J220" s="117"/>
      <c r="K220" s="118"/>
      <c r="L220" s="118"/>
      <c r="M220" s="118"/>
      <c r="N220" s="118"/>
      <c r="O220" s="118"/>
      <c r="P220" s="118"/>
      <c r="Q220" s="118"/>
      <c r="R220" s="118"/>
      <c r="S220" s="118"/>
      <c r="T220" s="118"/>
      <c r="U220" s="118"/>
      <c r="V220" s="118"/>
      <c r="W220" s="119"/>
      <c r="X220" s="119"/>
      <c r="Y220" s="111"/>
      <c r="Z220" s="111"/>
      <c r="AA220" s="111"/>
      <c r="AB220" s="111"/>
      <c r="AC220" s="111"/>
      <c r="AD220" s="111"/>
      <c r="AE220" s="111"/>
      <c r="AF220" s="111"/>
    </row>
    <row r="221" spans="1:32" x14ac:dyDescent="0.3">
      <c r="A221" s="85" t="s">
        <v>12183</v>
      </c>
      <c r="B221" s="63" t="s">
        <v>12218</v>
      </c>
      <c r="C221" s="63" t="s">
        <v>56</v>
      </c>
      <c r="D221" s="113"/>
      <c r="E221" s="112"/>
      <c r="F221" s="114"/>
      <c r="G221" s="115"/>
      <c r="H221" s="115"/>
      <c r="I221" s="116">
        <v>221</v>
      </c>
      <c r="J221" s="117"/>
      <c r="K221" s="118"/>
      <c r="L221" s="118"/>
      <c r="M221" s="118"/>
      <c r="N221" s="118"/>
      <c r="O221" s="118"/>
      <c r="P221" s="118"/>
      <c r="Q221" s="118"/>
      <c r="R221" s="118"/>
      <c r="S221" s="118"/>
      <c r="T221" s="118"/>
      <c r="U221" s="118"/>
      <c r="V221" s="118"/>
      <c r="W221" s="119"/>
      <c r="X221" s="119"/>
      <c r="Y221" s="111"/>
      <c r="Z221" s="111"/>
      <c r="AA221" s="111"/>
      <c r="AB221" s="111"/>
      <c r="AC221" s="111"/>
      <c r="AD221" s="111"/>
      <c r="AE221" s="111"/>
      <c r="AF221" s="111"/>
    </row>
    <row r="222" spans="1:32" x14ac:dyDescent="0.3">
      <c r="A222" s="85" t="s">
        <v>12184</v>
      </c>
      <c r="B222" s="63" t="s">
        <v>12219</v>
      </c>
      <c r="C222" s="63" t="s">
        <v>56</v>
      </c>
      <c r="D222" s="113"/>
      <c r="E222" s="112"/>
      <c r="F222" s="114"/>
      <c r="G222" s="115"/>
      <c r="H222" s="115"/>
      <c r="I222" s="116">
        <v>222</v>
      </c>
      <c r="J222" s="117"/>
      <c r="K222" s="118"/>
      <c r="L222" s="118"/>
      <c r="M222" s="118"/>
      <c r="N222" s="118"/>
      <c r="O222" s="118"/>
      <c r="P222" s="118"/>
      <c r="Q222" s="118"/>
      <c r="R222" s="118"/>
      <c r="S222" s="118"/>
      <c r="T222" s="118"/>
      <c r="U222" s="118"/>
      <c r="V222" s="118"/>
      <c r="W222" s="119"/>
      <c r="X222" s="119"/>
      <c r="Y222" s="111"/>
      <c r="Z222" s="111"/>
      <c r="AA222" s="111"/>
      <c r="AB222" s="111"/>
      <c r="AC222" s="111"/>
      <c r="AD222" s="111"/>
      <c r="AE222" s="111"/>
      <c r="AF222" s="111"/>
    </row>
    <row r="223" spans="1:32" x14ac:dyDescent="0.3">
      <c r="A223" s="85" t="s">
        <v>12185</v>
      </c>
      <c r="B223" s="63" t="s">
        <v>12220</v>
      </c>
      <c r="C223" s="63" t="s">
        <v>56</v>
      </c>
      <c r="D223" s="113"/>
      <c r="E223" s="112"/>
      <c r="F223" s="114"/>
      <c r="G223" s="115"/>
      <c r="H223" s="115"/>
      <c r="I223" s="116">
        <v>223</v>
      </c>
      <c r="J223" s="117"/>
      <c r="K223" s="118"/>
      <c r="L223" s="118"/>
      <c r="M223" s="118"/>
      <c r="N223" s="118"/>
      <c r="O223" s="118"/>
      <c r="P223" s="118"/>
      <c r="Q223" s="118"/>
      <c r="R223" s="118"/>
      <c r="S223" s="118"/>
      <c r="T223" s="118"/>
      <c r="U223" s="118"/>
      <c r="V223" s="118"/>
      <c r="W223" s="119"/>
      <c r="X223" s="119"/>
      <c r="Y223" s="111"/>
      <c r="Z223" s="111"/>
      <c r="AA223" s="111"/>
      <c r="AB223" s="111"/>
      <c r="AC223" s="111"/>
      <c r="AD223" s="111"/>
      <c r="AE223" s="111"/>
      <c r="AF223" s="111"/>
    </row>
    <row r="224" spans="1:32" x14ac:dyDescent="0.3">
      <c r="A224" s="85" t="s">
        <v>12186</v>
      </c>
      <c r="B224" s="63" t="s">
        <v>12221</v>
      </c>
      <c r="C224" s="63" t="s">
        <v>56</v>
      </c>
      <c r="D224" s="113"/>
      <c r="E224" s="112"/>
      <c r="F224" s="114"/>
      <c r="G224" s="115"/>
      <c r="H224" s="115"/>
      <c r="I224" s="116">
        <v>224</v>
      </c>
      <c r="J224" s="117"/>
      <c r="K224" s="118"/>
      <c r="L224" s="118"/>
      <c r="M224" s="118"/>
      <c r="N224" s="118"/>
      <c r="O224" s="118"/>
      <c r="P224" s="118"/>
      <c r="Q224" s="118"/>
      <c r="R224" s="118"/>
      <c r="S224" s="118"/>
      <c r="T224" s="118"/>
      <c r="U224" s="118"/>
      <c r="V224" s="118"/>
      <c r="W224" s="119"/>
      <c r="X224" s="119"/>
      <c r="Y224" s="111"/>
      <c r="Z224" s="111"/>
      <c r="AA224" s="111"/>
      <c r="AB224" s="111"/>
      <c r="AC224" s="111"/>
      <c r="AD224" s="111"/>
      <c r="AE224" s="111"/>
      <c r="AF224" s="111"/>
    </row>
    <row r="225" spans="1:32" x14ac:dyDescent="0.3">
      <c r="A225" s="85" t="s">
        <v>12187</v>
      </c>
      <c r="B225" s="63" t="s">
        <v>12222</v>
      </c>
      <c r="C225" s="63" t="s">
        <v>56</v>
      </c>
      <c r="D225" s="113"/>
      <c r="E225" s="112"/>
      <c r="F225" s="114"/>
      <c r="G225" s="115"/>
      <c r="H225" s="115"/>
      <c r="I225" s="116">
        <v>225</v>
      </c>
      <c r="J225" s="117"/>
      <c r="K225" s="118"/>
      <c r="L225" s="118"/>
      <c r="M225" s="118"/>
      <c r="N225" s="118"/>
      <c r="O225" s="118"/>
      <c r="P225" s="118"/>
      <c r="Q225" s="118"/>
      <c r="R225" s="118"/>
      <c r="S225" s="118"/>
      <c r="T225" s="118"/>
      <c r="U225" s="118"/>
      <c r="V225" s="118"/>
      <c r="W225" s="119"/>
      <c r="X225" s="119"/>
      <c r="Y225" s="111"/>
      <c r="Z225" s="111"/>
      <c r="AA225" s="111"/>
      <c r="AB225" s="111"/>
      <c r="AC225" s="111"/>
      <c r="AD225" s="111"/>
      <c r="AE225" s="111"/>
      <c r="AF225" s="111"/>
    </row>
    <row r="226" spans="1:32" x14ac:dyDescent="0.3">
      <c r="A226" s="85" t="s">
        <v>12188</v>
      </c>
      <c r="B226" s="63" t="s">
        <v>12223</v>
      </c>
      <c r="C226" s="63" t="s">
        <v>56</v>
      </c>
      <c r="D226" s="113"/>
      <c r="E226" s="112"/>
      <c r="F226" s="114"/>
      <c r="G226" s="115"/>
      <c r="H226" s="115"/>
      <c r="I226" s="116">
        <v>226</v>
      </c>
      <c r="J226" s="117"/>
      <c r="K226" s="118"/>
      <c r="L226" s="118"/>
      <c r="M226" s="118"/>
      <c r="N226" s="118"/>
      <c r="O226" s="118"/>
      <c r="P226" s="118"/>
      <c r="Q226" s="118"/>
      <c r="R226" s="118"/>
      <c r="S226" s="118"/>
      <c r="T226" s="118"/>
      <c r="U226" s="118"/>
      <c r="V226" s="118"/>
      <c r="W226" s="119"/>
      <c r="X226" s="119"/>
      <c r="Y226" s="111"/>
      <c r="Z226" s="111"/>
      <c r="AA226" s="111"/>
      <c r="AB226" s="111"/>
      <c r="AC226" s="111"/>
      <c r="AD226" s="111"/>
      <c r="AE226" s="111"/>
      <c r="AF226" s="111"/>
    </row>
    <row r="227" spans="1:32" x14ac:dyDescent="0.3">
      <c r="A227" s="85" t="s">
        <v>12189</v>
      </c>
      <c r="B227" s="63" t="s">
        <v>12224</v>
      </c>
      <c r="C227" s="63" t="s">
        <v>56</v>
      </c>
      <c r="D227" s="113"/>
      <c r="E227" s="112"/>
      <c r="F227" s="114"/>
      <c r="G227" s="115"/>
      <c r="H227" s="115"/>
      <c r="I227" s="116">
        <v>227</v>
      </c>
      <c r="J227" s="117"/>
      <c r="K227" s="118"/>
      <c r="L227" s="118"/>
      <c r="M227" s="118"/>
      <c r="N227" s="118"/>
      <c r="O227" s="118"/>
      <c r="P227" s="118"/>
      <c r="Q227" s="118"/>
      <c r="R227" s="118"/>
      <c r="S227" s="118"/>
      <c r="T227" s="118"/>
      <c r="U227" s="118"/>
      <c r="V227" s="118"/>
      <c r="W227" s="119"/>
      <c r="X227" s="119"/>
      <c r="Y227" s="111"/>
      <c r="Z227" s="111"/>
      <c r="AA227" s="111"/>
      <c r="AB227" s="111"/>
      <c r="AC227" s="111"/>
      <c r="AD227" s="111"/>
      <c r="AE227" s="111"/>
      <c r="AF227" s="111"/>
    </row>
    <row r="228" spans="1:32" x14ac:dyDescent="0.3">
      <c r="A228" s="85" t="s">
        <v>12190</v>
      </c>
      <c r="B228" s="63" t="s">
        <v>12225</v>
      </c>
      <c r="C228" s="63" t="s">
        <v>56</v>
      </c>
      <c r="D228" s="113"/>
      <c r="E228" s="112"/>
      <c r="F228" s="114"/>
      <c r="G228" s="115"/>
      <c r="H228" s="115"/>
      <c r="I228" s="116">
        <v>228</v>
      </c>
      <c r="J228" s="117"/>
      <c r="K228" s="118"/>
      <c r="L228" s="118"/>
      <c r="M228" s="118"/>
      <c r="N228" s="118"/>
      <c r="O228" s="118"/>
      <c r="P228" s="118"/>
      <c r="Q228" s="118"/>
      <c r="R228" s="118"/>
      <c r="S228" s="118"/>
      <c r="T228" s="118"/>
      <c r="U228" s="118"/>
      <c r="V228" s="118"/>
      <c r="W228" s="119"/>
      <c r="X228" s="119"/>
      <c r="Y228" s="111"/>
      <c r="Z228" s="111"/>
      <c r="AA228" s="111"/>
      <c r="AB228" s="111"/>
      <c r="AC228" s="111"/>
      <c r="AD228" s="111"/>
      <c r="AE228" s="111"/>
      <c r="AF228" s="111"/>
    </row>
    <row r="229" spans="1:32" x14ac:dyDescent="0.3">
      <c r="A229" s="85" t="s">
        <v>12191</v>
      </c>
      <c r="B229" s="63" t="s">
        <v>12226</v>
      </c>
      <c r="C229" s="63" t="s">
        <v>56</v>
      </c>
      <c r="D229" s="113"/>
      <c r="E229" s="112"/>
      <c r="F229" s="114"/>
      <c r="G229" s="115"/>
      <c r="H229" s="115"/>
      <c r="I229" s="116">
        <v>229</v>
      </c>
      <c r="J229" s="117"/>
      <c r="K229" s="118"/>
      <c r="L229" s="118"/>
      <c r="M229" s="118"/>
      <c r="N229" s="118"/>
      <c r="O229" s="118"/>
      <c r="P229" s="118"/>
      <c r="Q229" s="118"/>
      <c r="R229" s="118"/>
      <c r="S229" s="118"/>
      <c r="T229" s="118"/>
      <c r="U229" s="118"/>
      <c r="V229" s="118"/>
      <c r="W229" s="119"/>
      <c r="X229" s="119"/>
      <c r="Y229" s="111"/>
      <c r="Z229" s="111"/>
      <c r="AA229" s="111"/>
      <c r="AB229" s="111"/>
      <c r="AC229" s="111"/>
      <c r="AD229" s="111"/>
      <c r="AE229" s="111"/>
      <c r="AF229" s="111"/>
    </row>
  </sheetData>
  <dataConsolidate/>
  <dataValidations count="8">
    <dataValidation allowBlank="1" showInputMessage="1" promptTitle="Group Vertex Color" prompt="To select a color to use for all vertices in the group, right-click and select Select Color on the right-click menu." sqref="B3:B229"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C229" xr:uid="{00000000-0002-0000-0300-000001000000}">
      <formula1>ValidGroupShapes</formula1>
    </dataValidation>
    <dataValidation allowBlank="1" showInputMessage="1" showErrorMessage="1" promptTitle="Group Name" prompt="Enter the name of the group." sqref="A3:A229"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229" xr:uid="{00000000-0002-0000-0300-000003000000}">
      <formula1>ValidBooleansDefaultFalse</formula1>
    </dataValidation>
    <dataValidation allowBlank="1" sqref="K3:K229"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229"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229"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229"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231"/>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ht="14.4" customHeight="1" x14ac:dyDescent="0.3">
      <c r="A1" s="11" t="s">
        <v>144</v>
      </c>
      <c r="B1" s="11" t="s">
        <v>5</v>
      </c>
      <c r="C1" s="11" t="s">
        <v>147</v>
      </c>
    </row>
    <row r="2" spans="1:3" x14ac:dyDescent="0.3">
      <c r="A2" s="76" t="s">
        <v>11965</v>
      </c>
      <c r="B2" s="82" t="s">
        <v>189</v>
      </c>
      <c r="C2" s="76">
        <f>VLOOKUP(GroupVertices[[#This Row],[Vertex]], Vertices[], MATCH("ID", Vertices[#Headers], 0), FALSE)</f>
        <v>3</v>
      </c>
    </row>
    <row r="3" spans="1:3" x14ac:dyDescent="0.3">
      <c r="A3" s="76" t="s">
        <v>11965</v>
      </c>
      <c r="B3" s="82" t="s">
        <v>193</v>
      </c>
      <c r="C3" s="76">
        <f>VLOOKUP(GroupVertices[[#This Row],[Vertex]], Vertices[], MATCH("ID", Vertices[#Headers], 0), FALSE)</f>
        <v>10</v>
      </c>
    </row>
    <row r="4" spans="1:3" x14ac:dyDescent="0.3">
      <c r="A4" s="76" t="s">
        <v>11965</v>
      </c>
      <c r="B4" s="82" t="s">
        <v>194</v>
      </c>
      <c r="C4" s="76">
        <f>VLOOKUP(GroupVertices[[#This Row],[Vertex]], Vertices[], MATCH("ID", Vertices[#Headers], 0), FALSE)</f>
        <v>11</v>
      </c>
    </row>
    <row r="5" spans="1:3" x14ac:dyDescent="0.3">
      <c r="A5" s="76" t="s">
        <v>11965</v>
      </c>
      <c r="B5" s="82" t="s">
        <v>195</v>
      </c>
      <c r="C5" s="76">
        <f>VLOOKUP(GroupVertices[[#This Row],[Vertex]], Vertices[], MATCH("ID", Vertices[#Headers], 0), FALSE)</f>
        <v>12</v>
      </c>
    </row>
    <row r="6" spans="1:3" x14ac:dyDescent="0.3">
      <c r="A6" s="76" t="s">
        <v>11965</v>
      </c>
      <c r="B6" s="82" t="s">
        <v>197</v>
      </c>
      <c r="C6" s="76">
        <f>VLOOKUP(GroupVertices[[#This Row],[Vertex]], Vertices[], MATCH("ID", Vertices[#Headers], 0), FALSE)</f>
        <v>15</v>
      </c>
    </row>
    <row r="7" spans="1:3" x14ac:dyDescent="0.3">
      <c r="A7" s="76" t="s">
        <v>11965</v>
      </c>
      <c r="B7" s="82" t="s">
        <v>198</v>
      </c>
      <c r="C7" s="76">
        <f>VLOOKUP(GroupVertices[[#This Row],[Vertex]], Vertices[], MATCH("ID", Vertices[#Headers], 0), FALSE)</f>
        <v>16</v>
      </c>
    </row>
    <row r="8" spans="1:3" x14ac:dyDescent="0.3">
      <c r="A8" s="76" t="s">
        <v>11965</v>
      </c>
      <c r="B8" s="82" t="s">
        <v>200</v>
      </c>
      <c r="C8" s="76">
        <f>VLOOKUP(GroupVertices[[#This Row],[Vertex]], Vertices[], MATCH("ID", Vertices[#Headers], 0), FALSE)</f>
        <v>20</v>
      </c>
    </row>
    <row r="9" spans="1:3" x14ac:dyDescent="0.3">
      <c r="A9" s="76" t="s">
        <v>11965</v>
      </c>
      <c r="B9" s="82" t="s">
        <v>205</v>
      </c>
      <c r="C9" s="76">
        <f>VLOOKUP(GroupVertices[[#This Row],[Vertex]], Vertices[], MATCH("ID", Vertices[#Headers], 0), FALSE)</f>
        <v>29</v>
      </c>
    </row>
    <row r="10" spans="1:3" x14ac:dyDescent="0.3">
      <c r="A10" s="76" t="s">
        <v>11965</v>
      </c>
      <c r="B10" s="82" t="s">
        <v>206</v>
      </c>
      <c r="C10" s="76">
        <f>VLOOKUP(GroupVertices[[#This Row],[Vertex]], Vertices[], MATCH("ID", Vertices[#Headers], 0), FALSE)</f>
        <v>30</v>
      </c>
    </row>
    <row r="11" spans="1:3" x14ac:dyDescent="0.3">
      <c r="A11" s="76" t="s">
        <v>11965</v>
      </c>
      <c r="B11" s="82" t="s">
        <v>207</v>
      </c>
      <c r="C11" s="76">
        <f>VLOOKUP(GroupVertices[[#This Row],[Vertex]], Vertices[], MATCH("ID", Vertices[#Headers], 0), FALSE)</f>
        <v>31</v>
      </c>
    </row>
    <row r="12" spans="1:3" x14ac:dyDescent="0.3">
      <c r="A12" s="76" t="s">
        <v>11965</v>
      </c>
      <c r="B12" s="82" t="s">
        <v>208</v>
      </c>
      <c r="C12" s="76">
        <f>VLOOKUP(GroupVertices[[#This Row],[Vertex]], Vertices[], MATCH("ID", Vertices[#Headers], 0), FALSE)</f>
        <v>32</v>
      </c>
    </row>
    <row r="13" spans="1:3" x14ac:dyDescent="0.3">
      <c r="A13" s="76" t="s">
        <v>11965</v>
      </c>
      <c r="B13" s="82" t="s">
        <v>210</v>
      </c>
      <c r="C13" s="76">
        <f>VLOOKUP(GroupVertices[[#This Row],[Vertex]], Vertices[], MATCH("ID", Vertices[#Headers], 0), FALSE)</f>
        <v>35</v>
      </c>
    </row>
    <row r="14" spans="1:3" x14ac:dyDescent="0.3">
      <c r="A14" s="76" t="s">
        <v>11965</v>
      </c>
      <c r="B14" s="82" t="s">
        <v>212</v>
      </c>
      <c r="C14" s="76">
        <f>VLOOKUP(GroupVertices[[#This Row],[Vertex]], Vertices[], MATCH("ID", Vertices[#Headers], 0), FALSE)</f>
        <v>38</v>
      </c>
    </row>
    <row r="15" spans="1:3" x14ac:dyDescent="0.3">
      <c r="A15" s="76" t="s">
        <v>11965</v>
      </c>
      <c r="B15" s="82" t="s">
        <v>215</v>
      </c>
      <c r="C15" s="76">
        <f>VLOOKUP(GroupVertices[[#This Row],[Vertex]], Vertices[], MATCH("ID", Vertices[#Headers], 0), FALSE)</f>
        <v>42</v>
      </c>
    </row>
    <row r="16" spans="1:3" x14ac:dyDescent="0.3">
      <c r="A16" s="76" t="s">
        <v>11965</v>
      </c>
      <c r="B16" s="82" t="s">
        <v>219</v>
      </c>
      <c r="C16" s="76">
        <f>VLOOKUP(GroupVertices[[#This Row],[Vertex]], Vertices[], MATCH("ID", Vertices[#Headers], 0), FALSE)</f>
        <v>48</v>
      </c>
    </row>
    <row r="17" spans="1:3" x14ac:dyDescent="0.3">
      <c r="A17" s="76" t="s">
        <v>11965</v>
      </c>
      <c r="B17" s="82" t="s">
        <v>222</v>
      </c>
      <c r="C17" s="76">
        <f>VLOOKUP(GroupVertices[[#This Row],[Vertex]], Vertices[], MATCH("ID", Vertices[#Headers], 0), FALSE)</f>
        <v>54</v>
      </c>
    </row>
    <row r="18" spans="1:3" x14ac:dyDescent="0.3">
      <c r="A18" s="76" t="s">
        <v>11965</v>
      </c>
      <c r="B18" s="82" t="s">
        <v>223</v>
      </c>
      <c r="C18" s="76">
        <f>VLOOKUP(GroupVertices[[#This Row],[Vertex]], Vertices[], MATCH("ID", Vertices[#Headers], 0), FALSE)</f>
        <v>55</v>
      </c>
    </row>
    <row r="19" spans="1:3" x14ac:dyDescent="0.3">
      <c r="A19" s="76" t="s">
        <v>11965</v>
      </c>
      <c r="B19" s="82" t="s">
        <v>226</v>
      </c>
      <c r="C19" s="76">
        <f>VLOOKUP(GroupVertices[[#This Row],[Vertex]], Vertices[], MATCH("ID", Vertices[#Headers], 0), FALSE)</f>
        <v>59</v>
      </c>
    </row>
    <row r="20" spans="1:3" x14ac:dyDescent="0.3">
      <c r="A20" s="76" t="s">
        <v>11965</v>
      </c>
      <c r="B20" s="82" t="s">
        <v>227</v>
      </c>
      <c r="C20" s="76">
        <f>VLOOKUP(GroupVertices[[#This Row],[Vertex]], Vertices[], MATCH("ID", Vertices[#Headers], 0), FALSE)</f>
        <v>60</v>
      </c>
    </row>
    <row r="21" spans="1:3" x14ac:dyDescent="0.3">
      <c r="A21" s="76" t="s">
        <v>11965</v>
      </c>
      <c r="B21" s="82" t="s">
        <v>233</v>
      </c>
      <c r="C21" s="76">
        <f>VLOOKUP(GroupVertices[[#This Row],[Vertex]], Vertices[], MATCH("ID", Vertices[#Headers], 0), FALSE)</f>
        <v>70</v>
      </c>
    </row>
    <row r="22" spans="1:3" x14ac:dyDescent="0.3">
      <c r="A22" s="76" t="s">
        <v>11965</v>
      </c>
      <c r="B22" s="82" t="s">
        <v>235</v>
      </c>
      <c r="C22" s="76">
        <f>VLOOKUP(GroupVertices[[#This Row],[Vertex]], Vertices[], MATCH("ID", Vertices[#Headers], 0), FALSE)</f>
        <v>72</v>
      </c>
    </row>
    <row r="23" spans="1:3" x14ac:dyDescent="0.3">
      <c r="A23" s="76" t="s">
        <v>11965</v>
      </c>
      <c r="B23" s="82" t="s">
        <v>239</v>
      </c>
      <c r="C23" s="76">
        <f>VLOOKUP(GroupVertices[[#This Row],[Vertex]], Vertices[], MATCH("ID", Vertices[#Headers], 0), FALSE)</f>
        <v>79</v>
      </c>
    </row>
    <row r="24" spans="1:3" x14ac:dyDescent="0.3">
      <c r="A24" s="76" t="s">
        <v>11965</v>
      </c>
      <c r="B24" s="82" t="s">
        <v>240</v>
      </c>
      <c r="C24" s="76">
        <f>VLOOKUP(GroupVertices[[#This Row],[Vertex]], Vertices[], MATCH("ID", Vertices[#Headers], 0), FALSE)</f>
        <v>80</v>
      </c>
    </row>
    <row r="25" spans="1:3" x14ac:dyDescent="0.3">
      <c r="A25" s="76" t="s">
        <v>11965</v>
      </c>
      <c r="B25" s="82" t="s">
        <v>242</v>
      </c>
      <c r="C25" s="76">
        <f>VLOOKUP(GroupVertices[[#This Row],[Vertex]], Vertices[], MATCH("ID", Vertices[#Headers], 0), FALSE)</f>
        <v>82</v>
      </c>
    </row>
    <row r="26" spans="1:3" x14ac:dyDescent="0.3">
      <c r="A26" s="76" t="s">
        <v>11965</v>
      </c>
      <c r="B26" s="82" t="s">
        <v>252</v>
      </c>
      <c r="C26" s="76">
        <f>VLOOKUP(GroupVertices[[#This Row],[Vertex]], Vertices[], MATCH("ID", Vertices[#Headers], 0), FALSE)</f>
        <v>98</v>
      </c>
    </row>
    <row r="27" spans="1:3" x14ac:dyDescent="0.3">
      <c r="A27" s="76" t="s">
        <v>11965</v>
      </c>
      <c r="B27" s="82" t="s">
        <v>255</v>
      </c>
      <c r="C27" s="76">
        <f>VLOOKUP(GroupVertices[[#This Row],[Vertex]], Vertices[], MATCH("ID", Vertices[#Headers], 0), FALSE)</f>
        <v>102</v>
      </c>
    </row>
    <row r="28" spans="1:3" x14ac:dyDescent="0.3">
      <c r="A28" s="76" t="s">
        <v>11965</v>
      </c>
      <c r="B28" s="82" t="s">
        <v>257</v>
      </c>
      <c r="C28" s="76">
        <f>VLOOKUP(GroupVertices[[#This Row],[Vertex]], Vertices[], MATCH("ID", Vertices[#Headers], 0), FALSE)</f>
        <v>104</v>
      </c>
    </row>
    <row r="29" spans="1:3" x14ac:dyDescent="0.3">
      <c r="A29" s="76" t="s">
        <v>11965</v>
      </c>
      <c r="B29" s="82" t="s">
        <v>260</v>
      </c>
      <c r="C29" s="76">
        <f>VLOOKUP(GroupVertices[[#This Row],[Vertex]], Vertices[], MATCH("ID", Vertices[#Headers], 0), FALSE)</f>
        <v>111</v>
      </c>
    </row>
    <row r="30" spans="1:3" x14ac:dyDescent="0.3">
      <c r="A30" s="76" t="s">
        <v>11965</v>
      </c>
      <c r="B30" s="82" t="s">
        <v>265</v>
      </c>
      <c r="C30" s="76">
        <f>VLOOKUP(GroupVertices[[#This Row],[Vertex]], Vertices[], MATCH("ID", Vertices[#Headers], 0), FALSE)</f>
        <v>122</v>
      </c>
    </row>
    <row r="31" spans="1:3" x14ac:dyDescent="0.3">
      <c r="A31" s="76" t="s">
        <v>11965</v>
      </c>
      <c r="B31" s="82" t="s">
        <v>266</v>
      </c>
      <c r="C31" s="76">
        <f>VLOOKUP(GroupVertices[[#This Row],[Vertex]], Vertices[], MATCH("ID", Vertices[#Headers], 0), FALSE)</f>
        <v>123</v>
      </c>
    </row>
    <row r="32" spans="1:3" x14ac:dyDescent="0.3">
      <c r="A32" s="76" t="s">
        <v>11965</v>
      </c>
      <c r="B32" s="82" t="s">
        <v>270</v>
      </c>
      <c r="C32" s="76">
        <f>VLOOKUP(GroupVertices[[#This Row],[Vertex]], Vertices[], MATCH("ID", Vertices[#Headers], 0), FALSE)</f>
        <v>128</v>
      </c>
    </row>
    <row r="33" spans="1:3" x14ac:dyDescent="0.3">
      <c r="A33" s="76" t="s">
        <v>11965</v>
      </c>
      <c r="B33" s="82" t="s">
        <v>274</v>
      </c>
      <c r="C33" s="76">
        <f>VLOOKUP(GroupVertices[[#This Row],[Vertex]], Vertices[], MATCH("ID", Vertices[#Headers], 0), FALSE)</f>
        <v>132</v>
      </c>
    </row>
    <row r="34" spans="1:3" x14ac:dyDescent="0.3">
      <c r="A34" s="76" t="s">
        <v>11965</v>
      </c>
      <c r="B34" s="82" t="s">
        <v>276</v>
      </c>
      <c r="C34" s="76">
        <f>VLOOKUP(GroupVertices[[#This Row],[Vertex]], Vertices[], MATCH("ID", Vertices[#Headers], 0), FALSE)</f>
        <v>134</v>
      </c>
    </row>
    <row r="35" spans="1:3" x14ac:dyDescent="0.3">
      <c r="A35" s="76" t="s">
        <v>11965</v>
      </c>
      <c r="B35" s="82" t="s">
        <v>279</v>
      </c>
      <c r="C35" s="76">
        <f>VLOOKUP(GroupVertices[[#This Row],[Vertex]], Vertices[], MATCH("ID", Vertices[#Headers], 0), FALSE)</f>
        <v>138</v>
      </c>
    </row>
    <row r="36" spans="1:3" x14ac:dyDescent="0.3">
      <c r="A36" s="76" t="s">
        <v>11965</v>
      </c>
      <c r="B36" s="82" t="s">
        <v>284</v>
      </c>
      <c r="C36" s="76">
        <f>VLOOKUP(GroupVertices[[#This Row],[Vertex]], Vertices[], MATCH("ID", Vertices[#Headers], 0), FALSE)</f>
        <v>144</v>
      </c>
    </row>
    <row r="37" spans="1:3" x14ac:dyDescent="0.3">
      <c r="A37" s="76" t="s">
        <v>11965</v>
      </c>
      <c r="B37" s="82" t="s">
        <v>285</v>
      </c>
      <c r="C37" s="76">
        <f>VLOOKUP(GroupVertices[[#This Row],[Vertex]], Vertices[], MATCH("ID", Vertices[#Headers], 0), FALSE)</f>
        <v>145</v>
      </c>
    </row>
    <row r="38" spans="1:3" x14ac:dyDescent="0.3">
      <c r="A38" s="76" t="s">
        <v>11965</v>
      </c>
      <c r="B38" s="82" t="s">
        <v>288</v>
      </c>
      <c r="C38" s="76">
        <f>VLOOKUP(GroupVertices[[#This Row],[Vertex]], Vertices[], MATCH("ID", Vertices[#Headers], 0), FALSE)</f>
        <v>148</v>
      </c>
    </row>
    <row r="39" spans="1:3" x14ac:dyDescent="0.3">
      <c r="A39" s="76" t="s">
        <v>11965</v>
      </c>
      <c r="B39" s="82" t="s">
        <v>290</v>
      </c>
      <c r="C39" s="76">
        <f>VLOOKUP(GroupVertices[[#This Row],[Vertex]], Vertices[], MATCH("ID", Vertices[#Headers], 0), FALSE)</f>
        <v>150</v>
      </c>
    </row>
    <row r="40" spans="1:3" x14ac:dyDescent="0.3">
      <c r="A40" s="76" t="s">
        <v>11965</v>
      </c>
      <c r="B40" s="82" t="s">
        <v>291</v>
      </c>
      <c r="C40" s="76">
        <f>VLOOKUP(GroupVertices[[#This Row],[Vertex]], Vertices[], MATCH("ID", Vertices[#Headers], 0), FALSE)</f>
        <v>151</v>
      </c>
    </row>
    <row r="41" spans="1:3" x14ac:dyDescent="0.3">
      <c r="A41" s="76" t="s">
        <v>11965</v>
      </c>
      <c r="B41" s="82" t="s">
        <v>292</v>
      </c>
      <c r="C41" s="76">
        <f>VLOOKUP(GroupVertices[[#This Row],[Vertex]], Vertices[], MATCH("ID", Vertices[#Headers], 0), FALSE)</f>
        <v>152</v>
      </c>
    </row>
    <row r="42" spans="1:3" x14ac:dyDescent="0.3">
      <c r="A42" s="76" t="s">
        <v>11965</v>
      </c>
      <c r="B42" s="82" t="s">
        <v>293</v>
      </c>
      <c r="C42" s="76">
        <f>VLOOKUP(GroupVertices[[#This Row],[Vertex]], Vertices[], MATCH("ID", Vertices[#Headers], 0), FALSE)</f>
        <v>153</v>
      </c>
    </row>
    <row r="43" spans="1:3" x14ac:dyDescent="0.3">
      <c r="A43" s="76" t="s">
        <v>11965</v>
      </c>
      <c r="B43" s="82" t="s">
        <v>295</v>
      </c>
      <c r="C43" s="76">
        <f>VLOOKUP(GroupVertices[[#This Row],[Vertex]], Vertices[], MATCH("ID", Vertices[#Headers], 0), FALSE)</f>
        <v>156</v>
      </c>
    </row>
    <row r="44" spans="1:3" x14ac:dyDescent="0.3">
      <c r="A44" s="76" t="s">
        <v>11965</v>
      </c>
      <c r="B44" s="82" t="s">
        <v>296</v>
      </c>
      <c r="C44" s="76">
        <f>VLOOKUP(GroupVertices[[#This Row],[Vertex]], Vertices[], MATCH("ID", Vertices[#Headers], 0), FALSE)</f>
        <v>157</v>
      </c>
    </row>
    <row r="45" spans="1:3" x14ac:dyDescent="0.3">
      <c r="A45" s="76" t="s">
        <v>11965</v>
      </c>
      <c r="B45" s="82" t="s">
        <v>298</v>
      </c>
      <c r="C45" s="76">
        <f>VLOOKUP(GroupVertices[[#This Row],[Vertex]], Vertices[], MATCH("ID", Vertices[#Headers], 0), FALSE)</f>
        <v>160</v>
      </c>
    </row>
    <row r="46" spans="1:3" x14ac:dyDescent="0.3">
      <c r="A46" s="76" t="s">
        <v>11965</v>
      </c>
      <c r="B46" s="82" t="s">
        <v>299</v>
      </c>
      <c r="C46" s="76">
        <f>VLOOKUP(GroupVertices[[#This Row],[Vertex]], Vertices[], MATCH("ID", Vertices[#Headers], 0), FALSE)</f>
        <v>161</v>
      </c>
    </row>
    <row r="47" spans="1:3" x14ac:dyDescent="0.3">
      <c r="A47" s="76" t="s">
        <v>11965</v>
      </c>
      <c r="B47" s="82" t="s">
        <v>301</v>
      </c>
      <c r="C47" s="76">
        <f>VLOOKUP(GroupVertices[[#This Row],[Vertex]], Vertices[], MATCH("ID", Vertices[#Headers], 0), FALSE)</f>
        <v>164</v>
      </c>
    </row>
    <row r="48" spans="1:3" x14ac:dyDescent="0.3">
      <c r="A48" s="76" t="s">
        <v>11965</v>
      </c>
      <c r="B48" s="82" t="s">
        <v>303</v>
      </c>
      <c r="C48" s="76">
        <f>VLOOKUP(GroupVertices[[#This Row],[Vertex]], Vertices[], MATCH("ID", Vertices[#Headers], 0), FALSE)</f>
        <v>167</v>
      </c>
    </row>
    <row r="49" spans="1:3" x14ac:dyDescent="0.3">
      <c r="A49" s="76" t="s">
        <v>11965</v>
      </c>
      <c r="B49" s="82" t="s">
        <v>306</v>
      </c>
      <c r="C49" s="76">
        <f>VLOOKUP(GroupVertices[[#This Row],[Vertex]], Vertices[], MATCH("ID", Vertices[#Headers], 0), FALSE)</f>
        <v>171</v>
      </c>
    </row>
    <row r="50" spans="1:3" x14ac:dyDescent="0.3">
      <c r="A50" s="76" t="s">
        <v>11965</v>
      </c>
      <c r="B50" s="82" t="s">
        <v>309</v>
      </c>
      <c r="C50" s="76">
        <f>VLOOKUP(GroupVertices[[#This Row],[Vertex]], Vertices[], MATCH("ID", Vertices[#Headers], 0), FALSE)</f>
        <v>175</v>
      </c>
    </row>
    <row r="51" spans="1:3" x14ac:dyDescent="0.3">
      <c r="A51" s="76" t="s">
        <v>11965</v>
      </c>
      <c r="B51" s="82" t="s">
        <v>310</v>
      </c>
      <c r="C51" s="76">
        <f>VLOOKUP(GroupVertices[[#This Row],[Vertex]], Vertices[], MATCH("ID", Vertices[#Headers], 0), FALSE)</f>
        <v>176</v>
      </c>
    </row>
    <row r="52" spans="1:3" x14ac:dyDescent="0.3">
      <c r="A52" s="76" t="s">
        <v>11965</v>
      </c>
      <c r="B52" s="82" t="s">
        <v>312</v>
      </c>
      <c r="C52" s="76">
        <f>VLOOKUP(GroupVertices[[#This Row],[Vertex]], Vertices[], MATCH("ID", Vertices[#Headers], 0), FALSE)</f>
        <v>179</v>
      </c>
    </row>
    <row r="53" spans="1:3" x14ac:dyDescent="0.3">
      <c r="A53" s="76" t="s">
        <v>11965</v>
      </c>
      <c r="B53" s="82" t="s">
        <v>315</v>
      </c>
      <c r="C53" s="76">
        <f>VLOOKUP(GroupVertices[[#This Row],[Vertex]], Vertices[], MATCH("ID", Vertices[#Headers], 0), FALSE)</f>
        <v>183</v>
      </c>
    </row>
    <row r="54" spans="1:3" x14ac:dyDescent="0.3">
      <c r="A54" s="76" t="s">
        <v>11965</v>
      </c>
      <c r="B54" s="82" t="s">
        <v>318</v>
      </c>
      <c r="C54" s="76">
        <f>VLOOKUP(GroupVertices[[#This Row],[Vertex]], Vertices[], MATCH("ID", Vertices[#Headers], 0), FALSE)</f>
        <v>187</v>
      </c>
    </row>
    <row r="55" spans="1:3" x14ac:dyDescent="0.3">
      <c r="A55" s="76" t="s">
        <v>11965</v>
      </c>
      <c r="B55" s="82" t="s">
        <v>319</v>
      </c>
      <c r="C55" s="76">
        <f>VLOOKUP(GroupVertices[[#This Row],[Vertex]], Vertices[], MATCH("ID", Vertices[#Headers], 0), FALSE)</f>
        <v>188</v>
      </c>
    </row>
    <row r="56" spans="1:3" x14ac:dyDescent="0.3">
      <c r="A56" s="76" t="s">
        <v>11965</v>
      </c>
      <c r="B56" s="82" t="s">
        <v>323</v>
      </c>
      <c r="C56" s="76">
        <f>VLOOKUP(GroupVertices[[#This Row],[Vertex]], Vertices[], MATCH("ID", Vertices[#Headers], 0), FALSE)</f>
        <v>192</v>
      </c>
    </row>
    <row r="57" spans="1:3" x14ac:dyDescent="0.3">
      <c r="A57" s="76" t="s">
        <v>11965</v>
      </c>
      <c r="B57" s="82" t="s">
        <v>328</v>
      </c>
      <c r="C57" s="76">
        <f>VLOOKUP(GroupVertices[[#This Row],[Vertex]], Vertices[], MATCH("ID", Vertices[#Headers], 0), FALSE)</f>
        <v>200</v>
      </c>
    </row>
    <row r="58" spans="1:3" x14ac:dyDescent="0.3">
      <c r="A58" s="76" t="s">
        <v>11965</v>
      </c>
      <c r="B58" s="82" t="s">
        <v>334</v>
      </c>
      <c r="C58" s="76">
        <f>VLOOKUP(GroupVertices[[#This Row],[Vertex]], Vertices[], MATCH("ID", Vertices[#Headers], 0), FALSE)</f>
        <v>207</v>
      </c>
    </row>
    <row r="59" spans="1:3" x14ac:dyDescent="0.3">
      <c r="A59" s="76" t="s">
        <v>11965</v>
      </c>
      <c r="B59" s="82" t="s">
        <v>336</v>
      </c>
      <c r="C59" s="76">
        <f>VLOOKUP(GroupVertices[[#This Row],[Vertex]], Vertices[], MATCH("ID", Vertices[#Headers], 0), FALSE)</f>
        <v>210</v>
      </c>
    </row>
    <row r="60" spans="1:3" x14ac:dyDescent="0.3">
      <c r="A60" s="76" t="s">
        <v>11965</v>
      </c>
      <c r="B60" s="82" t="s">
        <v>337</v>
      </c>
      <c r="C60" s="76">
        <f>VLOOKUP(GroupVertices[[#This Row],[Vertex]], Vertices[], MATCH("ID", Vertices[#Headers], 0), FALSE)</f>
        <v>211</v>
      </c>
    </row>
    <row r="61" spans="1:3" x14ac:dyDescent="0.3">
      <c r="A61" s="76" t="s">
        <v>11965</v>
      </c>
      <c r="B61" s="82" t="s">
        <v>338</v>
      </c>
      <c r="C61" s="76">
        <f>VLOOKUP(GroupVertices[[#This Row],[Vertex]], Vertices[], MATCH("ID", Vertices[#Headers], 0), FALSE)</f>
        <v>212</v>
      </c>
    </row>
    <row r="62" spans="1:3" x14ac:dyDescent="0.3">
      <c r="A62" s="76" t="s">
        <v>11965</v>
      </c>
      <c r="B62" s="82" t="s">
        <v>344</v>
      </c>
      <c r="C62" s="76">
        <f>VLOOKUP(GroupVertices[[#This Row],[Vertex]], Vertices[], MATCH("ID", Vertices[#Headers], 0), FALSE)</f>
        <v>219</v>
      </c>
    </row>
    <row r="63" spans="1:3" x14ac:dyDescent="0.3">
      <c r="A63" s="76" t="s">
        <v>11965</v>
      </c>
      <c r="B63" s="82" t="s">
        <v>352</v>
      </c>
      <c r="C63" s="76">
        <f>VLOOKUP(GroupVertices[[#This Row],[Vertex]], Vertices[], MATCH("ID", Vertices[#Headers], 0), FALSE)</f>
        <v>229</v>
      </c>
    </row>
    <row r="64" spans="1:3" x14ac:dyDescent="0.3">
      <c r="A64" s="76" t="s">
        <v>11965</v>
      </c>
      <c r="B64" s="82" t="s">
        <v>356</v>
      </c>
      <c r="C64" s="76">
        <f>VLOOKUP(GroupVertices[[#This Row],[Vertex]], Vertices[], MATCH("ID", Vertices[#Headers], 0), FALSE)</f>
        <v>234</v>
      </c>
    </row>
    <row r="65" spans="1:3" x14ac:dyDescent="0.3">
      <c r="A65" s="76" t="s">
        <v>11965</v>
      </c>
      <c r="B65" s="82" t="s">
        <v>357</v>
      </c>
      <c r="C65" s="76">
        <f>VLOOKUP(GroupVertices[[#This Row],[Vertex]], Vertices[], MATCH("ID", Vertices[#Headers], 0), FALSE)</f>
        <v>235</v>
      </c>
    </row>
    <row r="66" spans="1:3" x14ac:dyDescent="0.3">
      <c r="A66" s="76" t="s">
        <v>11965</v>
      </c>
      <c r="B66" s="82" t="s">
        <v>358</v>
      </c>
      <c r="C66" s="76">
        <f>VLOOKUP(GroupVertices[[#This Row],[Vertex]], Vertices[], MATCH("ID", Vertices[#Headers], 0), FALSE)</f>
        <v>236</v>
      </c>
    </row>
    <row r="67" spans="1:3" x14ac:dyDescent="0.3">
      <c r="A67" s="76" t="s">
        <v>11965</v>
      </c>
      <c r="B67" s="82" t="s">
        <v>362</v>
      </c>
      <c r="C67" s="76">
        <f>VLOOKUP(GroupVertices[[#This Row],[Vertex]], Vertices[], MATCH("ID", Vertices[#Headers], 0), FALSE)</f>
        <v>241</v>
      </c>
    </row>
    <row r="68" spans="1:3" x14ac:dyDescent="0.3">
      <c r="A68" s="76" t="s">
        <v>11965</v>
      </c>
      <c r="B68" s="82" t="s">
        <v>365</v>
      </c>
      <c r="C68" s="76">
        <f>VLOOKUP(GroupVertices[[#This Row],[Vertex]], Vertices[], MATCH("ID", Vertices[#Headers], 0), FALSE)</f>
        <v>246</v>
      </c>
    </row>
    <row r="69" spans="1:3" x14ac:dyDescent="0.3">
      <c r="A69" s="76" t="s">
        <v>11965</v>
      </c>
      <c r="B69" s="82" t="s">
        <v>369</v>
      </c>
      <c r="C69" s="76">
        <f>VLOOKUP(GroupVertices[[#This Row],[Vertex]], Vertices[], MATCH("ID", Vertices[#Headers], 0), FALSE)</f>
        <v>255</v>
      </c>
    </row>
    <row r="70" spans="1:3" x14ac:dyDescent="0.3">
      <c r="A70" s="76" t="s">
        <v>11965</v>
      </c>
      <c r="B70" s="82" t="s">
        <v>371</v>
      </c>
      <c r="C70" s="76">
        <f>VLOOKUP(GroupVertices[[#This Row],[Vertex]], Vertices[], MATCH("ID", Vertices[#Headers], 0), FALSE)</f>
        <v>257</v>
      </c>
    </row>
    <row r="71" spans="1:3" x14ac:dyDescent="0.3">
      <c r="A71" s="76" t="s">
        <v>11965</v>
      </c>
      <c r="B71" s="82" t="s">
        <v>373</v>
      </c>
      <c r="C71" s="76">
        <f>VLOOKUP(GroupVertices[[#This Row],[Vertex]], Vertices[], MATCH("ID", Vertices[#Headers], 0), FALSE)</f>
        <v>260</v>
      </c>
    </row>
    <row r="72" spans="1:3" x14ac:dyDescent="0.3">
      <c r="A72" s="76" t="s">
        <v>11965</v>
      </c>
      <c r="B72" s="82" t="s">
        <v>374</v>
      </c>
      <c r="C72" s="76">
        <f>VLOOKUP(GroupVertices[[#This Row],[Vertex]], Vertices[], MATCH("ID", Vertices[#Headers], 0), FALSE)</f>
        <v>261</v>
      </c>
    </row>
    <row r="73" spans="1:3" x14ac:dyDescent="0.3">
      <c r="A73" s="76" t="s">
        <v>11965</v>
      </c>
      <c r="B73" s="82" t="s">
        <v>375</v>
      </c>
      <c r="C73" s="76">
        <f>VLOOKUP(GroupVertices[[#This Row],[Vertex]], Vertices[], MATCH("ID", Vertices[#Headers], 0), FALSE)</f>
        <v>262</v>
      </c>
    </row>
    <row r="74" spans="1:3" x14ac:dyDescent="0.3">
      <c r="A74" s="76" t="s">
        <v>11965</v>
      </c>
      <c r="B74" s="82" t="s">
        <v>377</v>
      </c>
      <c r="C74" s="76">
        <f>VLOOKUP(GroupVertices[[#This Row],[Vertex]], Vertices[], MATCH("ID", Vertices[#Headers], 0), FALSE)</f>
        <v>265</v>
      </c>
    </row>
    <row r="75" spans="1:3" x14ac:dyDescent="0.3">
      <c r="A75" s="76" t="s">
        <v>11965</v>
      </c>
      <c r="B75" s="82" t="s">
        <v>379</v>
      </c>
      <c r="C75" s="76">
        <f>VLOOKUP(GroupVertices[[#This Row],[Vertex]], Vertices[], MATCH("ID", Vertices[#Headers], 0), FALSE)</f>
        <v>267</v>
      </c>
    </row>
    <row r="76" spans="1:3" x14ac:dyDescent="0.3">
      <c r="A76" s="76" t="s">
        <v>11965</v>
      </c>
      <c r="B76" s="82" t="s">
        <v>381</v>
      </c>
      <c r="C76" s="76">
        <f>VLOOKUP(GroupVertices[[#This Row],[Vertex]], Vertices[], MATCH("ID", Vertices[#Headers], 0), FALSE)</f>
        <v>271</v>
      </c>
    </row>
    <row r="77" spans="1:3" x14ac:dyDescent="0.3">
      <c r="A77" s="76" t="s">
        <v>11965</v>
      </c>
      <c r="B77" s="82" t="s">
        <v>382</v>
      </c>
      <c r="C77" s="76">
        <f>VLOOKUP(GroupVertices[[#This Row],[Vertex]], Vertices[], MATCH("ID", Vertices[#Headers], 0), FALSE)</f>
        <v>272</v>
      </c>
    </row>
    <row r="78" spans="1:3" x14ac:dyDescent="0.3">
      <c r="A78" s="76" t="s">
        <v>11965</v>
      </c>
      <c r="B78" s="82" t="s">
        <v>384</v>
      </c>
      <c r="C78" s="76">
        <f>VLOOKUP(GroupVertices[[#This Row],[Vertex]], Vertices[], MATCH("ID", Vertices[#Headers], 0), FALSE)</f>
        <v>275</v>
      </c>
    </row>
    <row r="79" spans="1:3" x14ac:dyDescent="0.3">
      <c r="A79" s="76" t="s">
        <v>11965</v>
      </c>
      <c r="B79" s="82" t="s">
        <v>387</v>
      </c>
      <c r="C79" s="76">
        <f>VLOOKUP(GroupVertices[[#This Row],[Vertex]], Vertices[], MATCH("ID", Vertices[#Headers], 0), FALSE)</f>
        <v>277</v>
      </c>
    </row>
    <row r="80" spans="1:3" x14ac:dyDescent="0.3">
      <c r="A80" s="76" t="s">
        <v>11965</v>
      </c>
      <c r="B80" s="82" t="s">
        <v>389</v>
      </c>
      <c r="C80" s="76">
        <f>VLOOKUP(GroupVertices[[#This Row],[Vertex]], Vertices[], MATCH("ID", Vertices[#Headers], 0), FALSE)</f>
        <v>281</v>
      </c>
    </row>
    <row r="81" spans="1:3" x14ac:dyDescent="0.3">
      <c r="A81" s="76" t="s">
        <v>11965</v>
      </c>
      <c r="B81" s="82" t="s">
        <v>391</v>
      </c>
      <c r="C81" s="76">
        <f>VLOOKUP(GroupVertices[[#This Row],[Vertex]], Vertices[], MATCH("ID", Vertices[#Headers], 0), FALSE)</f>
        <v>283</v>
      </c>
    </row>
    <row r="82" spans="1:3" x14ac:dyDescent="0.3">
      <c r="A82" s="76" t="s">
        <v>11965</v>
      </c>
      <c r="B82" s="82" t="s">
        <v>392</v>
      </c>
      <c r="C82" s="76">
        <f>VLOOKUP(GroupVertices[[#This Row],[Vertex]], Vertices[], MATCH("ID", Vertices[#Headers], 0), FALSE)</f>
        <v>284</v>
      </c>
    </row>
    <row r="83" spans="1:3" x14ac:dyDescent="0.3">
      <c r="A83" s="76" t="s">
        <v>11965</v>
      </c>
      <c r="B83" s="82" t="s">
        <v>394</v>
      </c>
      <c r="C83" s="76">
        <f>VLOOKUP(GroupVertices[[#This Row],[Vertex]], Vertices[], MATCH("ID", Vertices[#Headers], 0), FALSE)</f>
        <v>286</v>
      </c>
    </row>
    <row r="84" spans="1:3" x14ac:dyDescent="0.3">
      <c r="A84" s="76" t="s">
        <v>11965</v>
      </c>
      <c r="B84" s="82" t="s">
        <v>398</v>
      </c>
      <c r="C84" s="76">
        <f>VLOOKUP(GroupVertices[[#This Row],[Vertex]], Vertices[], MATCH("ID", Vertices[#Headers], 0), FALSE)</f>
        <v>292</v>
      </c>
    </row>
    <row r="85" spans="1:3" x14ac:dyDescent="0.3">
      <c r="A85" s="76" t="s">
        <v>11965</v>
      </c>
      <c r="B85" s="82" t="s">
        <v>400</v>
      </c>
      <c r="C85" s="76">
        <f>VLOOKUP(GroupVertices[[#This Row],[Vertex]], Vertices[], MATCH("ID", Vertices[#Headers], 0), FALSE)</f>
        <v>294</v>
      </c>
    </row>
    <row r="86" spans="1:3" x14ac:dyDescent="0.3">
      <c r="A86" s="76" t="s">
        <v>11965</v>
      </c>
      <c r="B86" s="82" t="s">
        <v>401</v>
      </c>
      <c r="C86" s="76">
        <f>VLOOKUP(GroupVertices[[#This Row],[Vertex]], Vertices[], MATCH("ID", Vertices[#Headers], 0), FALSE)</f>
        <v>295</v>
      </c>
    </row>
    <row r="87" spans="1:3" x14ac:dyDescent="0.3">
      <c r="A87" s="76" t="s">
        <v>11965</v>
      </c>
      <c r="B87" s="82" t="s">
        <v>402</v>
      </c>
      <c r="C87" s="76">
        <f>VLOOKUP(GroupVertices[[#This Row],[Vertex]], Vertices[], MATCH("ID", Vertices[#Headers], 0), FALSE)</f>
        <v>296</v>
      </c>
    </row>
    <row r="88" spans="1:3" x14ac:dyDescent="0.3">
      <c r="A88" s="76" t="s">
        <v>11965</v>
      </c>
      <c r="B88" s="82" t="s">
        <v>403</v>
      </c>
      <c r="C88" s="76">
        <f>VLOOKUP(GroupVertices[[#This Row],[Vertex]], Vertices[], MATCH("ID", Vertices[#Headers], 0), FALSE)</f>
        <v>297</v>
      </c>
    </row>
    <row r="89" spans="1:3" x14ac:dyDescent="0.3">
      <c r="A89" s="76" t="s">
        <v>11965</v>
      </c>
      <c r="B89" s="82" t="s">
        <v>404</v>
      </c>
      <c r="C89" s="76">
        <f>VLOOKUP(GroupVertices[[#This Row],[Vertex]], Vertices[], MATCH("ID", Vertices[#Headers], 0), FALSE)</f>
        <v>298</v>
      </c>
    </row>
    <row r="90" spans="1:3" x14ac:dyDescent="0.3">
      <c r="A90" s="76" t="s">
        <v>11965</v>
      </c>
      <c r="B90" s="82" t="s">
        <v>406</v>
      </c>
      <c r="C90" s="76">
        <f>VLOOKUP(GroupVertices[[#This Row],[Vertex]], Vertices[], MATCH("ID", Vertices[#Headers], 0), FALSE)</f>
        <v>301</v>
      </c>
    </row>
    <row r="91" spans="1:3" x14ac:dyDescent="0.3">
      <c r="A91" s="76" t="s">
        <v>11965</v>
      </c>
      <c r="B91" s="82" t="s">
        <v>413</v>
      </c>
      <c r="C91" s="76">
        <f>VLOOKUP(GroupVertices[[#This Row],[Vertex]], Vertices[], MATCH("ID", Vertices[#Headers], 0), FALSE)</f>
        <v>313</v>
      </c>
    </row>
    <row r="92" spans="1:3" x14ac:dyDescent="0.3">
      <c r="A92" s="76" t="s">
        <v>11965</v>
      </c>
      <c r="B92" s="82" t="s">
        <v>414</v>
      </c>
      <c r="C92" s="76">
        <f>VLOOKUP(GroupVertices[[#This Row],[Vertex]], Vertices[], MATCH("ID", Vertices[#Headers], 0), FALSE)</f>
        <v>314</v>
      </c>
    </row>
    <row r="93" spans="1:3" x14ac:dyDescent="0.3">
      <c r="A93" s="76" t="s">
        <v>11965</v>
      </c>
      <c r="B93" s="82" t="s">
        <v>417</v>
      </c>
      <c r="C93" s="76">
        <f>VLOOKUP(GroupVertices[[#This Row],[Vertex]], Vertices[], MATCH("ID", Vertices[#Headers], 0), FALSE)</f>
        <v>319</v>
      </c>
    </row>
    <row r="94" spans="1:3" x14ac:dyDescent="0.3">
      <c r="A94" s="76" t="s">
        <v>11965</v>
      </c>
      <c r="B94" s="82" t="s">
        <v>418</v>
      </c>
      <c r="C94" s="76">
        <f>VLOOKUP(GroupVertices[[#This Row],[Vertex]], Vertices[], MATCH("ID", Vertices[#Headers], 0), FALSE)</f>
        <v>320</v>
      </c>
    </row>
    <row r="95" spans="1:3" x14ac:dyDescent="0.3">
      <c r="A95" s="76" t="s">
        <v>11965</v>
      </c>
      <c r="B95" s="82" t="s">
        <v>420</v>
      </c>
      <c r="C95" s="76">
        <f>VLOOKUP(GroupVertices[[#This Row],[Vertex]], Vertices[], MATCH("ID", Vertices[#Headers], 0), FALSE)</f>
        <v>323</v>
      </c>
    </row>
    <row r="96" spans="1:3" x14ac:dyDescent="0.3">
      <c r="A96" s="76" t="s">
        <v>11965</v>
      </c>
      <c r="B96" s="82" t="s">
        <v>421</v>
      </c>
      <c r="C96" s="76">
        <f>VLOOKUP(GroupVertices[[#This Row],[Vertex]], Vertices[], MATCH("ID", Vertices[#Headers], 0), FALSE)</f>
        <v>324</v>
      </c>
    </row>
    <row r="97" spans="1:3" x14ac:dyDescent="0.3">
      <c r="A97" s="76" t="s">
        <v>11965</v>
      </c>
      <c r="B97" s="82" t="s">
        <v>422</v>
      </c>
      <c r="C97" s="76">
        <f>VLOOKUP(GroupVertices[[#This Row],[Vertex]], Vertices[], MATCH("ID", Vertices[#Headers], 0), FALSE)</f>
        <v>325</v>
      </c>
    </row>
    <row r="98" spans="1:3" x14ac:dyDescent="0.3">
      <c r="A98" s="76" t="s">
        <v>11965</v>
      </c>
      <c r="B98" s="82" t="s">
        <v>423</v>
      </c>
      <c r="C98" s="76">
        <f>VLOOKUP(GroupVertices[[#This Row],[Vertex]], Vertices[], MATCH("ID", Vertices[#Headers], 0), FALSE)</f>
        <v>326</v>
      </c>
    </row>
    <row r="99" spans="1:3" x14ac:dyDescent="0.3">
      <c r="A99" s="76" t="s">
        <v>11965</v>
      </c>
      <c r="B99" s="82" t="s">
        <v>424</v>
      </c>
      <c r="C99" s="76">
        <f>VLOOKUP(GroupVertices[[#This Row],[Vertex]], Vertices[], MATCH("ID", Vertices[#Headers], 0), FALSE)</f>
        <v>327</v>
      </c>
    </row>
    <row r="100" spans="1:3" x14ac:dyDescent="0.3">
      <c r="A100" s="76" t="s">
        <v>11965</v>
      </c>
      <c r="B100" s="82" t="s">
        <v>429</v>
      </c>
      <c r="C100" s="76">
        <f>VLOOKUP(GroupVertices[[#This Row],[Vertex]], Vertices[], MATCH("ID", Vertices[#Headers], 0), FALSE)</f>
        <v>333</v>
      </c>
    </row>
    <row r="101" spans="1:3" x14ac:dyDescent="0.3">
      <c r="A101" s="76" t="s">
        <v>11965</v>
      </c>
      <c r="B101" s="82" t="s">
        <v>434</v>
      </c>
      <c r="C101" s="76">
        <f>VLOOKUP(GroupVertices[[#This Row],[Vertex]], Vertices[], MATCH("ID", Vertices[#Headers], 0), FALSE)</f>
        <v>340</v>
      </c>
    </row>
    <row r="102" spans="1:3" x14ac:dyDescent="0.3">
      <c r="A102" s="76" t="s">
        <v>11965</v>
      </c>
      <c r="B102" s="82" t="s">
        <v>435</v>
      </c>
      <c r="C102" s="76">
        <f>VLOOKUP(GroupVertices[[#This Row],[Vertex]], Vertices[], MATCH("ID", Vertices[#Headers], 0), FALSE)</f>
        <v>341</v>
      </c>
    </row>
    <row r="103" spans="1:3" x14ac:dyDescent="0.3">
      <c r="A103" s="76" t="s">
        <v>11965</v>
      </c>
      <c r="B103" s="82" t="s">
        <v>437</v>
      </c>
      <c r="C103" s="76">
        <f>VLOOKUP(GroupVertices[[#This Row],[Vertex]], Vertices[], MATCH("ID", Vertices[#Headers], 0), FALSE)</f>
        <v>343</v>
      </c>
    </row>
    <row r="104" spans="1:3" x14ac:dyDescent="0.3">
      <c r="A104" s="76" t="s">
        <v>11965</v>
      </c>
      <c r="B104" s="82" t="s">
        <v>438</v>
      </c>
      <c r="C104" s="76">
        <f>VLOOKUP(GroupVertices[[#This Row],[Vertex]], Vertices[], MATCH("ID", Vertices[#Headers], 0), FALSE)</f>
        <v>344</v>
      </c>
    </row>
    <row r="105" spans="1:3" x14ac:dyDescent="0.3">
      <c r="A105" s="76" t="s">
        <v>11965</v>
      </c>
      <c r="B105" s="82" t="s">
        <v>442</v>
      </c>
      <c r="C105" s="76">
        <f>VLOOKUP(GroupVertices[[#This Row],[Vertex]], Vertices[], MATCH("ID", Vertices[#Headers], 0), FALSE)</f>
        <v>347</v>
      </c>
    </row>
    <row r="106" spans="1:3" x14ac:dyDescent="0.3">
      <c r="A106" s="76" t="s">
        <v>11965</v>
      </c>
      <c r="B106" s="82" t="s">
        <v>448</v>
      </c>
      <c r="C106" s="76">
        <f>VLOOKUP(GroupVertices[[#This Row],[Vertex]], Vertices[], MATCH("ID", Vertices[#Headers], 0), FALSE)</f>
        <v>356</v>
      </c>
    </row>
    <row r="107" spans="1:3" x14ac:dyDescent="0.3">
      <c r="A107" s="76" t="s">
        <v>11965</v>
      </c>
      <c r="B107" s="82" t="s">
        <v>450</v>
      </c>
      <c r="C107" s="76">
        <f>VLOOKUP(GroupVertices[[#This Row],[Vertex]], Vertices[], MATCH("ID", Vertices[#Headers], 0), FALSE)</f>
        <v>359</v>
      </c>
    </row>
    <row r="108" spans="1:3" x14ac:dyDescent="0.3">
      <c r="A108" s="76" t="s">
        <v>11965</v>
      </c>
      <c r="B108" s="82" t="s">
        <v>453</v>
      </c>
      <c r="C108" s="76">
        <f>VLOOKUP(GroupVertices[[#This Row],[Vertex]], Vertices[], MATCH("ID", Vertices[#Headers], 0), FALSE)</f>
        <v>362</v>
      </c>
    </row>
    <row r="109" spans="1:3" x14ac:dyDescent="0.3">
      <c r="A109" s="76" t="s">
        <v>11965</v>
      </c>
      <c r="B109" s="82" t="s">
        <v>454</v>
      </c>
      <c r="C109" s="76">
        <f>VLOOKUP(GroupVertices[[#This Row],[Vertex]], Vertices[], MATCH("ID", Vertices[#Headers], 0), FALSE)</f>
        <v>363</v>
      </c>
    </row>
    <row r="110" spans="1:3" x14ac:dyDescent="0.3">
      <c r="A110" s="76" t="s">
        <v>11965</v>
      </c>
      <c r="B110" s="82" t="s">
        <v>458</v>
      </c>
      <c r="C110" s="76">
        <f>VLOOKUP(GroupVertices[[#This Row],[Vertex]], Vertices[], MATCH("ID", Vertices[#Headers], 0), FALSE)</f>
        <v>369</v>
      </c>
    </row>
    <row r="111" spans="1:3" x14ac:dyDescent="0.3">
      <c r="A111" s="76" t="s">
        <v>11965</v>
      </c>
      <c r="B111" s="82" t="s">
        <v>461</v>
      </c>
      <c r="C111" s="76">
        <f>VLOOKUP(GroupVertices[[#This Row],[Vertex]], Vertices[], MATCH("ID", Vertices[#Headers], 0), FALSE)</f>
        <v>373</v>
      </c>
    </row>
    <row r="112" spans="1:3" x14ac:dyDescent="0.3">
      <c r="A112" s="76" t="s">
        <v>11965</v>
      </c>
      <c r="B112" s="82" t="s">
        <v>463</v>
      </c>
      <c r="C112" s="76">
        <f>VLOOKUP(GroupVertices[[#This Row],[Vertex]], Vertices[], MATCH("ID", Vertices[#Headers], 0), FALSE)</f>
        <v>375</v>
      </c>
    </row>
    <row r="113" spans="1:3" x14ac:dyDescent="0.3">
      <c r="A113" s="76" t="s">
        <v>11965</v>
      </c>
      <c r="B113" s="82" t="s">
        <v>465</v>
      </c>
      <c r="C113" s="76">
        <f>VLOOKUP(GroupVertices[[#This Row],[Vertex]], Vertices[], MATCH("ID", Vertices[#Headers], 0), FALSE)</f>
        <v>378</v>
      </c>
    </row>
    <row r="114" spans="1:3" x14ac:dyDescent="0.3">
      <c r="A114" s="76" t="s">
        <v>11965</v>
      </c>
      <c r="B114" s="82" t="s">
        <v>466</v>
      </c>
      <c r="C114" s="76">
        <f>VLOOKUP(GroupVertices[[#This Row],[Vertex]], Vertices[], MATCH("ID", Vertices[#Headers], 0), FALSE)</f>
        <v>379</v>
      </c>
    </row>
    <row r="115" spans="1:3" x14ac:dyDescent="0.3">
      <c r="A115" s="76" t="s">
        <v>11965</v>
      </c>
      <c r="B115" s="82" t="s">
        <v>468</v>
      </c>
      <c r="C115" s="76">
        <f>VLOOKUP(GroupVertices[[#This Row],[Vertex]], Vertices[], MATCH("ID", Vertices[#Headers], 0), FALSE)</f>
        <v>384</v>
      </c>
    </row>
    <row r="116" spans="1:3" x14ac:dyDescent="0.3">
      <c r="A116" s="76" t="s">
        <v>11965</v>
      </c>
      <c r="B116" s="82" t="s">
        <v>469</v>
      </c>
      <c r="C116" s="76">
        <f>VLOOKUP(GroupVertices[[#This Row],[Vertex]], Vertices[], MATCH("ID", Vertices[#Headers], 0), FALSE)</f>
        <v>385</v>
      </c>
    </row>
    <row r="117" spans="1:3" x14ac:dyDescent="0.3">
      <c r="A117" s="76" t="s">
        <v>11965</v>
      </c>
      <c r="B117" s="82" t="s">
        <v>470</v>
      </c>
      <c r="C117" s="76">
        <f>VLOOKUP(GroupVertices[[#This Row],[Vertex]], Vertices[], MATCH("ID", Vertices[#Headers], 0), FALSE)</f>
        <v>386</v>
      </c>
    </row>
    <row r="118" spans="1:3" x14ac:dyDescent="0.3">
      <c r="A118" s="76" t="s">
        <v>11965</v>
      </c>
      <c r="B118" s="82" t="s">
        <v>471</v>
      </c>
      <c r="C118" s="76">
        <f>VLOOKUP(GroupVertices[[#This Row],[Vertex]], Vertices[], MATCH("ID", Vertices[#Headers], 0), FALSE)</f>
        <v>387</v>
      </c>
    </row>
    <row r="119" spans="1:3" x14ac:dyDescent="0.3">
      <c r="A119" s="76" t="s">
        <v>11965</v>
      </c>
      <c r="B119" s="82" t="s">
        <v>473</v>
      </c>
      <c r="C119" s="76">
        <f>VLOOKUP(GroupVertices[[#This Row],[Vertex]], Vertices[], MATCH("ID", Vertices[#Headers], 0), FALSE)</f>
        <v>390</v>
      </c>
    </row>
    <row r="120" spans="1:3" x14ac:dyDescent="0.3">
      <c r="A120" s="76" t="s">
        <v>11965</v>
      </c>
      <c r="B120" s="82" t="s">
        <v>478</v>
      </c>
      <c r="C120" s="76">
        <f>VLOOKUP(GroupVertices[[#This Row],[Vertex]], Vertices[], MATCH("ID", Vertices[#Headers], 0), FALSE)</f>
        <v>395</v>
      </c>
    </row>
    <row r="121" spans="1:3" x14ac:dyDescent="0.3">
      <c r="A121" s="76" t="s">
        <v>11965</v>
      </c>
      <c r="B121" s="82" t="s">
        <v>479</v>
      </c>
      <c r="C121" s="76">
        <f>VLOOKUP(GroupVertices[[#This Row],[Vertex]], Vertices[], MATCH("ID", Vertices[#Headers], 0), FALSE)</f>
        <v>396</v>
      </c>
    </row>
    <row r="122" spans="1:3" x14ac:dyDescent="0.3">
      <c r="A122" s="76" t="s">
        <v>11965</v>
      </c>
      <c r="B122" s="82" t="s">
        <v>482</v>
      </c>
      <c r="C122" s="76">
        <f>VLOOKUP(GroupVertices[[#This Row],[Vertex]], Vertices[], MATCH("ID", Vertices[#Headers], 0), FALSE)</f>
        <v>401</v>
      </c>
    </row>
    <row r="123" spans="1:3" x14ac:dyDescent="0.3">
      <c r="A123" s="76" t="s">
        <v>11965</v>
      </c>
      <c r="B123" s="82" t="s">
        <v>484</v>
      </c>
      <c r="C123" s="76">
        <f>VLOOKUP(GroupVertices[[#This Row],[Vertex]], Vertices[], MATCH("ID", Vertices[#Headers], 0), FALSE)</f>
        <v>404</v>
      </c>
    </row>
    <row r="124" spans="1:3" x14ac:dyDescent="0.3">
      <c r="A124" s="76" t="s">
        <v>11965</v>
      </c>
      <c r="B124" s="82" t="s">
        <v>485</v>
      </c>
      <c r="C124" s="76">
        <f>VLOOKUP(GroupVertices[[#This Row],[Vertex]], Vertices[], MATCH("ID", Vertices[#Headers], 0), FALSE)</f>
        <v>405</v>
      </c>
    </row>
    <row r="125" spans="1:3" x14ac:dyDescent="0.3">
      <c r="A125" s="76" t="s">
        <v>11965</v>
      </c>
      <c r="B125" s="82" t="s">
        <v>487</v>
      </c>
      <c r="C125" s="76">
        <f>VLOOKUP(GroupVertices[[#This Row],[Vertex]], Vertices[], MATCH("ID", Vertices[#Headers], 0), FALSE)</f>
        <v>407</v>
      </c>
    </row>
    <row r="126" spans="1:3" x14ac:dyDescent="0.3">
      <c r="A126" s="76" t="s">
        <v>11965</v>
      </c>
      <c r="B126" s="82" t="s">
        <v>491</v>
      </c>
      <c r="C126" s="76">
        <f>VLOOKUP(GroupVertices[[#This Row],[Vertex]], Vertices[], MATCH("ID", Vertices[#Headers], 0), FALSE)</f>
        <v>412</v>
      </c>
    </row>
    <row r="127" spans="1:3" x14ac:dyDescent="0.3">
      <c r="A127" s="76" t="s">
        <v>11965</v>
      </c>
      <c r="B127" s="82" t="s">
        <v>493</v>
      </c>
      <c r="C127" s="76">
        <f>VLOOKUP(GroupVertices[[#This Row],[Vertex]], Vertices[], MATCH("ID", Vertices[#Headers], 0), FALSE)</f>
        <v>414</v>
      </c>
    </row>
    <row r="128" spans="1:3" x14ac:dyDescent="0.3">
      <c r="A128" s="76" t="s">
        <v>11965</v>
      </c>
      <c r="B128" s="82" t="s">
        <v>494</v>
      </c>
      <c r="C128" s="76">
        <f>VLOOKUP(GroupVertices[[#This Row],[Vertex]], Vertices[], MATCH("ID", Vertices[#Headers], 0), FALSE)</f>
        <v>415</v>
      </c>
    </row>
    <row r="129" spans="1:3" x14ac:dyDescent="0.3">
      <c r="A129" s="76" t="s">
        <v>11965</v>
      </c>
      <c r="B129" s="82" t="s">
        <v>495</v>
      </c>
      <c r="C129" s="76">
        <f>VLOOKUP(GroupVertices[[#This Row],[Vertex]], Vertices[], MATCH("ID", Vertices[#Headers], 0), FALSE)</f>
        <v>416</v>
      </c>
    </row>
    <row r="130" spans="1:3" x14ac:dyDescent="0.3">
      <c r="A130" s="76" t="s">
        <v>11965</v>
      </c>
      <c r="B130" s="82" t="s">
        <v>498</v>
      </c>
      <c r="C130" s="76">
        <f>VLOOKUP(GroupVertices[[#This Row],[Vertex]], Vertices[], MATCH("ID", Vertices[#Headers], 0), FALSE)</f>
        <v>420</v>
      </c>
    </row>
    <row r="131" spans="1:3" x14ac:dyDescent="0.3">
      <c r="A131" s="76" t="s">
        <v>11965</v>
      </c>
      <c r="B131" s="82" t="s">
        <v>505</v>
      </c>
      <c r="C131" s="76">
        <f>VLOOKUP(GroupVertices[[#This Row],[Vertex]], Vertices[], MATCH("ID", Vertices[#Headers], 0), FALSE)</f>
        <v>430</v>
      </c>
    </row>
    <row r="132" spans="1:3" x14ac:dyDescent="0.3">
      <c r="A132" s="76" t="s">
        <v>11965</v>
      </c>
      <c r="B132" s="82" t="s">
        <v>509</v>
      </c>
      <c r="C132" s="76">
        <f>VLOOKUP(GroupVertices[[#This Row],[Vertex]], Vertices[], MATCH("ID", Vertices[#Headers], 0), FALSE)</f>
        <v>435</v>
      </c>
    </row>
    <row r="133" spans="1:3" x14ac:dyDescent="0.3">
      <c r="A133" s="76" t="s">
        <v>11965</v>
      </c>
      <c r="B133" s="82" t="s">
        <v>512</v>
      </c>
      <c r="C133" s="76">
        <f>VLOOKUP(GroupVertices[[#This Row],[Vertex]], Vertices[], MATCH("ID", Vertices[#Headers], 0), FALSE)</f>
        <v>439</v>
      </c>
    </row>
    <row r="134" spans="1:3" x14ac:dyDescent="0.3">
      <c r="A134" s="76" t="s">
        <v>11965</v>
      </c>
      <c r="B134" s="82" t="s">
        <v>513</v>
      </c>
      <c r="C134" s="76">
        <f>VLOOKUP(GroupVertices[[#This Row],[Vertex]], Vertices[], MATCH("ID", Vertices[#Headers], 0), FALSE)</f>
        <v>440</v>
      </c>
    </row>
    <row r="135" spans="1:3" x14ac:dyDescent="0.3">
      <c r="A135" s="76" t="s">
        <v>11965</v>
      </c>
      <c r="B135" s="82" t="s">
        <v>515</v>
      </c>
      <c r="C135" s="76">
        <f>VLOOKUP(GroupVertices[[#This Row],[Vertex]], Vertices[], MATCH("ID", Vertices[#Headers], 0), FALSE)</f>
        <v>442</v>
      </c>
    </row>
    <row r="136" spans="1:3" x14ac:dyDescent="0.3">
      <c r="A136" s="76" t="s">
        <v>11965</v>
      </c>
      <c r="B136" s="82" t="s">
        <v>516</v>
      </c>
      <c r="C136" s="76">
        <f>VLOOKUP(GroupVertices[[#This Row],[Vertex]], Vertices[], MATCH("ID", Vertices[#Headers], 0), FALSE)</f>
        <v>443</v>
      </c>
    </row>
    <row r="137" spans="1:3" x14ac:dyDescent="0.3">
      <c r="A137" s="76" t="s">
        <v>11965</v>
      </c>
      <c r="B137" s="82" t="s">
        <v>518</v>
      </c>
      <c r="C137" s="76">
        <f>VLOOKUP(GroupVertices[[#This Row],[Vertex]], Vertices[], MATCH("ID", Vertices[#Headers], 0), FALSE)</f>
        <v>445</v>
      </c>
    </row>
    <row r="138" spans="1:3" x14ac:dyDescent="0.3">
      <c r="A138" s="76" t="s">
        <v>11965</v>
      </c>
      <c r="B138" s="82" t="s">
        <v>520</v>
      </c>
      <c r="C138" s="76">
        <f>VLOOKUP(GroupVertices[[#This Row],[Vertex]], Vertices[], MATCH("ID", Vertices[#Headers], 0), FALSE)</f>
        <v>448</v>
      </c>
    </row>
    <row r="139" spans="1:3" x14ac:dyDescent="0.3">
      <c r="A139" s="76" t="s">
        <v>11965</v>
      </c>
      <c r="B139" s="82" t="s">
        <v>527</v>
      </c>
      <c r="C139" s="76">
        <f>VLOOKUP(GroupVertices[[#This Row],[Vertex]], Vertices[], MATCH("ID", Vertices[#Headers], 0), FALSE)</f>
        <v>458</v>
      </c>
    </row>
    <row r="140" spans="1:3" x14ac:dyDescent="0.3">
      <c r="A140" s="76" t="s">
        <v>11965</v>
      </c>
      <c r="B140" s="82" t="s">
        <v>528</v>
      </c>
      <c r="C140" s="76">
        <f>VLOOKUP(GroupVertices[[#This Row],[Vertex]], Vertices[], MATCH("ID", Vertices[#Headers], 0), FALSE)</f>
        <v>459</v>
      </c>
    </row>
    <row r="141" spans="1:3" x14ac:dyDescent="0.3">
      <c r="A141" s="76" t="s">
        <v>11965</v>
      </c>
      <c r="B141" s="82" t="s">
        <v>544</v>
      </c>
      <c r="C141" s="76">
        <f>VLOOKUP(GroupVertices[[#This Row],[Vertex]], Vertices[], MATCH("ID", Vertices[#Headers], 0), FALSE)</f>
        <v>480</v>
      </c>
    </row>
    <row r="142" spans="1:3" x14ac:dyDescent="0.3">
      <c r="A142" s="76" t="s">
        <v>11965</v>
      </c>
      <c r="B142" s="82" t="s">
        <v>548</v>
      </c>
      <c r="C142" s="76">
        <f>VLOOKUP(GroupVertices[[#This Row],[Vertex]], Vertices[], MATCH("ID", Vertices[#Headers], 0), FALSE)</f>
        <v>485</v>
      </c>
    </row>
    <row r="143" spans="1:3" x14ac:dyDescent="0.3">
      <c r="A143" s="76" t="s">
        <v>11965</v>
      </c>
      <c r="B143" s="82" t="s">
        <v>552</v>
      </c>
      <c r="C143" s="76">
        <f>VLOOKUP(GroupVertices[[#This Row],[Vertex]], Vertices[], MATCH("ID", Vertices[#Headers], 0), FALSE)</f>
        <v>491</v>
      </c>
    </row>
    <row r="144" spans="1:3" x14ac:dyDescent="0.3">
      <c r="A144" s="76" t="s">
        <v>11965</v>
      </c>
      <c r="B144" s="82" t="s">
        <v>562</v>
      </c>
      <c r="C144" s="76">
        <f>VLOOKUP(GroupVertices[[#This Row],[Vertex]], Vertices[], MATCH("ID", Vertices[#Headers], 0), FALSE)</f>
        <v>505</v>
      </c>
    </row>
    <row r="145" spans="1:3" x14ac:dyDescent="0.3">
      <c r="A145" s="76" t="s">
        <v>11965</v>
      </c>
      <c r="B145" s="82" t="s">
        <v>563</v>
      </c>
      <c r="C145" s="76">
        <f>VLOOKUP(GroupVertices[[#This Row],[Vertex]], Vertices[], MATCH("ID", Vertices[#Headers], 0), FALSE)</f>
        <v>506</v>
      </c>
    </row>
    <row r="146" spans="1:3" x14ac:dyDescent="0.3">
      <c r="A146" s="76" t="s">
        <v>11965</v>
      </c>
      <c r="B146" s="82" t="s">
        <v>564</v>
      </c>
      <c r="C146" s="76">
        <f>VLOOKUP(GroupVertices[[#This Row],[Vertex]], Vertices[], MATCH("ID", Vertices[#Headers], 0), FALSE)</f>
        <v>507</v>
      </c>
    </row>
    <row r="147" spans="1:3" x14ac:dyDescent="0.3">
      <c r="A147" s="76" t="s">
        <v>11965</v>
      </c>
      <c r="B147" s="82" t="s">
        <v>565</v>
      </c>
      <c r="C147" s="76">
        <f>VLOOKUP(GroupVertices[[#This Row],[Vertex]], Vertices[], MATCH("ID", Vertices[#Headers], 0), FALSE)</f>
        <v>508</v>
      </c>
    </row>
    <row r="148" spans="1:3" x14ac:dyDescent="0.3">
      <c r="A148" s="76" t="s">
        <v>11965</v>
      </c>
      <c r="B148" s="82" t="s">
        <v>584</v>
      </c>
      <c r="C148" s="76">
        <f>VLOOKUP(GroupVertices[[#This Row],[Vertex]], Vertices[], MATCH("ID", Vertices[#Headers], 0), FALSE)</f>
        <v>533</v>
      </c>
    </row>
    <row r="149" spans="1:3" x14ac:dyDescent="0.3">
      <c r="A149" s="76" t="s">
        <v>11965</v>
      </c>
      <c r="B149" s="82" t="s">
        <v>589</v>
      </c>
      <c r="C149" s="76">
        <f>VLOOKUP(GroupVertices[[#This Row],[Vertex]], Vertices[], MATCH("ID", Vertices[#Headers], 0), FALSE)</f>
        <v>540</v>
      </c>
    </row>
    <row r="150" spans="1:3" x14ac:dyDescent="0.3">
      <c r="A150" s="76" t="s">
        <v>11965</v>
      </c>
      <c r="B150" s="82" t="s">
        <v>600</v>
      </c>
      <c r="C150" s="76">
        <f>VLOOKUP(GroupVertices[[#This Row],[Vertex]], Vertices[], MATCH("ID", Vertices[#Headers], 0), FALSE)</f>
        <v>553</v>
      </c>
    </row>
    <row r="151" spans="1:3" x14ac:dyDescent="0.3">
      <c r="A151" s="76" t="s">
        <v>11965</v>
      </c>
      <c r="B151" s="82" t="s">
        <v>603</v>
      </c>
      <c r="C151" s="76">
        <f>VLOOKUP(GroupVertices[[#This Row],[Vertex]], Vertices[], MATCH("ID", Vertices[#Headers], 0), FALSE)</f>
        <v>556</v>
      </c>
    </row>
    <row r="152" spans="1:3" x14ac:dyDescent="0.3">
      <c r="A152" s="76" t="s">
        <v>11965</v>
      </c>
      <c r="B152" s="82" t="s">
        <v>608</v>
      </c>
      <c r="C152" s="76">
        <f>VLOOKUP(GroupVertices[[#This Row],[Vertex]], Vertices[], MATCH("ID", Vertices[#Headers], 0), FALSE)</f>
        <v>562</v>
      </c>
    </row>
    <row r="153" spans="1:3" x14ac:dyDescent="0.3">
      <c r="A153" s="76" t="s">
        <v>11965</v>
      </c>
      <c r="B153" s="82" t="s">
        <v>614</v>
      </c>
      <c r="C153" s="76">
        <f>VLOOKUP(GroupVertices[[#This Row],[Vertex]], Vertices[], MATCH("ID", Vertices[#Headers], 0), FALSE)</f>
        <v>570</v>
      </c>
    </row>
    <row r="154" spans="1:3" x14ac:dyDescent="0.3">
      <c r="A154" s="76" t="s">
        <v>11965</v>
      </c>
      <c r="B154" s="82" t="s">
        <v>619</v>
      </c>
      <c r="C154" s="76">
        <f>VLOOKUP(GroupVertices[[#This Row],[Vertex]], Vertices[], MATCH("ID", Vertices[#Headers], 0), FALSE)</f>
        <v>575</v>
      </c>
    </row>
    <row r="155" spans="1:3" x14ac:dyDescent="0.3">
      <c r="A155" s="76" t="s">
        <v>11965</v>
      </c>
      <c r="B155" s="82" t="s">
        <v>623</v>
      </c>
      <c r="C155" s="76">
        <f>VLOOKUP(GroupVertices[[#This Row],[Vertex]], Vertices[], MATCH("ID", Vertices[#Headers], 0), FALSE)</f>
        <v>588</v>
      </c>
    </row>
    <row r="156" spans="1:3" x14ac:dyDescent="0.3">
      <c r="A156" s="76" t="s">
        <v>11965</v>
      </c>
      <c r="B156" s="82" t="s">
        <v>634</v>
      </c>
      <c r="C156" s="76">
        <f>VLOOKUP(GroupVertices[[#This Row],[Vertex]], Vertices[], MATCH("ID", Vertices[#Headers], 0), FALSE)</f>
        <v>599</v>
      </c>
    </row>
    <row r="157" spans="1:3" x14ac:dyDescent="0.3">
      <c r="A157" s="76" t="s">
        <v>11965</v>
      </c>
      <c r="B157" s="82" t="s">
        <v>641</v>
      </c>
      <c r="C157" s="76">
        <f>VLOOKUP(GroupVertices[[#This Row],[Vertex]], Vertices[], MATCH("ID", Vertices[#Headers], 0), FALSE)</f>
        <v>607</v>
      </c>
    </row>
    <row r="158" spans="1:3" x14ac:dyDescent="0.3">
      <c r="A158" s="76" t="s">
        <v>11965</v>
      </c>
      <c r="B158" s="82" t="s">
        <v>642</v>
      </c>
      <c r="C158" s="76">
        <f>VLOOKUP(GroupVertices[[#This Row],[Vertex]], Vertices[], MATCH("ID", Vertices[#Headers], 0), FALSE)</f>
        <v>608</v>
      </c>
    </row>
    <row r="159" spans="1:3" x14ac:dyDescent="0.3">
      <c r="A159" s="76" t="s">
        <v>11965</v>
      </c>
      <c r="B159" s="82" t="s">
        <v>648</v>
      </c>
      <c r="C159" s="76">
        <f>VLOOKUP(GroupVertices[[#This Row],[Vertex]], Vertices[], MATCH("ID", Vertices[#Headers], 0), FALSE)</f>
        <v>614</v>
      </c>
    </row>
    <row r="160" spans="1:3" x14ac:dyDescent="0.3">
      <c r="A160" s="76" t="s">
        <v>11965</v>
      </c>
      <c r="B160" s="82" t="s">
        <v>650</v>
      </c>
      <c r="C160" s="76">
        <f>VLOOKUP(GroupVertices[[#This Row],[Vertex]], Vertices[], MATCH("ID", Vertices[#Headers], 0), FALSE)</f>
        <v>617</v>
      </c>
    </row>
    <row r="161" spans="1:3" x14ac:dyDescent="0.3">
      <c r="A161" s="76" t="s">
        <v>11965</v>
      </c>
      <c r="B161" s="82" t="s">
        <v>652</v>
      </c>
      <c r="C161" s="76">
        <f>VLOOKUP(GroupVertices[[#This Row],[Vertex]], Vertices[], MATCH("ID", Vertices[#Headers], 0), FALSE)</f>
        <v>619</v>
      </c>
    </row>
    <row r="162" spans="1:3" x14ac:dyDescent="0.3">
      <c r="A162" s="76" t="s">
        <v>11965</v>
      </c>
      <c r="B162" s="82" t="s">
        <v>657</v>
      </c>
      <c r="C162" s="76">
        <f>VLOOKUP(GroupVertices[[#This Row],[Vertex]], Vertices[], MATCH("ID", Vertices[#Headers], 0), FALSE)</f>
        <v>624</v>
      </c>
    </row>
    <row r="163" spans="1:3" x14ac:dyDescent="0.3">
      <c r="A163" s="76" t="s">
        <v>11965</v>
      </c>
      <c r="B163" s="82" t="s">
        <v>658</v>
      </c>
      <c r="C163" s="76">
        <f>VLOOKUP(GroupVertices[[#This Row],[Vertex]], Vertices[], MATCH("ID", Vertices[#Headers], 0), FALSE)</f>
        <v>625</v>
      </c>
    </row>
    <row r="164" spans="1:3" x14ac:dyDescent="0.3">
      <c r="A164" s="76" t="s">
        <v>11965</v>
      </c>
      <c r="B164" s="82" t="s">
        <v>662</v>
      </c>
      <c r="C164" s="76">
        <f>VLOOKUP(GroupVertices[[#This Row],[Vertex]], Vertices[], MATCH("ID", Vertices[#Headers], 0), FALSE)</f>
        <v>630</v>
      </c>
    </row>
    <row r="165" spans="1:3" x14ac:dyDescent="0.3">
      <c r="A165" s="76" t="s">
        <v>11965</v>
      </c>
      <c r="B165" s="82" t="s">
        <v>663</v>
      </c>
      <c r="C165" s="76">
        <f>VLOOKUP(GroupVertices[[#This Row],[Vertex]], Vertices[], MATCH("ID", Vertices[#Headers], 0), FALSE)</f>
        <v>631</v>
      </c>
    </row>
    <row r="166" spans="1:3" x14ac:dyDescent="0.3">
      <c r="A166" s="76" t="s">
        <v>11965</v>
      </c>
      <c r="B166" s="82" t="s">
        <v>675</v>
      </c>
      <c r="C166" s="76">
        <f>VLOOKUP(GroupVertices[[#This Row],[Vertex]], Vertices[], MATCH("ID", Vertices[#Headers], 0), FALSE)</f>
        <v>645</v>
      </c>
    </row>
    <row r="167" spans="1:3" x14ac:dyDescent="0.3">
      <c r="A167" s="76" t="s">
        <v>11965</v>
      </c>
      <c r="B167" s="82" t="s">
        <v>680</v>
      </c>
      <c r="C167" s="76">
        <f>VLOOKUP(GroupVertices[[#This Row],[Vertex]], Vertices[], MATCH("ID", Vertices[#Headers], 0), FALSE)</f>
        <v>652</v>
      </c>
    </row>
    <row r="168" spans="1:3" x14ac:dyDescent="0.3">
      <c r="A168" s="76" t="s">
        <v>11965</v>
      </c>
      <c r="B168" s="82" t="s">
        <v>682</v>
      </c>
      <c r="C168" s="76">
        <f>VLOOKUP(GroupVertices[[#This Row],[Vertex]], Vertices[], MATCH("ID", Vertices[#Headers], 0), FALSE)</f>
        <v>654</v>
      </c>
    </row>
    <row r="169" spans="1:3" x14ac:dyDescent="0.3">
      <c r="A169" s="76" t="s">
        <v>11965</v>
      </c>
      <c r="B169" s="82" t="s">
        <v>685</v>
      </c>
      <c r="C169" s="76">
        <f>VLOOKUP(GroupVertices[[#This Row],[Vertex]], Vertices[], MATCH("ID", Vertices[#Headers], 0), FALSE)</f>
        <v>657</v>
      </c>
    </row>
    <row r="170" spans="1:3" x14ac:dyDescent="0.3">
      <c r="A170" s="76" t="s">
        <v>11965</v>
      </c>
      <c r="B170" s="82" t="s">
        <v>690</v>
      </c>
      <c r="C170" s="76">
        <f>VLOOKUP(GroupVertices[[#This Row],[Vertex]], Vertices[], MATCH("ID", Vertices[#Headers], 0), FALSE)</f>
        <v>664</v>
      </c>
    </row>
    <row r="171" spans="1:3" x14ac:dyDescent="0.3">
      <c r="A171" s="76" t="s">
        <v>11965</v>
      </c>
      <c r="B171" s="82" t="s">
        <v>694</v>
      </c>
      <c r="C171" s="76">
        <f>VLOOKUP(GroupVertices[[#This Row],[Vertex]], Vertices[], MATCH("ID", Vertices[#Headers], 0), FALSE)</f>
        <v>669</v>
      </c>
    </row>
    <row r="172" spans="1:3" x14ac:dyDescent="0.3">
      <c r="A172" s="76" t="s">
        <v>11965</v>
      </c>
      <c r="B172" s="82" t="s">
        <v>701</v>
      </c>
      <c r="C172" s="76">
        <f>VLOOKUP(GroupVertices[[#This Row],[Vertex]], Vertices[], MATCH("ID", Vertices[#Headers], 0), FALSE)</f>
        <v>678</v>
      </c>
    </row>
    <row r="173" spans="1:3" x14ac:dyDescent="0.3">
      <c r="A173" s="76" t="s">
        <v>11965</v>
      </c>
      <c r="B173" s="82" t="s">
        <v>705</v>
      </c>
      <c r="C173" s="76">
        <f>VLOOKUP(GroupVertices[[#This Row],[Vertex]], Vertices[], MATCH("ID", Vertices[#Headers], 0), FALSE)</f>
        <v>683</v>
      </c>
    </row>
    <row r="174" spans="1:3" x14ac:dyDescent="0.3">
      <c r="A174" s="76" t="s">
        <v>11965</v>
      </c>
      <c r="B174" s="82" t="s">
        <v>711</v>
      </c>
      <c r="C174" s="76">
        <f>VLOOKUP(GroupVertices[[#This Row],[Vertex]], Vertices[], MATCH("ID", Vertices[#Headers], 0), FALSE)</f>
        <v>690</v>
      </c>
    </row>
    <row r="175" spans="1:3" x14ac:dyDescent="0.3">
      <c r="A175" s="76" t="s">
        <v>11965</v>
      </c>
      <c r="B175" s="82" t="s">
        <v>715</v>
      </c>
      <c r="C175" s="76">
        <f>VLOOKUP(GroupVertices[[#This Row],[Vertex]], Vertices[], MATCH("ID", Vertices[#Headers], 0), FALSE)</f>
        <v>695</v>
      </c>
    </row>
    <row r="176" spans="1:3" x14ac:dyDescent="0.3">
      <c r="A176" s="76" t="s">
        <v>11965</v>
      </c>
      <c r="B176" s="82" t="s">
        <v>721</v>
      </c>
      <c r="C176" s="76">
        <f>VLOOKUP(GroupVertices[[#This Row],[Vertex]], Vertices[], MATCH("ID", Vertices[#Headers], 0), FALSE)</f>
        <v>702</v>
      </c>
    </row>
    <row r="177" spans="1:3" x14ac:dyDescent="0.3">
      <c r="A177" s="76" t="s">
        <v>11965</v>
      </c>
      <c r="B177" s="82" t="s">
        <v>723</v>
      </c>
      <c r="C177" s="76">
        <f>VLOOKUP(GroupVertices[[#This Row],[Vertex]], Vertices[], MATCH("ID", Vertices[#Headers], 0), FALSE)</f>
        <v>704</v>
      </c>
    </row>
    <row r="178" spans="1:3" x14ac:dyDescent="0.3">
      <c r="A178" s="76" t="s">
        <v>11965</v>
      </c>
      <c r="B178" s="82" t="s">
        <v>731</v>
      </c>
      <c r="C178" s="76">
        <f>VLOOKUP(GroupVertices[[#This Row],[Vertex]], Vertices[], MATCH("ID", Vertices[#Headers], 0), FALSE)</f>
        <v>714</v>
      </c>
    </row>
    <row r="179" spans="1:3" x14ac:dyDescent="0.3">
      <c r="A179" s="76" t="s">
        <v>11965</v>
      </c>
      <c r="B179" s="82" t="s">
        <v>735</v>
      </c>
      <c r="C179" s="76">
        <f>VLOOKUP(GroupVertices[[#This Row],[Vertex]], Vertices[], MATCH("ID", Vertices[#Headers], 0), FALSE)</f>
        <v>719</v>
      </c>
    </row>
    <row r="180" spans="1:3" x14ac:dyDescent="0.3">
      <c r="A180" s="76" t="s">
        <v>11965</v>
      </c>
      <c r="B180" s="82" t="s">
        <v>740</v>
      </c>
      <c r="C180" s="76">
        <f>VLOOKUP(GroupVertices[[#This Row],[Vertex]], Vertices[], MATCH("ID", Vertices[#Headers], 0), FALSE)</f>
        <v>725</v>
      </c>
    </row>
    <row r="181" spans="1:3" x14ac:dyDescent="0.3">
      <c r="A181" s="76" t="s">
        <v>11965</v>
      </c>
      <c r="B181" s="82" t="s">
        <v>741</v>
      </c>
      <c r="C181" s="76">
        <f>VLOOKUP(GroupVertices[[#This Row],[Vertex]], Vertices[], MATCH("ID", Vertices[#Headers], 0), FALSE)</f>
        <v>726</v>
      </c>
    </row>
    <row r="182" spans="1:3" x14ac:dyDescent="0.3">
      <c r="A182" s="76" t="s">
        <v>11965</v>
      </c>
      <c r="B182" s="82" t="s">
        <v>743</v>
      </c>
      <c r="C182" s="76">
        <f>VLOOKUP(GroupVertices[[#This Row],[Vertex]], Vertices[], MATCH("ID", Vertices[#Headers], 0), FALSE)</f>
        <v>728</v>
      </c>
    </row>
    <row r="183" spans="1:3" x14ac:dyDescent="0.3">
      <c r="A183" s="76" t="s">
        <v>11965</v>
      </c>
      <c r="B183" s="82" t="s">
        <v>744</v>
      </c>
      <c r="C183" s="76">
        <f>VLOOKUP(GroupVertices[[#This Row],[Vertex]], Vertices[], MATCH("ID", Vertices[#Headers], 0), FALSE)</f>
        <v>729</v>
      </c>
    </row>
    <row r="184" spans="1:3" x14ac:dyDescent="0.3">
      <c r="A184" s="76" t="s">
        <v>11965</v>
      </c>
      <c r="B184" s="82" t="s">
        <v>745</v>
      </c>
      <c r="C184" s="76">
        <f>VLOOKUP(GroupVertices[[#This Row],[Vertex]], Vertices[], MATCH("ID", Vertices[#Headers], 0), FALSE)</f>
        <v>730</v>
      </c>
    </row>
    <row r="185" spans="1:3" x14ac:dyDescent="0.3">
      <c r="A185" s="76" t="s">
        <v>11965</v>
      </c>
      <c r="B185" s="82" t="s">
        <v>750</v>
      </c>
      <c r="C185" s="76">
        <f>VLOOKUP(GroupVertices[[#This Row],[Vertex]], Vertices[], MATCH("ID", Vertices[#Headers], 0), FALSE)</f>
        <v>739</v>
      </c>
    </row>
    <row r="186" spans="1:3" x14ac:dyDescent="0.3">
      <c r="A186" s="76" t="s">
        <v>11965</v>
      </c>
      <c r="B186" s="82" t="s">
        <v>751</v>
      </c>
      <c r="C186" s="76">
        <f>VLOOKUP(GroupVertices[[#This Row],[Vertex]], Vertices[], MATCH("ID", Vertices[#Headers], 0), FALSE)</f>
        <v>740</v>
      </c>
    </row>
    <row r="187" spans="1:3" x14ac:dyDescent="0.3">
      <c r="A187" s="76" t="s">
        <v>11965</v>
      </c>
      <c r="B187" s="82" t="s">
        <v>753</v>
      </c>
      <c r="C187" s="76">
        <f>VLOOKUP(GroupVertices[[#This Row],[Vertex]], Vertices[], MATCH("ID", Vertices[#Headers], 0), FALSE)</f>
        <v>742</v>
      </c>
    </row>
    <row r="188" spans="1:3" x14ac:dyDescent="0.3">
      <c r="A188" s="76" t="s">
        <v>11965</v>
      </c>
      <c r="B188" s="82" t="s">
        <v>754</v>
      </c>
      <c r="C188" s="76">
        <f>VLOOKUP(GroupVertices[[#This Row],[Vertex]], Vertices[], MATCH("ID", Vertices[#Headers], 0), FALSE)</f>
        <v>743</v>
      </c>
    </row>
    <row r="189" spans="1:3" x14ac:dyDescent="0.3">
      <c r="A189" s="76" t="s">
        <v>11965</v>
      </c>
      <c r="B189" s="82" t="s">
        <v>755</v>
      </c>
      <c r="C189" s="76">
        <f>VLOOKUP(GroupVertices[[#This Row],[Vertex]], Vertices[], MATCH("ID", Vertices[#Headers], 0), FALSE)</f>
        <v>744</v>
      </c>
    </row>
    <row r="190" spans="1:3" x14ac:dyDescent="0.3">
      <c r="A190" s="76" t="s">
        <v>11965</v>
      </c>
      <c r="B190" s="82" t="s">
        <v>762</v>
      </c>
      <c r="C190" s="76">
        <f>VLOOKUP(GroupVertices[[#This Row],[Vertex]], Vertices[], MATCH("ID", Vertices[#Headers], 0), FALSE)</f>
        <v>753</v>
      </c>
    </row>
    <row r="191" spans="1:3" x14ac:dyDescent="0.3">
      <c r="A191" s="76" t="s">
        <v>11965</v>
      </c>
      <c r="B191" s="82" t="s">
        <v>769</v>
      </c>
      <c r="C191" s="76">
        <f>VLOOKUP(GroupVertices[[#This Row],[Vertex]], Vertices[], MATCH("ID", Vertices[#Headers], 0), FALSE)</f>
        <v>761</v>
      </c>
    </row>
    <row r="192" spans="1:3" x14ac:dyDescent="0.3">
      <c r="A192" s="76" t="s">
        <v>11965</v>
      </c>
      <c r="B192" s="82" t="s">
        <v>774</v>
      </c>
      <c r="C192" s="76">
        <f>VLOOKUP(GroupVertices[[#This Row],[Vertex]], Vertices[], MATCH("ID", Vertices[#Headers], 0), FALSE)</f>
        <v>770</v>
      </c>
    </row>
    <row r="193" spans="1:3" x14ac:dyDescent="0.3">
      <c r="A193" s="76" t="s">
        <v>11965</v>
      </c>
      <c r="B193" s="82" t="s">
        <v>775</v>
      </c>
      <c r="C193" s="76">
        <f>VLOOKUP(GroupVertices[[#This Row],[Vertex]], Vertices[], MATCH("ID", Vertices[#Headers], 0), FALSE)</f>
        <v>771</v>
      </c>
    </row>
    <row r="194" spans="1:3" x14ac:dyDescent="0.3">
      <c r="A194" s="76" t="s">
        <v>11965</v>
      </c>
      <c r="B194" s="82" t="s">
        <v>776</v>
      </c>
      <c r="C194" s="76">
        <f>VLOOKUP(GroupVertices[[#This Row],[Vertex]], Vertices[], MATCH("ID", Vertices[#Headers], 0), FALSE)</f>
        <v>772</v>
      </c>
    </row>
    <row r="195" spans="1:3" x14ac:dyDescent="0.3">
      <c r="A195" s="76" t="s">
        <v>11965</v>
      </c>
      <c r="B195" s="82" t="s">
        <v>780</v>
      </c>
      <c r="C195" s="76">
        <f>VLOOKUP(GroupVertices[[#This Row],[Vertex]], Vertices[], MATCH("ID", Vertices[#Headers], 0), FALSE)</f>
        <v>778</v>
      </c>
    </row>
    <row r="196" spans="1:3" x14ac:dyDescent="0.3">
      <c r="A196" s="76" t="s">
        <v>11965</v>
      </c>
      <c r="B196" s="82" t="s">
        <v>789</v>
      </c>
      <c r="C196" s="76">
        <f>VLOOKUP(GroupVertices[[#This Row],[Vertex]], Vertices[], MATCH("ID", Vertices[#Headers], 0), FALSE)</f>
        <v>792</v>
      </c>
    </row>
    <row r="197" spans="1:3" x14ac:dyDescent="0.3">
      <c r="A197" s="76" t="s">
        <v>11965</v>
      </c>
      <c r="B197" s="82" t="s">
        <v>792</v>
      </c>
      <c r="C197" s="76">
        <f>VLOOKUP(GroupVertices[[#This Row],[Vertex]], Vertices[], MATCH("ID", Vertices[#Headers], 0), FALSE)</f>
        <v>796</v>
      </c>
    </row>
    <row r="198" spans="1:3" x14ac:dyDescent="0.3">
      <c r="A198" s="76" t="s">
        <v>11965</v>
      </c>
      <c r="B198" s="82" t="s">
        <v>793</v>
      </c>
      <c r="C198" s="76">
        <f>VLOOKUP(GroupVertices[[#This Row],[Vertex]], Vertices[], MATCH("ID", Vertices[#Headers], 0), FALSE)</f>
        <v>797</v>
      </c>
    </row>
    <row r="199" spans="1:3" x14ac:dyDescent="0.3">
      <c r="A199" s="76" t="s">
        <v>11965</v>
      </c>
      <c r="B199" s="82" t="s">
        <v>795</v>
      </c>
      <c r="C199" s="76">
        <f>VLOOKUP(GroupVertices[[#This Row],[Vertex]], Vertices[], MATCH("ID", Vertices[#Headers], 0), FALSE)</f>
        <v>801</v>
      </c>
    </row>
    <row r="200" spans="1:3" x14ac:dyDescent="0.3">
      <c r="A200" s="76" t="s">
        <v>11965</v>
      </c>
      <c r="B200" s="82" t="s">
        <v>798</v>
      </c>
      <c r="C200" s="76">
        <f>VLOOKUP(GroupVertices[[#This Row],[Vertex]], Vertices[], MATCH("ID", Vertices[#Headers], 0), FALSE)</f>
        <v>806</v>
      </c>
    </row>
    <row r="201" spans="1:3" x14ac:dyDescent="0.3">
      <c r="A201" s="76" t="s">
        <v>11965</v>
      </c>
      <c r="B201" s="82" t="s">
        <v>800</v>
      </c>
      <c r="C201" s="76">
        <f>VLOOKUP(GroupVertices[[#This Row],[Vertex]], Vertices[], MATCH("ID", Vertices[#Headers], 0), FALSE)</f>
        <v>809</v>
      </c>
    </row>
    <row r="202" spans="1:3" x14ac:dyDescent="0.3">
      <c r="A202" s="76" t="s">
        <v>11965</v>
      </c>
      <c r="B202" s="82" t="s">
        <v>803</v>
      </c>
      <c r="C202" s="76">
        <f>VLOOKUP(GroupVertices[[#This Row],[Vertex]], Vertices[], MATCH("ID", Vertices[#Headers], 0), FALSE)</f>
        <v>815</v>
      </c>
    </row>
    <row r="203" spans="1:3" x14ac:dyDescent="0.3">
      <c r="A203" s="76" t="s">
        <v>11965</v>
      </c>
      <c r="B203" s="82" t="s">
        <v>804</v>
      </c>
      <c r="C203" s="76">
        <f>VLOOKUP(GroupVertices[[#This Row],[Vertex]], Vertices[], MATCH("ID", Vertices[#Headers], 0), FALSE)</f>
        <v>816</v>
      </c>
    </row>
    <row r="204" spans="1:3" x14ac:dyDescent="0.3">
      <c r="A204" s="76" t="s">
        <v>11965</v>
      </c>
      <c r="B204" s="82" t="s">
        <v>805</v>
      </c>
      <c r="C204" s="76">
        <f>VLOOKUP(GroupVertices[[#This Row],[Vertex]], Vertices[], MATCH("ID", Vertices[#Headers], 0), FALSE)</f>
        <v>817</v>
      </c>
    </row>
    <row r="205" spans="1:3" x14ac:dyDescent="0.3">
      <c r="A205" s="76" t="s">
        <v>11965</v>
      </c>
      <c r="B205" s="82" t="s">
        <v>808</v>
      </c>
      <c r="C205" s="76">
        <f>VLOOKUP(GroupVertices[[#This Row],[Vertex]], Vertices[], MATCH("ID", Vertices[#Headers], 0), FALSE)</f>
        <v>820</v>
      </c>
    </row>
    <row r="206" spans="1:3" x14ac:dyDescent="0.3">
      <c r="A206" s="76" t="s">
        <v>11965</v>
      </c>
      <c r="B206" s="82" t="s">
        <v>810</v>
      </c>
      <c r="C206" s="76">
        <f>VLOOKUP(GroupVertices[[#This Row],[Vertex]], Vertices[], MATCH("ID", Vertices[#Headers], 0), FALSE)</f>
        <v>823</v>
      </c>
    </row>
    <row r="207" spans="1:3" x14ac:dyDescent="0.3">
      <c r="A207" s="76" t="s">
        <v>11965</v>
      </c>
      <c r="B207" s="82" t="s">
        <v>811</v>
      </c>
      <c r="C207" s="76">
        <f>VLOOKUP(GroupVertices[[#This Row],[Vertex]], Vertices[], MATCH("ID", Vertices[#Headers], 0), FALSE)</f>
        <v>824</v>
      </c>
    </row>
    <row r="208" spans="1:3" x14ac:dyDescent="0.3">
      <c r="A208" s="76" t="s">
        <v>11965</v>
      </c>
      <c r="B208" s="82" t="s">
        <v>812</v>
      </c>
      <c r="C208" s="76">
        <f>VLOOKUP(GroupVertices[[#This Row],[Vertex]], Vertices[], MATCH("ID", Vertices[#Headers], 0), FALSE)</f>
        <v>825</v>
      </c>
    </row>
    <row r="209" spans="1:3" x14ac:dyDescent="0.3">
      <c r="A209" s="76" t="s">
        <v>11965</v>
      </c>
      <c r="B209" s="82" t="s">
        <v>813</v>
      </c>
      <c r="C209" s="76">
        <f>VLOOKUP(GroupVertices[[#This Row],[Vertex]], Vertices[], MATCH("ID", Vertices[#Headers], 0), FALSE)</f>
        <v>826</v>
      </c>
    </row>
    <row r="210" spans="1:3" x14ac:dyDescent="0.3">
      <c r="A210" s="76" t="s">
        <v>11965</v>
      </c>
      <c r="B210" s="82" t="s">
        <v>814</v>
      </c>
      <c r="C210" s="76">
        <f>VLOOKUP(GroupVertices[[#This Row],[Vertex]], Vertices[], MATCH("ID", Vertices[#Headers], 0), FALSE)</f>
        <v>827</v>
      </c>
    </row>
    <row r="211" spans="1:3" x14ac:dyDescent="0.3">
      <c r="A211" s="76" t="s">
        <v>11965</v>
      </c>
      <c r="B211" s="82" t="s">
        <v>815</v>
      </c>
      <c r="C211" s="76">
        <f>VLOOKUP(GroupVertices[[#This Row],[Vertex]], Vertices[], MATCH("ID", Vertices[#Headers], 0), FALSE)</f>
        <v>828</v>
      </c>
    </row>
    <row r="212" spans="1:3" x14ac:dyDescent="0.3">
      <c r="A212" s="76" t="s">
        <v>11965</v>
      </c>
      <c r="B212" s="82" t="s">
        <v>816</v>
      </c>
      <c r="C212" s="76">
        <f>VLOOKUP(GroupVertices[[#This Row],[Vertex]], Vertices[], MATCH("ID", Vertices[#Headers], 0), FALSE)</f>
        <v>829</v>
      </c>
    </row>
    <row r="213" spans="1:3" x14ac:dyDescent="0.3">
      <c r="A213" s="76" t="s">
        <v>11965</v>
      </c>
      <c r="B213" s="82" t="s">
        <v>818</v>
      </c>
      <c r="C213" s="76">
        <f>VLOOKUP(GroupVertices[[#This Row],[Vertex]], Vertices[], MATCH("ID", Vertices[#Headers], 0), FALSE)</f>
        <v>831</v>
      </c>
    </row>
    <row r="214" spans="1:3" x14ac:dyDescent="0.3">
      <c r="A214" s="76" t="s">
        <v>11965</v>
      </c>
      <c r="B214" s="82" t="s">
        <v>820</v>
      </c>
      <c r="C214" s="76">
        <f>VLOOKUP(GroupVertices[[#This Row],[Vertex]], Vertices[], MATCH("ID", Vertices[#Headers], 0), FALSE)</f>
        <v>835</v>
      </c>
    </row>
    <row r="215" spans="1:3" x14ac:dyDescent="0.3">
      <c r="A215" s="76" t="s">
        <v>11965</v>
      </c>
      <c r="B215" s="82" t="s">
        <v>821</v>
      </c>
      <c r="C215" s="76">
        <f>VLOOKUP(GroupVertices[[#This Row],[Vertex]], Vertices[], MATCH("ID", Vertices[#Headers], 0), FALSE)</f>
        <v>836</v>
      </c>
    </row>
    <row r="216" spans="1:3" x14ac:dyDescent="0.3">
      <c r="A216" s="76" t="s">
        <v>11965</v>
      </c>
      <c r="B216" s="82" t="s">
        <v>823</v>
      </c>
      <c r="C216" s="76">
        <f>VLOOKUP(GroupVertices[[#This Row],[Vertex]], Vertices[], MATCH("ID", Vertices[#Headers], 0), FALSE)</f>
        <v>838</v>
      </c>
    </row>
    <row r="217" spans="1:3" x14ac:dyDescent="0.3">
      <c r="A217" s="76" t="s">
        <v>11965</v>
      </c>
      <c r="B217" s="82" t="s">
        <v>826</v>
      </c>
      <c r="C217" s="76">
        <f>VLOOKUP(GroupVertices[[#This Row],[Vertex]], Vertices[], MATCH("ID", Vertices[#Headers], 0), FALSE)</f>
        <v>841</v>
      </c>
    </row>
    <row r="218" spans="1:3" x14ac:dyDescent="0.3">
      <c r="A218" s="76" t="s">
        <v>11965</v>
      </c>
      <c r="B218" s="82" t="s">
        <v>828</v>
      </c>
      <c r="C218" s="76">
        <f>VLOOKUP(GroupVertices[[#This Row],[Vertex]], Vertices[], MATCH("ID", Vertices[#Headers], 0), FALSE)</f>
        <v>844</v>
      </c>
    </row>
    <row r="219" spans="1:3" x14ac:dyDescent="0.3">
      <c r="A219" s="76" t="s">
        <v>11965</v>
      </c>
      <c r="B219" s="82" t="s">
        <v>830</v>
      </c>
      <c r="C219" s="76">
        <f>VLOOKUP(GroupVertices[[#This Row],[Vertex]], Vertices[], MATCH("ID", Vertices[#Headers], 0), FALSE)</f>
        <v>846</v>
      </c>
    </row>
    <row r="220" spans="1:3" x14ac:dyDescent="0.3">
      <c r="A220" s="76" t="s">
        <v>11965</v>
      </c>
      <c r="B220" s="82" t="s">
        <v>840</v>
      </c>
      <c r="C220" s="76">
        <f>VLOOKUP(GroupVertices[[#This Row],[Vertex]], Vertices[], MATCH("ID", Vertices[#Headers], 0), FALSE)</f>
        <v>860</v>
      </c>
    </row>
    <row r="221" spans="1:3" x14ac:dyDescent="0.3">
      <c r="A221" s="76" t="s">
        <v>11965</v>
      </c>
      <c r="B221" s="82" t="s">
        <v>843</v>
      </c>
      <c r="C221" s="76">
        <f>VLOOKUP(GroupVertices[[#This Row],[Vertex]], Vertices[], MATCH("ID", Vertices[#Headers], 0), FALSE)</f>
        <v>864</v>
      </c>
    </row>
    <row r="222" spans="1:3" x14ac:dyDescent="0.3">
      <c r="A222" s="76" t="s">
        <v>11965</v>
      </c>
      <c r="B222" s="82" t="s">
        <v>847</v>
      </c>
      <c r="C222" s="76">
        <f>VLOOKUP(GroupVertices[[#This Row],[Vertex]], Vertices[], MATCH("ID", Vertices[#Headers], 0), FALSE)</f>
        <v>869</v>
      </c>
    </row>
    <row r="223" spans="1:3" x14ac:dyDescent="0.3">
      <c r="A223" s="76" t="s">
        <v>11965</v>
      </c>
      <c r="B223" s="82" t="s">
        <v>848</v>
      </c>
      <c r="C223" s="76">
        <f>VLOOKUP(GroupVertices[[#This Row],[Vertex]], Vertices[], MATCH("ID", Vertices[#Headers], 0), FALSE)</f>
        <v>870</v>
      </c>
    </row>
    <row r="224" spans="1:3" x14ac:dyDescent="0.3">
      <c r="A224" s="76" t="s">
        <v>11965</v>
      </c>
      <c r="B224" s="82" t="s">
        <v>850</v>
      </c>
      <c r="C224" s="76">
        <f>VLOOKUP(GroupVertices[[#This Row],[Vertex]], Vertices[], MATCH("ID", Vertices[#Headers], 0), FALSE)</f>
        <v>872</v>
      </c>
    </row>
    <row r="225" spans="1:3" x14ac:dyDescent="0.3">
      <c r="A225" s="76" t="s">
        <v>11965</v>
      </c>
      <c r="B225" s="82" t="s">
        <v>851</v>
      </c>
      <c r="C225" s="76">
        <f>VLOOKUP(GroupVertices[[#This Row],[Vertex]], Vertices[], MATCH("ID", Vertices[#Headers], 0), FALSE)</f>
        <v>873</v>
      </c>
    </row>
    <row r="226" spans="1:3" x14ac:dyDescent="0.3">
      <c r="A226" s="76" t="s">
        <v>11965</v>
      </c>
      <c r="B226" s="82" t="s">
        <v>852</v>
      </c>
      <c r="C226" s="76">
        <f>VLOOKUP(GroupVertices[[#This Row],[Vertex]], Vertices[], MATCH("ID", Vertices[#Headers], 0), FALSE)</f>
        <v>874</v>
      </c>
    </row>
    <row r="227" spans="1:3" x14ac:dyDescent="0.3">
      <c r="A227" s="76" t="s">
        <v>11965</v>
      </c>
      <c r="B227" s="82" t="s">
        <v>853</v>
      </c>
      <c r="C227" s="76">
        <f>VLOOKUP(GroupVertices[[#This Row],[Vertex]], Vertices[], MATCH("ID", Vertices[#Headers], 0), FALSE)</f>
        <v>875</v>
      </c>
    </row>
    <row r="228" spans="1:3" x14ac:dyDescent="0.3">
      <c r="A228" s="76" t="s">
        <v>11965</v>
      </c>
      <c r="B228" s="82" t="s">
        <v>854</v>
      </c>
      <c r="C228" s="76">
        <f>VLOOKUP(GroupVertices[[#This Row],[Vertex]], Vertices[], MATCH("ID", Vertices[#Headers], 0), FALSE)</f>
        <v>876</v>
      </c>
    </row>
    <row r="229" spans="1:3" x14ac:dyDescent="0.3">
      <c r="A229" s="76" t="s">
        <v>11965</v>
      </c>
      <c r="B229" s="82" t="s">
        <v>855</v>
      </c>
      <c r="C229" s="76">
        <f>VLOOKUP(GroupVertices[[#This Row],[Vertex]], Vertices[], MATCH("ID", Vertices[#Headers], 0), FALSE)</f>
        <v>877</v>
      </c>
    </row>
    <row r="230" spans="1:3" x14ac:dyDescent="0.3">
      <c r="A230" s="76" t="s">
        <v>11965</v>
      </c>
      <c r="B230" s="82" t="s">
        <v>856</v>
      </c>
      <c r="C230" s="76">
        <f>VLOOKUP(GroupVertices[[#This Row],[Vertex]], Vertices[], MATCH("ID", Vertices[#Headers], 0), FALSE)</f>
        <v>878</v>
      </c>
    </row>
    <row r="231" spans="1:3" x14ac:dyDescent="0.3">
      <c r="A231" s="76" t="s">
        <v>11965</v>
      </c>
      <c r="B231" s="82" t="s">
        <v>857</v>
      </c>
      <c r="C231" s="76">
        <f>VLOOKUP(GroupVertices[[#This Row],[Vertex]], Vertices[], MATCH("ID", Vertices[#Headers], 0), FALSE)</f>
        <v>879</v>
      </c>
    </row>
    <row r="232" spans="1:3" x14ac:dyDescent="0.3">
      <c r="A232" s="76" t="s">
        <v>11965</v>
      </c>
      <c r="B232" s="82" t="s">
        <v>862</v>
      </c>
      <c r="C232" s="76">
        <f>VLOOKUP(GroupVertices[[#This Row],[Vertex]], Vertices[], MATCH("ID", Vertices[#Headers], 0), FALSE)</f>
        <v>886</v>
      </c>
    </row>
    <row r="233" spans="1:3" x14ac:dyDescent="0.3">
      <c r="A233" s="76" t="s">
        <v>11965</v>
      </c>
      <c r="B233" s="82" t="s">
        <v>865</v>
      </c>
      <c r="C233" s="76">
        <f>VLOOKUP(GroupVertices[[#This Row],[Vertex]], Vertices[], MATCH("ID", Vertices[#Headers], 0), FALSE)</f>
        <v>889</v>
      </c>
    </row>
    <row r="234" spans="1:3" x14ac:dyDescent="0.3">
      <c r="A234" s="76" t="s">
        <v>11965</v>
      </c>
      <c r="B234" s="82" t="s">
        <v>866</v>
      </c>
      <c r="C234" s="76">
        <f>VLOOKUP(GroupVertices[[#This Row],[Vertex]], Vertices[], MATCH("ID", Vertices[#Headers], 0), FALSE)</f>
        <v>890</v>
      </c>
    </row>
    <row r="235" spans="1:3" x14ac:dyDescent="0.3">
      <c r="A235" s="76" t="s">
        <v>11965</v>
      </c>
      <c r="B235" s="82" t="s">
        <v>872</v>
      </c>
      <c r="C235" s="76">
        <f>VLOOKUP(GroupVertices[[#This Row],[Vertex]], Vertices[], MATCH("ID", Vertices[#Headers], 0), FALSE)</f>
        <v>898</v>
      </c>
    </row>
    <row r="236" spans="1:3" x14ac:dyDescent="0.3">
      <c r="A236" s="76" t="s">
        <v>11965</v>
      </c>
      <c r="B236" s="82" t="s">
        <v>874</v>
      </c>
      <c r="C236" s="76">
        <f>VLOOKUP(GroupVertices[[#This Row],[Vertex]], Vertices[], MATCH("ID", Vertices[#Headers], 0), FALSE)</f>
        <v>900</v>
      </c>
    </row>
    <row r="237" spans="1:3" x14ac:dyDescent="0.3">
      <c r="A237" s="76" t="s">
        <v>11965</v>
      </c>
      <c r="B237" s="82" t="s">
        <v>875</v>
      </c>
      <c r="C237" s="76">
        <f>VLOOKUP(GroupVertices[[#This Row],[Vertex]], Vertices[], MATCH("ID", Vertices[#Headers], 0), FALSE)</f>
        <v>901</v>
      </c>
    </row>
    <row r="238" spans="1:3" x14ac:dyDescent="0.3">
      <c r="A238" s="76" t="s">
        <v>11965</v>
      </c>
      <c r="B238" s="82" t="s">
        <v>880</v>
      </c>
      <c r="C238" s="76">
        <f>VLOOKUP(GroupVertices[[#This Row],[Vertex]], Vertices[], MATCH("ID", Vertices[#Headers], 0), FALSE)</f>
        <v>906</v>
      </c>
    </row>
    <row r="239" spans="1:3" x14ac:dyDescent="0.3">
      <c r="A239" s="76" t="s">
        <v>11965</v>
      </c>
      <c r="B239" s="82" t="s">
        <v>881</v>
      </c>
      <c r="C239" s="76">
        <f>VLOOKUP(GroupVertices[[#This Row],[Vertex]], Vertices[], MATCH("ID", Vertices[#Headers], 0), FALSE)</f>
        <v>907</v>
      </c>
    </row>
    <row r="240" spans="1:3" x14ac:dyDescent="0.3">
      <c r="A240" s="76" t="s">
        <v>11965</v>
      </c>
      <c r="B240" s="82" t="s">
        <v>882</v>
      </c>
      <c r="C240" s="76">
        <f>VLOOKUP(GroupVertices[[#This Row],[Vertex]], Vertices[], MATCH("ID", Vertices[#Headers], 0), FALSE)</f>
        <v>908</v>
      </c>
    </row>
    <row r="241" spans="1:3" x14ac:dyDescent="0.3">
      <c r="A241" s="76" t="s">
        <v>11965</v>
      </c>
      <c r="B241" s="82" t="s">
        <v>883</v>
      </c>
      <c r="C241" s="76">
        <f>VLOOKUP(GroupVertices[[#This Row],[Vertex]], Vertices[], MATCH("ID", Vertices[#Headers], 0), FALSE)</f>
        <v>909</v>
      </c>
    </row>
    <row r="242" spans="1:3" x14ac:dyDescent="0.3">
      <c r="A242" s="76" t="s">
        <v>11965</v>
      </c>
      <c r="B242" s="82" t="s">
        <v>884</v>
      </c>
      <c r="C242" s="76">
        <f>VLOOKUP(GroupVertices[[#This Row],[Vertex]], Vertices[], MATCH("ID", Vertices[#Headers], 0), FALSE)</f>
        <v>910</v>
      </c>
    </row>
    <row r="243" spans="1:3" x14ac:dyDescent="0.3">
      <c r="A243" s="76" t="s">
        <v>11965</v>
      </c>
      <c r="B243" s="82" t="s">
        <v>890</v>
      </c>
      <c r="C243" s="76">
        <f>VLOOKUP(GroupVertices[[#This Row],[Vertex]], Vertices[], MATCH("ID", Vertices[#Headers], 0), FALSE)</f>
        <v>918</v>
      </c>
    </row>
    <row r="244" spans="1:3" x14ac:dyDescent="0.3">
      <c r="A244" s="76" t="s">
        <v>11965</v>
      </c>
      <c r="B244" s="82" t="s">
        <v>891</v>
      </c>
      <c r="C244" s="76">
        <f>VLOOKUP(GroupVertices[[#This Row],[Vertex]], Vertices[], MATCH("ID", Vertices[#Headers], 0), FALSE)</f>
        <v>919</v>
      </c>
    </row>
    <row r="245" spans="1:3" x14ac:dyDescent="0.3">
      <c r="A245" s="76" t="s">
        <v>11965</v>
      </c>
      <c r="B245" s="82" t="s">
        <v>892</v>
      </c>
      <c r="C245" s="76">
        <f>VLOOKUP(GroupVertices[[#This Row],[Vertex]], Vertices[], MATCH("ID", Vertices[#Headers], 0), FALSE)</f>
        <v>920</v>
      </c>
    </row>
    <row r="246" spans="1:3" x14ac:dyDescent="0.3">
      <c r="A246" s="76" t="s">
        <v>11965</v>
      </c>
      <c r="B246" s="82" t="s">
        <v>893</v>
      </c>
      <c r="C246" s="76">
        <f>VLOOKUP(GroupVertices[[#This Row],[Vertex]], Vertices[], MATCH("ID", Vertices[#Headers], 0), FALSE)</f>
        <v>921</v>
      </c>
    </row>
    <row r="247" spans="1:3" x14ac:dyDescent="0.3">
      <c r="A247" s="76" t="s">
        <v>11965</v>
      </c>
      <c r="B247" s="82" t="s">
        <v>894</v>
      </c>
      <c r="C247" s="76">
        <f>VLOOKUP(GroupVertices[[#This Row],[Vertex]], Vertices[], MATCH("ID", Vertices[#Headers], 0), FALSE)</f>
        <v>922</v>
      </c>
    </row>
    <row r="248" spans="1:3" x14ac:dyDescent="0.3">
      <c r="A248" s="76" t="s">
        <v>11965</v>
      </c>
      <c r="B248" s="82" t="s">
        <v>897</v>
      </c>
      <c r="C248" s="76">
        <f>VLOOKUP(GroupVertices[[#This Row],[Vertex]], Vertices[], MATCH("ID", Vertices[#Headers], 0), FALSE)</f>
        <v>925</v>
      </c>
    </row>
    <row r="249" spans="1:3" x14ac:dyDescent="0.3">
      <c r="A249" s="76" t="s">
        <v>11965</v>
      </c>
      <c r="B249" s="82" t="s">
        <v>901</v>
      </c>
      <c r="C249" s="76">
        <f>VLOOKUP(GroupVertices[[#This Row],[Vertex]], Vertices[], MATCH("ID", Vertices[#Headers], 0), FALSE)</f>
        <v>932</v>
      </c>
    </row>
    <row r="250" spans="1:3" x14ac:dyDescent="0.3">
      <c r="A250" s="76" t="s">
        <v>11965</v>
      </c>
      <c r="B250" s="82" t="s">
        <v>904</v>
      </c>
      <c r="C250" s="76">
        <f>VLOOKUP(GroupVertices[[#This Row],[Vertex]], Vertices[], MATCH("ID", Vertices[#Headers], 0), FALSE)</f>
        <v>936</v>
      </c>
    </row>
    <row r="251" spans="1:3" x14ac:dyDescent="0.3">
      <c r="A251" s="76" t="s">
        <v>11965</v>
      </c>
      <c r="B251" s="82" t="s">
        <v>906</v>
      </c>
      <c r="C251" s="76">
        <f>VLOOKUP(GroupVertices[[#This Row],[Vertex]], Vertices[], MATCH("ID", Vertices[#Headers], 0), FALSE)</f>
        <v>938</v>
      </c>
    </row>
    <row r="252" spans="1:3" x14ac:dyDescent="0.3">
      <c r="A252" s="76" t="s">
        <v>11965</v>
      </c>
      <c r="B252" s="82" t="s">
        <v>915</v>
      </c>
      <c r="C252" s="76">
        <f>VLOOKUP(GroupVertices[[#This Row],[Vertex]], Vertices[], MATCH("ID", Vertices[#Headers], 0), FALSE)</f>
        <v>947</v>
      </c>
    </row>
    <row r="253" spans="1:3" x14ac:dyDescent="0.3">
      <c r="A253" s="76" t="s">
        <v>11965</v>
      </c>
      <c r="B253" s="82" t="s">
        <v>917</v>
      </c>
      <c r="C253" s="76">
        <f>VLOOKUP(GroupVertices[[#This Row],[Vertex]], Vertices[], MATCH("ID", Vertices[#Headers], 0), FALSE)</f>
        <v>951</v>
      </c>
    </row>
    <row r="254" spans="1:3" x14ac:dyDescent="0.3">
      <c r="A254" s="76" t="s">
        <v>11965</v>
      </c>
      <c r="B254" s="82" t="s">
        <v>919</v>
      </c>
      <c r="C254" s="76">
        <f>VLOOKUP(GroupVertices[[#This Row],[Vertex]], Vertices[], MATCH("ID", Vertices[#Headers], 0), FALSE)</f>
        <v>953</v>
      </c>
    </row>
    <row r="255" spans="1:3" x14ac:dyDescent="0.3">
      <c r="A255" s="76" t="s">
        <v>11965</v>
      </c>
      <c r="B255" s="82" t="s">
        <v>920</v>
      </c>
      <c r="C255" s="76">
        <f>VLOOKUP(GroupVertices[[#This Row],[Vertex]], Vertices[], MATCH("ID", Vertices[#Headers], 0), FALSE)</f>
        <v>954</v>
      </c>
    </row>
    <row r="256" spans="1:3" x14ac:dyDescent="0.3">
      <c r="A256" s="76" t="s">
        <v>11965</v>
      </c>
      <c r="B256" s="82" t="s">
        <v>923</v>
      </c>
      <c r="C256" s="76">
        <f>VLOOKUP(GroupVertices[[#This Row],[Vertex]], Vertices[], MATCH("ID", Vertices[#Headers], 0), FALSE)</f>
        <v>957</v>
      </c>
    </row>
    <row r="257" spans="1:3" x14ac:dyDescent="0.3">
      <c r="A257" s="76" t="s">
        <v>11965</v>
      </c>
      <c r="B257" s="82" t="s">
        <v>926</v>
      </c>
      <c r="C257" s="76">
        <f>VLOOKUP(GroupVertices[[#This Row],[Vertex]], Vertices[], MATCH("ID", Vertices[#Headers], 0), FALSE)</f>
        <v>961</v>
      </c>
    </row>
    <row r="258" spans="1:3" x14ac:dyDescent="0.3">
      <c r="A258" s="76" t="s">
        <v>11965</v>
      </c>
      <c r="B258" s="82" t="s">
        <v>927</v>
      </c>
      <c r="C258" s="76">
        <f>VLOOKUP(GroupVertices[[#This Row],[Vertex]], Vertices[], MATCH("ID", Vertices[#Headers], 0), FALSE)</f>
        <v>962</v>
      </c>
    </row>
    <row r="259" spans="1:3" x14ac:dyDescent="0.3">
      <c r="A259" s="76" t="s">
        <v>11965</v>
      </c>
      <c r="B259" s="82" t="s">
        <v>937</v>
      </c>
      <c r="C259" s="76">
        <f>VLOOKUP(GroupVertices[[#This Row],[Vertex]], Vertices[], MATCH("ID", Vertices[#Headers], 0), FALSE)</f>
        <v>977</v>
      </c>
    </row>
    <row r="260" spans="1:3" x14ac:dyDescent="0.3">
      <c r="A260" s="76" t="s">
        <v>11965</v>
      </c>
      <c r="B260" s="82" t="s">
        <v>939</v>
      </c>
      <c r="C260" s="76">
        <f>VLOOKUP(GroupVertices[[#This Row],[Vertex]], Vertices[], MATCH("ID", Vertices[#Headers], 0), FALSE)</f>
        <v>981</v>
      </c>
    </row>
    <row r="261" spans="1:3" x14ac:dyDescent="0.3">
      <c r="A261" s="76" t="s">
        <v>11965</v>
      </c>
      <c r="B261" s="82" t="s">
        <v>940</v>
      </c>
      <c r="C261" s="76">
        <f>VLOOKUP(GroupVertices[[#This Row],[Vertex]], Vertices[], MATCH("ID", Vertices[#Headers], 0), FALSE)</f>
        <v>982</v>
      </c>
    </row>
    <row r="262" spans="1:3" x14ac:dyDescent="0.3">
      <c r="A262" s="76" t="s">
        <v>11965</v>
      </c>
      <c r="B262" s="82" t="s">
        <v>944</v>
      </c>
      <c r="C262" s="76">
        <f>VLOOKUP(GroupVertices[[#This Row],[Vertex]], Vertices[], MATCH("ID", Vertices[#Headers], 0), FALSE)</f>
        <v>986</v>
      </c>
    </row>
    <row r="263" spans="1:3" x14ac:dyDescent="0.3">
      <c r="A263" s="76" t="s">
        <v>11965</v>
      </c>
      <c r="B263" s="82" t="s">
        <v>945</v>
      </c>
      <c r="C263" s="76">
        <f>VLOOKUP(GroupVertices[[#This Row],[Vertex]], Vertices[], MATCH("ID", Vertices[#Headers], 0), FALSE)</f>
        <v>987</v>
      </c>
    </row>
    <row r="264" spans="1:3" x14ac:dyDescent="0.3">
      <c r="A264" s="76" t="s">
        <v>11965</v>
      </c>
      <c r="B264" s="82" t="s">
        <v>948</v>
      </c>
      <c r="C264" s="76">
        <f>VLOOKUP(GroupVertices[[#This Row],[Vertex]], Vertices[], MATCH("ID", Vertices[#Headers], 0), FALSE)</f>
        <v>989</v>
      </c>
    </row>
    <row r="265" spans="1:3" x14ac:dyDescent="0.3">
      <c r="A265" s="76" t="s">
        <v>11965</v>
      </c>
      <c r="B265" s="82" t="s">
        <v>950</v>
      </c>
      <c r="C265" s="76">
        <f>VLOOKUP(GroupVertices[[#This Row],[Vertex]], Vertices[], MATCH("ID", Vertices[#Headers], 0), FALSE)</f>
        <v>991</v>
      </c>
    </row>
    <row r="266" spans="1:3" x14ac:dyDescent="0.3">
      <c r="A266" s="76" t="s">
        <v>11965</v>
      </c>
      <c r="B266" s="82" t="s">
        <v>951</v>
      </c>
      <c r="C266" s="76">
        <f>VLOOKUP(GroupVertices[[#This Row],[Vertex]], Vertices[], MATCH("ID", Vertices[#Headers], 0), FALSE)</f>
        <v>992</v>
      </c>
    </row>
    <row r="267" spans="1:3" x14ac:dyDescent="0.3">
      <c r="A267" s="76" t="s">
        <v>11965</v>
      </c>
      <c r="B267" s="82" t="s">
        <v>952</v>
      </c>
      <c r="C267" s="76">
        <f>VLOOKUP(GroupVertices[[#This Row],[Vertex]], Vertices[], MATCH("ID", Vertices[#Headers], 0), FALSE)</f>
        <v>993</v>
      </c>
    </row>
    <row r="268" spans="1:3" x14ac:dyDescent="0.3">
      <c r="A268" s="76" t="s">
        <v>11965</v>
      </c>
      <c r="B268" s="82" t="s">
        <v>953</v>
      </c>
      <c r="C268" s="76">
        <f>VLOOKUP(GroupVertices[[#This Row],[Vertex]], Vertices[], MATCH("ID", Vertices[#Headers], 0), FALSE)</f>
        <v>994</v>
      </c>
    </row>
    <row r="269" spans="1:3" x14ac:dyDescent="0.3">
      <c r="A269" s="76" t="s">
        <v>11965</v>
      </c>
      <c r="B269" s="82" t="s">
        <v>963</v>
      </c>
      <c r="C269" s="76">
        <f>VLOOKUP(GroupVertices[[#This Row],[Vertex]], Vertices[], MATCH("ID", Vertices[#Headers], 0), FALSE)</f>
        <v>1008</v>
      </c>
    </row>
    <row r="270" spans="1:3" x14ac:dyDescent="0.3">
      <c r="A270" s="76" t="s">
        <v>11965</v>
      </c>
      <c r="B270" s="82" t="s">
        <v>965</v>
      </c>
      <c r="C270" s="76">
        <f>VLOOKUP(GroupVertices[[#This Row],[Vertex]], Vertices[], MATCH("ID", Vertices[#Headers], 0), FALSE)</f>
        <v>1011</v>
      </c>
    </row>
    <row r="271" spans="1:3" x14ac:dyDescent="0.3">
      <c r="A271" s="76" t="s">
        <v>11965</v>
      </c>
      <c r="B271" s="82" t="s">
        <v>968</v>
      </c>
      <c r="C271" s="76">
        <f>VLOOKUP(GroupVertices[[#This Row],[Vertex]], Vertices[], MATCH("ID", Vertices[#Headers], 0), FALSE)</f>
        <v>1016</v>
      </c>
    </row>
    <row r="272" spans="1:3" x14ac:dyDescent="0.3">
      <c r="A272" s="76" t="s">
        <v>11965</v>
      </c>
      <c r="B272" s="82" t="s">
        <v>969</v>
      </c>
      <c r="C272" s="76">
        <f>VLOOKUP(GroupVertices[[#This Row],[Vertex]], Vertices[], MATCH("ID", Vertices[#Headers], 0), FALSE)</f>
        <v>1017</v>
      </c>
    </row>
    <row r="273" spans="1:3" x14ac:dyDescent="0.3">
      <c r="A273" s="76" t="s">
        <v>11965</v>
      </c>
      <c r="B273" s="82" t="s">
        <v>970</v>
      </c>
      <c r="C273" s="76">
        <f>VLOOKUP(GroupVertices[[#This Row],[Vertex]], Vertices[], MATCH("ID", Vertices[#Headers], 0), FALSE)</f>
        <v>1018</v>
      </c>
    </row>
    <row r="274" spans="1:3" x14ac:dyDescent="0.3">
      <c r="A274" s="76" t="s">
        <v>11965</v>
      </c>
      <c r="B274" s="82" t="s">
        <v>975</v>
      </c>
      <c r="C274" s="76">
        <f>VLOOKUP(GroupVertices[[#This Row],[Vertex]], Vertices[], MATCH("ID", Vertices[#Headers], 0), FALSE)</f>
        <v>1023</v>
      </c>
    </row>
    <row r="275" spans="1:3" x14ac:dyDescent="0.3">
      <c r="A275" s="76" t="s">
        <v>11965</v>
      </c>
      <c r="B275" s="82" t="s">
        <v>976</v>
      </c>
      <c r="C275" s="76">
        <f>VLOOKUP(GroupVertices[[#This Row],[Vertex]], Vertices[], MATCH("ID", Vertices[#Headers], 0), FALSE)</f>
        <v>1024</v>
      </c>
    </row>
    <row r="276" spans="1:3" x14ac:dyDescent="0.3">
      <c r="A276" s="76" t="s">
        <v>11965</v>
      </c>
      <c r="B276" s="82" t="s">
        <v>977</v>
      </c>
      <c r="C276" s="76">
        <f>VLOOKUP(GroupVertices[[#This Row],[Vertex]], Vertices[], MATCH("ID", Vertices[#Headers], 0), FALSE)</f>
        <v>1025</v>
      </c>
    </row>
    <row r="277" spans="1:3" x14ac:dyDescent="0.3">
      <c r="A277" s="76" t="s">
        <v>11965</v>
      </c>
      <c r="B277" s="82" t="s">
        <v>978</v>
      </c>
      <c r="C277" s="76">
        <f>VLOOKUP(GroupVertices[[#This Row],[Vertex]], Vertices[], MATCH("ID", Vertices[#Headers], 0), FALSE)</f>
        <v>1026</v>
      </c>
    </row>
    <row r="278" spans="1:3" x14ac:dyDescent="0.3">
      <c r="A278" s="76" t="s">
        <v>11965</v>
      </c>
      <c r="B278" s="82" t="s">
        <v>980</v>
      </c>
      <c r="C278" s="76">
        <f>VLOOKUP(GroupVertices[[#This Row],[Vertex]], Vertices[], MATCH("ID", Vertices[#Headers], 0), FALSE)</f>
        <v>1029</v>
      </c>
    </row>
    <row r="279" spans="1:3" x14ac:dyDescent="0.3">
      <c r="A279" s="76" t="s">
        <v>11965</v>
      </c>
      <c r="B279" s="82" t="s">
        <v>982</v>
      </c>
      <c r="C279" s="76">
        <f>VLOOKUP(GroupVertices[[#This Row],[Vertex]], Vertices[], MATCH("ID", Vertices[#Headers], 0), FALSE)</f>
        <v>1032</v>
      </c>
    </row>
    <row r="280" spans="1:3" x14ac:dyDescent="0.3">
      <c r="A280" s="76" t="s">
        <v>11965</v>
      </c>
      <c r="B280" s="82" t="s">
        <v>990</v>
      </c>
      <c r="C280" s="76">
        <f>VLOOKUP(GroupVertices[[#This Row],[Vertex]], Vertices[], MATCH("ID", Vertices[#Headers], 0), FALSE)</f>
        <v>1042</v>
      </c>
    </row>
    <row r="281" spans="1:3" x14ac:dyDescent="0.3">
      <c r="A281" s="76" t="s">
        <v>11965</v>
      </c>
      <c r="B281" s="82" t="s">
        <v>992</v>
      </c>
      <c r="C281" s="76">
        <f>VLOOKUP(GroupVertices[[#This Row],[Vertex]], Vertices[], MATCH("ID", Vertices[#Headers], 0), FALSE)</f>
        <v>1044</v>
      </c>
    </row>
    <row r="282" spans="1:3" x14ac:dyDescent="0.3">
      <c r="A282" s="76" t="s">
        <v>11965</v>
      </c>
      <c r="B282" s="82" t="s">
        <v>994</v>
      </c>
      <c r="C282" s="76">
        <f>VLOOKUP(GroupVertices[[#This Row],[Vertex]], Vertices[], MATCH("ID", Vertices[#Headers], 0), FALSE)</f>
        <v>1046</v>
      </c>
    </row>
    <row r="283" spans="1:3" x14ac:dyDescent="0.3">
      <c r="A283" s="76" t="s">
        <v>11965</v>
      </c>
      <c r="B283" s="82" t="s">
        <v>995</v>
      </c>
      <c r="C283" s="76">
        <f>VLOOKUP(GroupVertices[[#This Row],[Vertex]], Vertices[], MATCH("ID", Vertices[#Headers], 0), FALSE)</f>
        <v>1047</v>
      </c>
    </row>
    <row r="284" spans="1:3" x14ac:dyDescent="0.3">
      <c r="A284" s="76" t="s">
        <v>11965</v>
      </c>
      <c r="B284" s="82" t="s">
        <v>1000</v>
      </c>
      <c r="C284" s="76">
        <f>VLOOKUP(GroupVertices[[#This Row],[Vertex]], Vertices[], MATCH("ID", Vertices[#Headers], 0), FALSE)</f>
        <v>1052</v>
      </c>
    </row>
    <row r="285" spans="1:3" x14ac:dyDescent="0.3">
      <c r="A285" s="76" t="s">
        <v>11965</v>
      </c>
      <c r="B285" s="82" t="s">
        <v>1003</v>
      </c>
      <c r="C285" s="76">
        <f>VLOOKUP(GroupVertices[[#This Row],[Vertex]], Vertices[], MATCH("ID", Vertices[#Headers], 0), FALSE)</f>
        <v>1055</v>
      </c>
    </row>
    <row r="286" spans="1:3" x14ac:dyDescent="0.3">
      <c r="A286" s="76" t="s">
        <v>11965</v>
      </c>
      <c r="B286" s="82" t="s">
        <v>1007</v>
      </c>
      <c r="C286" s="76">
        <f>VLOOKUP(GroupVertices[[#This Row],[Vertex]], Vertices[], MATCH("ID", Vertices[#Headers], 0), FALSE)</f>
        <v>1061</v>
      </c>
    </row>
    <row r="287" spans="1:3" x14ac:dyDescent="0.3">
      <c r="A287" s="76" t="s">
        <v>11965</v>
      </c>
      <c r="B287" s="82" t="s">
        <v>1010</v>
      </c>
      <c r="C287" s="76">
        <f>VLOOKUP(GroupVertices[[#This Row],[Vertex]], Vertices[], MATCH("ID", Vertices[#Headers], 0), FALSE)</f>
        <v>1064</v>
      </c>
    </row>
    <row r="288" spans="1:3" x14ac:dyDescent="0.3">
      <c r="A288" s="76" t="s">
        <v>11965</v>
      </c>
      <c r="B288" s="82" t="s">
        <v>1011</v>
      </c>
      <c r="C288" s="76">
        <f>VLOOKUP(GroupVertices[[#This Row],[Vertex]], Vertices[], MATCH("ID", Vertices[#Headers], 0), FALSE)</f>
        <v>1065</v>
      </c>
    </row>
    <row r="289" spans="1:3" x14ac:dyDescent="0.3">
      <c r="A289" s="76" t="s">
        <v>11965</v>
      </c>
      <c r="B289" s="82" t="s">
        <v>1012</v>
      </c>
      <c r="C289" s="76">
        <f>VLOOKUP(GroupVertices[[#This Row],[Vertex]], Vertices[], MATCH("ID", Vertices[#Headers], 0), FALSE)</f>
        <v>1066</v>
      </c>
    </row>
    <row r="290" spans="1:3" x14ac:dyDescent="0.3">
      <c r="A290" s="76" t="s">
        <v>11965</v>
      </c>
      <c r="B290" s="82" t="s">
        <v>1013</v>
      </c>
      <c r="C290" s="76">
        <f>VLOOKUP(GroupVertices[[#This Row],[Vertex]], Vertices[], MATCH("ID", Vertices[#Headers], 0), FALSE)</f>
        <v>1067</v>
      </c>
    </row>
    <row r="291" spans="1:3" x14ac:dyDescent="0.3">
      <c r="A291" s="76" t="s">
        <v>11965</v>
      </c>
      <c r="B291" s="82" t="s">
        <v>1014</v>
      </c>
      <c r="C291" s="76">
        <f>VLOOKUP(GroupVertices[[#This Row],[Vertex]], Vertices[], MATCH("ID", Vertices[#Headers], 0), FALSE)</f>
        <v>1068</v>
      </c>
    </row>
    <row r="292" spans="1:3" x14ac:dyDescent="0.3">
      <c r="A292" s="76" t="s">
        <v>11965</v>
      </c>
      <c r="B292" s="82" t="s">
        <v>1015</v>
      </c>
      <c r="C292" s="76">
        <f>VLOOKUP(GroupVertices[[#This Row],[Vertex]], Vertices[], MATCH("ID", Vertices[#Headers], 0), FALSE)</f>
        <v>1069</v>
      </c>
    </row>
    <row r="293" spans="1:3" x14ac:dyDescent="0.3">
      <c r="A293" s="76" t="s">
        <v>11965</v>
      </c>
      <c r="B293" s="82" t="s">
        <v>1023</v>
      </c>
      <c r="C293" s="76">
        <f>VLOOKUP(GroupVertices[[#This Row],[Vertex]], Vertices[], MATCH("ID", Vertices[#Headers], 0), FALSE)</f>
        <v>1077</v>
      </c>
    </row>
    <row r="294" spans="1:3" x14ac:dyDescent="0.3">
      <c r="A294" s="76" t="s">
        <v>11965</v>
      </c>
      <c r="B294" s="82" t="s">
        <v>1024</v>
      </c>
      <c r="C294" s="76">
        <f>VLOOKUP(GroupVertices[[#This Row],[Vertex]], Vertices[], MATCH("ID", Vertices[#Headers], 0), FALSE)</f>
        <v>1078</v>
      </c>
    </row>
    <row r="295" spans="1:3" x14ac:dyDescent="0.3">
      <c r="A295" s="76" t="s">
        <v>11965</v>
      </c>
      <c r="B295" s="82" t="s">
        <v>1027</v>
      </c>
      <c r="C295" s="76">
        <f>VLOOKUP(GroupVertices[[#This Row],[Vertex]], Vertices[], MATCH("ID", Vertices[#Headers], 0), FALSE)</f>
        <v>1082</v>
      </c>
    </row>
    <row r="296" spans="1:3" x14ac:dyDescent="0.3">
      <c r="A296" s="76" t="s">
        <v>11965</v>
      </c>
      <c r="B296" s="82" t="s">
        <v>1031</v>
      </c>
      <c r="C296" s="76">
        <f>VLOOKUP(GroupVertices[[#This Row],[Vertex]], Vertices[], MATCH("ID", Vertices[#Headers], 0), FALSE)</f>
        <v>1089</v>
      </c>
    </row>
    <row r="297" spans="1:3" x14ac:dyDescent="0.3">
      <c r="A297" s="76" t="s">
        <v>11965</v>
      </c>
      <c r="B297" s="82" t="s">
        <v>1033</v>
      </c>
      <c r="C297" s="76">
        <f>VLOOKUP(GroupVertices[[#This Row],[Vertex]], Vertices[], MATCH("ID", Vertices[#Headers], 0), FALSE)</f>
        <v>1091</v>
      </c>
    </row>
    <row r="298" spans="1:3" x14ac:dyDescent="0.3">
      <c r="A298" s="76" t="s">
        <v>11965</v>
      </c>
      <c r="B298" s="82" t="s">
        <v>1034</v>
      </c>
      <c r="C298" s="76">
        <f>VLOOKUP(GroupVertices[[#This Row],[Vertex]], Vertices[], MATCH("ID", Vertices[#Headers], 0), FALSE)</f>
        <v>1092</v>
      </c>
    </row>
    <row r="299" spans="1:3" x14ac:dyDescent="0.3">
      <c r="A299" s="76" t="s">
        <v>11965</v>
      </c>
      <c r="B299" s="82" t="s">
        <v>1036</v>
      </c>
      <c r="C299" s="76">
        <f>VLOOKUP(GroupVertices[[#This Row],[Vertex]], Vertices[], MATCH("ID", Vertices[#Headers], 0), FALSE)</f>
        <v>1095</v>
      </c>
    </row>
    <row r="300" spans="1:3" x14ac:dyDescent="0.3">
      <c r="A300" s="76" t="s">
        <v>11965</v>
      </c>
      <c r="B300" s="82" t="s">
        <v>1041</v>
      </c>
      <c r="C300" s="76">
        <f>VLOOKUP(GroupVertices[[#This Row],[Vertex]], Vertices[], MATCH("ID", Vertices[#Headers], 0), FALSE)</f>
        <v>1101</v>
      </c>
    </row>
    <row r="301" spans="1:3" x14ac:dyDescent="0.3">
      <c r="A301" s="76" t="s">
        <v>11965</v>
      </c>
      <c r="B301" s="82" t="s">
        <v>1042</v>
      </c>
      <c r="C301" s="76">
        <f>VLOOKUP(GroupVertices[[#This Row],[Vertex]], Vertices[], MATCH("ID", Vertices[#Headers], 0), FALSE)</f>
        <v>1102</v>
      </c>
    </row>
    <row r="302" spans="1:3" x14ac:dyDescent="0.3">
      <c r="A302" s="76" t="s">
        <v>11965</v>
      </c>
      <c r="B302" s="82" t="s">
        <v>1046</v>
      </c>
      <c r="C302" s="76">
        <f>VLOOKUP(GroupVertices[[#This Row],[Vertex]], Vertices[], MATCH("ID", Vertices[#Headers], 0), FALSE)</f>
        <v>1107</v>
      </c>
    </row>
    <row r="303" spans="1:3" x14ac:dyDescent="0.3">
      <c r="A303" s="76" t="s">
        <v>11965</v>
      </c>
      <c r="B303" s="82" t="s">
        <v>1047</v>
      </c>
      <c r="C303" s="76">
        <f>VLOOKUP(GroupVertices[[#This Row],[Vertex]], Vertices[], MATCH("ID", Vertices[#Headers], 0), FALSE)</f>
        <v>1108</v>
      </c>
    </row>
    <row r="304" spans="1:3" x14ac:dyDescent="0.3">
      <c r="A304" s="76" t="s">
        <v>11965</v>
      </c>
      <c r="B304" s="82" t="s">
        <v>1048</v>
      </c>
      <c r="C304" s="76">
        <f>VLOOKUP(GroupVertices[[#This Row],[Vertex]], Vertices[], MATCH("ID", Vertices[#Headers], 0), FALSE)</f>
        <v>1109</v>
      </c>
    </row>
    <row r="305" spans="1:3" x14ac:dyDescent="0.3">
      <c r="A305" s="76" t="s">
        <v>11965</v>
      </c>
      <c r="B305" s="82" t="s">
        <v>1049</v>
      </c>
      <c r="C305" s="76">
        <f>VLOOKUP(GroupVertices[[#This Row],[Vertex]], Vertices[], MATCH("ID", Vertices[#Headers], 0), FALSE)</f>
        <v>1110</v>
      </c>
    </row>
    <row r="306" spans="1:3" x14ac:dyDescent="0.3">
      <c r="A306" s="76" t="s">
        <v>11965</v>
      </c>
      <c r="B306" s="82" t="s">
        <v>1050</v>
      </c>
      <c r="C306" s="76">
        <f>VLOOKUP(GroupVertices[[#This Row],[Vertex]], Vertices[], MATCH("ID", Vertices[#Headers], 0), FALSE)</f>
        <v>1111</v>
      </c>
    </row>
    <row r="307" spans="1:3" x14ac:dyDescent="0.3">
      <c r="A307" s="76" t="s">
        <v>11965</v>
      </c>
      <c r="B307" s="82" t="s">
        <v>1052</v>
      </c>
      <c r="C307" s="76">
        <f>VLOOKUP(GroupVertices[[#This Row],[Vertex]], Vertices[], MATCH("ID", Vertices[#Headers], 0), FALSE)</f>
        <v>1113</v>
      </c>
    </row>
    <row r="308" spans="1:3" x14ac:dyDescent="0.3">
      <c r="A308" s="76" t="s">
        <v>11965</v>
      </c>
      <c r="B308" s="82" t="s">
        <v>1054</v>
      </c>
      <c r="C308" s="76">
        <f>VLOOKUP(GroupVertices[[#This Row],[Vertex]], Vertices[], MATCH("ID", Vertices[#Headers], 0), FALSE)</f>
        <v>1115</v>
      </c>
    </row>
    <row r="309" spans="1:3" x14ac:dyDescent="0.3">
      <c r="A309" s="76" t="s">
        <v>11965</v>
      </c>
      <c r="B309" s="82" t="s">
        <v>1055</v>
      </c>
      <c r="C309" s="76">
        <f>VLOOKUP(GroupVertices[[#This Row],[Vertex]], Vertices[], MATCH("ID", Vertices[#Headers], 0), FALSE)</f>
        <v>1116</v>
      </c>
    </row>
    <row r="310" spans="1:3" x14ac:dyDescent="0.3">
      <c r="A310" s="76" t="s">
        <v>11965</v>
      </c>
      <c r="B310" s="82" t="s">
        <v>1056</v>
      </c>
      <c r="C310" s="76">
        <f>VLOOKUP(GroupVertices[[#This Row],[Vertex]], Vertices[], MATCH("ID", Vertices[#Headers], 0), FALSE)</f>
        <v>1117</v>
      </c>
    </row>
    <row r="311" spans="1:3" x14ac:dyDescent="0.3">
      <c r="A311" s="76" t="s">
        <v>11965</v>
      </c>
      <c r="B311" s="82" t="s">
        <v>1057</v>
      </c>
      <c r="C311" s="76">
        <f>VLOOKUP(GroupVertices[[#This Row],[Vertex]], Vertices[], MATCH("ID", Vertices[#Headers], 0), FALSE)</f>
        <v>1118</v>
      </c>
    </row>
    <row r="312" spans="1:3" x14ac:dyDescent="0.3">
      <c r="A312" s="76" t="s">
        <v>11965</v>
      </c>
      <c r="B312" s="82" t="s">
        <v>1058</v>
      </c>
      <c r="C312" s="76">
        <f>VLOOKUP(GroupVertices[[#This Row],[Vertex]], Vertices[], MATCH("ID", Vertices[#Headers], 0), FALSE)</f>
        <v>1119</v>
      </c>
    </row>
    <row r="313" spans="1:3" x14ac:dyDescent="0.3">
      <c r="A313" s="76" t="s">
        <v>11965</v>
      </c>
      <c r="B313" s="82" t="s">
        <v>1059</v>
      </c>
      <c r="C313" s="76">
        <f>VLOOKUP(GroupVertices[[#This Row],[Vertex]], Vertices[], MATCH("ID", Vertices[#Headers], 0), FALSE)</f>
        <v>1120</v>
      </c>
    </row>
    <row r="314" spans="1:3" x14ac:dyDescent="0.3">
      <c r="A314" s="76" t="s">
        <v>11965</v>
      </c>
      <c r="B314" s="82" t="s">
        <v>1061</v>
      </c>
      <c r="C314" s="76">
        <f>VLOOKUP(GroupVertices[[#This Row],[Vertex]], Vertices[], MATCH("ID", Vertices[#Headers], 0), FALSE)</f>
        <v>1122</v>
      </c>
    </row>
    <row r="315" spans="1:3" x14ac:dyDescent="0.3">
      <c r="A315" s="76" t="s">
        <v>11965</v>
      </c>
      <c r="B315" s="82" t="s">
        <v>1065</v>
      </c>
      <c r="C315" s="76">
        <f>VLOOKUP(GroupVertices[[#This Row],[Vertex]], Vertices[], MATCH("ID", Vertices[#Headers], 0), FALSE)</f>
        <v>1130</v>
      </c>
    </row>
    <row r="316" spans="1:3" x14ac:dyDescent="0.3">
      <c r="A316" s="76" t="s">
        <v>11965</v>
      </c>
      <c r="B316" s="82" t="s">
        <v>1066</v>
      </c>
      <c r="C316" s="76">
        <f>VLOOKUP(GroupVertices[[#This Row],[Vertex]], Vertices[], MATCH("ID", Vertices[#Headers], 0), FALSE)</f>
        <v>1131</v>
      </c>
    </row>
    <row r="317" spans="1:3" x14ac:dyDescent="0.3">
      <c r="A317" s="76" t="s">
        <v>11965</v>
      </c>
      <c r="B317" s="82" t="s">
        <v>1067</v>
      </c>
      <c r="C317" s="76">
        <f>VLOOKUP(GroupVertices[[#This Row],[Vertex]], Vertices[], MATCH("ID", Vertices[#Headers], 0), FALSE)</f>
        <v>1132</v>
      </c>
    </row>
    <row r="318" spans="1:3" x14ac:dyDescent="0.3">
      <c r="A318" s="76" t="s">
        <v>11965</v>
      </c>
      <c r="B318" s="82" t="s">
        <v>1071</v>
      </c>
      <c r="C318" s="76">
        <f>VLOOKUP(GroupVertices[[#This Row],[Vertex]], Vertices[], MATCH("ID", Vertices[#Headers], 0), FALSE)</f>
        <v>1135</v>
      </c>
    </row>
    <row r="319" spans="1:3" x14ac:dyDescent="0.3">
      <c r="A319" s="76" t="s">
        <v>11965</v>
      </c>
      <c r="B319" s="82" t="s">
        <v>1072</v>
      </c>
      <c r="C319" s="76">
        <f>VLOOKUP(GroupVertices[[#This Row],[Vertex]], Vertices[], MATCH("ID", Vertices[#Headers], 0), FALSE)</f>
        <v>1136</v>
      </c>
    </row>
    <row r="320" spans="1:3" x14ac:dyDescent="0.3">
      <c r="A320" s="76" t="s">
        <v>11965</v>
      </c>
      <c r="B320" s="82" t="s">
        <v>1074</v>
      </c>
      <c r="C320" s="76">
        <f>VLOOKUP(GroupVertices[[#This Row],[Vertex]], Vertices[], MATCH("ID", Vertices[#Headers], 0), FALSE)</f>
        <v>1139</v>
      </c>
    </row>
    <row r="321" spans="1:3" x14ac:dyDescent="0.3">
      <c r="A321" s="76" t="s">
        <v>11965</v>
      </c>
      <c r="B321" s="82" t="s">
        <v>1077</v>
      </c>
      <c r="C321" s="76">
        <f>VLOOKUP(GroupVertices[[#This Row],[Vertex]], Vertices[], MATCH("ID", Vertices[#Headers], 0), FALSE)</f>
        <v>1142</v>
      </c>
    </row>
    <row r="322" spans="1:3" x14ac:dyDescent="0.3">
      <c r="A322" s="76" t="s">
        <v>11965</v>
      </c>
      <c r="B322" s="82" t="s">
        <v>1078</v>
      </c>
      <c r="C322" s="76">
        <f>VLOOKUP(GroupVertices[[#This Row],[Vertex]], Vertices[], MATCH("ID", Vertices[#Headers], 0), FALSE)</f>
        <v>1143</v>
      </c>
    </row>
    <row r="323" spans="1:3" x14ac:dyDescent="0.3">
      <c r="A323" s="76" t="s">
        <v>11965</v>
      </c>
      <c r="B323" s="82" t="s">
        <v>1080</v>
      </c>
      <c r="C323" s="76">
        <f>VLOOKUP(GroupVertices[[#This Row],[Vertex]], Vertices[], MATCH("ID", Vertices[#Headers], 0), FALSE)</f>
        <v>1145</v>
      </c>
    </row>
    <row r="324" spans="1:3" x14ac:dyDescent="0.3">
      <c r="A324" s="76" t="s">
        <v>11965</v>
      </c>
      <c r="B324" s="82" t="s">
        <v>1081</v>
      </c>
      <c r="C324" s="76">
        <f>VLOOKUP(GroupVertices[[#This Row],[Vertex]], Vertices[], MATCH("ID", Vertices[#Headers], 0), FALSE)</f>
        <v>1146</v>
      </c>
    </row>
    <row r="325" spans="1:3" x14ac:dyDescent="0.3">
      <c r="A325" s="76" t="s">
        <v>11965</v>
      </c>
      <c r="B325" s="82" t="s">
        <v>1083</v>
      </c>
      <c r="C325" s="76">
        <f>VLOOKUP(GroupVertices[[#This Row],[Vertex]], Vertices[], MATCH("ID", Vertices[#Headers], 0), FALSE)</f>
        <v>1148</v>
      </c>
    </row>
    <row r="326" spans="1:3" x14ac:dyDescent="0.3">
      <c r="A326" s="76" t="s">
        <v>11965</v>
      </c>
      <c r="B326" s="82" t="s">
        <v>1087</v>
      </c>
      <c r="C326" s="76">
        <f>VLOOKUP(GroupVertices[[#This Row],[Vertex]], Vertices[], MATCH("ID", Vertices[#Headers], 0), FALSE)</f>
        <v>1153</v>
      </c>
    </row>
    <row r="327" spans="1:3" x14ac:dyDescent="0.3">
      <c r="A327" s="76" t="s">
        <v>11965</v>
      </c>
      <c r="B327" s="82" t="s">
        <v>1089</v>
      </c>
      <c r="C327" s="76">
        <f>VLOOKUP(GroupVertices[[#This Row],[Vertex]], Vertices[], MATCH("ID", Vertices[#Headers], 0), FALSE)</f>
        <v>1156</v>
      </c>
    </row>
    <row r="328" spans="1:3" x14ac:dyDescent="0.3">
      <c r="A328" s="76" t="s">
        <v>11965</v>
      </c>
      <c r="B328" s="82" t="s">
        <v>1090</v>
      </c>
      <c r="C328" s="76">
        <f>VLOOKUP(GroupVertices[[#This Row],[Vertex]], Vertices[], MATCH("ID", Vertices[#Headers], 0), FALSE)</f>
        <v>1157</v>
      </c>
    </row>
    <row r="329" spans="1:3" x14ac:dyDescent="0.3">
      <c r="A329" s="76" t="s">
        <v>11965</v>
      </c>
      <c r="B329" s="82" t="s">
        <v>1103</v>
      </c>
      <c r="C329" s="76">
        <f>VLOOKUP(GroupVertices[[#This Row],[Vertex]], Vertices[], MATCH("ID", Vertices[#Headers], 0), FALSE)</f>
        <v>1167</v>
      </c>
    </row>
    <row r="330" spans="1:3" x14ac:dyDescent="0.3">
      <c r="A330" s="76" t="s">
        <v>11965</v>
      </c>
      <c r="B330" s="82" t="s">
        <v>1106</v>
      </c>
      <c r="C330" s="76">
        <f>VLOOKUP(GroupVertices[[#This Row],[Vertex]], Vertices[], MATCH("ID", Vertices[#Headers], 0), FALSE)</f>
        <v>1170</v>
      </c>
    </row>
    <row r="331" spans="1:3" x14ac:dyDescent="0.3">
      <c r="A331" s="76" t="s">
        <v>11965</v>
      </c>
      <c r="B331" s="82" t="s">
        <v>1114</v>
      </c>
      <c r="C331" s="76">
        <f>VLOOKUP(GroupVertices[[#This Row],[Vertex]], Vertices[], MATCH("ID", Vertices[#Headers], 0), FALSE)</f>
        <v>1176</v>
      </c>
    </row>
    <row r="332" spans="1:3" x14ac:dyDescent="0.3">
      <c r="A332" s="76" t="s">
        <v>11965</v>
      </c>
      <c r="B332" s="82" t="s">
        <v>1116</v>
      </c>
      <c r="C332" s="76">
        <f>VLOOKUP(GroupVertices[[#This Row],[Vertex]], Vertices[], MATCH("ID", Vertices[#Headers], 0), FALSE)</f>
        <v>1178</v>
      </c>
    </row>
    <row r="333" spans="1:3" x14ac:dyDescent="0.3">
      <c r="A333" s="76" t="s">
        <v>11965</v>
      </c>
      <c r="B333" s="82" t="s">
        <v>1119</v>
      </c>
      <c r="C333" s="76">
        <f>VLOOKUP(GroupVertices[[#This Row],[Vertex]], Vertices[], MATCH("ID", Vertices[#Headers], 0), FALSE)</f>
        <v>1181</v>
      </c>
    </row>
    <row r="334" spans="1:3" x14ac:dyDescent="0.3">
      <c r="A334" s="76" t="s">
        <v>11965</v>
      </c>
      <c r="B334" s="82" t="s">
        <v>1123</v>
      </c>
      <c r="C334" s="76">
        <f>VLOOKUP(GroupVertices[[#This Row],[Vertex]], Vertices[], MATCH("ID", Vertices[#Headers], 0), FALSE)</f>
        <v>1185</v>
      </c>
    </row>
    <row r="335" spans="1:3" x14ac:dyDescent="0.3">
      <c r="A335" s="76" t="s">
        <v>11965</v>
      </c>
      <c r="B335" s="82" t="s">
        <v>1124</v>
      </c>
      <c r="C335" s="76">
        <f>VLOOKUP(GroupVertices[[#This Row],[Vertex]], Vertices[], MATCH("ID", Vertices[#Headers], 0), FALSE)</f>
        <v>1186</v>
      </c>
    </row>
    <row r="336" spans="1:3" x14ac:dyDescent="0.3">
      <c r="A336" s="76" t="s">
        <v>11965</v>
      </c>
      <c r="B336" s="82" t="s">
        <v>1126</v>
      </c>
      <c r="C336" s="76">
        <f>VLOOKUP(GroupVertices[[#This Row],[Vertex]], Vertices[], MATCH("ID", Vertices[#Headers], 0), FALSE)</f>
        <v>1189</v>
      </c>
    </row>
    <row r="337" spans="1:3" x14ac:dyDescent="0.3">
      <c r="A337" s="76" t="s">
        <v>11965</v>
      </c>
      <c r="B337" s="82" t="s">
        <v>1127</v>
      </c>
      <c r="C337" s="76">
        <f>VLOOKUP(GroupVertices[[#This Row],[Vertex]], Vertices[], MATCH("ID", Vertices[#Headers], 0), FALSE)</f>
        <v>1190</v>
      </c>
    </row>
    <row r="338" spans="1:3" x14ac:dyDescent="0.3">
      <c r="A338" s="76" t="s">
        <v>11965</v>
      </c>
      <c r="B338" s="82" t="s">
        <v>1135</v>
      </c>
      <c r="C338" s="76">
        <f>VLOOKUP(GroupVertices[[#This Row],[Vertex]], Vertices[], MATCH("ID", Vertices[#Headers], 0), FALSE)</f>
        <v>1197</v>
      </c>
    </row>
    <row r="339" spans="1:3" x14ac:dyDescent="0.3">
      <c r="A339" s="76" t="s">
        <v>11965</v>
      </c>
      <c r="B339" s="82" t="s">
        <v>1136</v>
      </c>
      <c r="C339" s="76">
        <f>VLOOKUP(GroupVertices[[#This Row],[Vertex]], Vertices[], MATCH("ID", Vertices[#Headers], 0), FALSE)</f>
        <v>1198</v>
      </c>
    </row>
    <row r="340" spans="1:3" x14ac:dyDescent="0.3">
      <c r="A340" s="76" t="s">
        <v>11965</v>
      </c>
      <c r="B340" s="82" t="s">
        <v>1139</v>
      </c>
      <c r="C340" s="76">
        <f>VLOOKUP(GroupVertices[[#This Row],[Vertex]], Vertices[], MATCH("ID", Vertices[#Headers], 0), FALSE)</f>
        <v>1201</v>
      </c>
    </row>
    <row r="341" spans="1:3" x14ac:dyDescent="0.3">
      <c r="A341" s="76" t="s">
        <v>11965</v>
      </c>
      <c r="B341" s="82" t="s">
        <v>1140</v>
      </c>
      <c r="C341" s="76">
        <f>VLOOKUP(GroupVertices[[#This Row],[Vertex]], Vertices[], MATCH("ID", Vertices[#Headers], 0), FALSE)</f>
        <v>1202</v>
      </c>
    </row>
    <row r="342" spans="1:3" x14ac:dyDescent="0.3">
      <c r="A342" s="76" t="s">
        <v>11965</v>
      </c>
      <c r="B342" s="82" t="s">
        <v>1142</v>
      </c>
      <c r="C342" s="76">
        <f>VLOOKUP(GroupVertices[[#This Row],[Vertex]], Vertices[], MATCH("ID", Vertices[#Headers], 0), FALSE)</f>
        <v>1204</v>
      </c>
    </row>
    <row r="343" spans="1:3" x14ac:dyDescent="0.3">
      <c r="A343" s="76" t="s">
        <v>11965</v>
      </c>
      <c r="B343" s="82" t="s">
        <v>1143</v>
      </c>
      <c r="C343" s="76">
        <f>VLOOKUP(GroupVertices[[#This Row],[Vertex]], Vertices[], MATCH("ID", Vertices[#Headers], 0), FALSE)</f>
        <v>1205</v>
      </c>
    </row>
    <row r="344" spans="1:3" x14ac:dyDescent="0.3">
      <c r="A344" s="76" t="s">
        <v>11965</v>
      </c>
      <c r="B344" s="82" t="s">
        <v>1146</v>
      </c>
      <c r="C344" s="76">
        <f>VLOOKUP(GroupVertices[[#This Row],[Vertex]], Vertices[], MATCH("ID", Vertices[#Headers], 0), FALSE)</f>
        <v>1207</v>
      </c>
    </row>
    <row r="345" spans="1:3" x14ac:dyDescent="0.3">
      <c r="A345" s="76" t="s">
        <v>11965</v>
      </c>
      <c r="B345" s="82" t="s">
        <v>1147</v>
      </c>
      <c r="C345" s="76">
        <f>VLOOKUP(GroupVertices[[#This Row],[Vertex]], Vertices[], MATCH("ID", Vertices[#Headers], 0), FALSE)</f>
        <v>1208</v>
      </c>
    </row>
    <row r="346" spans="1:3" x14ac:dyDescent="0.3">
      <c r="A346" s="76" t="s">
        <v>11965</v>
      </c>
      <c r="B346" s="82" t="s">
        <v>1149</v>
      </c>
      <c r="C346" s="76">
        <f>VLOOKUP(GroupVertices[[#This Row],[Vertex]], Vertices[], MATCH("ID", Vertices[#Headers], 0), FALSE)</f>
        <v>1210</v>
      </c>
    </row>
    <row r="347" spans="1:3" x14ac:dyDescent="0.3">
      <c r="A347" s="76" t="s">
        <v>11965</v>
      </c>
      <c r="B347" s="82" t="s">
        <v>1150</v>
      </c>
      <c r="C347" s="76">
        <f>VLOOKUP(GroupVertices[[#This Row],[Vertex]], Vertices[], MATCH("ID", Vertices[#Headers], 0), FALSE)</f>
        <v>1211</v>
      </c>
    </row>
    <row r="348" spans="1:3" x14ac:dyDescent="0.3">
      <c r="A348" s="76" t="s">
        <v>11965</v>
      </c>
      <c r="B348" s="82" t="s">
        <v>1154</v>
      </c>
      <c r="C348" s="76">
        <f>VLOOKUP(GroupVertices[[#This Row],[Vertex]], Vertices[], MATCH("ID", Vertices[#Headers], 0), FALSE)</f>
        <v>1216</v>
      </c>
    </row>
    <row r="349" spans="1:3" x14ac:dyDescent="0.3">
      <c r="A349" s="76" t="s">
        <v>11965</v>
      </c>
      <c r="B349" s="82" t="s">
        <v>1155</v>
      </c>
      <c r="C349" s="76">
        <f>VLOOKUP(GroupVertices[[#This Row],[Vertex]], Vertices[], MATCH("ID", Vertices[#Headers], 0), FALSE)</f>
        <v>1217</v>
      </c>
    </row>
    <row r="350" spans="1:3" x14ac:dyDescent="0.3">
      <c r="A350" s="76" t="s">
        <v>11965</v>
      </c>
      <c r="B350" s="82" t="s">
        <v>1156</v>
      </c>
      <c r="C350" s="76">
        <f>VLOOKUP(GroupVertices[[#This Row],[Vertex]], Vertices[], MATCH("ID", Vertices[#Headers], 0), FALSE)</f>
        <v>1218</v>
      </c>
    </row>
    <row r="351" spans="1:3" x14ac:dyDescent="0.3">
      <c r="A351" s="76" t="s">
        <v>11965</v>
      </c>
      <c r="B351" s="82" t="s">
        <v>1168</v>
      </c>
      <c r="C351" s="76">
        <f>VLOOKUP(GroupVertices[[#This Row],[Vertex]], Vertices[], MATCH("ID", Vertices[#Headers], 0), FALSE)</f>
        <v>1232</v>
      </c>
    </row>
    <row r="352" spans="1:3" x14ac:dyDescent="0.3">
      <c r="A352" s="76" t="s">
        <v>11966</v>
      </c>
      <c r="B352" s="82" t="s">
        <v>1148</v>
      </c>
      <c r="C352" s="76">
        <f>VLOOKUP(GroupVertices[[#This Row],[Vertex]], Vertices[], MATCH("ID", Vertices[#Headers], 0), FALSE)</f>
        <v>1209</v>
      </c>
    </row>
    <row r="353" spans="1:3" x14ac:dyDescent="0.3">
      <c r="A353" s="76" t="s">
        <v>11966</v>
      </c>
      <c r="B353" s="82" t="s">
        <v>1189</v>
      </c>
      <c r="C353" s="76">
        <f>VLOOKUP(GroupVertices[[#This Row],[Vertex]], Vertices[], MATCH("ID", Vertices[#Headers], 0), FALSE)</f>
        <v>67</v>
      </c>
    </row>
    <row r="354" spans="1:3" x14ac:dyDescent="0.3">
      <c r="A354" s="76" t="s">
        <v>11966</v>
      </c>
      <c r="B354" s="82" t="s">
        <v>1138</v>
      </c>
      <c r="C354" s="76">
        <f>VLOOKUP(GroupVertices[[#This Row],[Vertex]], Vertices[], MATCH("ID", Vertices[#Headers], 0), FALSE)</f>
        <v>1200</v>
      </c>
    </row>
    <row r="355" spans="1:3" x14ac:dyDescent="0.3">
      <c r="A355" s="76" t="s">
        <v>11966</v>
      </c>
      <c r="B355" s="82" t="s">
        <v>1082</v>
      </c>
      <c r="C355" s="76">
        <f>VLOOKUP(GroupVertices[[#This Row],[Vertex]], Vertices[], MATCH("ID", Vertices[#Headers], 0), FALSE)</f>
        <v>1147</v>
      </c>
    </row>
    <row r="356" spans="1:3" x14ac:dyDescent="0.3">
      <c r="A356" s="76" t="s">
        <v>11966</v>
      </c>
      <c r="B356" s="82" t="s">
        <v>1079</v>
      </c>
      <c r="C356" s="76">
        <f>VLOOKUP(GroupVertices[[#This Row],[Vertex]], Vertices[], MATCH("ID", Vertices[#Headers], 0), FALSE)</f>
        <v>1144</v>
      </c>
    </row>
    <row r="357" spans="1:3" x14ac:dyDescent="0.3">
      <c r="A357" s="76" t="s">
        <v>11966</v>
      </c>
      <c r="B357" s="82" t="s">
        <v>1068</v>
      </c>
      <c r="C357" s="76">
        <f>VLOOKUP(GroupVertices[[#This Row],[Vertex]], Vertices[], MATCH("ID", Vertices[#Headers], 0), FALSE)</f>
        <v>1133</v>
      </c>
    </row>
    <row r="358" spans="1:3" x14ac:dyDescent="0.3">
      <c r="A358" s="76" t="s">
        <v>11966</v>
      </c>
      <c r="B358" s="82" t="s">
        <v>1060</v>
      </c>
      <c r="C358" s="76">
        <f>VLOOKUP(GroupVertices[[#This Row],[Vertex]], Vertices[], MATCH("ID", Vertices[#Headers], 0), FALSE)</f>
        <v>1121</v>
      </c>
    </row>
    <row r="359" spans="1:3" x14ac:dyDescent="0.3">
      <c r="A359" s="76" t="s">
        <v>11966</v>
      </c>
      <c r="B359" s="82" t="s">
        <v>1051</v>
      </c>
      <c r="C359" s="76">
        <f>VLOOKUP(GroupVertices[[#This Row],[Vertex]], Vertices[], MATCH("ID", Vertices[#Headers], 0), FALSE)</f>
        <v>1112</v>
      </c>
    </row>
    <row r="360" spans="1:3" x14ac:dyDescent="0.3">
      <c r="A360" s="76" t="s">
        <v>11966</v>
      </c>
      <c r="B360" s="82" t="s">
        <v>1026</v>
      </c>
      <c r="C360" s="76">
        <f>VLOOKUP(GroupVertices[[#This Row],[Vertex]], Vertices[], MATCH("ID", Vertices[#Headers], 0), FALSE)</f>
        <v>1081</v>
      </c>
    </row>
    <row r="361" spans="1:3" x14ac:dyDescent="0.3">
      <c r="A361" s="76" t="s">
        <v>11966</v>
      </c>
      <c r="B361" s="82" t="s">
        <v>1017</v>
      </c>
      <c r="C361" s="76">
        <f>VLOOKUP(GroupVertices[[#This Row],[Vertex]], Vertices[], MATCH("ID", Vertices[#Headers], 0), FALSE)</f>
        <v>1071</v>
      </c>
    </row>
    <row r="362" spans="1:3" x14ac:dyDescent="0.3">
      <c r="A362" s="76" t="s">
        <v>11966</v>
      </c>
      <c r="B362" s="82" t="s">
        <v>1016</v>
      </c>
      <c r="C362" s="76">
        <f>VLOOKUP(GroupVertices[[#This Row],[Vertex]], Vertices[], MATCH("ID", Vertices[#Headers], 0), FALSE)</f>
        <v>1070</v>
      </c>
    </row>
    <row r="363" spans="1:3" x14ac:dyDescent="0.3">
      <c r="A363" s="76" t="s">
        <v>11966</v>
      </c>
      <c r="B363" s="82" t="s">
        <v>993</v>
      </c>
      <c r="C363" s="76">
        <f>VLOOKUP(GroupVertices[[#This Row],[Vertex]], Vertices[], MATCH("ID", Vertices[#Headers], 0), FALSE)</f>
        <v>1045</v>
      </c>
    </row>
    <row r="364" spans="1:3" x14ac:dyDescent="0.3">
      <c r="A364" s="76" t="s">
        <v>11966</v>
      </c>
      <c r="B364" s="82" t="s">
        <v>957</v>
      </c>
      <c r="C364" s="76">
        <f>VLOOKUP(GroupVertices[[#This Row],[Vertex]], Vertices[], MATCH("ID", Vertices[#Headers], 0), FALSE)</f>
        <v>1000</v>
      </c>
    </row>
    <row r="365" spans="1:3" x14ac:dyDescent="0.3">
      <c r="A365" s="76" t="s">
        <v>11966</v>
      </c>
      <c r="B365" s="82" t="s">
        <v>921</v>
      </c>
      <c r="C365" s="76">
        <f>VLOOKUP(GroupVertices[[#This Row],[Vertex]], Vertices[], MATCH("ID", Vertices[#Headers], 0), FALSE)</f>
        <v>955</v>
      </c>
    </row>
    <row r="366" spans="1:3" x14ac:dyDescent="0.3">
      <c r="A366" s="76" t="s">
        <v>11966</v>
      </c>
      <c r="B366" s="82" t="s">
        <v>914</v>
      </c>
      <c r="C366" s="76">
        <f>VLOOKUP(GroupVertices[[#This Row],[Vertex]], Vertices[], MATCH("ID", Vertices[#Headers], 0), FALSE)</f>
        <v>946</v>
      </c>
    </row>
    <row r="367" spans="1:3" x14ac:dyDescent="0.3">
      <c r="A367" s="76" t="s">
        <v>11966</v>
      </c>
      <c r="B367" s="82" t="s">
        <v>903</v>
      </c>
      <c r="C367" s="76">
        <f>VLOOKUP(GroupVertices[[#This Row],[Vertex]], Vertices[], MATCH("ID", Vertices[#Headers], 0), FALSE)</f>
        <v>935</v>
      </c>
    </row>
    <row r="368" spans="1:3" x14ac:dyDescent="0.3">
      <c r="A368" s="76" t="s">
        <v>11966</v>
      </c>
      <c r="B368" s="82" t="s">
        <v>888</v>
      </c>
      <c r="C368" s="76">
        <f>VLOOKUP(GroupVertices[[#This Row],[Vertex]], Vertices[], MATCH("ID", Vertices[#Headers], 0), FALSE)</f>
        <v>916</v>
      </c>
    </row>
    <row r="369" spans="1:3" x14ac:dyDescent="0.3">
      <c r="A369" s="76" t="s">
        <v>11966</v>
      </c>
      <c r="B369" s="82" t="s">
        <v>861</v>
      </c>
      <c r="C369" s="76">
        <f>VLOOKUP(GroupVertices[[#This Row],[Vertex]], Vertices[], MATCH("ID", Vertices[#Headers], 0), FALSE)</f>
        <v>885</v>
      </c>
    </row>
    <row r="370" spans="1:3" x14ac:dyDescent="0.3">
      <c r="A370" s="76" t="s">
        <v>11966</v>
      </c>
      <c r="B370" s="82" t="s">
        <v>797</v>
      </c>
      <c r="C370" s="76">
        <f>VLOOKUP(GroupVertices[[#This Row],[Vertex]], Vertices[], MATCH("ID", Vertices[#Headers], 0), FALSE)</f>
        <v>805</v>
      </c>
    </row>
    <row r="371" spans="1:3" x14ac:dyDescent="0.3">
      <c r="A371" s="76" t="s">
        <v>11966</v>
      </c>
      <c r="B371" s="82" t="s">
        <v>787</v>
      </c>
      <c r="C371" s="76">
        <f>VLOOKUP(GroupVertices[[#This Row],[Vertex]], Vertices[], MATCH("ID", Vertices[#Headers], 0), FALSE)</f>
        <v>790</v>
      </c>
    </row>
    <row r="372" spans="1:3" x14ac:dyDescent="0.3">
      <c r="A372" s="76" t="s">
        <v>11966</v>
      </c>
      <c r="B372" s="82" t="s">
        <v>777</v>
      </c>
      <c r="C372" s="76">
        <f>VLOOKUP(GroupVertices[[#This Row],[Vertex]], Vertices[], MATCH("ID", Vertices[#Headers], 0), FALSE)</f>
        <v>773</v>
      </c>
    </row>
    <row r="373" spans="1:3" x14ac:dyDescent="0.3">
      <c r="A373" s="76" t="s">
        <v>11966</v>
      </c>
      <c r="B373" s="82" t="s">
        <v>770</v>
      </c>
      <c r="C373" s="76">
        <f>VLOOKUP(GroupVertices[[#This Row],[Vertex]], Vertices[], MATCH("ID", Vertices[#Headers], 0), FALSE)</f>
        <v>762</v>
      </c>
    </row>
    <row r="374" spans="1:3" x14ac:dyDescent="0.3">
      <c r="A374" s="76" t="s">
        <v>11966</v>
      </c>
      <c r="B374" s="82" t="s">
        <v>742</v>
      </c>
      <c r="C374" s="76">
        <f>VLOOKUP(GroupVertices[[#This Row],[Vertex]], Vertices[], MATCH("ID", Vertices[#Headers], 0), FALSE)</f>
        <v>727</v>
      </c>
    </row>
    <row r="375" spans="1:3" x14ac:dyDescent="0.3">
      <c r="A375" s="76" t="s">
        <v>11966</v>
      </c>
      <c r="B375" s="82" t="s">
        <v>733</v>
      </c>
      <c r="C375" s="76">
        <f>VLOOKUP(GroupVertices[[#This Row],[Vertex]], Vertices[], MATCH("ID", Vertices[#Headers], 0), FALSE)</f>
        <v>716</v>
      </c>
    </row>
    <row r="376" spans="1:3" x14ac:dyDescent="0.3">
      <c r="A376" s="76" t="s">
        <v>11966</v>
      </c>
      <c r="B376" s="82" t="s">
        <v>706</v>
      </c>
      <c r="C376" s="76">
        <f>VLOOKUP(GroupVertices[[#This Row],[Vertex]], Vertices[], MATCH("ID", Vertices[#Headers], 0), FALSE)</f>
        <v>684</v>
      </c>
    </row>
    <row r="377" spans="1:3" x14ac:dyDescent="0.3">
      <c r="A377" s="76" t="s">
        <v>11966</v>
      </c>
      <c r="B377" s="82" t="s">
        <v>696</v>
      </c>
      <c r="C377" s="76">
        <f>VLOOKUP(GroupVertices[[#This Row],[Vertex]], Vertices[], MATCH("ID", Vertices[#Headers], 0), FALSE)</f>
        <v>671</v>
      </c>
    </row>
    <row r="378" spans="1:3" x14ac:dyDescent="0.3">
      <c r="A378" s="76" t="s">
        <v>11966</v>
      </c>
      <c r="B378" s="82" t="s">
        <v>695</v>
      </c>
      <c r="C378" s="76">
        <f>VLOOKUP(GroupVertices[[#This Row],[Vertex]], Vertices[], MATCH("ID", Vertices[#Headers], 0), FALSE)</f>
        <v>670</v>
      </c>
    </row>
    <row r="379" spans="1:3" x14ac:dyDescent="0.3">
      <c r="A379" s="76" t="s">
        <v>11966</v>
      </c>
      <c r="B379" s="82" t="s">
        <v>638</v>
      </c>
      <c r="C379" s="76">
        <f>VLOOKUP(GroupVertices[[#This Row],[Vertex]], Vertices[], MATCH("ID", Vertices[#Headers], 0), FALSE)</f>
        <v>603</v>
      </c>
    </row>
    <row r="380" spans="1:3" x14ac:dyDescent="0.3">
      <c r="A380" s="76" t="s">
        <v>11966</v>
      </c>
      <c r="B380" s="82" t="s">
        <v>633</v>
      </c>
      <c r="C380" s="76">
        <f>VLOOKUP(GroupVertices[[#This Row],[Vertex]], Vertices[], MATCH("ID", Vertices[#Headers], 0), FALSE)</f>
        <v>598</v>
      </c>
    </row>
    <row r="381" spans="1:3" x14ac:dyDescent="0.3">
      <c r="A381" s="76" t="s">
        <v>11966</v>
      </c>
      <c r="B381" s="82" t="s">
        <v>610</v>
      </c>
      <c r="C381" s="76">
        <f>VLOOKUP(GroupVertices[[#This Row],[Vertex]], Vertices[], MATCH("ID", Vertices[#Headers], 0), FALSE)</f>
        <v>564</v>
      </c>
    </row>
    <row r="382" spans="1:3" x14ac:dyDescent="0.3">
      <c r="A382" s="76" t="s">
        <v>11966</v>
      </c>
      <c r="B382" s="82" t="s">
        <v>609</v>
      </c>
      <c r="C382" s="76">
        <f>VLOOKUP(GroupVertices[[#This Row],[Vertex]], Vertices[], MATCH("ID", Vertices[#Headers], 0), FALSE)</f>
        <v>563</v>
      </c>
    </row>
    <row r="383" spans="1:3" x14ac:dyDescent="0.3">
      <c r="A383" s="76" t="s">
        <v>11966</v>
      </c>
      <c r="B383" s="82" t="s">
        <v>605</v>
      </c>
      <c r="C383" s="76">
        <f>VLOOKUP(GroupVertices[[#This Row],[Vertex]], Vertices[], MATCH("ID", Vertices[#Headers], 0), FALSE)</f>
        <v>558</v>
      </c>
    </row>
    <row r="384" spans="1:3" x14ac:dyDescent="0.3">
      <c r="A384" s="76" t="s">
        <v>11966</v>
      </c>
      <c r="B384" s="82" t="s">
        <v>594</v>
      </c>
      <c r="C384" s="76">
        <f>VLOOKUP(GroupVertices[[#This Row],[Vertex]], Vertices[], MATCH("ID", Vertices[#Headers], 0), FALSE)</f>
        <v>546</v>
      </c>
    </row>
    <row r="385" spans="1:3" x14ac:dyDescent="0.3">
      <c r="A385" s="76" t="s">
        <v>11966</v>
      </c>
      <c r="B385" s="82" t="s">
        <v>587</v>
      </c>
      <c r="C385" s="76">
        <f>VLOOKUP(GroupVertices[[#This Row],[Vertex]], Vertices[], MATCH("ID", Vertices[#Headers], 0), FALSE)</f>
        <v>537</v>
      </c>
    </row>
    <row r="386" spans="1:3" x14ac:dyDescent="0.3">
      <c r="A386" s="76" t="s">
        <v>11966</v>
      </c>
      <c r="B386" s="82" t="s">
        <v>568</v>
      </c>
      <c r="C386" s="76">
        <f>VLOOKUP(GroupVertices[[#This Row],[Vertex]], Vertices[], MATCH("ID", Vertices[#Headers], 0), FALSE)</f>
        <v>512</v>
      </c>
    </row>
    <row r="387" spans="1:3" x14ac:dyDescent="0.3">
      <c r="A387" s="76" t="s">
        <v>11966</v>
      </c>
      <c r="B387" s="82" t="s">
        <v>547</v>
      </c>
      <c r="C387" s="76">
        <f>VLOOKUP(GroupVertices[[#This Row],[Vertex]], Vertices[], MATCH("ID", Vertices[#Headers], 0), FALSE)</f>
        <v>484</v>
      </c>
    </row>
    <row r="388" spans="1:3" x14ac:dyDescent="0.3">
      <c r="A388" s="76" t="s">
        <v>11966</v>
      </c>
      <c r="B388" s="82" t="s">
        <v>531</v>
      </c>
      <c r="C388" s="76">
        <f>VLOOKUP(GroupVertices[[#This Row],[Vertex]], Vertices[], MATCH("ID", Vertices[#Headers], 0), FALSE)</f>
        <v>463</v>
      </c>
    </row>
    <row r="389" spans="1:3" x14ac:dyDescent="0.3">
      <c r="A389" s="76" t="s">
        <v>11966</v>
      </c>
      <c r="B389" s="82" t="s">
        <v>523</v>
      </c>
      <c r="C389" s="76">
        <f>VLOOKUP(GroupVertices[[#This Row],[Vertex]], Vertices[], MATCH("ID", Vertices[#Headers], 0), FALSE)</f>
        <v>452</v>
      </c>
    </row>
    <row r="390" spans="1:3" x14ac:dyDescent="0.3">
      <c r="A390" s="76" t="s">
        <v>11966</v>
      </c>
      <c r="B390" s="82" t="s">
        <v>510</v>
      </c>
      <c r="C390" s="76">
        <f>VLOOKUP(GroupVertices[[#This Row],[Vertex]], Vertices[], MATCH("ID", Vertices[#Headers], 0), FALSE)</f>
        <v>436</v>
      </c>
    </row>
    <row r="391" spans="1:3" x14ac:dyDescent="0.3">
      <c r="A391" s="76" t="s">
        <v>11966</v>
      </c>
      <c r="B391" s="82" t="s">
        <v>499</v>
      </c>
      <c r="C391" s="76">
        <f>VLOOKUP(GroupVertices[[#This Row],[Vertex]], Vertices[], MATCH("ID", Vertices[#Headers], 0), FALSE)</f>
        <v>421</v>
      </c>
    </row>
    <row r="392" spans="1:3" x14ac:dyDescent="0.3">
      <c r="A392" s="76" t="s">
        <v>11966</v>
      </c>
      <c r="B392" s="82" t="s">
        <v>459</v>
      </c>
      <c r="C392" s="76">
        <f>VLOOKUP(GroupVertices[[#This Row],[Vertex]], Vertices[], MATCH("ID", Vertices[#Headers], 0), FALSE)</f>
        <v>370</v>
      </c>
    </row>
    <row r="393" spans="1:3" x14ac:dyDescent="0.3">
      <c r="A393" s="76" t="s">
        <v>11966</v>
      </c>
      <c r="B393" s="82" t="s">
        <v>443</v>
      </c>
      <c r="C393" s="76">
        <f>VLOOKUP(GroupVertices[[#This Row],[Vertex]], Vertices[], MATCH("ID", Vertices[#Headers], 0), FALSE)</f>
        <v>348</v>
      </c>
    </row>
    <row r="394" spans="1:3" x14ac:dyDescent="0.3">
      <c r="A394" s="76" t="s">
        <v>11966</v>
      </c>
      <c r="B394" s="82" t="s">
        <v>428</v>
      </c>
      <c r="C394" s="76">
        <f>VLOOKUP(GroupVertices[[#This Row],[Vertex]], Vertices[], MATCH("ID", Vertices[#Headers], 0), FALSE)</f>
        <v>332</v>
      </c>
    </row>
    <row r="395" spans="1:3" x14ac:dyDescent="0.3">
      <c r="A395" s="76" t="s">
        <v>11966</v>
      </c>
      <c r="B395" s="82" t="s">
        <v>427</v>
      </c>
      <c r="C395" s="76">
        <f>VLOOKUP(GroupVertices[[#This Row],[Vertex]], Vertices[], MATCH("ID", Vertices[#Headers], 0), FALSE)</f>
        <v>331</v>
      </c>
    </row>
    <row r="396" spans="1:3" x14ac:dyDescent="0.3">
      <c r="A396" s="76" t="s">
        <v>11966</v>
      </c>
      <c r="B396" s="82" t="s">
        <v>412</v>
      </c>
      <c r="C396" s="76">
        <f>VLOOKUP(GroupVertices[[#This Row],[Vertex]], Vertices[], MATCH("ID", Vertices[#Headers], 0), FALSE)</f>
        <v>312</v>
      </c>
    </row>
    <row r="397" spans="1:3" x14ac:dyDescent="0.3">
      <c r="A397" s="76" t="s">
        <v>11966</v>
      </c>
      <c r="B397" s="82" t="s">
        <v>351</v>
      </c>
      <c r="C397" s="76">
        <f>VLOOKUP(GroupVertices[[#This Row],[Vertex]], Vertices[], MATCH("ID", Vertices[#Headers], 0), FALSE)</f>
        <v>228</v>
      </c>
    </row>
    <row r="398" spans="1:3" x14ac:dyDescent="0.3">
      <c r="A398" s="76" t="s">
        <v>11966</v>
      </c>
      <c r="B398" s="82" t="s">
        <v>340</v>
      </c>
      <c r="C398" s="76">
        <f>VLOOKUP(GroupVertices[[#This Row],[Vertex]], Vertices[], MATCH("ID", Vertices[#Headers], 0), FALSE)</f>
        <v>214</v>
      </c>
    </row>
    <row r="399" spans="1:3" x14ac:dyDescent="0.3">
      <c r="A399" s="76" t="s">
        <v>11966</v>
      </c>
      <c r="B399" s="82" t="s">
        <v>305</v>
      </c>
      <c r="C399" s="76">
        <f>VLOOKUP(GroupVertices[[#This Row],[Vertex]], Vertices[], MATCH("ID", Vertices[#Headers], 0), FALSE)</f>
        <v>170</v>
      </c>
    </row>
    <row r="400" spans="1:3" x14ac:dyDescent="0.3">
      <c r="A400" s="76" t="s">
        <v>11966</v>
      </c>
      <c r="B400" s="82" t="s">
        <v>287</v>
      </c>
      <c r="C400" s="76">
        <f>VLOOKUP(GroupVertices[[#This Row],[Vertex]], Vertices[], MATCH("ID", Vertices[#Headers], 0), FALSE)</f>
        <v>147</v>
      </c>
    </row>
    <row r="401" spans="1:3" x14ac:dyDescent="0.3">
      <c r="A401" s="76" t="s">
        <v>11966</v>
      </c>
      <c r="B401" s="82" t="s">
        <v>278</v>
      </c>
      <c r="C401" s="76">
        <f>VLOOKUP(GroupVertices[[#This Row],[Vertex]], Vertices[], MATCH("ID", Vertices[#Headers], 0), FALSE)</f>
        <v>137</v>
      </c>
    </row>
    <row r="402" spans="1:3" x14ac:dyDescent="0.3">
      <c r="A402" s="76" t="s">
        <v>11966</v>
      </c>
      <c r="B402" s="82" t="s">
        <v>273</v>
      </c>
      <c r="C402" s="76">
        <f>VLOOKUP(GroupVertices[[#This Row],[Vertex]], Vertices[], MATCH("ID", Vertices[#Headers], 0), FALSE)</f>
        <v>131</v>
      </c>
    </row>
    <row r="403" spans="1:3" x14ac:dyDescent="0.3">
      <c r="A403" s="76" t="s">
        <v>11966</v>
      </c>
      <c r="B403" s="82" t="s">
        <v>261</v>
      </c>
      <c r="C403" s="76">
        <f>VLOOKUP(GroupVertices[[#This Row],[Vertex]], Vertices[], MATCH("ID", Vertices[#Headers], 0), FALSE)</f>
        <v>112</v>
      </c>
    </row>
    <row r="404" spans="1:3" x14ac:dyDescent="0.3">
      <c r="A404" s="76" t="s">
        <v>11966</v>
      </c>
      <c r="B404" s="82" t="s">
        <v>231</v>
      </c>
      <c r="C404" s="76">
        <f>VLOOKUP(GroupVertices[[#This Row],[Vertex]], Vertices[], MATCH("ID", Vertices[#Headers], 0), FALSE)</f>
        <v>66</v>
      </c>
    </row>
    <row r="405" spans="1:3" x14ac:dyDescent="0.3">
      <c r="A405" s="76" t="s">
        <v>11967</v>
      </c>
      <c r="B405" s="82" t="s">
        <v>986</v>
      </c>
      <c r="C405" s="76">
        <f>VLOOKUP(GroupVertices[[#This Row],[Vertex]], Vertices[], MATCH("ID", Vertices[#Headers], 0), FALSE)</f>
        <v>1035</v>
      </c>
    </row>
    <row r="406" spans="1:3" x14ac:dyDescent="0.3">
      <c r="A406" s="76" t="s">
        <v>11967</v>
      </c>
      <c r="B406" s="82" t="s">
        <v>985</v>
      </c>
      <c r="C406" s="76">
        <f>VLOOKUP(GroupVertices[[#This Row],[Vertex]], Vertices[], MATCH("ID", Vertices[#Headers], 0), FALSE)</f>
        <v>468</v>
      </c>
    </row>
    <row r="407" spans="1:3" x14ac:dyDescent="0.3">
      <c r="A407" s="76" t="s">
        <v>11967</v>
      </c>
      <c r="B407" s="82" t="s">
        <v>896</v>
      </c>
      <c r="C407" s="76">
        <f>VLOOKUP(GroupVertices[[#This Row],[Vertex]], Vertices[], MATCH("ID", Vertices[#Headers], 0), FALSE)</f>
        <v>924</v>
      </c>
    </row>
    <row r="408" spans="1:3" x14ac:dyDescent="0.3">
      <c r="A408" s="76" t="s">
        <v>11967</v>
      </c>
      <c r="B408" s="82" t="s">
        <v>842</v>
      </c>
      <c r="C408" s="76">
        <f>VLOOKUP(GroupVertices[[#This Row],[Vertex]], Vertices[], MATCH("ID", Vertices[#Headers], 0), FALSE)</f>
        <v>863</v>
      </c>
    </row>
    <row r="409" spans="1:3" x14ac:dyDescent="0.3">
      <c r="A409" s="76" t="s">
        <v>11967</v>
      </c>
      <c r="B409" s="82" t="s">
        <v>829</v>
      </c>
      <c r="C409" s="76">
        <f>VLOOKUP(GroupVertices[[#This Row],[Vertex]], Vertices[], MATCH("ID", Vertices[#Headers], 0), FALSE)</f>
        <v>845</v>
      </c>
    </row>
    <row r="410" spans="1:3" x14ac:dyDescent="0.3">
      <c r="A410" s="76" t="s">
        <v>11967</v>
      </c>
      <c r="B410" s="82" t="s">
        <v>771</v>
      </c>
      <c r="C410" s="76">
        <f>VLOOKUP(GroupVertices[[#This Row],[Vertex]], Vertices[], MATCH("ID", Vertices[#Headers], 0), FALSE)</f>
        <v>763</v>
      </c>
    </row>
    <row r="411" spans="1:3" x14ac:dyDescent="0.3">
      <c r="A411" s="76" t="s">
        <v>11967</v>
      </c>
      <c r="B411" s="82" t="s">
        <v>764</v>
      </c>
      <c r="C411" s="76">
        <f>VLOOKUP(GroupVertices[[#This Row],[Vertex]], Vertices[], MATCH("ID", Vertices[#Headers], 0), FALSE)</f>
        <v>755</v>
      </c>
    </row>
    <row r="412" spans="1:3" x14ac:dyDescent="0.3">
      <c r="A412" s="76" t="s">
        <v>11967</v>
      </c>
      <c r="B412" s="82" t="s">
        <v>738</v>
      </c>
      <c r="C412" s="76">
        <f>VLOOKUP(GroupVertices[[#This Row],[Vertex]], Vertices[], MATCH("ID", Vertices[#Headers], 0), FALSE)</f>
        <v>723</v>
      </c>
    </row>
    <row r="413" spans="1:3" x14ac:dyDescent="0.3">
      <c r="A413" s="76" t="s">
        <v>11967</v>
      </c>
      <c r="B413" s="82" t="s">
        <v>666</v>
      </c>
      <c r="C413" s="76">
        <f>VLOOKUP(GroupVertices[[#This Row],[Vertex]], Vertices[], MATCH("ID", Vertices[#Headers], 0), FALSE)</f>
        <v>634</v>
      </c>
    </row>
    <row r="414" spans="1:3" x14ac:dyDescent="0.3">
      <c r="A414" s="76" t="s">
        <v>11967</v>
      </c>
      <c r="B414" s="82" t="s">
        <v>664</v>
      </c>
      <c r="C414" s="76">
        <f>VLOOKUP(GroupVertices[[#This Row],[Vertex]], Vertices[], MATCH("ID", Vertices[#Headers], 0), FALSE)</f>
        <v>632</v>
      </c>
    </row>
    <row r="415" spans="1:3" x14ac:dyDescent="0.3">
      <c r="A415" s="76" t="s">
        <v>11967</v>
      </c>
      <c r="B415" s="82" t="s">
        <v>646</v>
      </c>
      <c r="C415" s="76">
        <f>VLOOKUP(GroupVertices[[#This Row],[Vertex]], Vertices[], MATCH("ID", Vertices[#Headers], 0), FALSE)</f>
        <v>612</v>
      </c>
    </row>
    <row r="416" spans="1:3" x14ac:dyDescent="0.3">
      <c r="A416" s="76" t="s">
        <v>11967</v>
      </c>
      <c r="B416" s="82" t="s">
        <v>645</v>
      </c>
      <c r="C416" s="76">
        <f>VLOOKUP(GroupVertices[[#This Row],[Vertex]], Vertices[], MATCH("ID", Vertices[#Headers], 0), FALSE)</f>
        <v>611</v>
      </c>
    </row>
    <row r="417" spans="1:3" x14ac:dyDescent="0.3">
      <c r="A417" s="76" t="s">
        <v>11967</v>
      </c>
      <c r="B417" s="82" t="s">
        <v>640</v>
      </c>
      <c r="C417" s="76">
        <f>VLOOKUP(GroupVertices[[#This Row],[Vertex]], Vertices[], MATCH("ID", Vertices[#Headers], 0), FALSE)</f>
        <v>606</v>
      </c>
    </row>
    <row r="418" spans="1:3" x14ac:dyDescent="0.3">
      <c r="A418" s="76" t="s">
        <v>11967</v>
      </c>
      <c r="B418" s="82" t="s">
        <v>636</v>
      </c>
      <c r="C418" s="76">
        <f>VLOOKUP(GroupVertices[[#This Row],[Vertex]], Vertices[], MATCH("ID", Vertices[#Headers], 0), FALSE)</f>
        <v>601</v>
      </c>
    </row>
    <row r="419" spans="1:3" x14ac:dyDescent="0.3">
      <c r="A419" s="76" t="s">
        <v>11967</v>
      </c>
      <c r="B419" s="82" t="s">
        <v>635</v>
      </c>
      <c r="C419" s="76">
        <f>VLOOKUP(GroupVertices[[#This Row],[Vertex]], Vertices[], MATCH("ID", Vertices[#Headers], 0), FALSE)</f>
        <v>600</v>
      </c>
    </row>
    <row r="420" spans="1:3" x14ac:dyDescent="0.3">
      <c r="A420" s="76" t="s">
        <v>11967</v>
      </c>
      <c r="B420" s="82" t="s">
        <v>631</v>
      </c>
      <c r="C420" s="76">
        <f>VLOOKUP(GroupVertices[[#This Row],[Vertex]], Vertices[], MATCH("ID", Vertices[#Headers], 0), FALSE)</f>
        <v>596</v>
      </c>
    </row>
    <row r="421" spans="1:3" x14ac:dyDescent="0.3">
      <c r="A421" s="76" t="s">
        <v>11967</v>
      </c>
      <c r="B421" s="82" t="s">
        <v>630</v>
      </c>
      <c r="C421" s="76">
        <f>VLOOKUP(GroupVertices[[#This Row],[Vertex]], Vertices[], MATCH("ID", Vertices[#Headers], 0), FALSE)</f>
        <v>595</v>
      </c>
    </row>
    <row r="422" spans="1:3" x14ac:dyDescent="0.3">
      <c r="A422" s="76" t="s">
        <v>11967</v>
      </c>
      <c r="B422" s="82" t="s">
        <v>629</v>
      </c>
      <c r="C422" s="76">
        <f>VLOOKUP(GroupVertices[[#This Row],[Vertex]], Vertices[], MATCH("ID", Vertices[#Headers], 0), FALSE)</f>
        <v>594</v>
      </c>
    </row>
    <row r="423" spans="1:3" x14ac:dyDescent="0.3">
      <c r="A423" s="76" t="s">
        <v>11967</v>
      </c>
      <c r="B423" s="82" t="s">
        <v>624</v>
      </c>
      <c r="C423" s="76">
        <f>VLOOKUP(GroupVertices[[#This Row],[Vertex]], Vertices[], MATCH("ID", Vertices[#Headers], 0), FALSE)</f>
        <v>589</v>
      </c>
    </row>
    <row r="424" spans="1:3" x14ac:dyDescent="0.3">
      <c r="A424" s="76" t="s">
        <v>11967</v>
      </c>
      <c r="B424" s="82" t="s">
        <v>622</v>
      </c>
      <c r="C424" s="76">
        <f>VLOOKUP(GroupVertices[[#This Row],[Vertex]], Vertices[], MATCH("ID", Vertices[#Headers], 0), FALSE)</f>
        <v>587</v>
      </c>
    </row>
    <row r="425" spans="1:3" x14ac:dyDescent="0.3">
      <c r="A425" s="76" t="s">
        <v>11967</v>
      </c>
      <c r="B425" s="82" t="s">
        <v>618</v>
      </c>
      <c r="C425" s="76">
        <f>VLOOKUP(GroupVertices[[#This Row],[Vertex]], Vertices[], MATCH("ID", Vertices[#Headers], 0), FALSE)</f>
        <v>574</v>
      </c>
    </row>
    <row r="426" spans="1:3" x14ac:dyDescent="0.3">
      <c r="A426" s="76" t="s">
        <v>11967</v>
      </c>
      <c r="B426" s="82" t="s">
        <v>601</v>
      </c>
      <c r="C426" s="76">
        <f>VLOOKUP(GroupVertices[[#This Row],[Vertex]], Vertices[], MATCH("ID", Vertices[#Headers], 0), FALSE)</f>
        <v>554</v>
      </c>
    </row>
    <row r="427" spans="1:3" x14ac:dyDescent="0.3">
      <c r="A427" s="76" t="s">
        <v>11967</v>
      </c>
      <c r="B427" s="82" t="s">
        <v>595</v>
      </c>
      <c r="C427" s="76">
        <f>VLOOKUP(GroupVertices[[#This Row],[Vertex]], Vertices[], MATCH("ID", Vertices[#Headers], 0), FALSE)</f>
        <v>547</v>
      </c>
    </row>
    <row r="428" spans="1:3" x14ac:dyDescent="0.3">
      <c r="A428" s="76" t="s">
        <v>11967</v>
      </c>
      <c r="B428" s="82" t="s">
        <v>580</v>
      </c>
      <c r="C428" s="76">
        <f>VLOOKUP(GroupVertices[[#This Row],[Vertex]], Vertices[], MATCH("ID", Vertices[#Headers], 0), FALSE)</f>
        <v>526</v>
      </c>
    </row>
    <row r="429" spans="1:3" x14ac:dyDescent="0.3">
      <c r="A429" s="76" t="s">
        <v>11967</v>
      </c>
      <c r="B429" s="82" t="s">
        <v>575</v>
      </c>
      <c r="C429" s="76">
        <f>VLOOKUP(GroupVertices[[#This Row],[Vertex]], Vertices[], MATCH("ID", Vertices[#Headers], 0), FALSE)</f>
        <v>520</v>
      </c>
    </row>
    <row r="430" spans="1:3" x14ac:dyDescent="0.3">
      <c r="A430" s="76" t="s">
        <v>11967</v>
      </c>
      <c r="B430" s="82" t="s">
        <v>574</v>
      </c>
      <c r="C430" s="76">
        <f>VLOOKUP(GroupVertices[[#This Row],[Vertex]], Vertices[], MATCH("ID", Vertices[#Headers], 0), FALSE)</f>
        <v>519</v>
      </c>
    </row>
    <row r="431" spans="1:3" x14ac:dyDescent="0.3">
      <c r="A431" s="76" t="s">
        <v>11967</v>
      </c>
      <c r="B431" s="82" t="s">
        <v>571</v>
      </c>
      <c r="C431" s="76">
        <f>VLOOKUP(GroupVertices[[#This Row],[Vertex]], Vertices[], MATCH("ID", Vertices[#Headers], 0), FALSE)</f>
        <v>516</v>
      </c>
    </row>
    <row r="432" spans="1:3" x14ac:dyDescent="0.3">
      <c r="A432" s="76" t="s">
        <v>11967</v>
      </c>
      <c r="B432" s="82" t="s">
        <v>569</v>
      </c>
      <c r="C432" s="76">
        <f>VLOOKUP(GroupVertices[[#This Row],[Vertex]], Vertices[], MATCH("ID", Vertices[#Headers], 0), FALSE)</f>
        <v>513</v>
      </c>
    </row>
    <row r="433" spans="1:3" x14ac:dyDescent="0.3">
      <c r="A433" s="76" t="s">
        <v>11967</v>
      </c>
      <c r="B433" s="82" t="s">
        <v>566</v>
      </c>
      <c r="C433" s="76">
        <f>VLOOKUP(GroupVertices[[#This Row],[Vertex]], Vertices[], MATCH("ID", Vertices[#Headers], 0), FALSE)</f>
        <v>509</v>
      </c>
    </row>
    <row r="434" spans="1:3" x14ac:dyDescent="0.3">
      <c r="A434" s="76" t="s">
        <v>11967</v>
      </c>
      <c r="B434" s="82" t="s">
        <v>561</v>
      </c>
      <c r="C434" s="76">
        <f>VLOOKUP(GroupVertices[[#This Row],[Vertex]], Vertices[], MATCH("ID", Vertices[#Headers], 0), FALSE)</f>
        <v>504</v>
      </c>
    </row>
    <row r="435" spans="1:3" x14ac:dyDescent="0.3">
      <c r="A435" s="76" t="s">
        <v>11967</v>
      </c>
      <c r="B435" s="82" t="s">
        <v>560</v>
      </c>
      <c r="C435" s="76">
        <f>VLOOKUP(GroupVertices[[#This Row],[Vertex]], Vertices[], MATCH("ID", Vertices[#Headers], 0), FALSE)</f>
        <v>503</v>
      </c>
    </row>
    <row r="436" spans="1:3" x14ac:dyDescent="0.3">
      <c r="A436" s="76" t="s">
        <v>11967</v>
      </c>
      <c r="B436" s="82" t="s">
        <v>559</v>
      </c>
      <c r="C436" s="76">
        <f>VLOOKUP(GroupVertices[[#This Row],[Vertex]], Vertices[], MATCH("ID", Vertices[#Headers], 0), FALSE)</f>
        <v>502</v>
      </c>
    </row>
    <row r="437" spans="1:3" x14ac:dyDescent="0.3">
      <c r="A437" s="76" t="s">
        <v>11967</v>
      </c>
      <c r="B437" s="82" t="s">
        <v>553</v>
      </c>
      <c r="C437" s="76">
        <f>VLOOKUP(GroupVertices[[#This Row],[Vertex]], Vertices[], MATCH("ID", Vertices[#Headers], 0), FALSE)</f>
        <v>492</v>
      </c>
    </row>
    <row r="438" spans="1:3" x14ac:dyDescent="0.3">
      <c r="A438" s="76" t="s">
        <v>11967</v>
      </c>
      <c r="B438" s="82" t="s">
        <v>551</v>
      </c>
      <c r="C438" s="76">
        <f>VLOOKUP(GroupVertices[[#This Row],[Vertex]], Vertices[], MATCH("ID", Vertices[#Headers], 0), FALSE)</f>
        <v>490</v>
      </c>
    </row>
    <row r="439" spans="1:3" x14ac:dyDescent="0.3">
      <c r="A439" s="76" t="s">
        <v>11967</v>
      </c>
      <c r="B439" s="82" t="s">
        <v>549</v>
      </c>
      <c r="C439" s="76">
        <f>VLOOKUP(GroupVertices[[#This Row],[Vertex]], Vertices[], MATCH("ID", Vertices[#Headers], 0), FALSE)</f>
        <v>486</v>
      </c>
    </row>
    <row r="440" spans="1:3" x14ac:dyDescent="0.3">
      <c r="A440" s="76" t="s">
        <v>11967</v>
      </c>
      <c r="B440" s="82" t="s">
        <v>543</v>
      </c>
      <c r="C440" s="76">
        <f>VLOOKUP(GroupVertices[[#This Row],[Vertex]], Vertices[], MATCH("ID", Vertices[#Headers], 0), FALSE)</f>
        <v>479</v>
      </c>
    </row>
    <row r="441" spans="1:3" x14ac:dyDescent="0.3">
      <c r="A441" s="76" t="s">
        <v>11967</v>
      </c>
      <c r="B441" s="82" t="s">
        <v>542</v>
      </c>
      <c r="C441" s="76">
        <f>VLOOKUP(GroupVertices[[#This Row],[Vertex]], Vertices[], MATCH("ID", Vertices[#Headers], 0), FALSE)</f>
        <v>478</v>
      </c>
    </row>
    <row r="442" spans="1:3" x14ac:dyDescent="0.3">
      <c r="A442" s="76" t="s">
        <v>11967</v>
      </c>
      <c r="B442" s="82" t="s">
        <v>536</v>
      </c>
      <c r="C442" s="76">
        <f>VLOOKUP(GroupVertices[[#This Row],[Vertex]], Vertices[], MATCH("ID", Vertices[#Headers], 0), FALSE)</f>
        <v>471</v>
      </c>
    </row>
    <row r="443" spans="1:3" x14ac:dyDescent="0.3">
      <c r="A443" s="76" t="s">
        <v>11967</v>
      </c>
      <c r="B443" s="82" t="s">
        <v>535</v>
      </c>
      <c r="C443" s="76">
        <f>VLOOKUP(GroupVertices[[#This Row],[Vertex]], Vertices[], MATCH("ID", Vertices[#Headers], 0), FALSE)</f>
        <v>470</v>
      </c>
    </row>
    <row r="444" spans="1:3" x14ac:dyDescent="0.3">
      <c r="A444" s="76" t="s">
        <v>11967</v>
      </c>
      <c r="B444" s="82" t="s">
        <v>534</v>
      </c>
      <c r="C444" s="76">
        <f>VLOOKUP(GroupVertices[[#This Row],[Vertex]], Vertices[], MATCH("ID", Vertices[#Headers], 0), FALSE)</f>
        <v>469</v>
      </c>
    </row>
    <row r="445" spans="1:3" x14ac:dyDescent="0.3">
      <c r="A445" s="76" t="s">
        <v>11967</v>
      </c>
      <c r="B445" s="82" t="s">
        <v>533</v>
      </c>
      <c r="C445" s="76">
        <f>VLOOKUP(GroupVertices[[#This Row],[Vertex]], Vertices[], MATCH("ID", Vertices[#Headers], 0), FALSE)</f>
        <v>467</v>
      </c>
    </row>
    <row r="446" spans="1:3" x14ac:dyDescent="0.3">
      <c r="A446" s="76" t="s">
        <v>11968</v>
      </c>
      <c r="B446" s="82" t="s">
        <v>1038</v>
      </c>
      <c r="C446" s="76">
        <f>VLOOKUP(GroupVertices[[#This Row],[Vertex]], Vertices[], MATCH("ID", Vertices[#Headers], 0), FALSE)</f>
        <v>1097</v>
      </c>
    </row>
    <row r="447" spans="1:3" x14ac:dyDescent="0.3">
      <c r="A447" s="76" t="s">
        <v>11968</v>
      </c>
      <c r="B447" s="82" t="s">
        <v>1181</v>
      </c>
      <c r="C447" s="76">
        <f>VLOOKUP(GroupVertices[[#This Row],[Vertex]], Vertices[], MATCH("ID", Vertices[#Headers], 0), FALSE)</f>
        <v>44</v>
      </c>
    </row>
    <row r="448" spans="1:3" x14ac:dyDescent="0.3">
      <c r="A448" s="76" t="s">
        <v>11968</v>
      </c>
      <c r="B448" s="82" t="s">
        <v>996</v>
      </c>
      <c r="C448" s="76">
        <f>VLOOKUP(GroupVertices[[#This Row],[Vertex]], Vertices[], MATCH("ID", Vertices[#Headers], 0), FALSE)</f>
        <v>1048</v>
      </c>
    </row>
    <row r="449" spans="1:3" x14ac:dyDescent="0.3">
      <c r="A449" s="76" t="s">
        <v>11968</v>
      </c>
      <c r="B449" s="82" t="s">
        <v>955</v>
      </c>
      <c r="C449" s="76">
        <f>VLOOKUP(GroupVertices[[#This Row],[Vertex]], Vertices[], MATCH("ID", Vertices[#Headers], 0), FALSE)</f>
        <v>997</v>
      </c>
    </row>
    <row r="450" spans="1:3" x14ac:dyDescent="0.3">
      <c r="A450" s="76" t="s">
        <v>11968</v>
      </c>
      <c r="B450" s="82" t="s">
        <v>864</v>
      </c>
      <c r="C450" s="76">
        <f>VLOOKUP(GroupVertices[[#This Row],[Vertex]], Vertices[], MATCH("ID", Vertices[#Headers], 0), FALSE)</f>
        <v>888</v>
      </c>
    </row>
    <row r="451" spans="1:3" x14ac:dyDescent="0.3">
      <c r="A451" s="76" t="s">
        <v>11968</v>
      </c>
      <c r="B451" s="82" t="s">
        <v>846</v>
      </c>
      <c r="C451" s="76">
        <f>VLOOKUP(GroupVertices[[#This Row],[Vertex]], Vertices[], MATCH("ID", Vertices[#Headers], 0), FALSE)</f>
        <v>868</v>
      </c>
    </row>
    <row r="452" spans="1:3" x14ac:dyDescent="0.3">
      <c r="A452" s="76" t="s">
        <v>11968</v>
      </c>
      <c r="B452" s="82" t="s">
        <v>844</v>
      </c>
      <c r="C452" s="76">
        <f>VLOOKUP(GroupVertices[[#This Row],[Vertex]], Vertices[], MATCH("ID", Vertices[#Headers], 0), FALSE)</f>
        <v>865</v>
      </c>
    </row>
    <row r="453" spans="1:3" x14ac:dyDescent="0.3">
      <c r="A453" s="76" t="s">
        <v>11968</v>
      </c>
      <c r="B453" s="82" t="s">
        <v>834</v>
      </c>
      <c r="C453" s="76">
        <f>VLOOKUP(GroupVertices[[#This Row],[Vertex]], Vertices[], MATCH("ID", Vertices[#Headers], 0), FALSE)</f>
        <v>850</v>
      </c>
    </row>
    <row r="454" spans="1:3" x14ac:dyDescent="0.3">
      <c r="A454" s="76" t="s">
        <v>11968</v>
      </c>
      <c r="B454" s="82" t="s">
        <v>724</v>
      </c>
      <c r="C454" s="76">
        <f>VLOOKUP(GroupVertices[[#This Row],[Vertex]], Vertices[], MATCH("ID", Vertices[#Headers], 0), FALSE)</f>
        <v>705</v>
      </c>
    </row>
    <row r="455" spans="1:3" x14ac:dyDescent="0.3">
      <c r="A455" s="76" t="s">
        <v>11968</v>
      </c>
      <c r="B455" s="82" t="s">
        <v>647</v>
      </c>
      <c r="C455" s="76">
        <f>VLOOKUP(GroupVertices[[#This Row],[Vertex]], Vertices[], MATCH("ID", Vertices[#Headers], 0), FALSE)</f>
        <v>613</v>
      </c>
    </row>
    <row r="456" spans="1:3" x14ac:dyDescent="0.3">
      <c r="A456" s="76" t="s">
        <v>11968</v>
      </c>
      <c r="B456" s="82" t="s">
        <v>632</v>
      </c>
      <c r="C456" s="76">
        <f>VLOOKUP(GroupVertices[[#This Row],[Vertex]], Vertices[], MATCH("ID", Vertices[#Headers], 0), FALSE)</f>
        <v>597</v>
      </c>
    </row>
    <row r="457" spans="1:3" x14ac:dyDescent="0.3">
      <c r="A457" s="76" t="s">
        <v>11968</v>
      </c>
      <c r="B457" s="82" t="s">
        <v>621</v>
      </c>
      <c r="C457" s="76">
        <f>VLOOKUP(GroupVertices[[#This Row],[Vertex]], Vertices[], MATCH("ID", Vertices[#Headers], 0), FALSE)</f>
        <v>586</v>
      </c>
    </row>
    <row r="458" spans="1:3" x14ac:dyDescent="0.3">
      <c r="A458" s="76" t="s">
        <v>11968</v>
      </c>
      <c r="B458" s="82" t="s">
        <v>573</v>
      </c>
      <c r="C458" s="76">
        <f>VLOOKUP(GroupVertices[[#This Row],[Vertex]], Vertices[], MATCH("ID", Vertices[#Headers], 0), FALSE)</f>
        <v>518</v>
      </c>
    </row>
    <row r="459" spans="1:3" x14ac:dyDescent="0.3">
      <c r="A459" s="76" t="s">
        <v>11968</v>
      </c>
      <c r="B459" s="82" t="s">
        <v>522</v>
      </c>
      <c r="C459" s="76">
        <f>VLOOKUP(GroupVertices[[#This Row],[Vertex]], Vertices[], MATCH("ID", Vertices[#Headers], 0), FALSE)</f>
        <v>451</v>
      </c>
    </row>
    <row r="460" spans="1:3" x14ac:dyDescent="0.3">
      <c r="A460" s="76" t="s">
        <v>11968</v>
      </c>
      <c r="B460" s="82" t="s">
        <v>488</v>
      </c>
      <c r="C460" s="76">
        <f>VLOOKUP(GroupVertices[[#This Row],[Vertex]], Vertices[], MATCH("ID", Vertices[#Headers], 0), FALSE)</f>
        <v>408</v>
      </c>
    </row>
    <row r="461" spans="1:3" x14ac:dyDescent="0.3">
      <c r="A461" s="76" t="s">
        <v>11968</v>
      </c>
      <c r="B461" s="82" t="s">
        <v>477</v>
      </c>
      <c r="C461" s="76">
        <f>VLOOKUP(GroupVertices[[#This Row],[Vertex]], Vertices[], MATCH("ID", Vertices[#Headers], 0), FALSE)</f>
        <v>394</v>
      </c>
    </row>
    <row r="462" spans="1:3" x14ac:dyDescent="0.3">
      <c r="A462" s="76" t="s">
        <v>11968</v>
      </c>
      <c r="B462" s="82" t="s">
        <v>436</v>
      </c>
      <c r="C462" s="76">
        <f>VLOOKUP(GroupVertices[[#This Row],[Vertex]], Vertices[], MATCH("ID", Vertices[#Headers], 0), FALSE)</f>
        <v>342</v>
      </c>
    </row>
    <row r="463" spans="1:3" x14ac:dyDescent="0.3">
      <c r="A463" s="76" t="s">
        <v>11968</v>
      </c>
      <c r="B463" s="82" t="s">
        <v>425</v>
      </c>
      <c r="C463" s="76">
        <f>VLOOKUP(GroupVertices[[#This Row],[Vertex]], Vertices[], MATCH("ID", Vertices[#Headers], 0), FALSE)</f>
        <v>328</v>
      </c>
    </row>
    <row r="464" spans="1:3" x14ac:dyDescent="0.3">
      <c r="A464" s="76" t="s">
        <v>11968</v>
      </c>
      <c r="B464" s="82" t="s">
        <v>408</v>
      </c>
      <c r="C464" s="76">
        <f>VLOOKUP(GroupVertices[[#This Row],[Vertex]], Vertices[], MATCH("ID", Vertices[#Headers], 0), FALSE)</f>
        <v>304</v>
      </c>
    </row>
    <row r="465" spans="1:3" x14ac:dyDescent="0.3">
      <c r="A465" s="76" t="s">
        <v>11968</v>
      </c>
      <c r="B465" s="82" t="s">
        <v>322</v>
      </c>
      <c r="C465" s="76">
        <f>VLOOKUP(GroupVertices[[#This Row],[Vertex]], Vertices[], MATCH("ID", Vertices[#Headers], 0), FALSE)</f>
        <v>191</v>
      </c>
    </row>
    <row r="466" spans="1:3" x14ac:dyDescent="0.3">
      <c r="A466" s="76" t="s">
        <v>11968</v>
      </c>
      <c r="B466" s="82" t="s">
        <v>316</v>
      </c>
      <c r="C466" s="76">
        <f>VLOOKUP(GroupVertices[[#This Row],[Vertex]], Vertices[], MATCH("ID", Vertices[#Headers], 0), FALSE)</f>
        <v>184</v>
      </c>
    </row>
    <row r="467" spans="1:3" x14ac:dyDescent="0.3">
      <c r="A467" s="76" t="s">
        <v>11968</v>
      </c>
      <c r="B467" s="82" t="s">
        <v>269</v>
      </c>
      <c r="C467" s="76">
        <f>VLOOKUP(GroupVertices[[#This Row],[Vertex]], Vertices[], MATCH("ID", Vertices[#Headers], 0), FALSE)</f>
        <v>127</v>
      </c>
    </row>
    <row r="468" spans="1:3" x14ac:dyDescent="0.3">
      <c r="A468" s="76" t="s">
        <v>11968</v>
      </c>
      <c r="B468" s="82" t="s">
        <v>253</v>
      </c>
      <c r="C468" s="76">
        <f>VLOOKUP(GroupVertices[[#This Row],[Vertex]], Vertices[], MATCH("ID", Vertices[#Headers], 0), FALSE)</f>
        <v>99</v>
      </c>
    </row>
    <row r="469" spans="1:3" x14ac:dyDescent="0.3">
      <c r="A469" s="76" t="s">
        <v>11968</v>
      </c>
      <c r="B469" s="82" t="s">
        <v>248</v>
      </c>
      <c r="C469" s="76">
        <f>VLOOKUP(GroupVertices[[#This Row],[Vertex]], Vertices[], MATCH("ID", Vertices[#Headers], 0), FALSE)</f>
        <v>93</v>
      </c>
    </row>
    <row r="470" spans="1:3" x14ac:dyDescent="0.3">
      <c r="A470" s="76" t="s">
        <v>11968</v>
      </c>
      <c r="B470" s="82" t="s">
        <v>236</v>
      </c>
      <c r="C470" s="76">
        <f>VLOOKUP(GroupVertices[[#This Row],[Vertex]], Vertices[], MATCH("ID", Vertices[#Headers], 0), FALSE)</f>
        <v>73</v>
      </c>
    </row>
    <row r="471" spans="1:3" x14ac:dyDescent="0.3">
      <c r="A471" s="76" t="s">
        <v>11968</v>
      </c>
      <c r="B471" s="82" t="s">
        <v>1192</v>
      </c>
      <c r="C471" s="76">
        <f>VLOOKUP(GroupVertices[[#This Row],[Vertex]], Vertices[], MATCH("ID", Vertices[#Headers], 0), FALSE)</f>
        <v>75</v>
      </c>
    </row>
    <row r="472" spans="1:3" x14ac:dyDescent="0.3">
      <c r="A472" s="76" t="s">
        <v>11968</v>
      </c>
      <c r="B472" s="82" t="s">
        <v>1191</v>
      </c>
      <c r="C472" s="76">
        <f>VLOOKUP(GroupVertices[[#This Row],[Vertex]], Vertices[], MATCH("ID", Vertices[#Headers], 0), FALSE)</f>
        <v>74</v>
      </c>
    </row>
    <row r="473" spans="1:3" x14ac:dyDescent="0.3">
      <c r="A473" s="76" t="s">
        <v>11968</v>
      </c>
      <c r="B473" s="82" t="s">
        <v>234</v>
      </c>
      <c r="C473" s="76">
        <f>VLOOKUP(GroupVertices[[#This Row],[Vertex]], Vertices[], MATCH("ID", Vertices[#Headers], 0), FALSE)</f>
        <v>71</v>
      </c>
    </row>
    <row r="474" spans="1:3" x14ac:dyDescent="0.3">
      <c r="A474" s="76" t="s">
        <v>11968</v>
      </c>
      <c r="B474" s="82" t="s">
        <v>220</v>
      </c>
      <c r="C474" s="76">
        <f>VLOOKUP(GroupVertices[[#This Row],[Vertex]], Vertices[], MATCH("ID", Vertices[#Headers], 0), FALSE)</f>
        <v>49</v>
      </c>
    </row>
    <row r="475" spans="1:3" x14ac:dyDescent="0.3">
      <c r="A475" s="76" t="s">
        <v>11968</v>
      </c>
      <c r="B475" s="82" t="s">
        <v>216</v>
      </c>
      <c r="C475" s="76">
        <f>VLOOKUP(GroupVertices[[#This Row],[Vertex]], Vertices[], MATCH("ID", Vertices[#Headers], 0), FALSE)</f>
        <v>43</v>
      </c>
    </row>
    <row r="476" spans="1:3" x14ac:dyDescent="0.3">
      <c r="A476" s="76" t="s">
        <v>11969</v>
      </c>
      <c r="B476" s="82" t="s">
        <v>933</v>
      </c>
      <c r="C476" s="76">
        <f>VLOOKUP(GroupVertices[[#This Row],[Vertex]], Vertices[], MATCH("ID", Vertices[#Headers], 0), FALSE)</f>
        <v>973</v>
      </c>
    </row>
    <row r="477" spans="1:3" x14ac:dyDescent="0.3">
      <c r="A477" s="76" t="s">
        <v>11969</v>
      </c>
      <c r="B477" s="82" t="s">
        <v>1176</v>
      </c>
      <c r="C477" s="76">
        <f>VLOOKUP(GroupVertices[[#This Row],[Vertex]], Vertices[], MATCH("ID", Vertices[#Headers], 0), FALSE)</f>
        <v>25</v>
      </c>
    </row>
    <row r="478" spans="1:3" x14ac:dyDescent="0.3">
      <c r="A478" s="76" t="s">
        <v>11969</v>
      </c>
      <c r="B478" s="82" t="s">
        <v>928</v>
      </c>
      <c r="C478" s="76">
        <f>VLOOKUP(GroupVertices[[#This Row],[Vertex]], Vertices[], MATCH("ID", Vertices[#Headers], 0), FALSE)</f>
        <v>963</v>
      </c>
    </row>
    <row r="479" spans="1:3" x14ac:dyDescent="0.3">
      <c r="A479" s="76" t="s">
        <v>11969</v>
      </c>
      <c r="B479" s="82" t="s">
        <v>886</v>
      </c>
      <c r="C479" s="76">
        <f>VLOOKUP(GroupVertices[[#This Row],[Vertex]], Vertices[], MATCH("ID", Vertices[#Headers], 0), FALSE)</f>
        <v>912</v>
      </c>
    </row>
    <row r="480" spans="1:3" x14ac:dyDescent="0.3">
      <c r="A480" s="76" t="s">
        <v>11969</v>
      </c>
      <c r="B480" s="82" t="s">
        <v>870</v>
      </c>
      <c r="C480" s="76">
        <f>VLOOKUP(GroupVertices[[#This Row],[Vertex]], Vertices[], MATCH("ID", Vertices[#Headers], 0), FALSE)</f>
        <v>894</v>
      </c>
    </row>
    <row r="481" spans="1:3" x14ac:dyDescent="0.3">
      <c r="A481" s="76" t="s">
        <v>11969</v>
      </c>
      <c r="B481" s="82" t="s">
        <v>781</v>
      </c>
      <c r="C481" s="76">
        <f>VLOOKUP(GroupVertices[[#This Row],[Vertex]], Vertices[], MATCH("ID", Vertices[#Headers], 0), FALSE)</f>
        <v>779</v>
      </c>
    </row>
    <row r="482" spans="1:3" x14ac:dyDescent="0.3">
      <c r="A482" s="76" t="s">
        <v>11969</v>
      </c>
      <c r="B482" s="82" t="s">
        <v>671</v>
      </c>
      <c r="C482" s="76">
        <f>VLOOKUP(GroupVertices[[#This Row],[Vertex]], Vertices[], MATCH("ID", Vertices[#Headers], 0), FALSE)</f>
        <v>641</v>
      </c>
    </row>
    <row r="483" spans="1:3" x14ac:dyDescent="0.3">
      <c r="A483" s="76" t="s">
        <v>11969</v>
      </c>
      <c r="B483" s="82" t="s">
        <v>579</v>
      </c>
      <c r="C483" s="76">
        <f>VLOOKUP(GroupVertices[[#This Row],[Vertex]], Vertices[], MATCH("ID", Vertices[#Headers], 0), FALSE)</f>
        <v>525</v>
      </c>
    </row>
    <row r="484" spans="1:3" x14ac:dyDescent="0.3">
      <c r="A484" s="76" t="s">
        <v>11969</v>
      </c>
      <c r="B484" s="82" t="s">
        <v>517</v>
      </c>
      <c r="C484" s="76">
        <f>VLOOKUP(GroupVertices[[#This Row],[Vertex]], Vertices[], MATCH("ID", Vertices[#Headers], 0), FALSE)</f>
        <v>444</v>
      </c>
    </row>
    <row r="485" spans="1:3" x14ac:dyDescent="0.3">
      <c r="A485" s="76" t="s">
        <v>11969</v>
      </c>
      <c r="B485" s="82" t="s">
        <v>508</v>
      </c>
      <c r="C485" s="76">
        <f>VLOOKUP(GroupVertices[[#This Row],[Vertex]], Vertices[], MATCH("ID", Vertices[#Headers], 0), FALSE)</f>
        <v>434</v>
      </c>
    </row>
    <row r="486" spans="1:3" x14ac:dyDescent="0.3">
      <c r="A486" s="76" t="s">
        <v>11969</v>
      </c>
      <c r="B486" s="82" t="s">
        <v>446</v>
      </c>
      <c r="C486" s="76">
        <f>VLOOKUP(GroupVertices[[#This Row],[Vertex]], Vertices[], MATCH("ID", Vertices[#Headers], 0), FALSE)</f>
        <v>353</v>
      </c>
    </row>
    <row r="487" spans="1:3" x14ac:dyDescent="0.3">
      <c r="A487" s="76" t="s">
        <v>11969</v>
      </c>
      <c r="B487" s="82" t="s">
        <v>393</v>
      </c>
      <c r="C487" s="76">
        <f>VLOOKUP(GroupVertices[[#This Row],[Vertex]], Vertices[], MATCH("ID", Vertices[#Headers], 0), FALSE)</f>
        <v>285</v>
      </c>
    </row>
    <row r="488" spans="1:3" x14ac:dyDescent="0.3">
      <c r="A488" s="76" t="s">
        <v>11969</v>
      </c>
      <c r="B488" s="82" t="s">
        <v>390</v>
      </c>
      <c r="C488" s="76">
        <f>VLOOKUP(GroupVertices[[#This Row],[Vertex]], Vertices[], MATCH("ID", Vertices[#Headers], 0), FALSE)</f>
        <v>282</v>
      </c>
    </row>
    <row r="489" spans="1:3" x14ac:dyDescent="0.3">
      <c r="A489" s="76" t="s">
        <v>11969</v>
      </c>
      <c r="B489" s="82" t="s">
        <v>378</v>
      </c>
      <c r="C489" s="76">
        <f>VLOOKUP(GroupVertices[[#This Row],[Vertex]], Vertices[], MATCH("ID", Vertices[#Headers], 0), FALSE)</f>
        <v>266</v>
      </c>
    </row>
    <row r="490" spans="1:3" x14ac:dyDescent="0.3">
      <c r="A490" s="76" t="s">
        <v>11969</v>
      </c>
      <c r="B490" s="82" t="s">
        <v>355</v>
      </c>
      <c r="C490" s="76">
        <f>VLOOKUP(GroupVertices[[#This Row],[Vertex]], Vertices[], MATCH("ID", Vertices[#Headers], 0), FALSE)</f>
        <v>233</v>
      </c>
    </row>
    <row r="491" spans="1:3" x14ac:dyDescent="0.3">
      <c r="A491" s="76" t="s">
        <v>11969</v>
      </c>
      <c r="B491" s="82" t="s">
        <v>354</v>
      </c>
      <c r="C491" s="76">
        <f>VLOOKUP(GroupVertices[[#This Row],[Vertex]], Vertices[], MATCH("ID", Vertices[#Headers], 0), FALSE)</f>
        <v>232</v>
      </c>
    </row>
    <row r="492" spans="1:3" x14ac:dyDescent="0.3">
      <c r="A492" s="76" t="s">
        <v>11969</v>
      </c>
      <c r="B492" s="82" t="s">
        <v>314</v>
      </c>
      <c r="C492" s="76">
        <f>VLOOKUP(GroupVertices[[#This Row],[Vertex]], Vertices[], MATCH("ID", Vertices[#Headers], 0), FALSE)</f>
        <v>182</v>
      </c>
    </row>
    <row r="493" spans="1:3" x14ac:dyDescent="0.3">
      <c r="A493" s="76" t="s">
        <v>11969</v>
      </c>
      <c r="B493" s="82" t="s">
        <v>308</v>
      </c>
      <c r="C493" s="76">
        <f>VLOOKUP(GroupVertices[[#This Row],[Vertex]], Vertices[], MATCH("ID", Vertices[#Headers], 0), FALSE)</f>
        <v>174</v>
      </c>
    </row>
    <row r="494" spans="1:3" x14ac:dyDescent="0.3">
      <c r="A494" s="76" t="s">
        <v>11969</v>
      </c>
      <c r="B494" s="82" t="s">
        <v>289</v>
      </c>
      <c r="C494" s="76">
        <f>VLOOKUP(GroupVertices[[#This Row],[Vertex]], Vertices[], MATCH("ID", Vertices[#Headers], 0), FALSE)</f>
        <v>149</v>
      </c>
    </row>
    <row r="495" spans="1:3" x14ac:dyDescent="0.3">
      <c r="A495" s="76" t="s">
        <v>11969</v>
      </c>
      <c r="B495" s="82" t="s">
        <v>275</v>
      </c>
      <c r="C495" s="76">
        <f>VLOOKUP(GroupVertices[[#This Row],[Vertex]], Vertices[], MATCH("ID", Vertices[#Headers], 0), FALSE)</f>
        <v>133</v>
      </c>
    </row>
    <row r="496" spans="1:3" x14ac:dyDescent="0.3">
      <c r="A496" s="76" t="s">
        <v>11969</v>
      </c>
      <c r="B496" s="82" t="s">
        <v>256</v>
      </c>
      <c r="C496" s="76">
        <f>VLOOKUP(GroupVertices[[#This Row],[Vertex]], Vertices[], MATCH("ID", Vertices[#Headers], 0), FALSE)</f>
        <v>103</v>
      </c>
    </row>
    <row r="497" spans="1:3" x14ac:dyDescent="0.3">
      <c r="A497" s="76" t="s">
        <v>11969</v>
      </c>
      <c r="B497" s="82" t="s">
        <v>241</v>
      </c>
      <c r="C497" s="76">
        <f>VLOOKUP(GroupVertices[[#This Row],[Vertex]], Vertices[], MATCH("ID", Vertices[#Headers], 0), FALSE)</f>
        <v>81</v>
      </c>
    </row>
    <row r="498" spans="1:3" x14ac:dyDescent="0.3">
      <c r="A498" s="76" t="s">
        <v>11969</v>
      </c>
      <c r="B498" s="82" t="s">
        <v>224</v>
      </c>
      <c r="C498" s="76">
        <f>VLOOKUP(GroupVertices[[#This Row],[Vertex]], Vertices[], MATCH("ID", Vertices[#Headers], 0), FALSE)</f>
        <v>56</v>
      </c>
    </row>
    <row r="499" spans="1:3" x14ac:dyDescent="0.3">
      <c r="A499" s="76" t="s">
        <v>11969</v>
      </c>
      <c r="B499" s="82" t="s">
        <v>217</v>
      </c>
      <c r="C499" s="76">
        <f>VLOOKUP(GroupVertices[[#This Row],[Vertex]], Vertices[], MATCH("ID", Vertices[#Headers], 0), FALSE)</f>
        <v>45</v>
      </c>
    </row>
    <row r="500" spans="1:3" x14ac:dyDescent="0.3">
      <c r="A500" s="76" t="s">
        <v>11969</v>
      </c>
      <c r="B500" s="82" t="s">
        <v>202</v>
      </c>
      <c r="C500" s="76">
        <f>VLOOKUP(GroupVertices[[#This Row],[Vertex]], Vertices[], MATCH("ID", Vertices[#Headers], 0), FALSE)</f>
        <v>24</v>
      </c>
    </row>
    <row r="501" spans="1:3" x14ac:dyDescent="0.3">
      <c r="A501" s="76" t="s">
        <v>11970</v>
      </c>
      <c r="B501" s="82" t="s">
        <v>1152</v>
      </c>
      <c r="C501" s="76">
        <f>VLOOKUP(GroupVertices[[#This Row],[Vertex]], Vertices[], MATCH("ID", Vertices[#Headers], 0), FALSE)</f>
        <v>1213</v>
      </c>
    </row>
    <row r="502" spans="1:3" x14ac:dyDescent="0.3">
      <c r="A502" s="76" t="s">
        <v>11970</v>
      </c>
      <c r="B502" s="82" t="s">
        <v>1177</v>
      </c>
      <c r="C502" s="76">
        <f>VLOOKUP(GroupVertices[[#This Row],[Vertex]], Vertices[], MATCH("ID", Vertices[#Headers], 0), FALSE)</f>
        <v>28</v>
      </c>
    </row>
    <row r="503" spans="1:3" x14ac:dyDescent="0.3">
      <c r="A503" s="76" t="s">
        <v>11970</v>
      </c>
      <c r="B503" s="82" t="s">
        <v>1117</v>
      </c>
      <c r="C503" s="76">
        <f>VLOOKUP(GroupVertices[[#This Row],[Vertex]], Vertices[], MATCH("ID", Vertices[#Headers], 0), FALSE)</f>
        <v>1179</v>
      </c>
    </row>
    <row r="504" spans="1:3" x14ac:dyDescent="0.3">
      <c r="A504" s="76" t="s">
        <v>11970</v>
      </c>
      <c r="B504" s="82" t="s">
        <v>833</v>
      </c>
      <c r="C504" s="76">
        <f>VLOOKUP(GroupVertices[[#This Row],[Vertex]], Vertices[], MATCH("ID", Vertices[#Headers], 0), FALSE)</f>
        <v>849</v>
      </c>
    </row>
    <row r="505" spans="1:3" x14ac:dyDescent="0.3">
      <c r="A505" s="76" t="s">
        <v>11970</v>
      </c>
      <c r="B505" s="82" t="s">
        <v>620</v>
      </c>
      <c r="C505" s="76">
        <f>VLOOKUP(GroupVertices[[#This Row],[Vertex]], Vertices[], MATCH("ID", Vertices[#Headers], 0), FALSE)</f>
        <v>576</v>
      </c>
    </row>
    <row r="506" spans="1:3" x14ac:dyDescent="0.3">
      <c r="A506" s="76" t="s">
        <v>11970</v>
      </c>
      <c r="B506" s="82" t="s">
        <v>1308</v>
      </c>
      <c r="C506" s="76">
        <f>VLOOKUP(GroupVertices[[#This Row],[Vertex]], Vertices[], MATCH("ID", Vertices[#Headers], 0), FALSE)</f>
        <v>585</v>
      </c>
    </row>
    <row r="507" spans="1:3" x14ac:dyDescent="0.3">
      <c r="A507" s="76" t="s">
        <v>11970</v>
      </c>
      <c r="B507" s="82" t="s">
        <v>1307</v>
      </c>
      <c r="C507" s="76">
        <f>VLOOKUP(GroupVertices[[#This Row],[Vertex]], Vertices[], MATCH("ID", Vertices[#Headers], 0), FALSE)</f>
        <v>584</v>
      </c>
    </row>
    <row r="508" spans="1:3" x14ac:dyDescent="0.3">
      <c r="A508" s="76" t="s">
        <v>11970</v>
      </c>
      <c r="B508" s="82" t="s">
        <v>1306</v>
      </c>
      <c r="C508" s="76">
        <f>VLOOKUP(GroupVertices[[#This Row],[Vertex]], Vertices[], MATCH("ID", Vertices[#Headers], 0), FALSE)</f>
        <v>583</v>
      </c>
    </row>
    <row r="509" spans="1:3" x14ac:dyDescent="0.3">
      <c r="A509" s="76" t="s">
        <v>11970</v>
      </c>
      <c r="B509" s="82" t="s">
        <v>1305</v>
      </c>
      <c r="C509" s="76">
        <f>VLOOKUP(GroupVertices[[#This Row],[Vertex]], Vertices[], MATCH("ID", Vertices[#Headers], 0), FALSE)</f>
        <v>582</v>
      </c>
    </row>
    <row r="510" spans="1:3" x14ac:dyDescent="0.3">
      <c r="A510" s="76" t="s">
        <v>11970</v>
      </c>
      <c r="B510" s="82" t="s">
        <v>1304</v>
      </c>
      <c r="C510" s="76">
        <f>VLOOKUP(GroupVertices[[#This Row],[Vertex]], Vertices[], MATCH("ID", Vertices[#Headers], 0), FALSE)</f>
        <v>581</v>
      </c>
    </row>
    <row r="511" spans="1:3" x14ac:dyDescent="0.3">
      <c r="A511" s="76" t="s">
        <v>11970</v>
      </c>
      <c r="B511" s="82" t="s">
        <v>1303</v>
      </c>
      <c r="C511" s="76">
        <f>VLOOKUP(GroupVertices[[#This Row],[Vertex]], Vertices[], MATCH("ID", Vertices[#Headers], 0), FALSE)</f>
        <v>580</v>
      </c>
    </row>
    <row r="512" spans="1:3" x14ac:dyDescent="0.3">
      <c r="A512" s="76" t="s">
        <v>11970</v>
      </c>
      <c r="B512" s="82" t="s">
        <v>1302</v>
      </c>
      <c r="C512" s="76">
        <f>VLOOKUP(GroupVertices[[#This Row],[Vertex]], Vertices[], MATCH("ID", Vertices[#Headers], 0), FALSE)</f>
        <v>579</v>
      </c>
    </row>
    <row r="513" spans="1:3" x14ac:dyDescent="0.3">
      <c r="A513" s="76" t="s">
        <v>11970</v>
      </c>
      <c r="B513" s="82" t="s">
        <v>1301</v>
      </c>
      <c r="C513" s="76">
        <f>VLOOKUP(GroupVertices[[#This Row],[Vertex]], Vertices[], MATCH("ID", Vertices[#Headers], 0), FALSE)</f>
        <v>578</v>
      </c>
    </row>
    <row r="514" spans="1:3" x14ac:dyDescent="0.3">
      <c r="A514" s="76" t="s">
        <v>11970</v>
      </c>
      <c r="B514" s="82" t="s">
        <v>1300</v>
      </c>
      <c r="C514" s="76">
        <f>VLOOKUP(GroupVertices[[#This Row],[Vertex]], Vertices[], MATCH("ID", Vertices[#Headers], 0), FALSE)</f>
        <v>577</v>
      </c>
    </row>
    <row r="515" spans="1:3" x14ac:dyDescent="0.3">
      <c r="A515" s="76" t="s">
        <v>11970</v>
      </c>
      <c r="B515" s="82" t="s">
        <v>490</v>
      </c>
      <c r="C515" s="76">
        <f>VLOOKUP(GroupVertices[[#This Row],[Vertex]], Vertices[], MATCH("ID", Vertices[#Headers], 0), FALSE)</f>
        <v>411</v>
      </c>
    </row>
    <row r="516" spans="1:3" x14ac:dyDescent="0.3">
      <c r="A516" s="76" t="s">
        <v>11970</v>
      </c>
      <c r="B516" s="82" t="s">
        <v>370</v>
      </c>
      <c r="C516" s="76">
        <f>VLOOKUP(GroupVertices[[#This Row],[Vertex]], Vertices[], MATCH("ID", Vertices[#Headers], 0), FALSE)</f>
        <v>256</v>
      </c>
    </row>
    <row r="517" spans="1:3" x14ac:dyDescent="0.3">
      <c r="A517" s="76" t="s">
        <v>11970</v>
      </c>
      <c r="B517" s="82" t="s">
        <v>360</v>
      </c>
      <c r="C517" s="76">
        <f>VLOOKUP(GroupVertices[[#This Row],[Vertex]], Vertices[], MATCH("ID", Vertices[#Headers], 0), FALSE)</f>
        <v>238</v>
      </c>
    </row>
    <row r="518" spans="1:3" x14ac:dyDescent="0.3">
      <c r="A518" s="76" t="s">
        <v>11970</v>
      </c>
      <c r="B518" s="82" t="s">
        <v>359</v>
      </c>
      <c r="C518" s="76">
        <f>VLOOKUP(GroupVertices[[#This Row],[Vertex]], Vertices[], MATCH("ID", Vertices[#Headers], 0), FALSE)</f>
        <v>237</v>
      </c>
    </row>
    <row r="519" spans="1:3" x14ac:dyDescent="0.3">
      <c r="A519" s="76" t="s">
        <v>11970</v>
      </c>
      <c r="B519" s="82" t="s">
        <v>286</v>
      </c>
      <c r="C519" s="76">
        <f>VLOOKUP(GroupVertices[[#This Row],[Vertex]], Vertices[], MATCH("ID", Vertices[#Headers], 0), FALSE)</f>
        <v>146</v>
      </c>
    </row>
    <row r="520" spans="1:3" x14ac:dyDescent="0.3">
      <c r="A520" s="76" t="s">
        <v>11970</v>
      </c>
      <c r="B520" s="82" t="s">
        <v>229</v>
      </c>
      <c r="C520" s="76">
        <f>VLOOKUP(GroupVertices[[#This Row],[Vertex]], Vertices[], MATCH("ID", Vertices[#Headers], 0), FALSE)</f>
        <v>63</v>
      </c>
    </row>
    <row r="521" spans="1:3" x14ac:dyDescent="0.3">
      <c r="A521" s="76" t="s">
        <v>11970</v>
      </c>
      <c r="B521" s="82" t="s">
        <v>1188</v>
      </c>
      <c r="C521" s="76">
        <f>VLOOKUP(GroupVertices[[#This Row],[Vertex]], Vertices[], MATCH("ID", Vertices[#Headers], 0), FALSE)</f>
        <v>64</v>
      </c>
    </row>
    <row r="522" spans="1:3" x14ac:dyDescent="0.3">
      <c r="A522" s="76" t="s">
        <v>11970</v>
      </c>
      <c r="B522" s="82" t="s">
        <v>204</v>
      </c>
      <c r="C522" s="76">
        <f>VLOOKUP(GroupVertices[[#This Row],[Vertex]], Vertices[], MATCH("ID", Vertices[#Headers], 0), FALSE)</f>
        <v>27</v>
      </c>
    </row>
    <row r="523" spans="1:3" x14ac:dyDescent="0.3">
      <c r="A523" s="76" t="s">
        <v>11971</v>
      </c>
      <c r="B523" s="82" t="s">
        <v>1145</v>
      </c>
      <c r="C523" s="76">
        <f>VLOOKUP(GroupVertices[[#This Row],[Vertex]], Vertices[], MATCH("ID", Vertices[#Headers], 0), FALSE)</f>
        <v>1206</v>
      </c>
    </row>
    <row r="524" spans="1:3" x14ac:dyDescent="0.3">
      <c r="A524" s="76" t="s">
        <v>11971</v>
      </c>
      <c r="B524" s="82" t="s">
        <v>1144</v>
      </c>
      <c r="C524" s="76">
        <f>VLOOKUP(GroupVertices[[#This Row],[Vertex]], Vertices[], MATCH("ID", Vertices[#Headers], 0), FALSE)</f>
        <v>551</v>
      </c>
    </row>
    <row r="525" spans="1:3" x14ac:dyDescent="0.3">
      <c r="A525" s="76" t="s">
        <v>11971</v>
      </c>
      <c r="B525" s="82" t="s">
        <v>1128</v>
      </c>
      <c r="C525" s="76">
        <f>VLOOKUP(GroupVertices[[#This Row],[Vertex]], Vertices[], MATCH("ID", Vertices[#Headers], 0), FALSE)</f>
        <v>1191</v>
      </c>
    </row>
    <row r="526" spans="1:3" x14ac:dyDescent="0.3">
      <c r="A526" s="76" t="s">
        <v>11971</v>
      </c>
      <c r="B526" s="82" t="s">
        <v>1039</v>
      </c>
      <c r="C526" s="76">
        <f>VLOOKUP(GroupVertices[[#This Row],[Vertex]], Vertices[], MATCH("ID", Vertices[#Headers], 0), FALSE)</f>
        <v>1098</v>
      </c>
    </row>
    <row r="527" spans="1:3" x14ac:dyDescent="0.3">
      <c r="A527" s="76" t="s">
        <v>11971</v>
      </c>
      <c r="B527" s="82" t="s">
        <v>989</v>
      </c>
      <c r="C527" s="76">
        <f>VLOOKUP(GroupVertices[[#This Row],[Vertex]], Vertices[], MATCH("ID", Vertices[#Headers], 0), FALSE)</f>
        <v>1041</v>
      </c>
    </row>
    <row r="528" spans="1:3" x14ac:dyDescent="0.3">
      <c r="A528" s="76" t="s">
        <v>11971</v>
      </c>
      <c r="B528" s="82" t="s">
        <v>895</v>
      </c>
      <c r="C528" s="76">
        <f>VLOOKUP(GroupVertices[[#This Row],[Vertex]], Vertices[], MATCH("ID", Vertices[#Headers], 0), FALSE)</f>
        <v>923</v>
      </c>
    </row>
    <row r="529" spans="1:3" x14ac:dyDescent="0.3">
      <c r="A529" s="76" t="s">
        <v>11971</v>
      </c>
      <c r="B529" s="82" t="s">
        <v>824</v>
      </c>
      <c r="C529" s="76">
        <f>VLOOKUP(GroupVertices[[#This Row],[Vertex]], Vertices[], MATCH("ID", Vertices[#Headers], 0), FALSE)</f>
        <v>839</v>
      </c>
    </row>
    <row r="530" spans="1:3" x14ac:dyDescent="0.3">
      <c r="A530" s="76" t="s">
        <v>11971</v>
      </c>
      <c r="B530" s="82" t="s">
        <v>785</v>
      </c>
      <c r="C530" s="76">
        <f>VLOOKUP(GroupVertices[[#This Row],[Vertex]], Vertices[], MATCH("ID", Vertices[#Headers], 0), FALSE)</f>
        <v>787</v>
      </c>
    </row>
    <row r="531" spans="1:3" x14ac:dyDescent="0.3">
      <c r="A531" s="76" t="s">
        <v>11971</v>
      </c>
      <c r="B531" s="82" t="s">
        <v>763</v>
      </c>
      <c r="C531" s="76">
        <f>VLOOKUP(GroupVertices[[#This Row],[Vertex]], Vertices[], MATCH("ID", Vertices[#Headers], 0), FALSE)</f>
        <v>754</v>
      </c>
    </row>
    <row r="532" spans="1:3" x14ac:dyDescent="0.3">
      <c r="A532" s="76" t="s">
        <v>11971</v>
      </c>
      <c r="B532" s="82" t="s">
        <v>761</v>
      </c>
      <c r="C532" s="76">
        <f>VLOOKUP(GroupVertices[[#This Row],[Vertex]], Vertices[], MATCH("ID", Vertices[#Headers], 0), FALSE)</f>
        <v>752</v>
      </c>
    </row>
    <row r="533" spans="1:3" x14ac:dyDescent="0.3">
      <c r="A533" s="76" t="s">
        <v>11971</v>
      </c>
      <c r="B533" s="82" t="s">
        <v>748</v>
      </c>
      <c r="C533" s="76">
        <f>VLOOKUP(GroupVertices[[#This Row],[Vertex]], Vertices[], MATCH("ID", Vertices[#Headers], 0), FALSE)</f>
        <v>735</v>
      </c>
    </row>
    <row r="534" spans="1:3" x14ac:dyDescent="0.3">
      <c r="A534" s="76" t="s">
        <v>11971</v>
      </c>
      <c r="B534" s="82" t="s">
        <v>730</v>
      </c>
      <c r="C534" s="76">
        <f>VLOOKUP(GroupVertices[[#This Row],[Vertex]], Vertices[], MATCH("ID", Vertices[#Headers], 0), FALSE)</f>
        <v>713</v>
      </c>
    </row>
    <row r="535" spans="1:3" x14ac:dyDescent="0.3">
      <c r="A535" s="76" t="s">
        <v>11971</v>
      </c>
      <c r="B535" s="82" t="s">
        <v>726</v>
      </c>
      <c r="C535" s="76">
        <f>VLOOKUP(GroupVertices[[#This Row],[Vertex]], Vertices[], MATCH("ID", Vertices[#Headers], 0), FALSE)</f>
        <v>708</v>
      </c>
    </row>
    <row r="536" spans="1:3" x14ac:dyDescent="0.3">
      <c r="A536" s="76" t="s">
        <v>11971</v>
      </c>
      <c r="B536" s="82" t="s">
        <v>722</v>
      </c>
      <c r="C536" s="76">
        <f>VLOOKUP(GroupVertices[[#This Row],[Vertex]], Vertices[], MATCH("ID", Vertices[#Headers], 0), FALSE)</f>
        <v>703</v>
      </c>
    </row>
    <row r="537" spans="1:3" x14ac:dyDescent="0.3">
      <c r="A537" s="76" t="s">
        <v>11971</v>
      </c>
      <c r="B537" s="82" t="s">
        <v>717</v>
      </c>
      <c r="C537" s="76">
        <f>VLOOKUP(GroupVertices[[#This Row],[Vertex]], Vertices[], MATCH("ID", Vertices[#Headers], 0), FALSE)</f>
        <v>697</v>
      </c>
    </row>
    <row r="538" spans="1:3" x14ac:dyDescent="0.3">
      <c r="A538" s="76" t="s">
        <v>11971</v>
      </c>
      <c r="B538" s="82" t="s">
        <v>716</v>
      </c>
      <c r="C538" s="76">
        <f>VLOOKUP(GroupVertices[[#This Row],[Vertex]], Vertices[], MATCH("ID", Vertices[#Headers], 0), FALSE)</f>
        <v>696</v>
      </c>
    </row>
    <row r="539" spans="1:3" x14ac:dyDescent="0.3">
      <c r="A539" s="76" t="s">
        <v>11971</v>
      </c>
      <c r="B539" s="82" t="s">
        <v>709</v>
      </c>
      <c r="C539" s="76">
        <f>VLOOKUP(GroupVertices[[#This Row],[Vertex]], Vertices[], MATCH("ID", Vertices[#Headers], 0), FALSE)</f>
        <v>688</v>
      </c>
    </row>
    <row r="540" spans="1:3" x14ac:dyDescent="0.3">
      <c r="A540" s="76" t="s">
        <v>11971</v>
      </c>
      <c r="B540" s="82" t="s">
        <v>707</v>
      </c>
      <c r="C540" s="76">
        <f>VLOOKUP(GroupVertices[[#This Row],[Vertex]], Vertices[], MATCH("ID", Vertices[#Headers], 0), FALSE)</f>
        <v>685</v>
      </c>
    </row>
    <row r="541" spans="1:3" x14ac:dyDescent="0.3">
      <c r="A541" s="76" t="s">
        <v>11971</v>
      </c>
      <c r="B541" s="82" t="s">
        <v>616</v>
      </c>
      <c r="C541" s="76">
        <f>VLOOKUP(GroupVertices[[#This Row],[Vertex]], Vertices[], MATCH("ID", Vertices[#Headers], 0), FALSE)</f>
        <v>572</v>
      </c>
    </row>
    <row r="542" spans="1:3" x14ac:dyDescent="0.3">
      <c r="A542" s="76" t="s">
        <v>11971</v>
      </c>
      <c r="B542" s="82" t="s">
        <v>607</v>
      </c>
      <c r="C542" s="76">
        <f>VLOOKUP(GroupVertices[[#This Row],[Vertex]], Vertices[], MATCH("ID", Vertices[#Headers], 0), FALSE)</f>
        <v>561</v>
      </c>
    </row>
    <row r="543" spans="1:3" x14ac:dyDescent="0.3">
      <c r="A543" s="76" t="s">
        <v>11971</v>
      </c>
      <c r="B543" s="82" t="s">
        <v>599</v>
      </c>
      <c r="C543" s="76">
        <f>VLOOKUP(GroupVertices[[#This Row],[Vertex]], Vertices[], MATCH("ID", Vertices[#Headers], 0), FALSE)</f>
        <v>552</v>
      </c>
    </row>
    <row r="544" spans="1:3" x14ac:dyDescent="0.3">
      <c r="A544" s="76" t="s">
        <v>11971</v>
      </c>
      <c r="B544" s="82" t="s">
        <v>598</v>
      </c>
      <c r="C544" s="76">
        <f>VLOOKUP(GroupVertices[[#This Row],[Vertex]], Vertices[], MATCH("ID", Vertices[#Headers], 0), FALSE)</f>
        <v>550</v>
      </c>
    </row>
    <row r="545" spans="1:3" x14ac:dyDescent="0.3">
      <c r="A545" s="76" t="s">
        <v>11972</v>
      </c>
      <c r="B545" s="82" t="s">
        <v>1160</v>
      </c>
      <c r="C545" s="76">
        <f>VLOOKUP(GroupVertices[[#This Row],[Vertex]], Vertices[], MATCH("ID", Vertices[#Headers], 0), FALSE)</f>
        <v>1223</v>
      </c>
    </row>
    <row r="546" spans="1:3" x14ac:dyDescent="0.3">
      <c r="A546" s="76" t="s">
        <v>11972</v>
      </c>
      <c r="B546" s="82" t="s">
        <v>1173</v>
      </c>
      <c r="C546" s="76">
        <f>VLOOKUP(GroupVertices[[#This Row],[Vertex]], Vertices[], MATCH("ID", Vertices[#Headers], 0), FALSE)</f>
        <v>19</v>
      </c>
    </row>
    <row r="547" spans="1:3" x14ac:dyDescent="0.3">
      <c r="A547" s="76" t="s">
        <v>11972</v>
      </c>
      <c r="B547" s="82" t="s">
        <v>1241</v>
      </c>
      <c r="C547" s="76">
        <f>VLOOKUP(GroupVertices[[#This Row],[Vertex]], Vertices[], MATCH("ID", Vertices[#Headers], 0), FALSE)</f>
        <v>279</v>
      </c>
    </row>
    <row r="548" spans="1:3" x14ac:dyDescent="0.3">
      <c r="A548" s="76" t="s">
        <v>11972</v>
      </c>
      <c r="B548" s="82" t="s">
        <v>1247</v>
      </c>
      <c r="C548" s="76">
        <f>VLOOKUP(GroupVertices[[#This Row],[Vertex]], Vertices[], MATCH("ID", Vertices[#Headers], 0), FALSE)</f>
        <v>308</v>
      </c>
    </row>
    <row r="549" spans="1:3" x14ac:dyDescent="0.3">
      <c r="A549" s="76" t="s">
        <v>11972</v>
      </c>
      <c r="B549" s="82" t="s">
        <v>1137</v>
      </c>
      <c r="C549" s="76">
        <f>VLOOKUP(GroupVertices[[#This Row],[Vertex]], Vertices[], MATCH("ID", Vertices[#Headers], 0), FALSE)</f>
        <v>1199</v>
      </c>
    </row>
    <row r="550" spans="1:3" x14ac:dyDescent="0.3">
      <c r="A550" s="76" t="s">
        <v>11972</v>
      </c>
      <c r="B550" s="82" t="s">
        <v>1075</v>
      </c>
      <c r="C550" s="76">
        <f>VLOOKUP(GroupVertices[[#This Row],[Vertex]], Vertices[], MATCH("ID", Vertices[#Headers], 0), FALSE)</f>
        <v>1140</v>
      </c>
    </row>
    <row r="551" spans="1:3" x14ac:dyDescent="0.3">
      <c r="A551" s="76" t="s">
        <v>11972</v>
      </c>
      <c r="B551" s="82" t="s">
        <v>1053</v>
      </c>
      <c r="C551" s="76">
        <f>VLOOKUP(GroupVertices[[#This Row],[Vertex]], Vertices[], MATCH("ID", Vertices[#Headers], 0), FALSE)</f>
        <v>1114</v>
      </c>
    </row>
    <row r="552" spans="1:3" x14ac:dyDescent="0.3">
      <c r="A552" s="76" t="s">
        <v>11972</v>
      </c>
      <c r="B552" s="82" t="s">
        <v>1172</v>
      </c>
      <c r="C552" s="76">
        <f>VLOOKUP(GroupVertices[[#This Row],[Vertex]], Vertices[], MATCH("ID", Vertices[#Headers], 0), FALSE)</f>
        <v>18</v>
      </c>
    </row>
    <row r="553" spans="1:3" x14ac:dyDescent="0.3">
      <c r="A553" s="76" t="s">
        <v>11972</v>
      </c>
      <c r="B553" s="82" t="s">
        <v>991</v>
      </c>
      <c r="C553" s="76">
        <f>VLOOKUP(GroupVertices[[#This Row],[Vertex]], Vertices[], MATCH("ID", Vertices[#Headers], 0), FALSE)</f>
        <v>1043</v>
      </c>
    </row>
    <row r="554" spans="1:3" x14ac:dyDescent="0.3">
      <c r="A554" s="76" t="s">
        <v>11972</v>
      </c>
      <c r="B554" s="82" t="s">
        <v>873</v>
      </c>
      <c r="C554" s="76">
        <f>VLOOKUP(GroupVertices[[#This Row],[Vertex]], Vertices[], MATCH("ID", Vertices[#Headers], 0), FALSE)</f>
        <v>899</v>
      </c>
    </row>
    <row r="555" spans="1:3" x14ac:dyDescent="0.3">
      <c r="A555" s="76" t="s">
        <v>11972</v>
      </c>
      <c r="B555" s="82" t="s">
        <v>1242</v>
      </c>
      <c r="C555" s="76">
        <f>VLOOKUP(GroupVertices[[#This Row],[Vertex]], Vertices[], MATCH("ID", Vertices[#Headers], 0), FALSE)</f>
        <v>280</v>
      </c>
    </row>
    <row r="556" spans="1:3" x14ac:dyDescent="0.3">
      <c r="A556" s="76" t="s">
        <v>11972</v>
      </c>
      <c r="B556" s="82" t="s">
        <v>863</v>
      </c>
      <c r="C556" s="76">
        <f>VLOOKUP(GroupVertices[[#This Row],[Vertex]], Vertices[], MATCH("ID", Vertices[#Headers], 0), FALSE)</f>
        <v>887</v>
      </c>
    </row>
    <row r="557" spans="1:3" x14ac:dyDescent="0.3">
      <c r="A557" s="76" t="s">
        <v>11972</v>
      </c>
      <c r="B557" s="82" t="s">
        <v>788</v>
      </c>
      <c r="C557" s="76">
        <f>VLOOKUP(GroupVertices[[#This Row],[Vertex]], Vertices[], MATCH("ID", Vertices[#Headers], 0), FALSE)</f>
        <v>791</v>
      </c>
    </row>
    <row r="558" spans="1:3" x14ac:dyDescent="0.3">
      <c r="A558" s="76" t="s">
        <v>11972</v>
      </c>
      <c r="B558" s="82" t="s">
        <v>687</v>
      </c>
      <c r="C558" s="76">
        <f>VLOOKUP(GroupVertices[[#This Row],[Vertex]], Vertices[], MATCH("ID", Vertices[#Headers], 0), FALSE)</f>
        <v>660</v>
      </c>
    </row>
    <row r="559" spans="1:3" x14ac:dyDescent="0.3">
      <c r="A559" s="76" t="s">
        <v>11972</v>
      </c>
      <c r="B559" s="82" t="s">
        <v>656</v>
      </c>
      <c r="C559" s="76">
        <f>VLOOKUP(GroupVertices[[#This Row],[Vertex]], Vertices[], MATCH("ID", Vertices[#Headers], 0), FALSE)</f>
        <v>623</v>
      </c>
    </row>
    <row r="560" spans="1:3" x14ac:dyDescent="0.3">
      <c r="A560" s="76" t="s">
        <v>11972</v>
      </c>
      <c r="B560" s="82" t="s">
        <v>654</v>
      </c>
      <c r="C560" s="76">
        <f>VLOOKUP(GroupVertices[[#This Row],[Vertex]], Vertices[], MATCH("ID", Vertices[#Headers], 0), FALSE)</f>
        <v>621</v>
      </c>
    </row>
    <row r="561" spans="1:3" x14ac:dyDescent="0.3">
      <c r="A561" s="76" t="s">
        <v>11972</v>
      </c>
      <c r="B561" s="82" t="s">
        <v>503</v>
      </c>
      <c r="C561" s="76">
        <f>VLOOKUP(GroupVertices[[#This Row],[Vertex]], Vertices[], MATCH("ID", Vertices[#Headers], 0), FALSE)</f>
        <v>428</v>
      </c>
    </row>
    <row r="562" spans="1:3" x14ac:dyDescent="0.3">
      <c r="A562" s="76" t="s">
        <v>11972</v>
      </c>
      <c r="B562" s="82" t="s">
        <v>492</v>
      </c>
      <c r="C562" s="76">
        <f>VLOOKUP(GroupVertices[[#This Row],[Vertex]], Vertices[], MATCH("ID", Vertices[#Headers], 0), FALSE)</f>
        <v>413</v>
      </c>
    </row>
    <row r="563" spans="1:3" x14ac:dyDescent="0.3">
      <c r="A563" s="76" t="s">
        <v>11972</v>
      </c>
      <c r="B563" s="82" t="s">
        <v>410</v>
      </c>
      <c r="C563" s="76">
        <f>VLOOKUP(GroupVertices[[#This Row],[Vertex]], Vertices[], MATCH("ID", Vertices[#Headers], 0), FALSE)</f>
        <v>307</v>
      </c>
    </row>
    <row r="564" spans="1:3" x14ac:dyDescent="0.3">
      <c r="A564" s="76" t="s">
        <v>11972</v>
      </c>
      <c r="B564" s="82" t="s">
        <v>388</v>
      </c>
      <c r="C564" s="76">
        <f>VLOOKUP(GroupVertices[[#This Row],[Vertex]], Vertices[], MATCH("ID", Vertices[#Headers], 0), FALSE)</f>
        <v>278</v>
      </c>
    </row>
    <row r="565" spans="1:3" x14ac:dyDescent="0.3">
      <c r="A565" s="76" t="s">
        <v>11972</v>
      </c>
      <c r="B565" s="82" t="s">
        <v>199</v>
      </c>
      <c r="C565" s="76">
        <f>VLOOKUP(GroupVertices[[#This Row],[Vertex]], Vertices[], MATCH("ID", Vertices[#Headers], 0), FALSE)</f>
        <v>17</v>
      </c>
    </row>
    <row r="566" spans="1:3" x14ac:dyDescent="0.3">
      <c r="A566" s="76" t="s">
        <v>11973</v>
      </c>
      <c r="B566" s="82" t="s">
        <v>1121</v>
      </c>
      <c r="C566" s="76">
        <f>VLOOKUP(GroupVertices[[#This Row],[Vertex]], Vertices[], MATCH("ID", Vertices[#Headers], 0), FALSE)</f>
        <v>1182</v>
      </c>
    </row>
    <row r="567" spans="1:3" x14ac:dyDescent="0.3">
      <c r="A567" s="76" t="s">
        <v>11973</v>
      </c>
      <c r="B567" s="82" t="s">
        <v>930</v>
      </c>
      <c r="C567" s="76">
        <f>VLOOKUP(GroupVertices[[#This Row],[Vertex]], Vertices[], MATCH("ID", Vertices[#Headers], 0), FALSE)</f>
        <v>227</v>
      </c>
    </row>
    <row r="568" spans="1:3" x14ac:dyDescent="0.3">
      <c r="A568" s="76" t="s">
        <v>11973</v>
      </c>
      <c r="B568" s="82" t="s">
        <v>1085</v>
      </c>
      <c r="C568" s="76">
        <f>VLOOKUP(GroupVertices[[#This Row],[Vertex]], Vertices[], MATCH("ID", Vertices[#Headers], 0), FALSE)</f>
        <v>1150</v>
      </c>
    </row>
    <row r="569" spans="1:3" x14ac:dyDescent="0.3">
      <c r="A569" s="76" t="s">
        <v>11973</v>
      </c>
      <c r="B569" s="82" t="s">
        <v>1084</v>
      </c>
      <c r="C569" s="76">
        <f>VLOOKUP(GroupVertices[[#This Row],[Vertex]], Vertices[], MATCH("ID", Vertices[#Headers], 0), FALSE)</f>
        <v>1149</v>
      </c>
    </row>
    <row r="570" spans="1:3" x14ac:dyDescent="0.3">
      <c r="A570" s="76" t="s">
        <v>11973</v>
      </c>
      <c r="B570" s="82" t="s">
        <v>1032</v>
      </c>
      <c r="C570" s="76">
        <f>VLOOKUP(GroupVertices[[#This Row],[Vertex]], Vertices[], MATCH("ID", Vertices[#Headers], 0), FALSE)</f>
        <v>1090</v>
      </c>
    </row>
    <row r="571" spans="1:3" x14ac:dyDescent="0.3">
      <c r="A571" s="76" t="s">
        <v>11973</v>
      </c>
      <c r="B571" s="82" t="s">
        <v>1221</v>
      </c>
      <c r="C571" s="76">
        <f>VLOOKUP(GroupVertices[[#This Row],[Vertex]], Vertices[], MATCH("ID", Vertices[#Headers], 0), FALSE)</f>
        <v>199</v>
      </c>
    </row>
    <row r="572" spans="1:3" x14ac:dyDescent="0.3">
      <c r="A572" s="76" t="s">
        <v>11973</v>
      </c>
      <c r="B572" s="82" t="s">
        <v>1380</v>
      </c>
      <c r="C572" s="76">
        <f>VLOOKUP(GroupVertices[[#This Row],[Vertex]], Vertices[], MATCH("ID", Vertices[#Headers], 0), FALSE)</f>
        <v>968</v>
      </c>
    </row>
    <row r="573" spans="1:3" x14ac:dyDescent="0.3">
      <c r="A573" s="76" t="s">
        <v>11973</v>
      </c>
      <c r="B573" s="82" t="s">
        <v>1379</v>
      </c>
      <c r="C573" s="76">
        <f>VLOOKUP(GroupVertices[[#This Row],[Vertex]], Vertices[], MATCH("ID", Vertices[#Headers], 0), FALSE)</f>
        <v>967</v>
      </c>
    </row>
    <row r="574" spans="1:3" x14ac:dyDescent="0.3">
      <c r="A574" s="76" t="s">
        <v>11973</v>
      </c>
      <c r="B574" s="82" t="s">
        <v>1378</v>
      </c>
      <c r="C574" s="76">
        <f>VLOOKUP(GroupVertices[[#This Row],[Vertex]], Vertices[], MATCH("ID", Vertices[#Headers], 0), FALSE)</f>
        <v>966</v>
      </c>
    </row>
    <row r="575" spans="1:3" x14ac:dyDescent="0.3">
      <c r="A575" s="76" t="s">
        <v>11973</v>
      </c>
      <c r="B575" s="82" t="s">
        <v>879</v>
      </c>
      <c r="C575" s="76">
        <f>VLOOKUP(GroupVertices[[#This Row],[Vertex]], Vertices[], MATCH("ID", Vertices[#Headers], 0), FALSE)</f>
        <v>905</v>
      </c>
    </row>
    <row r="576" spans="1:3" x14ac:dyDescent="0.3">
      <c r="A576" s="76" t="s">
        <v>11973</v>
      </c>
      <c r="B576" s="82" t="s">
        <v>878</v>
      </c>
      <c r="C576" s="76">
        <f>VLOOKUP(GroupVertices[[#This Row],[Vertex]], Vertices[], MATCH("ID", Vertices[#Headers], 0), FALSE)</f>
        <v>904</v>
      </c>
    </row>
    <row r="577" spans="1:3" x14ac:dyDescent="0.3">
      <c r="A577" s="76" t="s">
        <v>11973</v>
      </c>
      <c r="B577" s="82" t="s">
        <v>704</v>
      </c>
      <c r="C577" s="76">
        <f>VLOOKUP(GroupVertices[[#This Row],[Vertex]], Vertices[], MATCH("ID", Vertices[#Headers], 0), FALSE)</f>
        <v>682</v>
      </c>
    </row>
    <row r="578" spans="1:3" x14ac:dyDescent="0.3">
      <c r="A578" s="76" t="s">
        <v>11973</v>
      </c>
      <c r="B578" s="82" t="s">
        <v>1208</v>
      </c>
      <c r="C578" s="76">
        <f>VLOOKUP(GroupVertices[[#This Row],[Vertex]], Vertices[], MATCH("ID", Vertices[#Headers], 0), FALSE)</f>
        <v>119</v>
      </c>
    </row>
    <row r="579" spans="1:3" x14ac:dyDescent="0.3">
      <c r="A579" s="76" t="s">
        <v>11973</v>
      </c>
      <c r="B579" s="82" t="s">
        <v>350</v>
      </c>
      <c r="C579" s="76">
        <f>VLOOKUP(GroupVertices[[#This Row],[Vertex]], Vertices[], MATCH("ID", Vertices[#Headers], 0), FALSE)</f>
        <v>226</v>
      </c>
    </row>
    <row r="580" spans="1:3" x14ac:dyDescent="0.3">
      <c r="A580" s="76" t="s">
        <v>11973</v>
      </c>
      <c r="B580" s="82" t="s">
        <v>327</v>
      </c>
      <c r="C580" s="76">
        <f>VLOOKUP(GroupVertices[[#This Row],[Vertex]], Vertices[], MATCH("ID", Vertices[#Headers], 0), FALSE)</f>
        <v>197</v>
      </c>
    </row>
    <row r="581" spans="1:3" x14ac:dyDescent="0.3">
      <c r="A581" s="76" t="s">
        <v>11973</v>
      </c>
      <c r="B581" s="82" t="s">
        <v>1220</v>
      </c>
      <c r="C581" s="76">
        <f>VLOOKUP(GroupVertices[[#This Row],[Vertex]], Vertices[], MATCH("ID", Vertices[#Headers], 0), FALSE)</f>
        <v>198</v>
      </c>
    </row>
    <row r="582" spans="1:3" x14ac:dyDescent="0.3">
      <c r="A582" s="76" t="s">
        <v>11973</v>
      </c>
      <c r="B582" s="82" t="s">
        <v>263</v>
      </c>
      <c r="C582" s="76">
        <f>VLOOKUP(GroupVertices[[#This Row],[Vertex]], Vertices[], MATCH("ID", Vertices[#Headers], 0), FALSE)</f>
        <v>116</v>
      </c>
    </row>
    <row r="583" spans="1:3" x14ac:dyDescent="0.3">
      <c r="A583" s="76" t="s">
        <v>11973</v>
      </c>
      <c r="B583" s="82" t="s">
        <v>1207</v>
      </c>
      <c r="C583" s="76">
        <f>VLOOKUP(GroupVertices[[#This Row],[Vertex]], Vertices[], MATCH("ID", Vertices[#Headers], 0), FALSE)</f>
        <v>118</v>
      </c>
    </row>
    <row r="584" spans="1:3" x14ac:dyDescent="0.3">
      <c r="A584" s="76" t="s">
        <v>11973</v>
      </c>
      <c r="B584" s="82" t="s">
        <v>1206</v>
      </c>
      <c r="C584" s="76">
        <f>VLOOKUP(GroupVertices[[#This Row],[Vertex]], Vertices[], MATCH("ID", Vertices[#Headers], 0), FALSE)</f>
        <v>117</v>
      </c>
    </row>
    <row r="585" spans="1:3" x14ac:dyDescent="0.3">
      <c r="A585" s="76" t="s">
        <v>11974</v>
      </c>
      <c r="B585" s="82" t="s">
        <v>1070</v>
      </c>
      <c r="C585" s="76">
        <f>VLOOKUP(GroupVertices[[#This Row],[Vertex]], Vertices[], MATCH("ID", Vertices[#Headers], 0), FALSE)</f>
        <v>1134</v>
      </c>
    </row>
    <row r="586" spans="1:3" x14ac:dyDescent="0.3">
      <c r="A586" s="76" t="s">
        <v>11974</v>
      </c>
      <c r="B586" s="82" t="s">
        <v>1069</v>
      </c>
      <c r="C586" s="76">
        <f>VLOOKUP(GroupVertices[[#This Row],[Vertex]], Vertices[], MATCH("ID", Vertices[#Headers], 0), FALSE)</f>
        <v>495</v>
      </c>
    </row>
    <row r="587" spans="1:3" x14ac:dyDescent="0.3">
      <c r="A587" s="76" t="s">
        <v>11974</v>
      </c>
      <c r="B587" s="82" t="s">
        <v>1287</v>
      </c>
      <c r="C587" s="76">
        <f>VLOOKUP(GroupVertices[[#This Row],[Vertex]], Vertices[], MATCH("ID", Vertices[#Headers], 0), FALSE)</f>
        <v>494</v>
      </c>
    </row>
    <row r="588" spans="1:3" x14ac:dyDescent="0.3">
      <c r="A588" s="76" t="s">
        <v>11974</v>
      </c>
      <c r="B588" s="82" t="s">
        <v>1022</v>
      </c>
      <c r="C588" s="76">
        <f>VLOOKUP(GroupVertices[[#This Row],[Vertex]], Vertices[], MATCH("ID", Vertices[#Headers], 0), FALSE)</f>
        <v>1076</v>
      </c>
    </row>
    <row r="589" spans="1:3" x14ac:dyDescent="0.3">
      <c r="A589" s="76" t="s">
        <v>11974</v>
      </c>
      <c r="B589" s="82" t="s">
        <v>936</v>
      </c>
      <c r="C589" s="76">
        <f>VLOOKUP(GroupVertices[[#This Row],[Vertex]], Vertices[], MATCH("ID", Vertices[#Headers], 0), FALSE)</f>
        <v>976</v>
      </c>
    </row>
    <row r="590" spans="1:3" x14ac:dyDescent="0.3">
      <c r="A590" s="76" t="s">
        <v>11974</v>
      </c>
      <c r="B590" s="82" t="s">
        <v>913</v>
      </c>
      <c r="C590" s="76">
        <f>VLOOKUP(GroupVertices[[#This Row],[Vertex]], Vertices[], MATCH("ID", Vertices[#Headers], 0), FALSE)</f>
        <v>945</v>
      </c>
    </row>
    <row r="591" spans="1:3" x14ac:dyDescent="0.3">
      <c r="A591" s="76" t="s">
        <v>11974</v>
      </c>
      <c r="B591" s="82" t="s">
        <v>869</v>
      </c>
      <c r="C591" s="76">
        <f>VLOOKUP(GroupVertices[[#This Row],[Vertex]], Vertices[], MATCH("ID", Vertices[#Headers], 0), FALSE)</f>
        <v>893</v>
      </c>
    </row>
    <row r="592" spans="1:3" x14ac:dyDescent="0.3">
      <c r="A592" s="76" t="s">
        <v>11974</v>
      </c>
      <c r="B592" s="82" t="s">
        <v>732</v>
      </c>
      <c r="C592" s="76">
        <f>VLOOKUP(GroupVertices[[#This Row],[Vertex]], Vertices[], MATCH("ID", Vertices[#Headers], 0), FALSE)</f>
        <v>715</v>
      </c>
    </row>
    <row r="593" spans="1:3" x14ac:dyDescent="0.3">
      <c r="A593" s="76" t="s">
        <v>11974</v>
      </c>
      <c r="B593" s="82" t="s">
        <v>727</v>
      </c>
      <c r="C593" s="76">
        <f>VLOOKUP(GroupVertices[[#This Row],[Vertex]], Vertices[], MATCH("ID", Vertices[#Headers], 0), FALSE)</f>
        <v>709</v>
      </c>
    </row>
    <row r="594" spans="1:3" x14ac:dyDescent="0.3">
      <c r="A594" s="76" t="s">
        <v>11974</v>
      </c>
      <c r="B594" s="82" t="s">
        <v>670</v>
      </c>
      <c r="C594" s="76">
        <f>VLOOKUP(GroupVertices[[#This Row],[Vertex]], Vertices[], MATCH("ID", Vertices[#Headers], 0), FALSE)</f>
        <v>640</v>
      </c>
    </row>
    <row r="595" spans="1:3" x14ac:dyDescent="0.3">
      <c r="A595" s="76" t="s">
        <v>11974</v>
      </c>
      <c r="B595" s="82" t="s">
        <v>661</v>
      </c>
      <c r="C595" s="76">
        <f>VLOOKUP(GroupVertices[[#This Row],[Vertex]], Vertices[], MATCH("ID", Vertices[#Headers], 0), FALSE)</f>
        <v>629</v>
      </c>
    </row>
    <row r="596" spans="1:3" x14ac:dyDescent="0.3">
      <c r="A596" s="76" t="s">
        <v>11974</v>
      </c>
      <c r="B596" s="82" t="s">
        <v>644</v>
      </c>
      <c r="C596" s="76">
        <f>VLOOKUP(GroupVertices[[#This Row],[Vertex]], Vertices[], MATCH("ID", Vertices[#Headers], 0), FALSE)</f>
        <v>610</v>
      </c>
    </row>
    <row r="597" spans="1:3" x14ac:dyDescent="0.3">
      <c r="A597" s="76" t="s">
        <v>11974</v>
      </c>
      <c r="B597" s="82" t="s">
        <v>611</v>
      </c>
      <c r="C597" s="76">
        <f>VLOOKUP(GroupVertices[[#This Row],[Vertex]], Vertices[], MATCH("ID", Vertices[#Headers], 0), FALSE)</f>
        <v>565</v>
      </c>
    </row>
    <row r="598" spans="1:3" x14ac:dyDescent="0.3">
      <c r="A598" s="76" t="s">
        <v>11974</v>
      </c>
      <c r="B598" s="82" t="s">
        <v>602</v>
      </c>
      <c r="C598" s="76">
        <f>VLOOKUP(GroupVertices[[#This Row],[Vertex]], Vertices[], MATCH("ID", Vertices[#Headers], 0), FALSE)</f>
        <v>555</v>
      </c>
    </row>
    <row r="599" spans="1:3" x14ac:dyDescent="0.3">
      <c r="A599" s="76" t="s">
        <v>11974</v>
      </c>
      <c r="B599" s="82" t="s">
        <v>597</v>
      </c>
      <c r="C599" s="76">
        <f>VLOOKUP(GroupVertices[[#This Row],[Vertex]], Vertices[], MATCH("ID", Vertices[#Headers], 0), FALSE)</f>
        <v>549</v>
      </c>
    </row>
    <row r="600" spans="1:3" x14ac:dyDescent="0.3">
      <c r="A600" s="76" t="s">
        <v>11974</v>
      </c>
      <c r="B600" s="82" t="s">
        <v>586</v>
      </c>
      <c r="C600" s="76">
        <f>VLOOKUP(GroupVertices[[#This Row],[Vertex]], Vertices[], MATCH("ID", Vertices[#Headers], 0), FALSE)</f>
        <v>536</v>
      </c>
    </row>
    <row r="601" spans="1:3" x14ac:dyDescent="0.3">
      <c r="A601" s="76" t="s">
        <v>11974</v>
      </c>
      <c r="B601" s="82" t="s">
        <v>582</v>
      </c>
      <c r="C601" s="76">
        <f>VLOOKUP(GroupVertices[[#This Row],[Vertex]], Vertices[], MATCH("ID", Vertices[#Headers], 0), FALSE)</f>
        <v>530</v>
      </c>
    </row>
    <row r="602" spans="1:3" x14ac:dyDescent="0.3">
      <c r="A602" s="76" t="s">
        <v>11974</v>
      </c>
      <c r="B602" s="82" t="s">
        <v>554</v>
      </c>
      <c r="C602" s="76">
        <f>VLOOKUP(GroupVertices[[#This Row],[Vertex]], Vertices[], MATCH("ID", Vertices[#Headers], 0), FALSE)</f>
        <v>493</v>
      </c>
    </row>
    <row r="603" spans="1:3" x14ac:dyDescent="0.3">
      <c r="A603" s="76" t="s">
        <v>11975</v>
      </c>
      <c r="B603" s="82" t="s">
        <v>1101</v>
      </c>
      <c r="C603" s="76">
        <f>VLOOKUP(GroupVertices[[#This Row],[Vertex]], Vertices[], MATCH("ID", Vertices[#Headers], 0), FALSE)</f>
        <v>1165</v>
      </c>
    </row>
    <row r="604" spans="1:3" x14ac:dyDescent="0.3">
      <c r="A604" s="76" t="s">
        <v>11975</v>
      </c>
      <c r="B604" s="82" t="s">
        <v>1100</v>
      </c>
      <c r="C604" s="76">
        <f>VLOOKUP(GroupVertices[[#This Row],[Vertex]], Vertices[], MATCH("ID", Vertices[#Headers], 0), FALSE)</f>
        <v>647</v>
      </c>
    </row>
    <row r="605" spans="1:3" x14ac:dyDescent="0.3">
      <c r="A605" s="76" t="s">
        <v>11975</v>
      </c>
      <c r="B605" s="82" t="s">
        <v>1093</v>
      </c>
      <c r="C605" s="76">
        <f>VLOOKUP(GroupVertices[[#This Row],[Vertex]], Vertices[], MATCH("ID", Vertices[#Headers], 0), FALSE)</f>
        <v>1159</v>
      </c>
    </row>
    <row r="606" spans="1:3" x14ac:dyDescent="0.3">
      <c r="A606" s="76" t="s">
        <v>11975</v>
      </c>
      <c r="B606" s="82" t="s">
        <v>941</v>
      </c>
      <c r="C606" s="76">
        <f>VLOOKUP(GroupVertices[[#This Row],[Vertex]], Vertices[], MATCH("ID", Vertices[#Headers], 0), FALSE)</f>
        <v>983</v>
      </c>
    </row>
    <row r="607" spans="1:3" x14ac:dyDescent="0.3">
      <c r="A607" s="76" t="s">
        <v>11975</v>
      </c>
      <c r="B607" s="82" t="s">
        <v>876</v>
      </c>
      <c r="C607" s="76">
        <f>VLOOKUP(GroupVertices[[#This Row],[Vertex]], Vertices[], MATCH("ID", Vertices[#Headers], 0), FALSE)</f>
        <v>902</v>
      </c>
    </row>
    <row r="608" spans="1:3" x14ac:dyDescent="0.3">
      <c r="A608" s="76" t="s">
        <v>11975</v>
      </c>
      <c r="B608" s="82" t="s">
        <v>868</v>
      </c>
      <c r="C608" s="76">
        <f>VLOOKUP(GroupVertices[[#This Row],[Vertex]], Vertices[], MATCH("ID", Vertices[#Headers], 0), FALSE)</f>
        <v>892</v>
      </c>
    </row>
    <row r="609" spans="1:3" x14ac:dyDescent="0.3">
      <c r="A609" s="76" t="s">
        <v>11975</v>
      </c>
      <c r="B609" s="82" t="s">
        <v>832</v>
      </c>
      <c r="C609" s="76">
        <f>VLOOKUP(GroupVertices[[#This Row],[Vertex]], Vertices[], MATCH("ID", Vertices[#Headers], 0), FALSE)</f>
        <v>848</v>
      </c>
    </row>
    <row r="610" spans="1:3" x14ac:dyDescent="0.3">
      <c r="A610" s="76" t="s">
        <v>11975</v>
      </c>
      <c r="B610" s="82" t="s">
        <v>737</v>
      </c>
      <c r="C610" s="76">
        <f>VLOOKUP(GroupVertices[[#This Row],[Vertex]], Vertices[], MATCH("ID", Vertices[#Headers], 0), FALSE)</f>
        <v>722</v>
      </c>
    </row>
    <row r="611" spans="1:3" x14ac:dyDescent="0.3">
      <c r="A611" s="76" t="s">
        <v>11975</v>
      </c>
      <c r="B611" s="82" t="s">
        <v>700</v>
      </c>
      <c r="C611" s="76">
        <f>VLOOKUP(GroupVertices[[#This Row],[Vertex]], Vertices[], MATCH("ID", Vertices[#Headers], 0), FALSE)</f>
        <v>677</v>
      </c>
    </row>
    <row r="612" spans="1:3" x14ac:dyDescent="0.3">
      <c r="A612" s="76" t="s">
        <v>11975</v>
      </c>
      <c r="B612" s="82" t="s">
        <v>698</v>
      </c>
      <c r="C612" s="76">
        <f>VLOOKUP(GroupVertices[[#This Row],[Vertex]], Vertices[], MATCH("ID", Vertices[#Headers], 0), FALSE)</f>
        <v>673</v>
      </c>
    </row>
    <row r="613" spans="1:3" x14ac:dyDescent="0.3">
      <c r="A613" s="76" t="s">
        <v>11975</v>
      </c>
      <c r="B613" s="82" t="s">
        <v>697</v>
      </c>
      <c r="C613" s="76">
        <f>VLOOKUP(GroupVertices[[#This Row],[Vertex]], Vertices[], MATCH("ID", Vertices[#Headers], 0), FALSE)</f>
        <v>672</v>
      </c>
    </row>
    <row r="614" spans="1:3" x14ac:dyDescent="0.3">
      <c r="A614" s="76" t="s">
        <v>11975</v>
      </c>
      <c r="B614" s="82" t="s">
        <v>689</v>
      </c>
      <c r="C614" s="76">
        <f>VLOOKUP(GroupVertices[[#This Row],[Vertex]], Vertices[], MATCH("ID", Vertices[#Headers], 0), FALSE)</f>
        <v>663</v>
      </c>
    </row>
    <row r="615" spans="1:3" x14ac:dyDescent="0.3">
      <c r="A615" s="76" t="s">
        <v>11975</v>
      </c>
      <c r="B615" s="82" t="s">
        <v>684</v>
      </c>
      <c r="C615" s="76">
        <f>VLOOKUP(GroupVertices[[#This Row],[Vertex]], Vertices[], MATCH("ID", Vertices[#Headers], 0), FALSE)</f>
        <v>656</v>
      </c>
    </row>
    <row r="616" spans="1:3" x14ac:dyDescent="0.3">
      <c r="A616" s="76" t="s">
        <v>11975</v>
      </c>
      <c r="B616" s="82" t="s">
        <v>683</v>
      </c>
      <c r="C616" s="76">
        <f>VLOOKUP(GroupVertices[[#This Row],[Vertex]], Vertices[], MATCH("ID", Vertices[#Headers], 0), FALSE)</f>
        <v>655</v>
      </c>
    </row>
    <row r="617" spans="1:3" x14ac:dyDescent="0.3">
      <c r="A617" s="76" t="s">
        <v>11975</v>
      </c>
      <c r="B617" s="82" t="s">
        <v>676</v>
      </c>
      <c r="C617" s="76">
        <f>VLOOKUP(GroupVertices[[#This Row],[Vertex]], Vertices[], MATCH("ID", Vertices[#Headers], 0), FALSE)</f>
        <v>646</v>
      </c>
    </row>
    <row r="618" spans="1:3" x14ac:dyDescent="0.3">
      <c r="A618" s="76" t="s">
        <v>11976</v>
      </c>
      <c r="B618" s="82" t="s">
        <v>1118</v>
      </c>
      <c r="C618" s="76">
        <f>VLOOKUP(GroupVertices[[#This Row],[Vertex]], Vertices[], MATCH("ID", Vertices[#Headers], 0), FALSE)</f>
        <v>1180</v>
      </c>
    </row>
    <row r="619" spans="1:3" x14ac:dyDescent="0.3">
      <c r="A619" s="76" t="s">
        <v>11976</v>
      </c>
      <c r="B619" s="82" t="s">
        <v>1196</v>
      </c>
      <c r="C619" s="76">
        <f>VLOOKUP(GroupVertices[[#This Row],[Vertex]], Vertices[], MATCH("ID", Vertices[#Headers], 0), FALSE)</f>
        <v>88</v>
      </c>
    </row>
    <row r="620" spans="1:3" x14ac:dyDescent="0.3">
      <c r="A620" s="76" t="s">
        <v>11976</v>
      </c>
      <c r="B620" s="82" t="s">
        <v>1115</v>
      </c>
      <c r="C620" s="76">
        <f>VLOOKUP(GroupVertices[[#This Row],[Vertex]], Vertices[], MATCH("ID", Vertices[#Headers], 0), FALSE)</f>
        <v>1177</v>
      </c>
    </row>
    <row r="621" spans="1:3" x14ac:dyDescent="0.3">
      <c r="A621" s="76" t="s">
        <v>11976</v>
      </c>
      <c r="B621" s="82" t="s">
        <v>918</v>
      </c>
      <c r="C621" s="76">
        <f>VLOOKUP(GroupVertices[[#This Row],[Vertex]], Vertices[], MATCH("ID", Vertices[#Headers], 0), FALSE)</f>
        <v>952</v>
      </c>
    </row>
    <row r="622" spans="1:3" x14ac:dyDescent="0.3">
      <c r="A622" s="76" t="s">
        <v>11976</v>
      </c>
      <c r="B622" s="82" t="s">
        <v>782</v>
      </c>
      <c r="C622" s="76">
        <f>VLOOKUP(GroupVertices[[#This Row],[Vertex]], Vertices[], MATCH("ID", Vertices[#Headers], 0), FALSE)</f>
        <v>780</v>
      </c>
    </row>
    <row r="623" spans="1:3" x14ac:dyDescent="0.3">
      <c r="A623" s="76" t="s">
        <v>11976</v>
      </c>
      <c r="B623" s="82" t="s">
        <v>720</v>
      </c>
      <c r="C623" s="76">
        <f>VLOOKUP(GroupVertices[[#This Row],[Vertex]], Vertices[], MATCH("ID", Vertices[#Headers], 0), FALSE)</f>
        <v>701</v>
      </c>
    </row>
    <row r="624" spans="1:3" x14ac:dyDescent="0.3">
      <c r="A624" s="76" t="s">
        <v>11976</v>
      </c>
      <c r="B624" s="82" t="s">
        <v>545</v>
      </c>
      <c r="C624" s="76">
        <f>VLOOKUP(GroupVertices[[#This Row],[Vertex]], Vertices[], MATCH("ID", Vertices[#Headers], 0), FALSE)</f>
        <v>481</v>
      </c>
    </row>
    <row r="625" spans="1:3" x14ac:dyDescent="0.3">
      <c r="A625" s="76" t="s">
        <v>11976</v>
      </c>
      <c r="B625" s="82" t="s">
        <v>530</v>
      </c>
      <c r="C625" s="76">
        <f>VLOOKUP(GroupVertices[[#This Row],[Vertex]], Vertices[], MATCH("ID", Vertices[#Headers], 0), FALSE)</f>
        <v>462</v>
      </c>
    </row>
    <row r="626" spans="1:3" x14ac:dyDescent="0.3">
      <c r="A626" s="76" t="s">
        <v>11976</v>
      </c>
      <c r="B626" s="82" t="s">
        <v>514</v>
      </c>
      <c r="C626" s="76">
        <f>VLOOKUP(GroupVertices[[#This Row],[Vertex]], Vertices[], MATCH("ID", Vertices[#Headers], 0), FALSE)</f>
        <v>441</v>
      </c>
    </row>
    <row r="627" spans="1:3" x14ac:dyDescent="0.3">
      <c r="A627" s="76" t="s">
        <v>11976</v>
      </c>
      <c r="B627" s="82" t="s">
        <v>462</v>
      </c>
      <c r="C627" s="76">
        <f>VLOOKUP(GroupVertices[[#This Row],[Vertex]], Vertices[], MATCH("ID", Vertices[#Headers], 0), FALSE)</f>
        <v>374</v>
      </c>
    </row>
    <row r="628" spans="1:3" x14ac:dyDescent="0.3">
      <c r="A628" s="76" t="s">
        <v>11976</v>
      </c>
      <c r="B628" s="82" t="s">
        <v>399</v>
      </c>
      <c r="C628" s="76">
        <f>VLOOKUP(GroupVertices[[#This Row],[Vertex]], Vertices[], MATCH("ID", Vertices[#Headers], 0), FALSE)</f>
        <v>293</v>
      </c>
    </row>
    <row r="629" spans="1:3" x14ac:dyDescent="0.3">
      <c r="A629" s="76" t="s">
        <v>11976</v>
      </c>
      <c r="B629" s="82" t="s">
        <v>348</v>
      </c>
      <c r="C629" s="76">
        <f>VLOOKUP(GroupVertices[[#This Row],[Vertex]], Vertices[], MATCH("ID", Vertices[#Headers], 0), FALSE)</f>
        <v>224</v>
      </c>
    </row>
    <row r="630" spans="1:3" x14ac:dyDescent="0.3">
      <c r="A630" s="76" t="s">
        <v>11976</v>
      </c>
      <c r="B630" s="82" t="s">
        <v>326</v>
      </c>
      <c r="C630" s="76">
        <f>VLOOKUP(GroupVertices[[#This Row],[Vertex]], Vertices[], MATCH("ID", Vertices[#Headers], 0), FALSE)</f>
        <v>196</v>
      </c>
    </row>
    <row r="631" spans="1:3" x14ac:dyDescent="0.3">
      <c r="A631" s="76" t="s">
        <v>11976</v>
      </c>
      <c r="B631" s="82" t="s">
        <v>245</v>
      </c>
      <c r="C631" s="76">
        <f>VLOOKUP(GroupVertices[[#This Row],[Vertex]], Vertices[], MATCH("ID", Vertices[#Headers], 0), FALSE)</f>
        <v>87</v>
      </c>
    </row>
    <row r="632" spans="1:3" x14ac:dyDescent="0.3">
      <c r="A632" s="76" t="s">
        <v>11977</v>
      </c>
      <c r="B632" s="82" t="s">
        <v>947</v>
      </c>
      <c r="C632" s="76">
        <f>VLOOKUP(GroupVertices[[#This Row],[Vertex]], Vertices[], MATCH("ID", Vertices[#Headers], 0), FALSE)</f>
        <v>988</v>
      </c>
    </row>
    <row r="633" spans="1:3" x14ac:dyDescent="0.3">
      <c r="A633" s="76" t="s">
        <v>11977</v>
      </c>
      <c r="B633" s="82" t="s">
        <v>946</v>
      </c>
      <c r="C633" s="76">
        <f>VLOOKUP(GroupVertices[[#This Row],[Vertex]], Vertices[], MATCH("ID", Vertices[#Headers], 0), FALSE)</f>
        <v>616</v>
      </c>
    </row>
    <row r="634" spans="1:3" x14ac:dyDescent="0.3">
      <c r="A634" s="76" t="s">
        <v>11977</v>
      </c>
      <c r="B634" s="82" t="s">
        <v>922</v>
      </c>
      <c r="C634" s="76">
        <f>VLOOKUP(GroupVertices[[#This Row],[Vertex]], Vertices[], MATCH("ID", Vertices[#Headers], 0), FALSE)</f>
        <v>956</v>
      </c>
    </row>
    <row r="635" spans="1:3" x14ac:dyDescent="0.3">
      <c r="A635" s="76" t="s">
        <v>11977</v>
      </c>
      <c r="B635" s="82" t="s">
        <v>859</v>
      </c>
      <c r="C635" s="76">
        <f>VLOOKUP(GroupVertices[[#This Row],[Vertex]], Vertices[], MATCH("ID", Vertices[#Headers], 0), FALSE)</f>
        <v>882</v>
      </c>
    </row>
    <row r="636" spans="1:3" x14ac:dyDescent="0.3">
      <c r="A636" s="76" t="s">
        <v>11977</v>
      </c>
      <c r="B636" s="82" t="s">
        <v>831</v>
      </c>
      <c r="C636" s="76">
        <f>VLOOKUP(GroupVertices[[#This Row],[Vertex]], Vertices[], MATCH("ID", Vertices[#Headers], 0), FALSE)</f>
        <v>847</v>
      </c>
    </row>
    <row r="637" spans="1:3" x14ac:dyDescent="0.3">
      <c r="A637" s="76" t="s">
        <v>11977</v>
      </c>
      <c r="B637" s="82" t="s">
        <v>825</v>
      </c>
      <c r="C637" s="76">
        <f>VLOOKUP(GroupVertices[[#This Row],[Vertex]], Vertices[], MATCH("ID", Vertices[#Headers], 0), FALSE)</f>
        <v>840</v>
      </c>
    </row>
    <row r="638" spans="1:3" x14ac:dyDescent="0.3">
      <c r="A638" s="76" t="s">
        <v>11977</v>
      </c>
      <c r="B638" s="82" t="s">
        <v>703</v>
      </c>
      <c r="C638" s="76">
        <f>VLOOKUP(GroupVertices[[#This Row],[Vertex]], Vertices[], MATCH("ID", Vertices[#Headers], 0), FALSE)</f>
        <v>681</v>
      </c>
    </row>
    <row r="639" spans="1:3" x14ac:dyDescent="0.3">
      <c r="A639" s="76" t="s">
        <v>11977</v>
      </c>
      <c r="B639" s="82" t="s">
        <v>681</v>
      </c>
      <c r="C639" s="76">
        <f>VLOOKUP(GroupVertices[[#This Row],[Vertex]], Vertices[], MATCH("ID", Vertices[#Headers], 0), FALSE)</f>
        <v>653</v>
      </c>
    </row>
    <row r="640" spans="1:3" x14ac:dyDescent="0.3">
      <c r="A640" s="76" t="s">
        <v>11977</v>
      </c>
      <c r="B640" s="82" t="s">
        <v>668</v>
      </c>
      <c r="C640" s="76">
        <f>VLOOKUP(GroupVertices[[#This Row],[Vertex]], Vertices[], MATCH("ID", Vertices[#Headers], 0), FALSE)</f>
        <v>637</v>
      </c>
    </row>
    <row r="641" spans="1:3" x14ac:dyDescent="0.3">
      <c r="A641" s="76" t="s">
        <v>11977</v>
      </c>
      <c r="B641" s="82" t="s">
        <v>659</v>
      </c>
      <c r="C641" s="76">
        <f>VLOOKUP(GroupVertices[[#This Row],[Vertex]], Vertices[], MATCH("ID", Vertices[#Headers], 0), FALSE)</f>
        <v>626</v>
      </c>
    </row>
    <row r="642" spans="1:3" x14ac:dyDescent="0.3">
      <c r="A642" s="76" t="s">
        <v>11977</v>
      </c>
      <c r="B642" s="82" t="s">
        <v>655</v>
      </c>
      <c r="C642" s="76">
        <f>VLOOKUP(GroupVertices[[#This Row],[Vertex]], Vertices[], MATCH("ID", Vertices[#Headers], 0), FALSE)</f>
        <v>622</v>
      </c>
    </row>
    <row r="643" spans="1:3" x14ac:dyDescent="0.3">
      <c r="A643" s="76" t="s">
        <v>11977</v>
      </c>
      <c r="B643" s="82" t="s">
        <v>653</v>
      </c>
      <c r="C643" s="76">
        <f>VLOOKUP(GroupVertices[[#This Row],[Vertex]], Vertices[], MATCH("ID", Vertices[#Headers], 0), FALSE)</f>
        <v>620</v>
      </c>
    </row>
    <row r="644" spans="1:3" x14ac:dyDescent="0.3">
      <c r="A644" s="76" t="s">
        <v>11977</v>
      </c>
      <c r="B644" s="82" t="s">
        <v>651</v>
      </c>
      <c r="C644" s="76">
        <f>VLOOKUP(GroupVertices[[#This Row],[Vertex]], Vertices[], MATCH("ID", Vertices[#Headers], 0), FALSE)</f>
        <v>618</v>
      </c>
    </row>
    <row r="645" spans="1:3" x14ac:dyDescent="0.3">
      <c r="A645" s="76" t="s">
        <v>11977</v>
      </c>
      <c r="B645" s="82" t="s">
        <v>649</v>
      </c>
      <c r="C645" s="76">
        <f>VLOOKUP(GroupVertices[[#This Row],[Vertex]], Vertices[], MATCH("ID", Vertices[#Headers], 0), FALSE)</f>
        <v>615</v>
      </c>
    </row>
    <row r="646" spans="1:3" x14ac:dyDescent="0.3">
      <c r="A646" s="76" t="s">
        <v>11978</v>
      </c>
      <c r="B646" s="82" t="s">
        <v>1028</v>
      </c>
      <c r="C646" s="76">
        <f>VLOOKUP(GroupVertices[[#This Row],[Vertex]], Vertices[], MATCH("ID", Vertices[#Headers], 0), FALSE)</f>
        <v>1083</v>
      </c>
    </row>
    <row r="647" spans="1:3" x14ac:dyDescent="0.3">
      <c r="A647" s="76" t="s">
        <v>11978</v>
      </c>
      <c r="B647" s="82" t="s">
        <v>1187</v>
      </c>
      <c r="C647" s="76">
        <f>VLOOKUP(GroupVertices[[#This Row],[Vertex]], Vertices[], MATCH("ID", Vertices[#Headers], 0), FALSE)</f>
        <v>62</v>
      </c>
    </row>
    <row r="648" spans="1:3" x14ac:dyDescent="0.3">
      <c r="A648" s="76" t="s">
        <v>11978</v>
      </c>
      <c r="B648" s="82" t="s">
        <v>909</v>
      </c>
      <c r="C648" s="76">
        <f>VLOOKUP(GroupVertices[[#This Row],[Vertex]], Vertices[], MATCH("ID", Vertices[#Headers], 0), FALSE)</f>
        <v>941</v>
      </c>
    </row>
    <row r="649" spans="1:3" x14ac:dyDescent="0.3">
      <c r="A649" s="76" t="s">
        <v>11978</v>
      </c>
      <c r="B649" s="82" t="s">
        <v>905</v>
      </c>
      <c r="C649" s="76">
        <f>VLOOKUP(GroupVertices[[#This Row],[Vertex]], Vertices[], MATCH("ID", Vertices[#Headers], 0), FALSE)</f>
        <v>937</v>
      </c>
    </row>
    <row r="650" spans="1:3" x14ac:dyDescent="0.3">
      <c r="A650" s="76" t="s">
        <v>11978</v>
      </c>
      <c r="B650" s="82" t="s">
        <v>791</v>
      </c>
      <c r="C650" s="76">
        <f>VLOOKUP(GroupVertices[[#This Row],[Vertex]], Vertices[], MATCH("ID", Vertices[#Headers], 0), FALSE)</f>
        <v>795</v>
      </c>
    </row>
    <row r="651" spans="1:3" x14ac:dyDescent="0.3">
      <c r="A651" s="76" t="s">
        <v>11978</v>
      </c>
      <c r="B651" s="82" t="s">
        <v>784</v>
      </c>
      <c r="C651" s="76">
        <f>VLOOKUP(GroupVertices[[#This Row],[Vertex]], Vertices[], MATCH("ID", Vertices[#Headers], 0), FALSE)</f>
        <v>786</v>
      </c>
    </row>
    <row r="652" spans="1:3" x14ac:dyDescent="0.3">
      <c r="A652" s="76" t="s">
        <v>11978</v>
      </c>
      <c r="B652" s="82" t="s">
        <v>778</v>
      </c>
      <c r="C652" s="76">
        <f>VLOOKUP(GroupVertices[[#This Row],[Vertex]], Vertices[], MATCH("ID", Vertices[#Headers], 0), FALSE)</f>
        <v>774</v>
      </c>
    </row>
    <row r="653" spans="1:3" x14ac:dyDescent="0.3">
      <c r="A653" s="76" t="s">
        <v>11978</v>
      </c>
      <c r="B653" s="82" t="s">
        <v>766</v>
      </c>
      <c r="C653" s="76">
        <f>VLOOKUP(GroupVertices[[#This Row],[Vertex]], Vertices[], MATCH("ID", Vertices[#Headers], 0), FALSE)</f>
        <v>758</v>
      </c>
    </row>
    <row r="654" spans="1:3" x14ac:dyDescent="0.3">
      <c r="A654" s="76" t="s">
        <v>11978</v>
      </c>
      <c r="B654" s="82" t="s">
        <v>677</v>
      </c>
      <c r="C654" s="76">
        <f>VLOOKUP(GroupVertices[[#This Row],[Vertex]], Vertices[], MATCH("ID", Vertices[#Headers], 0), FALSE)</f>
        <v>648</v>
      </c>
    </row>
    <row r="655" spans="1:3" x14ac:dyDescent="0.3">
      <c r="A655" s="76" t="s">
        <v>11978</v>
      </c>
      <c r="B655" s="82" t="s">
        <v>643</v>
      </c>
      <c r="C655" s="76">
        <f>VLOOKUP(GroupVertices[[#This Row],[Vertex]], Vertices[], MATCH("ID", Vertices[#Headers], 0), FALSE)</f>
        <v>609</v>
      </c>
    </row>
    <row r="656" spans="1:3" x14ac:dyDescent="0.3">
      <c r="A656" s="76" t="s">
        <v>11978</v>
      </c>
      <c r="B656" s="82" t="s">
        <v>502</v>
      </c>
      <c r="C656" s="76">
        <f>VLOOKUP(GroupVertices[[#This Row],[Vertex]], Vertices[], MATCH("ID", Vertices[#Headers], 0), FALSE)</f>
        <v>427</v>
      </c>
    </row>
    <row r="657" spans="1:3" x14ac:dyDescent="0.3">
      <c r="A657" s="76" t="s">
        <v>11978</v>
      </c>
      <c r="B657" s="82" t="s">
        <v>324</v>
      </c>
      <c r="C657" s="76">
        <f>VLOOKUP(GroupVertices[[#This Row],[Vertex]], Vertices[], MATCH("ID", Vertices[#Headers], 0), FALSE)</f>
        <v>193</v>
      </c>
    </row>
    <row r="658" spans="1:3" x14ac:dyDescent="0.3">
      <c r="A658" s="76" t="s">
        <v>11978</v>
      </c>
      <c r="B658" s="82" t="s">
        <v>228</v>
      </c>
      <c r="C658" s="76">
        <f>VLOOKUP(GroupVertices[[#This Row],[Vertex]], Vertices[], MATCH("ID", Vertices[#Headers], 0), FALSE)</f>
        <v>61</v>
      </c>
    </row>
    <row r="659" spans="1:3" x14ac:dyDescent="0.3">
      <c r="A659" s="76" t="s">
        <v>11979</v>
      </c>
      <c r="B659" s="82" t="s">
        <v>1159</v>
      </c>
      <c r="C659" s="76">
        <f>VLOOKUP(GroupVertices[[#This Row],[Vertex]], Vertices[], MATCH("ID", Vertices[#Headers], 0), FALSE)</f>
        <v>1222</v>
      </c>
    </row>
    <row r="660" spans="1:3" x14ac:dyDescent="0.3">
      <c r="A660" s="76" t="s">
        <v>11979</v>
      </c>
      <c r="B660" s="82" t="s">
        <v>1158</v>
      </c>
      <c r="C660" s="76">
        <f>VLOOKUP(GroupVertices[[#This Row],[Vertex]], Vertices[], MATCH("ID", Vertices[#Headers], 0), FALSE)</f>
        <v>1221</v>
      </c>
    </row>
    <row r="661" spans="1:3" x14ac:dyDescent="0.3">
      <c r="A661" s="76" t="s">
        <v>11979</v>
      </c>
      <c r="B661" s="82" t="s">
        <v>1200</v>
      </c>
      <c r="C661" s="76">
        <f>VLOOKUP(GroupVertices[[#This Row],[Vertex]], Vertices[], MATCH("ID", Vertices[#Headers], 0), FALSE)</f>
        <v>106</v>
      </c>
    </row>
    <row r="662" spans="1:3" x14ac:dyDescent="0.3">
      <c r="A662" s="76" t="s">
        <v>11979</v>
      </c>
      <c r="B662" s="82" t="s">
        <v>1113</v>
      </c>
      <c r="C662" s="76">
        <f>VLOOKUP(GroupVertices[[#This Row],[Vertex]], Vertices[], MATCH("ID", Vertices[#Headers], 0), FALSE)</f>
        <v>1175</v>
      </c>
    </row>
    <row r="663" spans="1:3" x14ac:dyDescent="0.3">
      <c r="A663" s="76" t="s">
        <v>11979</v>
      </c>
      <c r="B663" s="82" t="s">
        <v>752</v>
      </c>
      <c r="C663" s="76">
        <f>VLOOKUP(GroupVertices[[#This Row],[Vertex]], Vertices[], MATCH("ID", Vertices[#Headers], 0), FALSE)</f>
        <v>741</v>
      </c>
    </row>
    <row r="664" spans="1:3" x14ac:dyDescent="0.3">
      <c r="A664" s="76" t="s">
        <v>11979</v>
      </c>
      <c r="B664" s="82" t="s">
        <v>258</v>
      </c>
      <c r="C664" s="76">
        <f>VLOOKUP(GroupVertices[[#This Row],[Vertex]], Vertices[], MATCH("ID", Vertices[#Headers], 0), FALSE)</f>
        <v>105</v>
      </c>
    </row>
    <row r="665" spans="1:3" x14ac:dyDescent="0.3">
      <c r="A665" s="76" t="s">
        <v>11979</v>
      </c>
      <c r="B665" s="82" t="s">
        <v>1195</v>
      </c>
      <c r="C665" s="76">
        <f>VLOOKUP(GroupVertices[[#This Row],[Vertex]], Vertices[], MATCH("ID", Vertices[#Headers], 0), FALSE)</f>
        <v>86</v>
      </c>
    </row>
    <row r="666" spans="1:3" x14ac:dyDescent="0.3">
      <c r="A666" s="76" t="s">
        <v>11979</v>
      </c>
      <c r="B666" s="82" t="s">
        <v>250</v>
      </c>
      <c r="C666" s="76">
        <f>VLOOKUP(GroupVertices[[#This Row],[Vertex]], Vertices[], MATCH("ID", Vertices[#Headers], 0), FALSE)</f>
        <v>96</v>
      </c>
    </row>
    <row r="667" spans="1:3" x14ac:dyDescent="0.3">
      <c r="A667" s="76" t="s">
        <v>11979</v>
      </c>
      <c r="B667" s="82" t="s">
        <v>1182</v>
      </c>
      <c r="C667" s="76">
        <f>VLOOKUP(GroupVertices[[#This Row],[Vertex]], Vertices[], MATCH("ID", Vertices[#Headers], 0), FALSE)</f>
        <v>47</v>
      </c>
    </row>
    <row r="668" spans="1:3" x14ac:dyDescent="0.3">
      <c r="A668" s="76" t="s">
        <v>11979</v>
      </c>
      <c r="B668" s="82" t="s">
        <v>244</v>
      </c>
      <c r="C668" s="76">
        <f>VLOOKUP(GroupVertices[[#This Row],[Vertex]], Vertices[], MATCH("ID", Vertices[#Headers], 0), FALSE)</f>
        <v>85</v>
      </c>
    </row>
    <row r="669" spans="1:3" x14ac:dyDescent="0.3">
      <c r="A669" s="76" t="s">
        <v>11979</v>
      </c>
      <c r="B669" s="82" t="s">
        <v>230</v>
      </c>
      <c r="C669" s="76">
        <f>VLOOKUP(GroupVertices[[#This Row],[Vertex]], Vertices[], MATCH("ID", Vertices[#Headers], 0), FALSE)</f>
        <v>65</v>
      </c>
    </row>
    <row r="670" spans="1:3" x14ac:dyDescent="0.3">
      <c r="A670" s="76" t="s">
        <v>11979</v>
      </c>
      <c r="B670" s="82" t="s">
        <v>218</v>
      </c>
      <c r="C670" s="76">
        <f>VLOOKUP(GroupVertices[[#This Row],[Vertex]], Vertices[], MATCH("ID", Vertices[#Headers], 0), FALSE)</f>
        <v>46</v>
      </c>
    </row>
    <row r="671" spans="1:3" x14ac:dyDescent="0.3">
      <c r="A671" s="76" t="s">
        <v>11980</v>
      </c>
      <c r="B671" s="82" t="s">
        <v>1134</v>
      </c>
      <c r="C671" s="76">
        <f>VLOOKUP(GroupVertices[[#This Row],[Vertex]], Vertices[], MATCH("ID", Vertices[#Headers], 0), FALSE)</f>
        <v>1196</v>
      </c>
    </row>
    <row r="672" spans="1:3" x14ac:dyDescent="0.3">
      <c r="A672" s="76" t="s">
        <v>11980</v>
      </c>
      <c r="B672" s="82" t="s">
        <v>1133</v>
      </c>
      <c r="C672" s="76">
        <f>VLOOKUP(GroupVertices[[#This Row],[Vertex]], Vertices[], MATCH("ID", Vertices[#Headers], 0), FALSE)</f>
        <v>5</v>
      </c>
    </row>
    <row r="673" spans="1:3" x14ac:dyDescent="0.3">
      <c r="A673" s="76" t="s">
        <v>11980</v>
      </c>
      <c r="B673" s="82" t="s">
        <v>1105</v>
      </c>
      <c r="C673" s="76">
        <f>VLOOKUP(GroupVertices[[#This Row],[Vertex]], Vertices[], MATCH("ID", Vertices[#Headers], 0), FALSE)</f>
        <v>1169</v>
      </c>
    </row>
    <row r="674" spans="1:3" x14ac:dyDescent="0.3">
      <c r="A674" s="76" t="s">
        <v>11980</v>
      </c>
      <c r="B674" s="82" t="s">
        <v>590</v>
      </c>
      <c r="C674" s="76">
        <f>VLOOKUP(GroupVertices[[#This Row],[Vertex]], Vertices[], MATCH("ID", Vertices[#Headers], 0), FALSE)</f>
        <v>541</v>
      </c>
    </row>
    <row r="675" spans="1:3" x14ac:dyDescent="0.3">
      <c r="A675" s="76" t="s">
        <v>11980</v>
      </c>
      <c r="B675" s="82" t="s">
        <v>496</v>
      </c>
      <c r="C675" s="76">
        <f>VLOOKUP(GroupVertices[[#This Row],[Vertex]], Vertices[], MATCH("ID", Vertices[#Headers], 0), FALSE)</f>
        <v>417</v>
      </c>
    </row>
    <row r="676" spans="1:3" x14ac:dyDescent="0.3">
      <c r="A676" s="76" t="s">
        <v>11980</v>
      </c>
      <c r="B676" s="82" t="s">
        <v>271</v>
      </c>
      <c r="C676" s="76">
        <f>VLOOKUP(GroupVertices[[#This Row],[Vertex]], Vertices[], MATCH("ID", Vertices[#Headers], 0), FALSE)</f>
        <v>129</v>
      </c>
    </row>
    <row r="677" spans="1:3" x14ac:dyDescent="0.3">
      <c r="A677" s="76" t="s">
        <v>11980</v>
      </c>
      <c r="B677" s="82" t="s">
        <v>268</v>
      </c>
      <c r="C677" s="76">
        <f>VLOOKUP(GroupVertices[[#This Row],[Vertex]], Vertices[], MATCH("ID", Vertices[#Headers], 0), FALSE)</f>
        <v>126</v>
      </c>
    </row>
    <row r="678" spans="1:3" x14ac:dyDescent="0.3">
      <c r="A678" s="76" t="s">
        <v>11980</v>
      </c>
      <c r="B678" s="82" t="s">
        <v>238</v>
      </c>
      <c r="C678" s="76">
        <f>VLOOKUP(GroupVertices[[#This Row],[Vertex]], Vertices[], MATCH("ID", Vertices[#Headers], 0), FALSE)</f>
        <v>78</v>
      </c>
    </row>
    <row r="679" spans="1:3" x14ac:dyDescent="0.3">
      <c r="A679" s="76" t="s">
        <v>11980</v>
      </c>
      <c r="B679" s="82" t="s">
        <v>214</v>
      </c>
      <c r="C679" s="76">
        <f>VLOOKUP(GroupVertices[[#This Row],[Vertex]], Vertices[], MATCH("ID", Vertices[#Headers], 0), FALSE)</f>
        <v>41</v>
      </c>
    </row>
    <row r="680" spans="1:3" x14ac:dyDescent="0.3">
      <c r="A680" s="76" t="s">
        <v>11980</v>
      </c>
      <c r="B680" s="82" t="s">
        <v>190</v>
      </c>
      <c r="C680" s="76">
        <f>VLOOKUP(GroupVertices[[#This Row],[Vertex]], Vertices[], MATCH("ID", Vertices[#Headers], 0), FALSE)</f>
        <v>4</v>
      </c>
    </row>
    <row r="681" spans="1:3" x14ac:dyDescent="0.3">
      <c r="A681" s="76" t="s">
        <v>11981</v>
      </c>
      <c r="B681" s="82" t="s">
        <v>783</v>
      </c>
      <c r="C681" s="76">
        <f>VLOOKUP(GroupVertices[[#This Row],[Vertex]], Vertices[], MATCH("ID", Vertices[#Headers], 0), FALSE)</f>
        <v>781</v>
      </c>
    </row>
    <row r="682" spans="1:3" x14ac:dyDescent="0.3">
      <c r="A682" s="76" t="s">
        <v>11981</v>
      </c>
      <c r="B682" s="82" t="s">
        <v>1344</v>
      </c>
      <c r="C682" s="76">
        <f>VLOOKUP(GroupVertices[[#This Row],[Vertex]], Vertices[], MATCH("ID", Vertices[#Headers], 0), FALSE)</f>
        <v>785</v>
      </c>
    </row>
    <row r="683" spans="1:3" x14ac:dyDescent="0.3">
      <c r="A683" s="76" t="s">
        <v>11981</v>
      </c>
      <c r="B683" s="82" t="s">
        <v>1343</v>
      </c>
      <c r="C683" s="76">
        <f>VLOOKUP(GroupVertices[[#This Row],[Vertex]], Vertices[], MATCH("ID", Vertices[#Headers], 0), FALSE)</f>
        <v>784</v>
      </c>
    </row>
    <row r="684" spans="1:3" x14ac:dyDescent="0.3">
      <c r="A684" s="76" t="s">
        <v>11981</v>
      </c>
      <c r="B684" s="82" t="s">
        <v>1342</v>
      </c>
      <c r="C684" s="76">
        <f>VLOOKUP(GroupVertices[[#This Row],[Vertex]], Vertices[], MATCH("ID", Vertices[#Headers], 0), FALSE)</f>
        <v>783</v>
      </c>
    </row>
    <row r="685" spans="1:3" x14ac:dyDescent="0.3">
      <c r="A685" s="76" t="s">
        <v>11981</v>
      </c>
      <c r="B685" s="82" t="s">
        <v>1341</v>
      </c>
      <c r="C685" s="76">
        <f>VLOOKUP(GroupVertices[[#This Row],[Vertex]], Vertices[], MATCH("ID", Vertices[#Headers], 0), FALSE)</f>
        <v>782</v>
      </c>
    </row>
    <row r="686" spans="1:3" x14ac:dyDescent="0.3">
      <c r="A686" s="76" t="s">
        <v>11981</v>
      </c>
      <c r="B686" s="82" t="s">
        <v>1340</v>
      </c>
      <c r="C686" s="76">
        <f>VLOOKUP(GroupVertices[[#This Row],[Vertex]], Vertices[], MATCH("ID", Vertices[#Headers], 0), FALSE)</f>
        <v>777</v>
      </c>
    </row>
    <row r="687" spans="1:3" x14ac:dyDescent="0.3">
      <c r="A687" s="76" t="s">
        <v>11981</v>
      </c>
      <c r="B687" s="82" t="s">
        <v>779</v>
      </c>
      <c r="C687" s="76">
        <f>VLOOKUP(GroupVertices[[#This Row],[Vertex]], Vertices[], MATCH("ID", Vertices[#Headers], 0), FALSE)</f>
        <v>775</v>
      </c>
    </row>
    <row r="688" spans="1:3" x14ac:dyDescent="0.3">
      <c r="A688" s="76" t="s">
        <v>11981</v>
      </c>
      <c r="B688" s="82" t="s">
        <v>1339</v>
      </c>
      <c r="C688" s="76">
        <f>VLOOKUP(GroupVertices[[#This Row],[Vertex]], Vertices[], MATCH("ID", Vertices[#Headers], 0), FALSE)</f>
        <v>776</v>
      </c>
    </row>
    <row r="689" spans="1:3" x14ac:dyDescent="0.3">
      <c r="A689" s="76" t="s">
        <v>11982</v>
      </c>
      <c r="B689" s="82" t="s">
        <v>1164</v>
      </c>
      <c r="C689" s="76">
        <f>VLOOKUP(GroupVertices[[#This Row],[Vertex]], Vertices[], MATCH("ID", Vertices[#Headers], 0), FALSE)</f>
        <v>1227</v>
      </c>
    </row>
    <row r="690" spans="1:3" x14ac:dyDescent="0.3">
      <c r="A690" s="76" t="s">
        <v>11982</v>
      </c>
      <c r="B690" s="82" t="s">
        <v>1338</v>
      </c>
      <c r="C690" s="76">
        <f>VLOOKUP(GroupVertices[[#This Row],[Vertex]], Vertices[], MATCH("ID", Vertices[#Headers], 0), FALSE)</f>
        <v>769</v>
      </c>
    </row>
    <row r="691" spans="1:3" x14ac:dyDescent="0.3">
      <c r="A691" s="76" t="s">
        <v>11982</v>
      </c>
      <c r="B691" s="82" t="s">
        <v>1337</v>
      </c>
      <c r="C691" s="76">
        <f>VLOOKUP(GroupVertices[[#This Row],[Vertex]], Vertices[], MATCH("ID", Vertices[#Headers], 0), FALSE)</f>
        <v>768</v>
      </c>
    </row>
    <row r="692" spans="1:3" x14ac:dyDescent="0.3">
      <c r="A692" s="76" t="s">
        <v>11982</v>
      </c>
      <c r="B692" s="82" t="s">
        <v>1336</v>
      </c>
      <c r="C692" s="76">
        <f>VLOOKUP(GroupVertices[[#This Row],[Vertex]], Vertices[], MATCH("ID", Vertices[#Headers], 0), FALSE)</f>
        <v>767</v>
      </c>
    </row>
    <row r="693" spans="1:3" x14ac:dyDescent="0.3">
      <c r="A693" s="76" t="s">
        <v>11982</v>
      </c>
      <c r="B693" s="82" t="s">
        <v>1002</v>
      </c>
      <c r="C693" s="76">
        <f>VLOOKUP(GroupVertices[[#This Row],[Vertex]], Vertices[], MATCH("ID", Vertices[#Headers], 0), FALSE)</f>
        <v>1054</v>
      </c>
    </row>
    <row r="694" spans="1:3" x14ac:dyDescent="0.3">
      <c r="A694" s="76" t="s">
        <v>11982</v>
      </c>
      <c r="B694" s="82" t="s">
        <v>867</v>
      </c>
      <c r="C694" s="76">
        <f>VLOOKUP(GroupVertices[[#This Row],[Vertex]], Vertices[], MATCH("ID", Vertices[#Headers], 0), FALSE)</f>
        <v>891</v>
      </c>
    </row>
    <row r="695" spans="1:3" x14ac:dyDescent="0.3">
      <c r="A695" s="76" t="s">
        <v>11982</v>
      </c>
      <c r="B695" s="82" t="s">
        <v>773</v>
      </c>
      <c r="C695" s="76">
        <f>VLOOKUP(GroupVertices[[#This Row],[Vertex]], Vertices[], MATCH("ID", Vertices[#Headers], 0), FALSE)</f>
        <v>766</v>
      </c>
    </row>
    <row r="696" spans="1:3" x14ac:dyDescent="0.3">
      <c r="A696" s="76" t="s">
        <v>11983</v>
      </c>
      <c r="B696" s="82" t="s">
        <v>1122</v>
      </c>
      <c r="C696" s="76">
        <f>VLOOKUP(GroupVertices[[#This Row],[Vertex]], Vertices[], MATCH("ID", Vertices[#Headers], 0), FALSE)</f>
        <v>1183</v>
      </c>
    </row>
    <row r="697" spans="1:3" x14ac:dyDescent="0.3">
      <c r="A697" s="76" t="s">
        <v>11983</v>
      </c>
      <c r="B697" s="82" t="s">
        <v>1413</v>
      </c>
      <c r="C697" s="76">
        <f>VLOOKUP(GroupVertices[[#This Row],[Vertex]], Vertices[], MATCH("ID", Vertices[#Headers], 0), FALSE)</f>
        <v>1184</v>
      </c>
    </row>
    <row r="698" spans="1:3" x14ac:dyDescent="0.3">
      <c r="A698" s="76" t="s">
        <v>11983</v>
      </c>
      <c r="B698" s="82" t="s">
        <v>1239</v>
      </c>
      <c r="C698" s="76">
        <f>VLOOKUP(GroupVertices[[#This Row],[Vertex]], Vertices[], MATCH("ID", Vertices[#Headers], 0), FALSE)</f>
        <v>270</v>
      </c>
    </row>
    <row r="699" spans="1:3" x14ac:dyDescent="0.3">
      <c r="A699" s="76" t="s">
        <v>11983</v>
      </c>
      <c r="B699" s="82" t="s">
        <v>790</v>
      </c>
      <c r="C699" s="76">
        <f>VLOOKUP(GroupVertices[[#This Row],[Vertex]], Vertices[], MATCH("ID", Vertices[#Headers], 0), FALSE)</f>
        <v>793</v>
      </c>
    </row>
    <row r="700" spans="1:3" x14ac:dyDescent="0.3">
      <c r="A700" s="76" t="s">
        <v>11983</v>
      </c>
      <c r="B700" s="82" t="s">
        <v>1346</v>
      </c>
      <c r="C700" s="76">
        <f>VLOOKUP(GroupVertices[[#This Row],[Vertex]], Vertices[], MATCH("ID", Vertices[#Headers], 0), FALSE)</f>
        <v>794</v>
      </c>
    </row>
    <row r="701" spans="1:3" x14ac:dyDescent="0.3">
      <c r="A701" s="76" t="s">
        <v>11983</v>
      </c>
      <c r="B701" s="82" t="s">
        <v>380</v>
      </c>
      <c r="C701" s="76">
        <f>VLOOKUP(GroupVertices[[#This Row],[Vertex]], Vertices[], MATCH("ID", Vertices[#Headers], 0), FALSE)</f>
        <v>268</v>
      </c>
    </row>
    <row r="702" spans="1:3" x14ac:dyDescent="0.3">
      <c r="A702" s="76" t="s">
        <v>11983</v>
      </c>
      <c r="B702" s="82" t="s">
        <v>1238</v>
      </c>
      <c r="C702" s="76">
        <f>VLOOKUP(GroupVertices[[#This Row],[Vertex]], Vertices[], MATCH("ID", Vertices[#Headers], 0), FALSE)</f>
        <v>269</v>
      </c>
    </row>
    <row r="703" spans="1:3" x14ac:dyDescent="0.3">
      <c r="A703" s="76" t="s">
        <v>11984</v>
      </c>
      <c r="B703" s="82" t="s">
        <v>1167</v>
      </c>
      <c r="C703" s="76">
        <f>VLOOKUP(GroupVertices[[#This Row],[Vertex]], Vertices[], MATCH("ID", Vertices[#Headers], 0), FALSE)</f>
        <v>1231</v>
      </c>
    </row>
    <row r="704" spans="1:3" x14ac:dyDescent="0.3">
      <c r="A704" s="76" t="s">
        <v>11984</v>
      </c>
      <c r="B704" s="82" t="s">
        <v>1166</v>
      </c>
      <c r="C704" s="76">
        <f>VLOOKUP(GroupVertices[[#This Row],[Vertex]], Vertices[], MATCH("ID", Vertices[#Headers], 0), FALSE)</f>
        <v>1215</v>
      </c>
    </row>
    <row r="705" spans="1:3" x14ac:dyDescent="0.3">
      <c r="A705" s="76" t="s">
        <v>11984</v>
      </c>
      <c r="B705" s="82" t="s">
        <v>1163</v>
      </c>
      <c r="C705" s="76">
        <f>VLOOKUP(GroupVertices[[#This Row],[Vertex]], Vertices[], MATCH("ID", Vertices[#Headers], 0), FALSE)</f>
        <v>1226</v>
      </c>
    </row>
    <row r="706" spans="1:3" x14ac:dyDescent="0.3">
      <c r="A706" s="76" t="s">
        <v>11984</v>
      </c>
      <c r="B706" s="82" t="s">
        <v>1162</v>
      </c>
      <c r="C706" s="76">
        <f>VLOOKUP(GroupVertices[[#This Row],[Vertex]], Vertices[], MATCH("ID", Vertices[#Headers], 0), FALSE)</f>
        <v>1225</v>
      </c>
    </row>
    <row r="707" spans="1:3" x14ac:dyDescent="0.3">
      <c r="A707" s="76" t="s">
        <v>11984</v>
      </c>
      <c r="B707" s="82" t="s">
        <v>1161</v>
      </c>
      <c r="C707" s="76">
        <f>VLOOKUP(GroupVertices[[#This Row],[Vertex]], Vertices[], MATCH("ID", Vertices[#Headers], 0), FALSE)</f>
        <v>1224</v>
      </c>
    </row>
    <row r="708" spans="1:3" x14ac:dyDescent="0.3">
      <c r="A708" s="76" t="s">
        <v>11984</v>
      </c>
      <c r="B708" s="82" t="s">
        <v>1153</v>
      </c>
      <c r="C708" s="76">
        <f>VLOOKUP(GroupVertices[[#This Row],[Vertex]], Vertices[], MATCH("ID", Vertices[#Headers], 0), FALSE)</f>
        <v>1214</v>
      </c>
    </row>
    <row r="709" spans="1:3" x14ac:dyDescent="0.3">
      <c r="A709" s="76" t="s">
        <v>11985</v>
      </c>
      <c r="B709" s="82" t="s">
        <v>1110</v>
      </c>
      <c r="C709" s="76">
        <f>VLOOKUP(GroupVertices[[#This Row],[Vertex]], Vertices[], MATCH("ID", Vertices[#Headers], 0), FALSE)</f>
        <v>1172</v>
      </c>
    </row>
    <row r="710" spans="1:3" x14ac:dyDescent="0.3">
      <c r="A710" s="76" t="s">
        <v>11985</v>
      </c>
      <c r="B710" s="82" t="s">
        <v>1109</v>
      </c>
      <c r="C710" s="76">
        <f>VLOOKUP(GroupVertices[[#This Row],[Vertex]], Vertices[], MATCH("ID", Vertices[#Headers], 0), FALSE)</f>
        <v>1006</v>
      </c>
    </row>
    <row r="711" spans="1:3" x14ac:dyDescent="0.3">
      <c r="A711" s="76" t="s">
        <v>11985</v>
      </c>
      <c r="B711" s="82" t="s">
        <v>1104</v>
      </c>
      <c r="C711" s="76">
        <f>VLOOKUP(GroupVertices[[#This Row],[Vertex]], Vertices[], MATCH("ID", Vertices[#Headers], 0), FALSE)</f>
        <v>1168</v>
      </c>
    </row>
    <row r="712" spans="1:3" x14ac:dyDescent="0.3">
      <c r="A712" s="76" t="s">
        <v>11985</v>
      </c>
      <c r="B712" s="82" t="s">
        <v>1076</v>
      </c>
      <c r="C712" s="76">
        <f>VLOOKUP(GroupVertices[[#This Row],[Vertex]], Vertices[], MATCH("ID", Vertices[#Headers], 0), FALSE)</f>
        <v>1141</v>
      </c>
    </row>
    <row r="713" spans="1:3" x14ac:dyDescent="0.3">
      <c r="A713" s="76" t="s">
        <v>11985</v>
      </c>
      <c r="B713" s="82" t="s">
        <v>1043</v>
      </c>
      <c r="C713" s="76">
        <f>VLOOKUP(GroupVertices[[#This Row],[Vertex]], Vertices[], MATCH("ID", Vertices[#Headers], 0), FALSE)</f>
        <v>1103</v>
      </c>
    </row>
    <row r="714" spans="1:3" x14ac:dyDescent="0.3">
      <c r="A714" s="76" t="s">
        <v>11985</v>
      </c>
      <c r="B714" s="82" t="s">
        <v>960</v>
      </c>
      <c r="C714" s="76">
        <f>VLOOKUP(GroupVertices[[#This Row],[Vertex]], Vertices[], MATCH("ID", Vertices[#Headers], 0), FALSE)</f>
        <v>1005</v>
      </c>
    </row>
    <row r="715" spans="1:3" x14ac:dyDescent="0.3">
      <c r="A715" s="76" t="s">
        <v>11986</v>
      </c>
      <c r="B715" s="82" t="s">
        <v>1108</v>
      </c>
      <c r="C715" s="76">
        <f>VLOOKUP(GroupVertices[[#This Row],[Vertex]], Vertices[], MATCH("ID", Vertices[#Headers], 0), FALSE)</f>
        <v>1171</v>
      </c>
    </row>
    <row r="716" spans="1:3" x14ac:dyDescent="0.3">
      <c r="A716" s="76" t="s">
        <v>11986</v>
      </c>
      <c r="B716" s="82" t="s">
        <v>1107</v>
      </c>
      <c r="C716" s="76">
        <f>VLOOKUP(GroupVertices[[#This Row],[Vertex]], Vertices[], MATCH("ID", Vertices[#Headers], 0), FALSE)</f>
        <v>515</v>
      </c>
    </row>
    <row r="717" spans="1:3" x14ac:dyDescent="0.3">
      <c r="A717" s="76" t="s">
        <v>11986</v>
      </c>
      <c r="B717" s="82" t="s">
        <v>679</v>
      </c>
      <c r="C717" s="76">
        <f>VLOOKUP(GroupVertices[[#This Row],[Vertex]], Vertices[], MATCH("ID", Vertices[#Headers], 0), FALSE)</f>
        <v>651</v>
      </c>
    </row>
    <row r="718" spans="1:3" x14ac:dyDescent="0.3">
      <c r="A718" s="76" t="s">
        <v>11986</v>
      </c>
      <c r="B718" s="82" t="s">
        <v>637</v>
      </c>
      <c r="C718" s="76">
        <f>VLOOKUP(GroupVertices[[#This Row],[Vertex]], Vertices[], MATCH("ID", Vertices[#Headers], 0), FALSE)</f>
        <v>602</v>
      </c>
    </row>
    <row r="719" spans="1:3" x14ac:dyDescent="0.3">
      <c r="A719" s="76" t="s">
        <v>11986</v>
      </c>
      <c r="B719" s="82" t="s">
        <v>593</v>
      </c>
      <c r="C719" s="76">
        <f>VLOOKUP(GroupVertices[[#This Row],[Vertex]], Vertices[], MATCH("ID", Vertices[#Headers], 0), FALSE)</f>
        <v>545</v>
      </c>
    </row>
    <row r="720" spans="1:3" x14ac:dyDescent="0.3">
      <c r="A720" s="76" t="s">
        <v>11986</v>
      </c>
      <c r="B720" s="82" t="s">
        <v>570</v>
      </c>
      <c r="C720" s="76">
        <f>VLOOKUP(GroupVertices[[#This Row],[Vertex]], Vertices[], MATCH("ID", Vertices[#Headers], 0), FALSE)</f>
        <v>514</v>
      </c>
    </row>
    <row r="721" spans="1:3" x14ac:dyDescent="0.3">
      <c r="A721" s="76" t="s">
        <v>11987</v>
      </c>
      <c r="B721" s="82" t="s">
        <v>1099</v>
      </c>
      <c r="C721" s="76">
        <f>VLOOKUP(GroupVertices[[#This Row],[Vertex]], Vertices[], MATCH("ID", Vertices[#Headers], 0), FALSE)</f>
        <v>1164</v>
      </c>
    </row>
    <row r="722" spans="1:3" x14ac:dyDescent="0.3">
      <c r="A722" s="76" t="s">
        <v>11987</v>
      </c>
      <c r="B722" s="82" t="s">
        <v>1098</v>
      </c>
      <c r="C722" s="76">
        <f>VLOOKUP(GroupVertices[[#This Row],[Vertex]], Vertices[], MATCH("ID", Vertices[#Headers], 0), FALSE)</f>
        <v>426</v>
      </c>
    </row>
    <row r="723" spans="1:3" x14ac:dyDescent="0.3">
      <c r="A723" s="76" t="s">
        <v>11987</v>
      </c>
      <c r="B723" s="82" t="s">
        <v>949</v>
      </c>
      <c r="C723" s="76">
        <f>VLOOKUP(GroupVertices[[#This Row],[Vertex]], Vertices[], MATCH("ID", Vertices[#Headers], 0), FALSE)</f>
        <v>990</v>
      </c>
    </row>
    <row r="724" spans="1:3" x14ac:dyDescent="0.3">
      <c r="A724" s="76" t="s">
        <v>11987</v>
      </c>
      <c r="B724" s="82" t="s">
        <v>739</v>
      </c>
      <c r="C724" s="76">
        <f>VLOOKUP(GroupVertices[[#This Row],[Vertex]], Vertices[], MATCH("ID", Vertices[#Headers], 0), FALSE)</f>
        <v>724</v>
      </c>
    </row>
    <row r="725" spans="1:3" x14ac:dyDescent="0.3">
      <c r="A725" s="76" t="s">
        <v>11987</v>
      </c>
      <c r="B725" s="82" t="s">
        <v>507</v>
      </c>
      <c r="C725" s="76">
        <f>VLOOKUP(GroupVertices[[#This Row],[Vertex]], Vertices[], MATCH("ID", Vertices[#Headers], 0), FALSE)</f>
        <v>433</v>
      </c>
    </row>
    <row r="726" spans="1:3" x14ac:dyDescent="0.3">
      <c r="A726" s="76" t="s">
        <v>11987</v>
      </c>
      <c r="B726" s="82" t="s">
        <v>501</v>
      </c>
      <c r="C726" s="76">
        <f>VLOOKUP(GroupVertices[[#This Row],[Vertex]], Vertices[], MATCH("ID", Vertices[#Headers], 0), FALSE)</f>
        <v>425</v>
      </c>
    </row>
    <row r="727" spans="1:3" x14ac:dyDescent="0.3">
      <c r="A727" s="76" t="s">
        <v>11988</v>
      </c>
      <c r="B727" s="82" t="s">
        <v>1092</v>
      </c>
      <c r="C727" s="76">
        <f>VLOOKUP(GroupVertices[[#This Row],[Vertex]], Vertices[], MATCH("ID", Vertices[#Headers], 0), FALSE)</f>
        <v>95</v>
      </c>
    </row>
    <row r="728" spans="1:3" x14ac:dyDescent="0.3">
      <c r="A728" s="76" t="s">
        <v>11988</v>
      </c>
      <c r="B728" s="82" t="s">
        <v>1091</v>
      </c>
      <c r="C728" s="76">
        <f>VLOOKUP(GroupVertices[[#This Row],[Vertex]], Vertices[], MATCH("ID", Vertices[#Headers], 0), FALSE)</f>
        <v>1158</v>
      </c>
    </row>
    <row r="729" spans="1:3" x14ac:dyDescent="0.3">
      <c r="A729" s="76" t="s">
        <v>11988</v>
      </c>
      <c r="B729" s="82" t="s">
        <v>617</v>
      </c>
      <c r="C729" s="76">
        <f>VLOOKUP(GroupVertices[[#This Row],[Vertex]], Vertices[], MATCH("ID", Vertices[#Headers], 0), FALSE)</f>
        <v>573</v>
      </c>
    </row>
    <row r="730" spans="1:3" x14ac:dyDescent="0.3">
      <c r="A730" s="76" t="s">
        <v>11988</v>
      </c>
      <c r="B730" s="82" t="s">
        <v>456</v>
      </c>
      <c r="C730" s="76">
        <f>VLOOKUP(GroupVertices[[#This Row],[Vertex]], Vertices[], MATCH("ID", Vertices[#Headers], 0), FALSE)</f>
        <v>366</v>
      </c>
    </row>
    <row r="731" spans="1:3" x14ac:dyDescent="0.3">
      <c r="A731" s="76" t="s">
        <v>11988</v>
      </c>
      <c r="B731" s="82" t="s">
        <v>321</v>
      </c>
      <c r="C731" s="76">
        <f>VLOOKUP(GroupVertices[[#This Row],[Vertex]], Vertices[], MATCH("ID", Vertices[#Headers], 0), FALSE)</f>
        <v>190</v>
      </c>
    </row>
    <row r="732" spans="1:3" x14ac:dyDescent="0.3">
      <c r="A732" s="76" t="s">
        <v>11988</v>
      </c>
      <c r="B732" s="82" t="s">
        <v>249</v>
      </c>
      <c r="C732" s="76">
        <f>VLOOKUP(GroupVertices[[#This Row],[Vertex]], Vertices[], MATCH("ID", Vertices[#Headers], 0), FALSE)</f>
        <v>94</v>
      </c>
    </row>
    <row r="733" spans="1:3" x14ac:dyDescent="0.3">
      <c r="A733" s="76" t="s">
        <v>11989</v>
      </c>
      <c r="B733" s="82" t="s">
        <v>452</v>
      </c>
      <c r="C733" s="76">
        <f>VLOOKUP(GroupVertices[[#This Row],[Vertex]], Vertices[], MATCH("ID", Vertices[#Headers], 0), FALSE)</f>
        <v>361</v>
      </c>
    </row>
    <row r="734" spans="1:3" x14ac:dyDescent="0.3">
      <c r="A734" s="76" t="s">
        <v>11989</v>
      </c>
      <c r="B734" s="82" t="s">
        <v>451</v>
      </c>
      <c r="C734" s="76">
        <f>VLOOKUP(GroupVertices[[#This Row],[Vertex]], Vertices[], MATCH("ID", Vertices[#Headers], 0), FALSE)</f>
        <v>360</v>
      </c>
    </row>
    <row r="735" spans="1:3" x14ac:dyDescent="0.3">
      <c r="A735" s="76" t="s">
        <v>11989</v>
      </c>
      <c r="B735" s="82" t="s">
        <v>1203</v>
      </c>
      <c r="C735" s="76">
        <f>VLOOKUP(GroupVertices[[#This Row],[Vertex]], Vertices[], MATCH("ID", Vertices[#Headers], 0), FALSE)</f>
        <v>110</v>
      </c>
    </row>
    <row r="736" spans="1:3" x14ac:dyDescent="0.3">
      <c r="A736" s="76" t="s">
        <v>11989</v>
      </c>
      <c r="B736" s="82" t="s">
        <v>1202</v>
      </c>
      <c r="C736" s="76">
        <f>VLOOKUP(GroupVertices[[#This Row],[Vertex]], Vertices[], MATCH("ID", Vertices[#Headers], 0), FALSE)</f>
        <v>109</v>
      </c>
    </row>
    <row r="737" spans="1:3" x14ac:dyDescent="0.3">
      <c r="A737" s="76" t="s">
        <v>11989</v>
      </c>
      <c r="B737" s="82" t="s">
        <v>259</v>
      </c>
      <c r="C737" s="76">
        <f>VLOOKUP(GroupVertices[[#This Row],[Vertex]], Vertices[], MATCH("ID", Vertices[#Headers], 0), FALSE)</f>
        <v>107</v>
      </c>
    </row>
    <row r="738" spans="1:3" x14ac:dyDescent="0.3">
      <c r="A738" s="76" t="s">
        <v>11989</v>
      </c>
      <c r="B738" s="82" t="s">
        <v>1201</v>
      </c>
      <c r="C738" s="76">
        <f>VLOOKUP(GroupVertices[[#This Row],[Vertex]], Vertices[], MATCH("ID", Vertices[#Headers], 0), FALSE)</f>
        <v>108</v>
      </c>
    </row>
    <row r="739" spans="1:3" x14ac:dyDescent="0.3">
      <c r="A739" s="76" t="s">
        <v>11990</v>
      </c>
      <c r="B739" s="82" t="s">
        <v>1044</v>
      </c>
      <c r="C739" s="76">
        <f>VLOOKUP(GroupVertices[[#This Row],[Vertex]], Vertices[], MATCH("ID", Vertices[#Headers], 0), FALSE)</f>
        <v>1104</v>
      </c>
    </row>
    <row r="740" spans="1:3" x14ac:dyDescent="0.3">
      <c r="A740" s="76" t="s">
        <v>11990</v>
      </c>
      <c r="B740" s="82" t="s">
        <v>1323</v>
      </c>
      <c r="C740" s="76">
        <f>VLOOKUP(GroupVertices[[#This Row],[Vertex]], Vertices[], MATCH("ID", Vertices[#Headers], 0), FALSE)</f>
        <v>699</v>
      </c>
    </row>
    <row r="741" spans="1:3" x14ac:dyDescent="0.3">
      <c r="A741" s="76" t="s">
        <v>11990</v>
      </c>
      <c r="B741" s="82" t="s">
        <v>1037</v>
      </c>
      <c r="C741" s="76">
        <f>VLOOKUP(GroupVertices[[#This Row],[Vertex]], Vertices[], MATCH("ID", Vertices[#Headers], 0), FALSE)</f>
        <v>1096</v>
      </c>
    </row>
    <row r="742" spans="1:3" x14ac:dyDescent="0.3">
      <c r="A742" s="76" t="s">
        <v>11990</v>
      </c>
      <c r="B742" s="82" t="s">
        <v>1005</v>
      </c>
      <c r="C742" s="76">
        <f>VLOOKUP(GroupVertices[[#This Row],[Vertex]], Vertices[], MATCH("ID", Vertices[#Headers], 0), FALSE)</f>
        <v>1058</v>
      </c>
    </row>
    <row r="743" spans="1:3" x14ac:dyDescent="0.3">
      <c r="A743" s="76" t="s">
        <v>11990</v>
      </c>
      <c r="B743" s="82" t="s">
        <v>718</v>
      </c>
      <c r="C743" s="76">
        <f>VLOOKUP(GroupVertices[[#This Row],[Vertex]], Vertices[], MATCH("ID", Vertices[#Headers], 0), FALSE)</f>
        <v>698</v>
      </c>
    </row>
    <row r="744" spans="1:3" x14ac:dyDescent="0.3">
      <c r="A744" s="76" t="s">
        <v>11991</v>
      </c>
      <c r="B744" s="82" t="s">
        <v>1020</v>
      </c>
      <c r="C744" s="76">
        <f>VLOOKUP(GroupVertices[[#This Row],[Vertex]], Vertices[], MATCH("ID", Vertices[#Headers], 0), FALSE)</f>
        <v>1073</v>
      </c>
    </row>
    <row r="745" spans="1:3" x14ac:dyDescent="0.3">
      <c r="A745" s="76" t="s">
        <v>11991</v>
      </c>
      <c r="B745" s="82" t="s">
        <v>1284</v>
      </c>
      <c r="C745" s="76">
        <f>VLOOKUP(GroupVertices[[#This Row],[Vertex]], Vertices[], MATCH("ID", Vertices[#Headers], 0), FALSE)</f>
        <v>483</v>
      </c>
    </row>
    <row r="746" spans="1:3" x14ac:dyDescent="0.3">
      <c r="A746" s="76" t="s">
        <v>11991</v>
      </c>
      <c r="B746" s="82" t="s">
        <v>877</v>
      </c>
      <c r="C746" s="76">
        <f>VLOOKUP(GroupVertices[[#This Row],[Vertex]], Vertices[], MATCH("ID", Vertices[#Headers], 0), FALSE)</f>
        <v>903</v>
      </c>
    </row>
    <row r="747" spans="1:3" x14ac:dyDescent="0.3">
      <c r="A747" s="76" t="s">
        <v>11991</v>
      </c>
      <c r="B747" s="82" t="s">
        <v>628</v>
      </c>
      <c r="C747" s="76">
        <f>VLOOKUP(GroupVertices[[#This Row],[Vertex]], Vertices[], MATCH("ID", Vertices[#Headers], 0), FALSE)</f>
        <v>593</v>
      </c>
    </row>
    <row r="748" spans="1:3" x14ac:dyDescent="0.3">
      <c r="A748" s="76" t="s">
        <v>11991</v>
      </c>
      <c r="B748" s="82" t="s">
        <v>546</v>
      </c>
      <c r="C748" s="76">
        <f>VLOOKUP(GroupVertices[[#This Row],[Vertex]], Vertices[], MATCH("ID", Vertices[#Headers], 0), FALSE)</f>
        <v>482</v>
      </c>
    </row>
    <row r="749" spans="1:3" x14ac:dyDescent="0.3">
      <c r="A749" s="76" t="s">
        <v>11992</v>
      </c>
      <c r="B749" s="82" t="s">
        <v>1001</v>
      </c>
      <c r="C749" s="76">
        <f>VLOOKUP(GroupVertices[[#This Row],[Vertex]], Vertices[], MATCH("ID", Vertices[#Headers], 0), FALSE)</f>
        <v>1053</v>
      </c>
    </row>
    <row r="750" spans="1:3" x14ac:dyDescent="0.3">
      <c r="A750" s="76" t="s">
        <v>11992</v>
      </c>
      <c r="B750" s="82" t="s">
        <v>1364</v>
      </c>
      <c r="C750" s="76">
        <f>VLOOKUP(GroupVertices[[#This Row],[Vertex]], Vertices[], MATCH("ID", Vertices[#Headers], 0), FALSE)</f>
        <v>867</v>
      </c>
    </row>
    <row r="751" spans="1:3" x14ac:dyDescent="0.3">
      <c r="A751" s="76" t="s">
        <v>11992</v>
      </c>
      <c r="B751" s="82" t="s">
        <v>889</v>
      </c>
      <c r="C751" s="76">
        <f>VLOOKUP(GroupVertices[[#This Row],[Vertex]], Vertices[], MATCH("ID", Vertices[#Headers], 0), FALSE)</f>
        <v>917</v>
      </c>
    </row>
    <row r="752" spans="1:3" x14ac:dyDescent="0.3">
      <c r="A752" s="76" t="s">
        <v>11992</v>
      </c>
      <c r="B752" s="82" t="s">
        <v>885</v>
      </c>
      <c r="C752" s="76">
        <f>VLOOKUP(GroupVertices[[#This Row],[Vertex]], Vertices[], MATCH("ID", Vertices[#Headers], 0), FALSE)</f>
        <v>911</v>
      </c>
    </row>
    <row r="753" spans="1:3" x14ac:dyDescent="0.3">
      <c r="A753" s="76" t="s">
        <v>11992</v>
      </c>
      <c r="B753" s="82" t="s">
        <v>845</v>
      </c>
      <c r="C753" s="76">
        <f>VLOOKUP(GroupVertices[[#This Row],[Vertex]], Vertices[], MATCH("ID", Vertices[#Headers], 0), FALSE)</f>
        <v>866</v>
      </c>
    </row>
    <row r="754" spans="1:3" x14ac:dyDescent="0.3">
      <c r="A754" s="76" t="s">
        <v>11993</v>
      </c>
      <c r="B754" s="82" t="s">
        <v>912</v>
      </c>
      <c r="C754" s="76">
        <f>VLOOKUP(GroupVertices[[#This Row],[Vertex]], Vertices[], MATCH("ID", Vertices[#Headers], 0), FALSE)</f>
        <v>944</v>
      </c>
    </row>
    <row r="755" spans="1:3" x14ac:dyDescent="0.3">
      <c r="A755" s="76" t="s">
        <v>11993</v>
      </c>
      <c r="B755" s="82" t="s">
        <v>911</v>
      </c>
      <c r="C755" s="76">
        <f>VLOOKUP(GroupVertices[[#This Row],[Vertex]], Vertices[], MATCH("ID", Vertices[#Headers], 0), FALSE)</f>
        <v>303</v>
      </c>
    </row>
    <row r="756" spans="1:3" x14ac:dyDescent="0.3">
      <c r="A756" s="76" t="s">
        <v>11993</v>
      </c>
      <c r="B756" s="82" t="s">
        <v>710</v>
      </c>
      <c r="C756" s="76">
        <f>VLOOKUP(GroupVertices[[#This Row],[Vertex]], Vertices[], MATCH("ID", Vertices[#Headers], 0), FALSE)</f>
        <v>689</v>
      </c>
    </row>
    <row r="757" spans="1:3" x14ac:dyDescent="0.3">
      <c r="A757" s="76" t="s">
        <v>11993</v>
      </c>
      <c r="B757" s="82" t="s">
        <v>504</v>
      </c>
      <c r="C757" s="76">
        <f>VLOOKUP(GroupVertices[[#This Row],[Vertex]], Vertices[], MATCH("ID", Vertices[#Headers], 0), FALSE)</f>
        <v>429</v>
      </c>
    </row>
    <row r="758" spans="1:3" x14ac:dyDescent="0.3">
      <c r="A758" s="76" t="s">
        <v>11993</v>
      </c>
      <c r="B758" s="82" t="s">
        <v>407</v>
      </c>
      <c r="C758" s="76">
        <f>VLOOKUP(GroupVertices[[#This Row],[Vertex]], Vertices[], MATCH("ID", Vertices[#Headers], 0), FALSE)</f>
        <v>302</v>
      </c>
    </row>
    <row r="759" spans="1:3" x14ac:dyDescent="0.3">
      <c r="A759" s="76" t="s">
        <v>11994</v>
      </c>
      <c r="B759" s="82" t="s">
        <v>817</v>
      </c>
      <c r="C759" s="76">
        <f>VLOOKUP(GroupVertices[[#This Row],[Vertex]], Vertices[], MATCH("ID", Vertices[#Headers], 0), FALSE)</f>
        <v>830</v>
      </c>
    </row>
    <row r="760" spans="1:3" x14ac:dyDescent="0.3">
      <c r="A760" s="76" t="s">
        <v>11994</v>
      </c>
      <c r="B760" s="82" t="s">
        <v>1231</v>
      </c>
      <c r="C760" s="76">
        <f>VLOOKUP(GroupVertices[[#This Row],[Vertex]], Vertices[], MATCH("ID", Vertices[#Headers], 0), FALSE)</f>
        <v>248</v>
      </c>
    </row>
    <row r="761" spans="1:3" x14ac:dyDescent="0.3">
      <c r="A761" s="76" t="s">
        <v>11994</v>
      </c>
      <c r="B761" s="82" t="s">
        <v>615</v>
      </c>
      <c r="C761" s="76">
        <f>VLOOKUP(GroupVertices[[#This Row],[Vertex]], Vertices[], MATCH("ID", Vertices[#Headers], 0), FALSE)</f>
        <v>571</v>
      </c>
    </row>
    <row r="762" spans="1:3" x14ac:dyDescent="0.3">
      <c r="A762" s="76" t="s">
        <v>11994</v>
      </c>
      <c r="B762" s="82" t="s">
        <v>486</v>
      </c>
      <c r="C762" s="76">
        <f>VLOOKUP(GroupVertices[[#This Row],[Vertex]], Vertices[], MATCH("ID", Vertices[#Headers], 0), FALSE)</f>
        <v>406</v>
      </c>
    </row>
    <row r="763" spans="1:3" x14ac:dyDescent="0.3">
      <c r="A763" s="76" t="s">
        <v>11994</v>
      </c>
      <c r="B763" s="82" t="s">
        <v>366</v>
      </c>
      <c r="C763" s="76">
        <f>VLOOKUP(GroupVertices[[#This Row],[Vertex]], Vertices[], MATCH("ID", Vertices[#Headers], 0), FALSE)</f>
        <v>247</v>
      </c>
    </row>
    <row r="764" spans="1:3" x14ac:dyDescent="0.3">
      <c r="A764" s="76" t="s">
        <v>11995</v>
      </c>
      <c r="B764" s="82" t="s">
        <v>802</v>
      </c>
      <c r="C764" s="76">
        <f>VLOOKUP(GroupVertices[[#This Row],[Vertex]], Vertices[], MATCH("ID", Vertices[#Headers], 0), FALSE)</f>
        <v>813</v>
      </c>
    </row>
    <row r="765" spans="1:3" x14ac:dyDescent="0.3">
      <c r="A765" s="76" t="s">
        <v>11995</v>
      </c>
      <c r="B765" s="82" t="s">
        <v>1354</v>
      </c>
      <c r="C765" s="76">
        <f>VLOOKUP(GroupVertices[[#This Row],[Vertex]], Vertices[], MATCH("ID", Vertices[#Headers], 0), FALSE)</f>
        <v>814</v>
      </c>
    </row>
    <row r="766" spans="1:3" x14ac:dyDescent="0.3">
      <c r="A766" s="76" t="s">
        <v>11995</v>
      </c>
      <c r="B766" s="82" t="s">
        <v>801</v>
      </c>
      <c r="C766" s="76">
        <f>VLOOKUP(GroupVertices[[#This Row],[Vertex]], Vertices[], MATCH("ID", Vertices[#Headers], 0), FALSE)</f>
        <v>810</v>
      </c>
    </row>
    <row r="767" spans="1:3" x14ac:dyDescent="0.3">
      <c r="A767" s="76" t="s">
        <v>11995</v>
      </c>
      <c r="B767" s="82" t="s">
        <v>1353</v>
      </c>
      <c r="C767" s="76">
        <f>VLOOKUP(GroupVertices[[#This Row],[Vertex]], Vertices[], MATCH("ID", Vertices[#Headers], 0), FALSE)</f>
        <v>812</v>
      </c>
    </row>
    <row r="768" spans="1:3" x14ac:dyDescent="0.3">
      <c r="A768" s="76" t="s">
        <v>11995</v>
      </c>
      <c r="B768" s="82" t="s">
        <v>1352</v>
      </c>
      <c r="C768" s="76">
        <f>VLOOKUP(GroupVertices[[#This Row],[Vertex]], Vertices[], MATCH("ID", Vertices[#Headers], 0), FALSE)</f>
        <v>811</v>
      </c>
    </row>
    <row r="769" spans="1:3" x14ac:dyDescent="0.3">
      <c r="A769" s="76" t="s">
        <v>11996</v>
      </c>
      <c r="B769" s="82" t="s">
        <v>386</v>
      </c>
      <c r="C769" s="76">
        <f>VLOOKUP(GroupVertices[[#This Row],[Vertex]], Vertices[], MATCH("ID", Vertices[#Headers], 0), FALSE)</f>
        <v>276</v>
      </c>
    </row>
    <row r="770" spans="1:3" x14ac:dyDescent="0.3">
      <c r="A770" s="76" t="s">
        <v>11996</v>
      </c>
      <c r="B770" s="82" t="s">
        <v>385</v>
      </c>
      <c r="C770" s="76">
        <f>VLOOKUP(GroupVertices[[#This Row],[Vertex]], Vertices[], MATCH("ID", Vertices[#Headers], 0), FALSE)</f>
        <v>186</v>
      </c>
    </row>
    <row r="771" spans="1:3" x14ac:dyDescent="0.3">
      <c r="A771" s="76" t="s">
        <v>11996</v>
      </c>
      <c r="B771" s="82" t="s">
        <v>330</v>
      </c>
      <c r="C771" s="76">
        <f>VLOOKUP(GroupVertices[[#This Row],[Vertex]], Vertices[], MATCH("ID", Vertices[#Headers], 0), FALSE)</f>
        <v>203</v>
      </c>
    </row>
    <row r="772" spans="1:3" x14ac:dyDescent="0.3">
      <c r="A772" s="76" t="s">
        <v>11996</v>
      </c>
      <c r="B772" s="82" t="s">
        <v>320</v>
      </c>
      <c r="C772" s="76">
        <f>VLOOKUP(GroupVertices[[#This Row],[Vertex]], Vertices[], MATCH("ID", Vertices[#Headers], 0), FALSE)</f>
        <v>189</v>
      </c>
    </row>
    <row r="773" spans="1:3" x14ac:dyDescent="0.3">
      <c r="A773" s="76" t="s">
        <v>11996</v>
      </c>
      <c r="B773" s="82" t="s">
        <v>317</v>
      </c>
      <c r="C773" s="76">
        <f>VLOOKUP(GroupVertices[[#This Row],[Vertex]], Vertices[], MATCH("ID", Vertices[#Headers], 0), FALSE)</f>
        <v>185</v>
      </c>
    </row>
    <row r="774" spans="1:3" x14ac:dyDescent="0.3">
      <c r="A774" s="76" t="s">
        <v>11997</v>
      </c>
      <c r="B774" s="82" t="s">
        <v>1141</v>
      </c>
      <c r="C774" s="76">
        <f>VLOOKUP(GroupVertices[[#This Row],[Vertex]], Vertices[], MATCH("ID", Vertices[#Headers], 0), FALSE)</f>
        <v>1203</v>
      </c>
    </row>
    <row r="775" spans="1:3" x14ac:dyDescent="0.3">
      <c r="A775" s="76" t="s">
        <v>11997</v>
      </c>
      <c r="B775" s="82" t="s">
        <v>1277</v>
      </c>
      <c r="C775" s="76">
        <f>VLOOKUP(GroupVertices[[#This Row],[Vertex]], Vertices[], MATCH("ID", Vertices[#Headers], 0), FALSE)</f>
        <v>450</v>
      </c>
    </row>
    <row r="776" spans="1:3" x14ac:dyDescent="0.3">
      <c r="A776" s="76" t="s">
        <v>11997</v>
      </c>
      <c r="B776" s="82" t="s">
        <v>526</v>
      </c>
      <c r="C776" s="76">
        <f>VLOOKUP(GroupVertices[[#This Row],[Vertex]], Vertices[], MATCH("ID", Vertices[#Headers], 0), FALSE)</f>
        <v>457</v>
      </c>
    </row>
    <row r="777" spans="1:3" x14ac:dyDescent="0.3">
      <c r="A777" s="76" t="s">
        <v>11997</v>
      </c>
      <c r="B777" s="82" t="s">
        <v>521</v>
      </c>
      <c r="C777" s="76">
        <f>VLOOKUP(GroupVertices[[#This Row],[Vertex]], Vertices[], MATCH("ID", Vertices[#Headers], 0), FALSE)</f>
        <v>449</v>
      </c>
    </row>
    <row r="778" spans="1:3" x14ac:dyDescent="0.3">
      <c r="A778" s="76" t="s">
        <v>11998</v>
      </c>
      <c r="B778" s="82" t="s">
        <v>1132</v>
      </c>
      <c r="C778" s="76">
        <f>VLOOKUP(GroupVertices[[#This Row],[Vertex]], Vertices[], MATCH("ID", Vertices[#Headers], 0), FALSE)</f>
        <v>1195</v>
      </c>
    </row>
    <row r="779" spans="1:3" x14ac:dyDescent="0.3">
      <c r="A779" s="76" t="s">
        <v>11998</v>
      </c>
      <c r="B779" s="82" t="s">
        <v>1131</v>
      </c>
      <c r="C779" s="76">
        <f>VLOOKUP(GroupVertices[[#This Row],[Vertex]], Vertices[], MATCH("ID", Vertices[#Headers], 0), FALSE)</f>
        <v>499</v>
      </c>
    </row>
    <row r="780" spans="1:3" x14ac:dyDescent="0.3">
      <c r="A780" s="76" t="s">
        <v>11998</v>
      </c>
      <c r="B780" s="82" t="s">
        <v>596</v>
      </c>
      <c r="C780" s="76">
        <f>VLOOKUP(GroupVertices[[#This Row],[Vertex]], Vertices[], MATCH("ID", Vertices[#Headers], 0), FALSE)</f>
        <v>548</v>
      </c>
    </row>
    <row r="781" spans="1:3" x14ac:dyDescent="0.3">
      <c r="A781" s="76" t="s">
        <v>11998</v>
      </c>
      <c r="B781" s="82" t="s">
        <v>557</v>
      </c>
      <c r="C781" s="76">
        <f>VLOOKUP(GroupVertices[[#This Row],[Vertex]], Vertices[], MATCH("ID", Vertices[#Headers], 0), FALSE)</f>
        <v>498</v>
      </c>
    </row>
    <row r="782" spans="1:3" x14ac:dyDescent="0.3">
      <c r="A782" s="76" t="s">
        <v>11999</v>
      </c>
      <c r="B782" s="82" t="s">
        <v>1102</v>
      </c>
      <c r="C782" s="76">
        <f>VLOOKUP(GroupVertices[[#This Row],[Vertex]], Vertices[], MATCH("ID", Vertices[#Headers], 0), FALSE)</f>
        <v>1166</v>
      </c>
    </row>
    <row r="783" spans="1:3" x14ac:dyDescent="0.3">
      <c r="A783" s="76" t="s">
        <v>11999</v>
      </c>
      <c r="B783" s="82" t="s">
        <v>1194</v>
      </c>
      <c r="C783" s="76">
        <f>VLOOKUP(GroupVertices[[#This Row],[Vertex]], Vertices[], MATCH("ID", Vertices[#Headers], 0), FALSE)</f>
        <v>84</v>
      </c>
    </row>
    <row r="784" spans="1:3" x14ac:dyDescent="0.3">
      <c r="A784" s="76" t="s">
        <v>11999</v>
      </c>
      <c r="B784" s="82" t="s">
        <v>925</v>
      </c>
      <c r="C784" s="76">
        <f>VLOOKUP(GroupVertices[[#This Row],[Vertex]], Vertices[], MATCH("ID", Vertices[#Headers], 0), FALSE)</f>
        <v>960</v>
      </c>
    </row>
    <row r="785" spans="1:3" x14ac:dyDescent="0.3">
      <c r="A785" s="76" t="s">
        <v>11999</v>
      </c>
      <c r="B785" s="82" t="s">
        <v>243</v>
      </c>
      <c r="C785" s="76">
        <f>VLOOKUP(GroupVertices[[#This Row],[Vertex]], Vertices[], MATCH("ID", Vertices[#Headers], 0), FALSE)</f>
        <v>83</v>
      </c>
    </row>
    <row r="786" spans="1:3" x14ac:dyDescent="0.3">
      <c r="A786" s="76" t="s">
        <v>12000</v>
      </c>
      <c r="B786" s="82" t="s">
        <v>1097</v>
      </c>
      <c r="C786" s="76">
        <f>VLOOKUP(GroupVertices[[#This Row],[Vertex]], Vertices[], MATCH("ID", Vertices[#Headers], 0), FALSE)</f>
        <v>1163</v>
      </c>
    </row>
    <row r="787" spans="1:3" x14ac:dyDescent="0.3">
      <c r="A787" s="76" t="s">
        <v>12000</v>
      </c>
      <c r="B787" s="82" t="s">
        <v>1190</v>
      </c>
      <c r="C787" s="76">
        <f>VLOOKUP(GroupVertices[[#This Row],[Vertex]], Vertices[], MATCH("ID", Vertices[#Headers], 0), FALSE)</f>
        <v>69</v>
      </c>
    </row>
    <row r="788" spans="1:3" x14ac:dyDescent="0.3">
      <c r="A788" s="76" t="s">
        <v>12000</v>
      </c>
      <c r="B788" s="82" t="s">
        <v>729</v>
      </c>
      <c r="C788" s="76">
        <f>VLOOKUP(GroupVertices[[#This Row],[Vertex]], Vertices[], MATCH("ID", Vertices[#Headers], 0), FALSE)</f>
        <v>712</v>
      </c>
    </row>
    <row r="789" spans="1:3" x14ac:dyDescent="0.3">
      <c r="A789" s="76" t="s">
        <v>12000</v>
      </c>
      <c r="B789" s="82" t="s">
        <v>232</v>
      </c>
      <c r="C789" s="76">
        <f>VLOOKUP(GroupVertices[[#This Row],[Vertex]], Vertices[], MATCH("ID", Vertices[#Headers], 0), FALSE)</f>
        <v>68</v>
      </c>
    </row>
    <row r="790" spans="1:3" x14ac:dyDescent="0.3">
      <c r="A790" s="76" t="s">
        <v>12001</v>
      </c>
      <c r="B790" s="82" t="s">
        <v>1019</v>
      </c>
      <c r="C790" s="76">
        <f>VLOOKUP(GroupVertices[[#This Row],[Vertex]], Vertices[], MATCH("ID", Vertices[#Headers], 0), FALSE)</f>
        <v>1072</v>
      </c>
    </row>
    <row r="791" spans="1:3" x14ac:dyDescent="0.3">
      <c r="A791" s="76" t="s">
        <v>12001</v>
      </c>
      <c r="B791" s="82" t="s">
        <v>1018</v>
      </c>
      <c r="C791" s="76">
        <f>VLOOKUP(GroupVertices[[#This Row],[Vertex]], Vertices[], MATCH("ID", Vertices[#Headers], 0), FALSE)</f>
        <v>1010</v>
      </c>
    </row>
    <row r="792" spans="1:3" x14ac:dyDescent="0.3">
      <c r="A792" s="76" t="s">
        <v>12001</v>
      </c>
      <c r="B792" s="82" t="s">
        <v>971</v>
      </c>
      <c r="C792" s="76">
        <f>VLOOKUP(GroupVertices[[#This Row],[Vertex]], Vertices[], MATCH("ID", Vertices[#Headers], 0), FALSE)</f>
        <v>1019</v>
      </c>
    </row>
    <row r="793" spans="1:3" x14ac:dyDescent="0.3">
      <c r="A793" s="76" t="s">
        <v>12001</v>
      </c>
      <c r="B793" s="82" t="s">
        <v>964</v>
      </c>
      <c r="C793" s="76">
        <f>VLOOKUP(GroupVertices[[#This Row],[Vertex]], Vertices[], MATCH("ID", Vertices[#Headers], 0), FALSE)</f>
        <v>1009</v>
      </c>
    </row>
    <row r="794" spans="1:3" x14ac:dyDescent="0.3">
      <c r="A794" s="76" t="s">
        <v>12002</v>
      </c>
      <c r="B794" s="82" t="s">
        <v>998</v>
      </c>
      <c r="C794" s="76">
        <f>VLOOKUP(GroupVertices[[#This Row],[Vertex]], Vertices[], MATCH("ID", Vertices[#Headers], 0), FALSE)</f>
        <v>1049</v>
      </c>
    </row>
    <row r="795" spans="1:3" x14ac:dyDescent="0.3">
      <c r="A795" s="76" t="s">
        <v>12002</v>
      </c>
      <c r="B795" s="82" t="s">
        <v>997</v>
      </c>
      <c r="C795" s="76">
        <f>VLOOKUP(GroupVertices[[#This Row],[Vertex]], Vertices[], MATCH("ID", Vertices[#Headers], 0), FALSE)</f>
        <v>1004</v>
      </c>
    </row>
    <row r="796" spans="1:3" x14ac:dyDescent="0.3">
      <c r="A796" s="76" t="s">
        <v>12002</v>
      </c>
      <c r="B796" s="82" t="s">
        <v>972</v>
      </c>
      <c r="C796" s="76">
        <f>VLOOKUP(GroupVertices[[#This Row],[Vertex]], Vertices[], MATCH("ID", Vertices[#Headers], 0), FALSE)</f>
        <v>1020</v>
      </c>
    </row>
    <row r="797" spans="1:3" x14ac:dyDescent="0.3">
      <c r="A797" s="76" t="s">
        <v>12002</v>
      </c>
      <c r="B797" s="82" t="s">
        <v>959</v>
      </c>
      <c r="C797" s="76">
        <f>VLOOKUP(GroupVertices[[#This Row],[Vertex]], Vertices[], MATCH("ID", Vertices[#Headers], 0), FALSE)</f>
        <v>1003</v>
      </c>
    </row>
    <row r="798" spans="1:3" x14ac:dyDescent="0.3">
      <c r="A798" s="76" t="s">
        <v>12003</v>
      </c>
      <c r="B798" s="82" t="s">
        <v>838</v>
      </c>
      <c r="C798" s="76">
        <f>VLOOKUP(GroupVertices[[#This Row],[Vertex]], Vertices[], MATCH("ID", Vertices[#Headers], 0), FALSE)</f>
        <v>855</v>
      </c>
    </row>
    <row r="799" spans="1:3" x14ac:dyDescent="0.3">
      <c r="A799" s="76" t="s">
        <v>12003</v>
      </c>
      <c r="B799" s="82" t="s">
        <v>1362</v>
      </c>
      <c r="C799" s="76">
        <f>VLOOKUP(GroupVertices[[#This Row],[Vertex]], Vertices[], MATCH("ID", Vertices[#Headers], 0), FALSE)</f>
        <v>858</v>
      </c>
    </row>
    <row r="800" spans="1:3" x14ac:dyDescent="0.3">
      <c r="A800" s="76" t="s">
        <v>12003</v>
      </c>
      <c r="B800" s="82" t="s">
        <v>1361</v>
      </c>
      <c r="C800" s="76">
        <f>VLOOKUP(GroupVertices[[#This Row],[Vertex]], Vertices[], MATCH("ID", Vertices[#Headers], 0), FALSE)</f>
        <v>857</v>
      </c>
    </row>
    <row r="801" spans="1:3" x14ac:dyDescent="0.3">
      <c r="A801" s="76" t="s">
        <v>12003</v>
      </c>
      <c r="B801" s="82" t="s">
        <v>1360</v>
      </c>
      <c r="C801" s="76">
        <f>VLOOKUP(GroupVertices[[#This Row],[Vertex]], Vertices[], MATCH("ID", Vertices[#Headers], 0), FALSE)</f>
        <v>856</v>
      </c>
    </row>
    <row r="802" spans="1:3" x14ac:dyDescent="0.3">
      <c r="A802" s="76" t="s">
        <v>12004</v>
      </c>
      <c r="B802" s="82" t="s">
        <v>822</v>
      </c>
      <c r="C802" s="76">
        <f>VLOOKUP(GroupVertices[[#This Row],[Vertex]], Vertices[], MATCH("ID", Vertices[#Headers], 0), FALSE)</f>
        <v>837</v>
      </c>
    </row>
    <row r="803" spans="1:3" x14ac:dyDescent="0.3">
      <c r="A803" s="76" t="s">
        <v>12004</v>
      </c>
      <c r="B803" s="82" t="s">
        <v>1222</v>
      </c>
      <c r="C803" s="76">
        <f>VLOOKUP(GroupVertices[[#This Row],[Vertex]], Vertices[], MATCH("ID", Vertices[#Headers], 0), FALSE)</f>
        <v>202</v>
      </c>
    </row>
    <row r="804" spans="1:3" x14ac:dyDescent="0.3">
      <c r="A804" s="76" t="s">
        <v>12004</v>
      </c>
      <c r="B804" s="82" t="s">
        <v>339</v>
      </c>
      <c r="C804" s="76">
        <f>VLOOKUP(GroupVertices[[#This Row],[Vertex]], Vertices[], MATCH("ID", Vertices[#Headers], 0), FALSE)</f>
        <v>213</v>
      </c>
    </row>
    <row r="805" spans="1:3" x14ac:dyDescent="0.3">
      <c r="A805" s="76" t="s">
        <v>12004</v>
      </c>
      <c r="B805" s="82" t="s">
        <v>329</v>
      </c>
      <c r="C805" s="76">
        <f>VLOOKUP(GroupVertices[[#This Row],[Vertex]], Vertices[], MATCH("ID", Vertices[#Headers], 0), FALSE)</f>
        <v>201</v>
      </c>
    </row>
    <row r="806" spans="1:3" x14ac:dyDescent="0.3">
      <c r="A806" s="76" t="s">
        <v>12005</v>
      </c>
      <c r="B806" s="82" t="s">
        <v>672</v>
      </c>
      <c r="C806" s="76">
        <f>VLOOKUP(GroupVertices[[#This Row],[Vertex]], Vertices[], MATCH("ID", Vertices[#Headers], 0), FALSE)</f>
        <v>642</v>
      </c>
    </row>
    <row r="807" spans="1:3" x14ac:dyDescent="0.3">
      <c r="A807" s="76" t="s">
        <v>12005</v>
      </c>
      <c r="B807" s="82" t="s">
        <v>1257</v>
      </c>
      <c r="C807" s="76">
        <f>VLOOKUP(GroupVertices[[#This Row],[Vertex]], Vertices[], MATCH("ID", Vertices[#Headers], 0), FALSE)</f>
        <v>355</v>
      </c>
    </row>
    <row r="808" spans="1:3" x14ac:dyDescent="0.3">
      <c r="A808" s="76" t="s">
        <v>12005</v>
      </c>
      <c r="B808" s="82" t="s">
        <v>591</v>
      </c>
      <c r="C808" s="76">
        <f>VLOOKUP(GroupVertices[[#This Row],[Vertex]], Vertices[], MATCH("ID", Vertices[#Headers], 0), FALSE)</f>
        <v>542</v>
      </c>
    </row>
    <row r="809" spans="1:3" x14ac:dyDescent="0.3">
      <c r="A809" s="76" t="s">
        <v>12005</v>
      </c>
      <c r="B809" s="82" t="s">
        <v>447</v>
      </c>
      <c r="C809" s="76">
        <f>VLOOKUP(GroupVertices[[#This Row],[Vertex]], Vertices[], MATCH("ID", Vertices[#Headers], 0), FALSE)</f>
        <v>354</v>
      </c>
    </row>
    <row r="810" spans="1:3" x14ac:dyDescent="0.3">
      <c r="A810" s="76" t="s">
        <v>12006</v>
      </c>
      <c r="B810" s="82" t="s">
        <v>665</v>
      </c>
      <c r="C810" s="76">
        <f>VLOOKUP(GroupVertices[[#This Row],[Vertex]], Vertices[], MATCH("ID", Vertices[#Headers], 0), FALSE)</f>
        <v>633</v>
      </c>
    </row>
    <row r="811" spans="1:3" x14ac:dyDescent="0.3">
      <c r="A811" s="76" t="s">
        <v>12006</v>
      </c>
      <c r="B811" s="82" t="s">
        <v>1253</v>
      </c>
      <c r="C811" s="76">
        <f>VLOOKUP(GroupVertices[[#This Row],[Vertex]], Vertices[], MATCH("ID", Vertices[#Headers], 0), FALSE)</f>
        <v>330</v>
      </c>
    </row>
    <row r="812" spans="1:3" x14ac:dyDescent="0.3">
      <c r="A812" s="76" t="s">
        <v>12006</v>
      </c>
      <c r="B812" s="82" t="s">
        <v>474</v>
      </c>
      <c r="C812" s="76">
        <f>VLOOKUP(GroupVertices[[#This Row],[Vertex]], Vertices[], MATCH("ID", Vertices[#Headers], 0), FALSE)</f>
        <v>391</v>
      </c>
    </row>
    <row r="813" spans="1:3" x14ac:dyDescent="0.3">
      <c r="A813" s="76" t="s">
        <v>12006</v>
      </c>
      <c r="B813" s="82" t="s">
        <v>426</v>
      </c>
      <c r="C813" s="76">
        <f>VLOOKUP(GroupVertices[[#This Row],[Vertex]], Vertices[], MATCH("ID", Vertices[#Headers], 0), FALSE)</f>
        <v>329</v>
      </c>
    </row>
    <row r="814" spans="1:3" x14ac:dyDescent="0.3">
      <c r="A814" s="76" t="s">
        <v>12007</v>
      </c>
      <c r="B814" s="82" t="s">
        <v>627</v>
      </c>
      <c r="C814" s="76">
        <f>VLOOKUP(GroupVertices[[#This Row],[Vertex]], Vertices[], MATCH("ID", Vertices[#Headers], 0), FALSE)</f>
        <v>592</v>
      </c>
    </row>
    <row r="815" spans="1:3" x14ac:dyDescent="0.3">
      <c r="A815" s="76" t="s">
        <v>12007</v>
      </c>
      <c r="B815" s="82" t="s">
        <v>626</v>
      </c>
      <c r="C815" s="76">
        <f>VLOOKUP(GroupVertices[[#This Row],[Vertex]], Vertices[], MATCH("ID", Vertices[#Headers], 0), FALSE)</f>
        <v>352</v>
      </c>
    </row>
    <row r="816" spans="1:3" x14ac:dyDescent="0.3">
      <c r="A816" s="76" t="s">
        <v>12007</v>
      </c>
      <c r="B816" s="82" t="s">
        <v>604</v>
      </c>
      <c r="C816" s="76">
        <f>VLOOKUP(GroupVertices[[#This Row],[Vertex]], Vertices[], MATCH("ID", Vertices[#Headers], 0), FALSE)</f>
        <v>557</v>
      </c>
    </row>
    <row r="817" spans="1:3" x14ac:dyDescent="0.3">
      <c r="A817" s="76" t="s">
        <v>12007</v>
      </c>
      <c r="B817" s="82" t="s">
        <v>445</v>
      </c>
      <c r="C817" s="76">
        <f>VLOOKUP(GroupVertices[[#This Row],[Vertex]], Vertices[], MATCH("ID", Vertices[#Headers], 0), FALSE)</f>
        <v>351</v>
      </c>
    </row>
    <row r="818" spans="1:3" x14ac:dyDescent="0.3">
      <c r="A818" s="76" t="s">
        <v>12008</v>
      </c>
      <c r="B818" s="82" t="s">
        <v>481</v>
      </c>
      <c r="C818" s="76">
        <f>VLOOKUP(GroupVertices[[#This Row],[Vertex]], Vertices[], MATCH("ID", Vertices[#Headers], 0), FALSE)</f>
        <v>399</v>
      </c>
    </row>
    <row r="819" spans="1:3" x14ac:dyDescent="0.3">
      <c r="A819" s="76" t="s">
        <v>12008</v>
      </c>
      <c r="B819" s="82" t="s">
        <v>1268</v>
      </c>
      <c r="C819" s="76">
        <f>VLOOKUP(GroupVertices[[#This Row],[Vertex]], Vertices[], MATCH("ID", Vertices[#Headers], 0), FALSE)</f>
        <v>400</v>
      </c>
    </row>
    <row r="820" spans="1:3" x14ac:dyDescent="0.3">
      <c r="A820" s="76" t="s">
        <v>12008</v>
      </c>
      <c r="B820" s="82" t="s">
        <v>480</v>
      </c>
      <c r="C820" s="76">
        <f>VLOOKUP(GroupVertices[[#This Row],[Vertex]], Vertices[], MATCH("ID", Vertices[#Headers], 0), FALSE)</f>
        <v>397</v>
      </c>
    </row>
    <row r="821" spans="1:3" x14ac:dyDescent="0.3">
      <c r="A821" s="76" t="s">
        <v>12008</v>
      </c>
      <c r="B821" s="82" t="s">
        <v>1267</v>
      </c>
      <c r="C821" s="76">
        <f>VLOOKUP(GroupVertices[[#This Row],[Vertex]], Vertices[], MATCH("ID", Vertices[#Headers], 0), FALSE)</f>
        <v>398</v>
      </c>
    </row>
    <row r="822" spans="1:3" x14ac:dyDescent="0.3">
      <c r="A822" s="76" t="s">
        <v>12009</v>
      </c>
      <c r="B822" s="82" t="s">
        <v>467</v>
      </c>
      <c r="C822" s="76">
        <f>VLOOKUP(GroupVertices[[#This Row],[Vertex]], Vertices[], MATCH("ID", Vertices[#Headers], 0), FALSE)</f>
        <v>380</v>
      </c>
    </row>
    <row r="823" spans="1:3" x14ac:dyDescent="0.3">
      <c r="A823" s="76" t="s">
        <v>12009</v>
      </c>
      <c r="B823" s="82" t="s">
        <v>1265</v>
      </c>
      <c r="C823" s="76">
        <f>VLOOKUP(GroupVertices[[#This Row],[Vertex]], Vertices[], MATCH("ID", Vertices[#Headers], 0), FALSE)</f>
        <v>383</v>
      </c>
    </row>
    <row r="824" spans="1:3" x14ac:dyDescent="0.3">
      <c r="A824" s="76" t="s">
        <v>12009</v>
      </c>
      <c r="B824" s="82" t="s">
        <v>1264</v>
      </c>
      <c r="C824" s="76">
        <f>VLOOKUP(GroupVertices[[#This Row],[Vertex]], Vertices[], MATCH("ID", Vertices[#Headers], 0), FALSE)</f>
        <v>382</v>
      </c>
    </row>
    <row r="825" spans="1:3" x14ac:dyDescent="0.3">
      <c r="A825" s="76" t="s">
        <v>12009</v>
      </c>
      <c r="B825" s="82" t="s">
        <v>1263</v>
      </c>
      <c r="C825" s="76">
        <f>VLOOKUP(GroupVertices[[#This Row],[Vertex]], Vertices[], MATCH("ID", Vertices[#Headers], 0), FALSE)</f>
        <v>381</v>
      </c>
    </row>
    <row r="826" spans="1:3" x14ac:dyDescent="0.3">
      <c r="A826" s="76" t="s">
        <v>12010</v>
      </c>
      <c r="B826" s="82" t="s">
        <v>441</v>
      </c>
      <c r="C826" s="76">
        <f>VLOOKUP(GroupVertices[[#This Row],[Vertex]], Vertices[], MATCH("ID", Vertices[#Headers], 0), FALSE)</f>
        <v>346</v>
      </c>
    </row>
    <row r="827" spans="1:3" x14ac:dyDescent="0.3">
      <c r="A827" s="76" t="s">
        <v>12010</v>
      </c>
      <c r="B827" s="82" t="s">
        <v>440</v>
      </c>
      <c r="C827" s="76">
        <f>VLOOKUP(GroupVertices[[#This Row],[Vertex]], Vertices[], MATCH("ID", Vertices[#Headers], 0), FALSE)</f>
        <v>173</v>
      </c>
    </row>
    <row r="828" spans="1:3" x14ac:dyDescent="0.3">
      <c r="A828" s="76" t="s">
        <v>12010</v>
      </c>
      <c r="B828" s="82" t="s">
        <v>349</v>
      </c>
      <c r="C828" s="76">
        <f>VLOOKUP(GroupVertices[[#This Row],[Vertex]], Vertices[], MATCH("ID", Vertices[#Headers], 0), FALSE)</f>
        <v>225</v>
      </c>
    </row>
    <row r="829" spans="1:3" x14ac:dyDescent="0.3">
      <c r="A829" s="76" t="s">
        <v>12010</v>
      </c>
      <c r="B829" s="82" t="s">
        <v>307</v>
      </c>
      <c r="C829" s="76">
        <f>VLOOKUP(GroupVertices[[#This Row],[Vertex]], Vertices[], MATCH("ID", Vertices[#Headers], 0), FALSE)</f>
        <v>172</v>
      </c>
    </row>
    <row r="830" spans="1:3" x14ac:dyDescent="0.3">
      <c r="A830" s="76" t="s">
        <v>12011</v>
      </c>
      <c r="B830" s="82" t="s">
        <v>367</v>
      </c>
      <c r="C830" s="76">
        <f>VLOOKUP(GroupVertices[[#This Row],[Vertex]], Vertices[], MATCH("ID", Vertices[#Headers], 0), FALSE)</f>
        <v>249</v>
      </c>
    </row>
    <row r="831" spans="1:3" x14ac:dyDescent="0.3">
      <c r="A831" s="76" t="s">
        <v>12011</v>
      </c>
      <c r="B831" s="82" t="s">
        <v>1234</v>
      </c>
      <c r="C831" s="76">
        <f>VLOOKUP(GroupVertices[[#This Row],[Vertex]], Vertices[], MATCH("ID", Vertices[#Headers], 0), FALSE)</f>
        <v>252</v>
      </c>
    </row>
    <row r="832" spans="1:3" x14ac:dyDescent="0.3">
      <c r="A832" s="76" t="s">
        <v>12011</v>
      </c>
      <c r="B832" s="82" t="s">
        <v>1233</v>
      </c>
      <c r="C832" s="76">
        <f>VLOOKUP(GroupVertices[[#This Row],[Vertex]], Vertices[], MATCH("ID", Vertices[#Headers], 0), FALSE)</f>
        <v>251</v>
      </c>
    </row>
    <row r="833" spans="1:3" x14ac:dyDescent="0.3">
      <c r="A833" s="76" t="s">
        <v>12011</v>
      </c>
      <c r="B833" s="82" t="s">
        <v>1232</v>
      </c>
      <c r="C833" s="76">
        <f>VLOOKUP(GroupVertices[[#This Row],[Vertex]], Vertices[], MATCH("ID", Vertices[#Headers], 0), FALSE)</f>
        <v>250</v>
      </c>
    </row>
    <row r="834" spans="1:3" x14ac:dyDescent="0.3">
      <c r="A834" s="76" t="s">
        <v>12012</v>
      </c>
      <c r="B834" s="82" t="s">
        <v>251</v>
      </c>
      <c r="C834" s="76">
        <f>VLOOKUP(GroupVertices[[#This Row],[Vertex]], Vertices[], MATCH("ID", Vertices[#Headers], 0), FALSE)</f>
        <v>97</v>
      </c>
    </row>
    <row r="835" spans="1:3" x14ac:dyDescent="0.3">
      <c r="A835" s="76" t="s">
        <v>12012</v>
      </c>
      <c r="B835" s="82" t="s">
        <v>1171</v>
      </c>
      <c r="C835" s="76">
        <f>VLOOKUP(GroupVertices[[#This Row],[Vertex]], Vertices[], MATCH("ID", Vertices[#Headers], 0), FALSE)</f>
        <v>14</v>
      </c>
    </row>
    <row r="836" spans="1:3" x14ac:dyDescent="0.3">
      <c r="A836" s="76" t="s">
        <v>12012</v>
      </c>
      <c r="B836" s="82" t="s">
        <v>203</v>
      </c>
      <c r="C836" s="76">
        <f>VLOOKUP(GroupVertices[[#This Row],[Vertex]], Vertices[], MATCH("ID", Vertices[#Headers], 0), FALSE)</f>
        <v>26</v>
      </c>
    </row>
    <row r="837" spans="1:3" x14ac:dyDescent="0.3">
      <c r="A837" s="76" t="s">
        <v>12012</v>
      </c>
      <c r="B837" s="82" t="s">
        <v>196</v>
      </c>
      <c r="C837" s="76">
        <f>VLOOKUP(GroupVertices[[#This Row],[Vertex]], Vertices[], MATCH("ID", Vertices[#Headers], 0), FALSE)</f>
        <v>13</v>
      </c>
    </row>
    <row r="838" spans="1:3" x14ac:dyDescent="0.3">
      <c r="A838" s="76" t="s">
        <v>12013</v>
      </c>
      <c r="B838" s="82" t="s">
        <v>221</v>
      </c>
      <c r="C838" s="76">
        <f>VLOOKUP(GroupVertices[[#This Row],[Vertex]], Vertices[], MATCH("ID", Vertices[#Headers], 0), FALSE)</f>
        <v>50</v>
      </c>
    </row>
    <row r="839" spans="1:3" x14ac:dyDescent="0.3">
      <c r="A839" s="76" t="s">
        <v>12013</v>
      </c>
      <c r="B839" s="82" t="s">
        <v>1185</v>
      </c>
      <c r="C839" s="76">
        <f>VLOOKUP(GroupVertices[[#This Row],[Vertex]], Vertices[], MATCH("ID", Vertices[#Headers], 0), FALSE)</f>
        <v>53</v>
      </c>
    </row>
    <row r="840" spans="1:3" x14ac:dyDescent="0.3">
      <c r="A840" s="76" t="s">
        <v>12013</v>
      </c>
      <c r="B840" s="82" t="s">
        <v>1184</v>
      </c>
      <c r="C840" s="76">
        <f>VLOOKUP(GroupVertices[[#This Row],[Vertex]], Vertices[], MATCH("ID", Vertices[#Headers], 0), FALSE)</f>
        <v>52</v>
      </c>
    </row>
    <row r="841" spans="1:3" x14ac:dyDescent="0.3">
      <c r="A841" s="76" t="s">
        <v>12013</v>
      </c>
      <c r="B841" s="82" t="s">
        <v>1183</v>
      </c>
      <c r="C841" s="76">
        <f>VLOOKUP(GroupVertices[[#This Row],[Vertex]], Vertices[], MATCH("ID", Vertices[#Headers], 0), FALSE)</f>
        <v>51</v>
      </c>
    </row>
    <row r="842" spans="1:3" x14ac:dyDescent="0.3">
      <c r="A842" s="76" t="s">
        <v>12014</v>
      </c>
      <c r="B842" s="82" t="s">
        <v>1165</v>
      </c>
      <c r="C842" s="76">
        <f>VLOOKUP(GroupVertices[[#This Row],[Vertex]], Vertices[], MATCH("ID", Vertices[#Headers], 0), FALSE)</f>
        <v>1228</v>
      </c>
    </row>
    <row r="843" spans="1:3" x14ac:dyDescent="0.3">
      <c r="A843" s="76" t="s">
        <v>12014</v>
      </c>
      <c r="B843" s="82" t="s">
        <v>1418</v>
      </c>
      <c r="C843" s="76">
        <f>VLOOKUP(GroupVertices[[#This Row],[Vertex]], Vertices[], MATCH("ID", Vertices[#Headers], 0), FALSE)</f>
        <v>1230</v>
      </c>
    </row>
    <row r="844" spans="1:3" x14ac:dyDescent="0.3">
      <c r="A844" s="76" t="s">
        <v>12014</v>
      </c>
      <c r="B844" s="82" t="s">
        <v>1417</v>
      </c>
      <c r="C844" s="76">
        <f>VLOOKUP(GroupVertices[[#This Row],[Vertex]], Vertices[], MATCH("ID", Vertices[#Headers], 0), FALSE)</f>
        <v>1229</v>
      </c>
    </row>
    <row r="845" spans="1:3" x14ac:dyDescent="0.3">
      <c r="A845" s="76" t="s">
        <v>12015</v>
      </c>
      <c r="B845" s="82" t="s">
        <v>1151</v>
      </c>
      <c r="C845" s="76">
        <f>VLOOKUP(GroupVertices[[#This Row],[Vertex]], Vertices[], MATCH("ID", Vertices[#Headers], 0), FALSE)</f>
        <v>1212</v>
      </c>
    </row>
    <row r="846" spans="1:3" x14ac:dyDescent="0.3">
      <c r="A846" s="76" t="s">
        <v>12015</v>
      </c>
      <c r="B846" s="82" t="s">
        <v>578</v>
      </c>
      <c r="C846" s="76">
        <f>VLOOKUP(GroupVertices[[#This Row],[Vertex]], Vertices[], MATCH("ID", Vertices[#Headers], 0), FALSE)</f>
        <v>523</v>
      </c>
    </row>
    <row r="847" spans="1:3" x14ac:dyDescent="0.3">
      <c r="A847" s="76" t="s">
        <v>12015</v>
      </c>
      <c r="B847" s="82" t="s">
        <v>1290</v>
      </c>
      <c r="C847" s="76">
        <f>VLOOKUP(GroupVertices[[#This Row],[Vertex]], Vertices[], MATCH("ID", Vertices[#Headers], 0), FALSE)</f>
        <v>524</v>
      </c>
    </row>
    <row r="848" spans="1:3" x14ac:dyDescent="0.3">
      <c r="A848" s="76" t="s">
        <v>12016</v>
      </c>
      <c r="B848" s="82" t="s">
        <v>1129</v>
      </c>
      <c r="C848" s="76">
        <f>VLOOKUP(GroupVertices[[#This Row],[Vertex]], Vertices[], MATCH("ID", Vertices[#Headers], 0), FALSE)</f>
        <v>1192</v>
      </c>
    </row>
    <row r="849" spans="1:3" x14ac:dyDescent="0.3">
      <c r="A849" s="76" t="s">
        <v>12016</v>
      </c>
      <c r="B849" s="82" t="s">
        <v>1271</v>
      </c>
      <c r="C849" s="76">
        <f>VLOOKUP(GroupVertices[[#This Row],[Vertex]], Vertices[], MATCH("ID", Vertices[#Headers], 0), FALSE)</f>
        <v>419</v>
      </c>
    </row>
    <row r="850" spans="1:3" x14ac:dyDescent="0.3">
      <c r="A850" s="76" t="s">
        <v>12016</v>
      </c>
      <c r="B850" s="82" t="s">
        <v>497</v>
      </c>
      <c r="C850" s="76">
        <f>VLOOKUP(GroupVertices[[#This Row],[Vertex]], Vertices[], MATCH("ID", Vertices[#Headers], 0), FALSE)</f>
        <v>418</v>
      </c>
    </row>
    <row r="851" spans="1:3" x14ac:dyDescent="0.3">
      <c r="A851" s="76" t="s">
        <v>12017</v>
      </c>
      <c r="B851" s="82" t="s">
        <v>1096</v>
      </c>
      <c r="C851" s="76">
        <f>VLOOKUP(GroupVertices[[#This Row],[Vertex]], Vertices[], MATCH("ID", Vertices[#Headers], 0), FALSE)</f>
        <v>1162</v>
      </c>
    </row>
    <row r="852" spans="1:3" x14ac:dyDescent="0.3">
      <c r="A852" s="76" t="s">
        <v>12017</v>
      </c>
      <c r="B852" s="82" t="s">
        <v>1095</v>
      </c>
      <c r="C852" s="76">
        <f>VLOOKUP(GroupVertices[[#This Row],[Vertex]], Vertices[], MATCH("ID", Vertices[#Headers], 0), FALSE)</f>
        <v>1161</v>
      </c>
    </row>
    <row r="853" spans="1:3" x14ac:dyDescent="0.3">
      <c r="A853" s="76" t="s">
        <v>12017</v>
      </c>
      <c r="B853" s="82" t="s">
        <v>1094</v>
      </c>
      <c r="C853" s="76">
        <f>VLOOKUP(GroupVertices[[#This Row],[Vertex]], Vertices[], MATCH("ID", Vertices[#Headers], 0), FALSE)</f>
        <v>1160</v>
      </c>
    </row>
    <row r="854" spans="1:3" x14ac:dyDescent="0.3">
      <c r="A854" s="76" t="s">
        <v>12018</v>
      </c>
      <c r="B854" s="82" t="s">
        <v>1064</v>
      </c>
      <c r="C854" s="76">
        <f>VLOOKUP(GroupVertices[[#This Row],[Vertex]], Vertices[], MATCH("ID", Vertices[#Headers], 0), FALSE)</f>
        <v>1127</v>
      </c>
    </row>
    <row r="855" spans="1:3" x14ac:dyDescent="0.3">
      <c r="A855" s="76" t="s">
        <v>12018</v>
      </c>
      <c r="B855" s="82" t="s">
        <v>1409</v>
      </c>
      <c r="C855" s="76">
        <f>VLOOKUP(GroupVertices[[#This Row],[Vertex]], Vertices[], MATCH("ID", Vertices[#Headers], 0), FALSE)</f>
        <v>1129</v>
      </c>
    </row>
    <row r="856" spans="1:3" x14ac:dyDescent="0.3">
      <c r="A856" s="76" t="s">
        <v>12018</v>
      </c>
      <c r="B856" s="82" t="s">
        <v>1408</v>
      </c>
      <c r="C856" s="76">
        <f>VLOOKUP(GroupVertices[[#This Row],[Vertex]], Vertices[], MATCH("ID", Vertices[#Headers], 0), FALSE)</f>
        <v>1128</v>
      </c>
    </row>
    <row r="857" spans="1:3" x14ac:dyDescent="0.3">
      <c r="A857" s="76" t="s">
        <v>12019</v>
      </c>
      <c r="B857" s="82" t="s">
        <v>1029</v>
      </c>
      <c r="C857" s="76">
        <f>VLOOKUP(GroupVertices[[#This Row],[Vertex]], Vertices[], MATCH("ID", Vertices[#Headers], 0), FALSE)</f>
        <v>1084</v>
      </c>
    </row>
    <row r="858" spans="1:3" x14ac:dyDescent="0.3">
      <c r="A858" s="76" t="s">
        <v>12019</v>
      </c>
      <c r="B858" s="82" t="s">
        <v>1401</v>
      </c>
      <c r="C858" s="76">
        <f>VLOOKUP(GroupVertices[[#This Row],[Vertex]], Vertices[], MATCH("ID", Vertices[#Headers], 0), FALSE)</f>
        <v>1086</v>
      </c>
    </row>
    <row r="859" spans="1:3" x14ac:dyDescent="0.3">
      <c r="A859" s="76" t="s">
        <v>12019</v>
      </c>
      <c r="B859" s="82" t="s">
        <v>1400</v>
      </c>
      <c r="C859" s="76">
        <f>VLOOKUP(GroupVertices[[#This Row],[Vertex]], Vertices[], MATCH("ID", Vertices[#Headers], 0), FALSE)</f>
        <v>1085</v>
      </c>
    </row>
    <row r="860" spans="1:3" x14ac:dyDescent="0.3">
      <c r="A860" s="76" t="s">
        <v>12020</v>
      </c>
      <c r="B860" s="82" t="s">
        <v>987</v>
      </c>
      <c r="C860" s="76">
        <f>VLOOKUP(GroupVertices[[#This Row],[Vertex]], Vertices[], MATCH("ID", Vertices[#Headers], 0), FALSE)</f>
        <v>1036</v>
      </c>
    </row>
    <row r="861" spans="1:3" x14ac:dyDescent="0.3">
      <c r="A861" s="76" t="s">
        <v>12020</v>
      </c>
      <c r="B861" s="82" t="s">
        <v>1393</v>
      </c>
      <c r="C861" s="76">
        <f>VLOOKUP(GroupVertices[[#This Row],[Vertex]], Vertices[], MATCH("ID", Vertices[#Headers], 0), FALSE)</f>
        <v>1038</v>
      </c>
    </row>
    <row r="862" spans="1:3" x14ac:dyDescent="0.3">
      <c r="A862" s="76" t="s">
        <v>12020</v>
      </c>
      <c r="B862" s="82" t="s">
        <v>1392</v>
      </c>
      <c r="C862" s="76">
        <f>VLOOKUP(GroupVertices[[#This Row],[Vertex]], Vertices[], MATCH("ID", Vertices[#Headers], 0), FALSE)</f>
        <v>1037</v>
      </c>
    </row>
    <row r="863" spans="1:3" x14ac:dyDescent="0.3">
      <c r="A863" s="76" t="s">
        <v>12021</v>
      </c>
      <c r="B863" s="82" t="s">
        <v>962</v>
      </c>
      <c r="C863" s="76">
        <f>VLOOKUP(GroupVertices[[#This Row],[Vertex]], Vertices[], MATCH("ID", Vertices[#Headers], 0), FALSE)</f>
        <v>1007</v>
      </c>
    </row>
    <row r="864" spans="1:3" x14ac:dyDescent="0.3">
      <c r="A864" s="76" t="s">
        <v>12021</v>
      </c>
      <c r="B864" s="82" t="s">
        <v>961</v>
      </c>
      <c r="C864" s="76">
        <f>VLOOKUP(GroupVertices[[#This Row],[Vertex]], Vertices[], MATCH("ID", Vertices[#Headers], 0), FALSE)</f>
        <v>965</v>
      </c>
    </row>
    <row r="865" spans="1:3" x14ac:dyDescent="0.3">
      <c r="A865" s="76" t="s">
        <v>12021</v>
      </c>
      <c r="B865" s="82" t="s">
        <v>929</v>
      </c>
      <c r="C865" s="76">
        <f>VLOOKUP(GroupVertices[[#This Row],[Vertex]], Vertices[], MATCH("ID", Vertices[#Headers], 0), FALSE)</f>
        <v>964</v>
      </c>
    </row>
    <row r="866" spans="1:3" x14ac:dyDescent="0.3">
      <c r="A866" s="76" t="s">
        <v>12022</v>
      </c>
      <c r="B866" s="82" t="s">
        <v>938</v>
      </c>
      <c r="C866" s="76">
        <f>VLOOKUP(GroupVertices[[#This Row],[Vertex]], Vertices[], MATCH("ID", Vertices[#Headers], 0), FALSE)</f>
        <v>978</v>
      </c>
    </row>
    <row r="867" spans="1:3" x14ac:dyDescent="0.3">
      <c r="A867" s="76" t="s">
        <v>12022</v>
      </c>
      <c r="B867" s="82" t="s">
        <v>1384</v>
      </c>
      <c r="C867" s="76">
        <f>VLOOKUP(GroupVertices[[#This Row],[Vertex]], Vertices[], MATCH("ID", Vertices[#Headers], 0), FALSE)</f>
        <v>980</v>
      </c>
    </row>
    <row r="868" spans="1:3" x14ac:dyDescent="0.3">
      <c r="A868" s="76" t="s">
        <v>12022</v>
      </c>
      <c r="B868" s="82" t="s">
        <v>1383</v>
      </c>
      <c r="C868" s="76">
        <f>VLOOKUP(GroupVertices[[#This Row],[Vertex]], Vertices[], MATCH("ID", Vertices[#Headers], 0), FALSE)</f>
        <v>979</v>
      </c>
    </row>
    <row r="869" spans="1:3" x14ac:dyDescent="0.3">
      <c r="A869" s="76" t="s">
        <v>12023</v>
      </c>
      <c r="B869" s="82" t="s">
        <v>916</v>
      </c>
      <c r="C869" s="76">
        <f>VLOOKUP(GroupVertices[[#This Row],[Vertex]], Vertices[], MATCH("ID", Vertices[#Headers], 0), FALSE)</f>
        <v>948</v>
      </c>
    </row>
    <row r="870" spans="1:3" x14ac:dyDescent="0.3">
      <c r="A870" s="76" t="s">
        <v>12023</v>
      </c>
      <c r="B870" s="82" t="s">
        <v>1376</v>
      </c>
      <c r="C870" s="76">
        <f>VLOOKUP(GroupVertices[[#This Row],[Vertex]], Vertices[], MATCH("ID", Vertices[#Headers], 0), FALSE)</f>
        <v>950</v>
      </c>
    </row>
    <row r="871" spans="1:3" x14ac:dyDescent="0.3">
      <c r="A871" s="76" t="s">
        <v>12023</v>
      </c>
      <c r="B871" s="82" t="s">
        <v>1375</v>
      </c>
      <c r="C871" s="76">
        <f>VLOOKUP(GroupVertices[[#This Row],[Vertex]], Vertices[], MATCH("ID", Vertices[#Headers], 0), FALSE)</f>
        <v>949</v>
      </c>
    </row>
    <row r="872" spans="1:3" x14ac:dyDescent="0.3">
      <c r="A872" s="76" t="s">
        <v>12024</v>
      </c>
      <c r="B872" s="82" t="s">
        <v>887</v>
      </c>
      <c r="C872" s="76">
        <f>VLOOKUP(GroupVertices[[#This Row],[Vertex]], Vertices[], MATCH("ID", Vertices[#Headers], 0), FALSE)</f>
        <v>913</v>
      </c>
    </row>
    <row r="873" spans="1:3" x14ac:dyDescent="0.3">
      <c r="A873" s="76" t="s">
        <v>12024</v>
      </c>
      <c r="B873" s="82" t="s">
        <v>1369</v>
      </c>
      <c r="C873" s="76">
        <f>VLOOKUP(GroupVertices[[#This Row],[Vertex]], Vertices[], MATCH("ID", Vertices[#Headers], 0), FALSE)</f>
        <v>915</v>
      </c>
    </row>
    <row r="874" spans="1:3" x14ac:dyDescent="0.3">
      <c r="A874" s="76" t="s">
        <v>12024</v>
      </c>
      <c r="B874" s="82" t="s">
        <v>1368</v>
      </c>
      <c r="C874" s="76">
        <f>VLOOKUP(GroupVertices[[#This Row],[Vertex]], Vertices[], MATCH("ID", Vertices[#Headers], 0), FALSE)</f>
        <v>914</v>
      </c>
    </row>
    <row r="875" spans="1:3" x14ac:dyDescent="0.3">
      <c r="A875" s="76" t="s">
        <v>12025</v>
      </c>
      <c r="B875" s="82" t="s">
        <v>871</v>
      </c>
      <c r="C875" s="76">
        <f>VLOOKUP(GroupVertices[[#This Row],[Vertex]], Vertices[], MATCH("ID", Vertices[#Headers], 0), FALSE)</f>
        <v>895</v>
      </c>
    </row>
    <row r="876" spans="1:3" x14ac:dyDescent="0.3">
      <c r="A876" s="76" t="s">
        <v>12025</v>
      </c>
      <c r="B876" s="82" t="s">
        <v>1367</v>
      </c>
      <c r="C876" s="76">
        <f>VLOOKUP(GroupVertices[[#This Row],[Vertex]], Vertices[], MATCH("ID", Vertices[#Headers], 0), FALSE)</f>
        <v>897</v>
      </c>
    </row>
    <row r="877" spans="1:3" x14ac:dyDescent="0.3">
      <c r="A877" s="76" t="s">
        <v>12025</v>
      </c>
      <c r="B877" s="82" t="s">
        <v>1366</v>
      </c>
      <c r="C877" s="76">
        <f>VLOOKUP(GroupVertices[[#This Row],[Vertex]], Vertices[], MATCH("ID", Vertices[#Headers], 0), FALSE)</f>
        <v>896</v>
      </c>
    </row>
    <row r="878" spans="1:3" x14ac:dyDescent="0.3">
      <c r="A878" s="76" t="s">
        <v>12026</v>
      </c>
      <c r="B878" s="82" t="s">
        <v>849</v>
      </c>
      <c r="C878" s="76">
        <f>VLOOKUP(GroupVertices[[#This Row],[Vertex]], Vertices[], MATCH("ID", Vertices[#Headers], 0), FALSE)</f>
        <v>871</v>
      </c>
    </row>
    <row r="879" spans="1:3" x14ac:dyDescent="0.3">
      <c r="A879" s="76" t="s">
        <v>12026</v>
      </c>
      <c r="B879" s="82" t="s">
        <v>1329</v>
      </c>
      <c r="C879" s="76">
        <f>VLOOKUP(GroupVertices[[#This Row],[Vertex]], Vertices[], MATCH("ID", Vertices[#Headers], 0), FALSE)</f>
        <v>734</v>
      </c>
    </row>
    <row r="880" spans="1:3" x14ac:dyDescent="0.3">
      <c r="A880" s="76" t="s">
        <v>12026</v>
      </c>
      <c r="B880" s="82" t="s">
        <v>747</v>
      </c>
      <c r="C880" s="76">
        <f>VLOOKUP(GroupVertices[[#This Row],[Vertex]], Vertices[], MATCH("ID", Vertices[#Headers], 0), FALSE)</f>
        <v>733</v>
      </c>
    </row>
    <row r="881" spans="1:3" x14ac:dyDescent="0.3">
      <c r="A881" s="76" t="s">
        <v>12027</v>
      </c>
      <c r="B881" s="82" t="s">
        <v>839</v>
      </c>
      <c r="C881" s="76">
        <f>VLOOKUP(GroupVertices[[#This Row],[Vertex]], Vertices[], MATCH("ID", Vertices[#Headers], 0), FALSE)</f>
        <v>859</v>
      </c>
    </row>
    <row r="882" spans="1:3" x14ac:dyDescent="0.3">
      <c r="A882" s="76" t="s">
        <v>12027</v>
      </c>
      <c r="B882" s="82" t="s">
        <v>1288</v>
      </c>
      <c r="C882" s="76">
        <f>VLOOKUP(GroupVertices[[#This Row],[Vertex]], Vertices[], MATCH("ID", Vertices[#Headers], 0), FALSE)</f>
        <v>501</v>
      </c>
    </row>
    <row r="883" spans="1:3" x14ac:dyDescent="0.3">
      <c r="A883" s="76" t="s">
        <v>12027</v>
      </c>
      <c r="B883" s="82" t="s">
        <v>558</v>
      </c>
      <c r="C883" s="76">
        <f>VLOOKUP(GroupVertices[[#This Row],[Vertex]], Vertices[], MATCH("ID", Vertices[#Headers], 0), FALSE)</f>
        <v>500</v>
      </c>
    </row>
    <row r="884" spans="1:3" x14ac:dyDescent="0.3">
      <c r="A884" s="76" t="s">
        <v>12028</v>
      </c>
      <c r="B884" s="82" t="s">
        <v>819</v>
      </c>
      <c r="C884" s="76">
        <f>VLOOKUP(GroupVertices[[#This Row],[Vertex]], Vertices[], MATCH("ID", Vertices[#Headers], 0), FALSE)</f>
        <v>832</v>
      </c>
    </row>
    <row r="885" spans="1:3" x14ac:dyDescent="0.3">
      <c r="A885" s="76" t="s">
        <v>12028</v>
      </c>
      <c r="B885" s="82" t="s">
        <v>1357</v>
      </c>
      <c r="C885" s="76">
        <f>VLOOKUP(GroupVertices[[#This Row],[Vertex]], Vertices[], MATCH("ID", Vertices[#Headers], 0), FALSE)</f>
        <v>834</v>
      </c>
    </row>
    <row r="886" spans="1:3" x14ac:dyDescent="0.3">
      <c r="A886" s="76" t="s">
        <v>12028</v>
      </c>
      <c r="B886" s="82" t="s">
        <v>1356</v>
      </c>
      <c r="C886" s="76">
        <f>VLOOKUP(GroupVertices[[#This Row],[Vertex]], Vertices[], MATCH("ID", Vertices[#Headers], 0), FALSE)</f>
        <v>833</v>
      </c>
    </row>
    <row r="887" spans="1:3" x14ac:dyDescent="0.3">
      <c r="A887" s="76" t="s">
        <v>12029</v>
      </c>
      <c r="B887" s="82" t="s">
        <v>796</v>
      </c>
      <c r="C887" s="76">
        <f>VLOOKUP(GroupVertices[[#This Row],[Vertex]], Vertices[], MATCH("ID", Vertices[#Headers], 0), FALSE)</f>
        <v>802</v>
      </c>
    </row>
    <row r="888" spans="1:3" x14ac:dyDescent="0.3">
      <c r="A888" s="76" t="s">
        <v>12029</v>
      </c>
      <c r="B888" s="82" t="s">
        <v>1350</v>
      </c>
      <c r="C888" s="76">
        <f>VLOOKUP(GroupVertices[[#This Row],[Vertex]], Vertices[], MATCH("ID", Vertices[#Headers], 0), FALSE)</f>
        <v>804</v>
      </c>
    </row>
    <row r="889" spans="1:3" x14ac:dyDescent="0.3">
      <c r="A889" s="76" t="s">
        <v>12029</v>
      </c>
      <c r="B889" s="82" t="s">
        <v>1349</v>
      </c>
      <c r="C889" s="76">
        <f>VLOOKUP(GroupVertices[[#This Row],[Vertex]], Vertices[], MATCH("ID", Vertices[#Headers], 0), FALSE)</f>
        <v>803</v>
      </c>
    </row>
    <row r="890" spans="1:3" x14ac:dyDescent="0.3">
      <c r="A890" s="76" t="s">
        <v>12030</v>
      </c>
      <c r="B890" s="82" t="s">
        <v>794</v>
      </c>
      <c r="C890" s="76">
        <f>VLOOKUP(GroupVertices[[#This Row],[Vertex]], Vertices[], MATCH("ID", Vertices[#Headers], 0), FALSE)</f>
        <v>798</v>
      </c>
    </row>
    <row r="891" spans="1:3" x14ac:dyDescent="0.3">
      <c r="A891" s="76" t="s">
        <v>12030</v>
      </c>
      <c r="B891" s="82" t="s">
        <v>1348</v>
      </c>
      <c r="C891" s="76">
        <f>VLOOKUP(GroupVertices[[#This Row],[Vertex]], Vertices[], MATCH("ID", Vertices[#Headers], 0), FALSE)</f>
        <v>800</v>
      </c>
    </row>
    <row r="892" spans="1:3" x14ac:dyDescent="0.3">
      <c r="A892" s="76" t="s">
        <v>12030</v>
      </c>
      <c r="B892" s="82" t="s">
        <v>1347</v>
      </c>
      <c r="C892" s="76">
        <f>VLOOKUP(GroupVertices[[#This Row],[Vertex]], Vertices[], MATCH("ID", Vertices[#Headers], 0), FALSE)</f>
        <v>799</v>
      </c>
    </row>
    <row r="893" spans="1:3" x14ac:dyDescent="0.3">
      <c r="A893" s="76" t="s">
        <v>12031</v>
      </c>
      <c r="B893" s="82" t="s">
        <v>760</v>
      </c>
      <c r="C893" s="76">
        <f>VLOOKUP(GroupVertices[[#This Row],[Vertex]], Vertices[], MATCH("ID", Vertices[#Headers], 0), FALSE)</f>
        <v>751</v>
      </c>
    </row>
    <row r="894" spans="1:3" x14ac:dyDescent="0.3">
      <c r="A894" s="76" t="s">
        <v>12031</v>
      </c>
      <c r="B894" s="82" t="s">
        <v>759</v>
      </c>
      <c r="C894" s="76">
        <f>VLOOKUP(GroupVertices[[#This Row],[Vertex]], Vertices[], MATCH("ID", Vertices[#Headers], 0), FALSE)</f>
        <v>749</v>
      </c>
    </row>
    <row r="895" spans="1:3" x14ac:dyDescent="0.3">
      <c r="A895" s="76" t="s">
        <v>12031</v>
      </c>
      <c r="B895" s="82" t="s">
        <v>1333</v>
      </c>
      <c r="C895" s="76">
        <f>VLOOKUP(GroupVertices[[#This Row],[Vertex]], Vertices[], MATCH("ID", Vertices[#Headers], 0), FALSE)</f>
        <v>750</v>
      </c>
    </row>
    <row r="896" spans="1:3" x14ac:dyDescent="0.3">
      <c r="A896" s="76" t="s">
        <v>12032</v>
      </c>
      <c r="B896" s="82" t="s">
        <v>749</v>
      </c>
      <c r="C896" s="76">
        <f>VLOOKUP(GroupVertices[[#This Row],[Vertex]], Vertices[], MATCH("ID", Vertices[#Headers], 0), FALSE)</f>
        <v>736</v>
      </c>
    </row>
    <row r="897" spans="1:3" x14ac:dyDescent="0.3">
      <c r="A897" s="76" t="s">
        <v>12032</v>
      </c>
      <c r="B897" s="82" t="s">
        <v>1331</v>
      </c>
      <c r="C897" s="76">
        <f>VLOOKUP(GroupVertices[[#This Row],[Vertex]], Vertices[], MATCH("ID", Vertices[#Headers], 0), FALSE)</f>
        <v>738</v>
      </c>
    </row>
    <row r="898" spans="1:3" x14ac:dyDescent="0.3">
      <c r="A898" s="76" t="s">
        <v>12032</v>
      </c>
      <c r="B898" s="82" t="s">
        <v>1330</v>
      </c>
      <c r="C898" s="76">
        <f>VLOOKUP(GroupVertices[[#This Row],[Vertex]], Vertices[], MATCH("ID", Vertices[#Headers], 0), FALSE)</f>
        <v>737</v>
      </c>
    </row>
    <row r="899" spans="1:3" x14ac:dyDescent="0.3">
      <c r="A899" s="76" t="s">
        <v>12033</v>
      </c>
      <c r="B899" s="82" t="s">
        <v>719</v>
      </c>
      <c r="C899" s="76">
        <f>VLOOKUP(GroupVertices[[#This Row],[Vertex]], Vertices[], MATCH("ID", Vertices[#Headers], 0), FALSE)</f>
        <v>700</v>
      </c>
    </row>
    <row r="900" spans="1:3" x14ac:dyDescent="0.3">
      <c r="A900" s="76" t="s">
        <v>12033</v>
      </c>
      <c r="B900" s="82" t="s">
        <v>1316</v>
      </c>
      <c r="C900" s="76">
        <f>VLOOKUP(GroupVertices[[#This Row],[Vertex]], Vertices[], MATCH("ID", Vertices[#Headers], 0), FALSE)</f>
        <v>662</v>
      </c>
    </row>
    <row r="901" spans="1:3" x14ac:dyDescent="0.3">
      <c r="A901" s="76" t="s">
        <v>12033</v>
      </c>
      <c r="B901" s="82" t="s">
        <v>688</v>
      </c>
      <c r="C901" s="76">
        <f>VLOOKUP(GroupVertices[[#This Row],[Vertex]], Vertices[], MATCH("ID", Vertices[#Headers], 0), FALSE)</f>
        <v>661</v>
      </c>
    </row>
    <row r="902" spans="1:3" x14ac:dyDescent="0.3">
      <c r="A902" s="76" t="s">
        <v>12034</v>
      </c>
      <c r="B902" s="82" t="s">
        <v>699</v>
      </c>
      <c r="C902" s="76">
        <f>VLOOKUP(GroupVertices[[#This Row],[Vertex]], Vertices[], MATCH("ID", Vertices[#Headers], 0), FALSE)</f>
        <v>674</v>
      </c>
    </row>
    <row r="903" spans="1:3" x14ac:dyDescent="0.3">
      <c r="A903" s="76" t="s">
        <v>12034</v>
      </c>
      <c r="B903" s="82" t="s">
        <v>1319</v>
      </c>
      <c r="C903" s="76">
        <f>VLOOKUP(GroupVertices[[#This Row],[Vertex]], Vertices[], MATCH("ID", Vertices[#Headers], 0), FALSE)</f>
        <v>676</v>
      </c>
    </row>
    <row r="904" spans="1:3" x14ac:dyDescent="0.3">
      <c r="A904" s="76" t="s">
        <v>12034</v>
      </c>
      <c r="B904" s="82" t="s">
        <v>1318</v>
      </c>
      <c r="C904" s="76">
        <f>VLOOKUP(GroupVertices[[#This Row],[Vertex]], Vertices[], MATCH("ID", Vertices[#Headers], 0), FALSE)</f>
        <v>675</v>
      </c>
    </row>
    <row r="905" spans="1:3" x14ac:dyDescent="0.3">
      <c r="A905" s="76" t="s">
        <v>12035</v>
      </c>
      <c r="B905" s="82" t="s">
        <v>581</v>
      </c>
      <c r="C905" s="76">
        <f>VLOOKUP(GroupVertices[[#This Row],[Vertex]], Vertices[], MATCH("ID", Vertices[#Headers], 0), FALSE)</f>
        <v>527</v>
      </c>
    </row>
    <row r="906" spans="1:3" x14ac:dyDescent="0.3">
      <c r="A906" s="76" t="s">
        <v>12035</v>
      </c>
      <c r="B906" s="82" t="s">
        <v>1292</v>
      </c>
      <c r="C906" s="76">
        <f>VLOOKUP(GroupVertices[[#This Row],[Vertex]], Vertices[], MATCH("ID", Vertices[#Headers], 0), FALSE)</f>
        <v>529</v>
      </c>
    </row>
    <row r="907" spans="1:3" x14ac:dyDescent="0.3">
      <c r="A907" s="76" t="s">
        <v>12035</v>
      </c>
      <c r="B907" s="82" t="s">
        <v>1291</v>
      </c>
      <c r="C907" s="76">
        <f>VLOOKUP(GroupVertices[[#This Row],[Vertex]], Vertices[], MATCH("ID", Vertices[#Headers], 0), FALSE)</f>
        <v>528</v>
      </c>
    </row>
    <row r="908" spans="1:3" x14ac:dyDescent="0.3">
      <c r="A908" s="76" t="s">
        <v>12036</v>
      </c>
      <c r="B908" s="82" t="s">
        <v>572</v>
      </c>
      <c r="C908" s="76">
        <f>VLOOKUP(GroupVertices[[#This Row],[Vertex]], Vertices[], MATCH("ID", Vertices[#Headers], 0), FALSE)</f>
        <v>517</v>
      </c>
    </row>
    <row r="909" spans="1:3" x14ac:dyDescent="0.3">
      <c r="A909" s="76" t="s">
        <v>12036</v>
      </c>
      <c r="B909" s="82" t="s">
        <v>1211</v>
      </c>
      <c r="C909" s="76">
        <f>VLOOKUP(GroupVertices[[#This Row],[Vertex]], Vertices[], MATCH("ID", Vertices[#Headers], 0), FALSE)</f>
        <v>136</v>
      </c>
    </row>
    <row r="910" spans="1:3" x14ac:dyDescent="0.3">
      <c r="A910" s="76" t="s">
        <v>12036</v>
      </c>
      <c r="B910" s="82" t="s">
        <v>277</v>
      </c>
      <c r="C910" s="76">
        <f>VLOOKUP(GroupVertices[[#This Row],[Vertex]], Vertices[], MATCH("ID", Vertices[#Headers], 0), FALSE)</f>
        <v>135</v>
      </c>
    </row>
    <row r="911" spans="1:3" x14ac:dyDescent="0.3">
      <c r="A911" s="76" t="s">
        <v>12037</v>
      </c>
      <c r="B911" s="82" t="s">
        <v>550</v>
      </c>
      <c r="C911" s="76">
        <f>VLOOKUP(GroupVertices[[#This Row],[Vertex]], Vertices[], MATCH("ID", Vertices[#Headers], 0), FALSE)</f>
        <v>487</v>
      </c>
    </row>
    <row r="912" spans="1:3" x14ac:dyDescent="0.3">
      <c r="A912" s="76" t="s">
        <v>12037</v>
      </c>
      <c r="B912" s="82" t="s">
        <v>1286</v>
      </c>
      <c r="C912" s="76">
        <f>VLOOKUP(GroupVertices[[#This Row],[Vertex]], Vertices[], MATCH("ID", Vertices[#Headers], 0), FALSE)</f>
        <v>489</v>
      </c>
    </row>
    <row r="913" spans="1:3" x14ac:dyDescent="0.3">
      <c r="A913" s="76" t="s">
        <v>12037</v>
      </c>
      <c r="B913" s="82" t="s">
        <v>1285</v>
      </c>
      <c r="C913" s="76">
        <f>VLOOKUP(GroupVertices[[#This Row],[Vertex]], Vertices[], MATCH("ID", Vertices[#Headers], 0), FALSE)</f>
        <v>488</v>
      </c>
    </row>
    <row r="914" spans="1:3" x14ac:dyDescent="0.3">
      <c r="A914" s="76" t="s">
        <v>12038</v>
      </c>
      <c r="B914" s="82" t="s">
        <v>532</v>
      </c>
      <c r="C914" s="76">
        <f>VLOOKUP(GroupVertices[[#This Row],[Vertex]], Vertices[], MATCH("ID", Vertices[#Headers], 0), FALSE)</f>
        <v>464</v>
      </c>
    </row>
    <row r="915" spans="1:3" x14ac:dyDescent="0.3">
      <c r="A915" s="76" t="s">
        <v>12038</v>
      </c>
      <c r="B915" s="82" t="s">
        <v>1282</v>
      </c>
      <c r="C915" s="76">
        <f>VLOOKUP(GroupVertices[[#This Row],[Vertex]], Vertices[], MATCH("ID", Vertices[#Headers], 0), FALSE)</f>
        <v>466</v>
      </c>
    </row>
    <row r="916" spans="1:3" x14ac:dyDescent="0.3">
      <c r="A916" s="76" t="s">
        <v>12038</v>
      </c>
      <c r="B916" s="82" t="s">
        <v>1281</v>
      </c>
      <c r="C916" s="76">
        <f>VLOOKUP(GroupVertices[[#This Row],[Vertex]], Vertices[], MATCH("ID", Vertices[#Headers], 0), FALSE)</f>
        <v>465</v>
      </c>
    </row>
    <row r="917" spans="1:3" x14ac:dyDescent="0.3">
      <c r="A917" s="76" t="s">
        <v>12039</v>
      </c>
      <c r="B917" s="82" t="s">
        <v>500</v>
      </c>
      <c r="C917" s="76">
        <f>VLOOKUP(GroupVertices[[#This Row],[Vertex]], Vertices[], MATCH("ID", Vertices[#Headers], 0), FALSE)</f>
        <v>422</v>
      </c>
    </row>
    <row r="918" spans="1:3" x14ac:dyDescent="0.3">
      <c r="A918" s="76" t="s">
        <v>12039</v>
      </c>
      <c r="B918" s="82" t="s">
        <v>1273</v>
      </c>
      <c r="C918" s="76">
        <f>VLOOKUP(GroupVertices[[#This Row],[Vertex]], Vertices[], MATCH("ID", Vertices[#Headers], 0), FALSE)</f>
        <v>424</v>
      </c>
    </row>
    <row r="919" spans="1:3" x14ac:dyDescent="0.3">
      <c r="A919" s="76" t="s">
        <v>12039</v>
      </c>
      <c r="B919" s="82" t="s">
        <v>1272</v>
      </c>
      <c r="C919" s="76">
        <f>VLOOKUP(GroupVertices[[#This Row],[Vertex]], Vertices[], MATCH("ID", Vertices[#Headers], 0), FALSE)</f>
        <v>423</v>
      </c>
    </row>
    <row r="920" spans="1:3" x14ac:dyDescent="0.3">
      <c r="A920" s="76" t="s">
        <v>12040</v>
      </c>
      <c r="B920" s="82" t="s">
        <v>439</v>
      </c>
      <c r="C920" s="76">
        <f>VLOOKUP(GroupVertices[[#This Row],[Vertex]], Vertices[], MATCH("ID", Vertices[#Headers], 0), FALSE)</f>
        <v>345</v>
      </c>
    </row>
    <row r="921" spans="1:3" x14ac:dyDescent="0.3">
      <c r="A921" s="76" t="s">
        <v>12040</v>
      </c>
      <c r="B921" s="82" t="s">
        <v>1214</v>
      </c>
      <c r="C921" s="76">
        <f>VLOOKUP(GroupVertices[[#This Row],[Vertex]], Vertices[], MATCH("ID", Vertices[#Headers], 0), FALSE)</f>
        <v>159</v>
      </c>
    </row>
    <row r="922" spans="1:3" x14ac:dyDescent="0.3">
      <c r="A922" s="76" t="s">
        <v>12040</v>
      </c>
      <c r="B922" s="82" t="s">
        <v>297</v>
      </c>
      <c r="C922" s="76">
        <f>VLOOKUP(GroupVertices[[#This Row],[Vertex]], Vertices[], MATCH("ID", Vertices[#Headers], 0), FALSE)</f>
        <v>158</v>
      </c>
    </row>
    <row r="923" spans="1:3" x14ac:dyDescent="0.3">
      <c r="A923" s="76" t="s">
        <v>12041</v>
      </c>
      <c r="B923" s="82" t="s">
        <v>411</v>
      </c>
      <c r="C923" s="76">
        <f>VLOOKUP(GroupVertices[[#This Row],[Vertex]], Vertices[], MATCH("ID", Vertices[#Headers], 0), FALSE)</f>
        <v>309</v>
      </c>
    </row>
    <row r="924" spans="1:3" x14ac:dyDescent="0.3">
      <c r="A924" s="76" t="s">
        <v>12041</v>
      </c>
      <c r="B924" s="82" t="s">
        <v>1249</v>
      </c>
      <c r="C924" s="76">
        <f>VLOOKUP(GroupVertices[[#This Row],[Vertex]], Vertices[], MATCH("ID", Vertices[#Headers], 0), FALSE)</f>
        <v>311</v>
      </c>
    </row>
    <row r="925" spans="1:3" x14ac:dyDescent="0.3">
      <c r="A925" s="76" t="s">
        <v>12041</v>
      </c>
      <c r="B925" s="82" t="s">
        <v>1248</v>
      </c>
      <c r="C925" s="76">
        <f>VLOOKUP(GroupVertices[[#This Row],[Vertex]], Vertices[], MATCH("ID", Vertices[#Headers], 0), FALSE)</f>
        <v>310</v>
      </c>
    </row>
    <row r="926" spans="1:3" x14ac:dyDescent="0.3">
      <c r="A926" s="76" t="s">
        <v>12042</v>
      </c>
      <c r="B926" s="82" t="s">
        <v>396</v>
      </c>
      <c r="C926" s="76">
        <f>VLOOKUP(GroupVertices[[#This Row],[Vertex]], Vertices[], MATCH("ID", Vertices[#Headers], 0), FALSE)</f>
        <v>288</v>
      </c>
    </row>
    <row r="927" spans="1:3" x14ac:dyDescent="0.3">
      <c r="A927" s="76" t="s">
        <v>12042</v>
      </c>
      <c r="B927" s="82" t="s">
        <v>1243</v>
      </c>
      <c r="C927" s="76">
        <f>VLOOKUP(GroupVertices[[#This Row],[Vertex]], Vertices[], MATCH("ID", Vertices[#Headers], 0), FALSE)</f>
        <v>289</v>
      </c>
    </row>
    <row r="928" spans="1:3" x14ac:dyDescent="0.3">
      <c r="A928" s="76" t="s">
        <v>12042</v>
      </c>
      <c r="B928" s="82" t="s">
        <v>395</v>
      </c>
      <c r="C928" s="76">
        <f>VLOOKUP(GroupVertices[[#This Row],[Vertex]], Vertices[], MATCH("ID", Vertices[#Headers], 0), FALSE)</f>
        <v>287</v>
      </c>
    </row>
    <row r="929" spans="1:3" x14ac:dyDescent="0.3">
      <c r="A929" s="76" t="s">
        <v>12043</v>
      </c>
      <c r="B929" s="82" t="s">
        <v>333</v>
      </c>
      <c r="C929" s="76">
        <f>VLOOKUP(GroupVertices[[#This Row],[Vertex]], Vertices[], MATCH("ID", Vertices[#Headers], 0), FALSE)</f>
        <v>206</v>
      </c>
    </row>
    <row r="930" spans="1:3" x14ac:dyDescent="0.3">
      <c r="A930" s="76" t="s">
        <v>12043</v>
      </c>
      <c r="B930" s="82" t="s">
        <v>332</v>
      </c>
      <c r="C930" s="76">
        <f>VLOOKUP(GroupVertices[[#This Row],[Vertex]], Vertices[], MATCH("ID", Vertices[#Headers], 0), FALSE)</f>
        <v>178</v>
      </c>
    </row>
    <row r="931" spans="1:3" x14ac:dyDescent="0.3">
      <c r="A931" s="76" t="s">
        <v>12043</v>
      </c>
      <c r="B931" s="82" t="s">
        <v>311</v>
      </c>
      <c r="C931" s="76">
        <f>VLOOKUP(GroupVertices[[#This Row],[Vertex]], Vertices[], MATCH("ID", Vertices[#Headers], 0), FALSE)</f>
        <v>177</v>
      </c>
    </row>
    <row r="932" spans="1:3" x14ac:dyDescent="0.3">
      <c r="A932" s="76" t="s">
        <v>12044</v>
      </c>
      <c r="B932" s="82" t="s">
        <v>281</v>
      </c>
      <c r="C932" s="76">
        <f>VLOOKUP(GroupVertices[[#This Row],[Vertex]], Vertices[], MATCH("ID", Vertices[#Headers], 0), FALSE)</f>
        <v>140</v>
      </c>
    </row>
    <row r="933" spans="1:3" x14ac:dyDescent="0.3">
      <c r="A933" s="76" t="s">
        <v>12044</v>
      </c>
      <c r="B933" s="82" t="s">
        <v>282</v>
      </c>
      <c r="C933" s="76">
        <f>VLOOKUP(GroupVertices[[#This Row],[Vertex]], Vertices[], MATCH("ID", Vertices[#Headers], 0), FALSE)</f>
        <v>141</v>
      </c>
    </row>
    <row r="934" spans="1:3" x14ac:dyDescent="0.3">
      <c r="A934" s="76" t="s">
        <v>12044</v>
      </c>
      <c r="B934" s="82" t="s">
        <v>280</v>
      </c>
      <c r="C934" s="76">
        <f>VLOOKUP(GroupVertices[[#This Row],[Vertex]], Vertices[], MATCH("ID", Vertices[#Headers], 0), FALSE)</f>
        <v>139</v>
      </c>
    </row>
    <row r="935" spans="1:3" x14ac:dyDescent="0.3">
      <c r="A935" s="76" t="s">
        <v>12045</v>
      </c>
      <c r="B935" s="82" t="s">
        <v>272</v>
      </c>
      <c r="C935" s="76">
        <f>VLOOKUP(GroupVertices[[#This Row],[Vertex]], Vertices[], MATCH("ID", Vertices[#Headers], 0), FALSE)</f>
        <v>130</v>
      </c>
    </row>
    <row r="936" spans="1:3" x14ac:dyDescent="0.3">
      <c r="A936" s="76" t="s">
        <v>12045</v>
      </c>
      <c r="B936" s="82" t="s">
        <v>1199</v>
      </c>
      <c r="C936" s="76">
        <f>VLOOKUP(GroupVertices[[#This Row],[Vertex]], Vertices[], MATCH("ID", Vertices[#Headers], 0), FALSE)</f>
        <v>101</v>
      </c>
    </row>
    <row r="937" spans="1:3" x14ac:dyDescent="0.3">
      <c r="A937" s="76" t="s">
        <v>12045</v>
      </c>
      <c r="B937" s="82" t="s">
        <v>254</v>
      </c>
      <c r="C937" s="76">
        <f>VLOOKUP(GroupVertices[[#This Row],[Vertex]], Vertices[], MATCH("ID", Vertices[#Headers], 0), FALSE)</f>
        <v>100</v>
      </c>
    </row>
    <row r="938" spans="1:3" x14ac:dyDescent="0.3">
      <c r="A938" s="76" t="s">
        <v>12046</v>
      </c>
      <c r="B938" s="82" t="s">
        <v>262</v>
      </c>
      <c r="C938" s="76">
        <f>VLOOKUP(GroupVertices[[#This Row],[Vertex]], Vertices[], MATCH("ID", Vertices[#Headers], 0), FALSE)</f>
        <v>113</v>
      </c>
    </row>
    <row r="939" spans="1:3" x14ac:dyDescent="0.3">
      <c r="A939" s="76" t="s">
        <v>12046</v>
      </c>
      <c r="B939" s="82" t="s">
        <v>1205</v>
      </c>
      <c r="C939" s="76">
        <f>VLOOKUP(GroupVertices[[#This Row],[Vertex]], Vertices[], MATCH("ID", Vertices[#Headers], 0), FALSE)</f>
        <v>115</v>
      </c>
    </row>
    <row r="940" spans="1:3" x14ac:dyDescent="0.3">
      <c r="A940" s="76" t="s">
        <v>12046</v>
      </c>
      <c r="B940" s="82" t="s">
        <v>1204</v>
      </c>
      <c r="C940" s="76">
        <f>VLOOKUP(GroupVertices[[#This Row],[Vertex]], Vertices[], MATCH("ID", Vertices[#Headers], 0), FALSE)</f>
        <v>114</v>
      </c>
    </row>
    <row r="941" spans="1:3" x14ac:dyDescent="0.3">
      <c r="A941" s="76" t="s">
        <v>12047</v>
      </c>
      <c r="B941" s="82" t="s">
        <v>201</v>
      </c>
      <c r="C941" s="76">
        <f>VLOOKUP(GroupVertices[[#This Row],[Vertex]], Vertices[], MATCH("ID", Vertices[#Headers], 0), FALSE)</f>
        <v>21</v>
      </c>
    </row>
    <row r="942" spans="1:3" x14ac:dyDescent="0.3">
      <c r="A942" s="76" t="s">
        <v>12047</v>
      </c>
      <c r="B942" s="82" t="s">
        <v>1175</v>
      </c>
      <c r="C942" s="76">
        <f>VLOOKUP(GroupVertices[[#This Row],[Vertex]], Vertices[], MATCH("ID", Vertices[#Headers], 0), FALSE)</f>
        <v>23</v>
      </c>
    </row>
    <row r="943" spans="1:3" x14ac:dyDescent="0.3">
      <c r="A943" s="76" t="s">
        <v>12047</v>
      </c>
      <c r="B943" s="82" t="s">
        <v>1174</v>
      </c>
      <c r="C943" s="76">
        <f>VLOOKUP(GroupVertices[[#This Row],[Vertex]], Vertices[], MATCH("ID", Vertices[#Headers], 0), FALSE)</f>
        <v>22</v>
      </c>
    </row>
    <row r="944" spans="1:3" x14ac:dyDescent="0.3">
      <c r="A944" s="76" t="s">
        <v>12048</v>
      </c>
      <c r="B944" s="82" t="s">
        <v>1157</v>
      </c>
      <c r="C944" s="76">
        <f>VLOOKUP(GroupVertices[[#This Row],[Vertex]], Vertices[], MATCH("ID", Vertices[#Headers], 0), FALSE)</f>
        <v>1219</v>
      </c>
    </row>
    <row r="945" spans="1:3" x14ac:dyDescent="0.3">
      <c r="A945" s="76" t="s">
        <v>12048</v>
      </c>
      <c r="B945" s="82" t="s">
        <v>1416</v>
      </c>
      <c r="C945" s="76">
        <f>VLOOKUP(GroupVertices[[#This Row],[Vertex]], Vertices[], MATCH("ID", Vertices[#Headers], 0), FALSE)</f>
        <v>1220</v>
      </c>
    </row>
    <row r="946" spans="1:3" x14ac:dyDescent="0.3">
      <c r="A946" s="76" t="s">
        <v>12049</v>
      </c>
      <c r="B946" s="82" t="s">
        <v>1130</v>
      </c>
      <c r="C946" s="76">
        <f>VLOOKUP(GroupVertices[[#This Row],[Vertex]], Vertices[], MATCH("ID", Vertices[#Headers], 0), FALSE)</f>
        <v>1193</v>
      </c>
    </row>
    <row r="947" spans="1:3" x14ac:dyDescent="0.3">
      <c r="A947" s="76" t="s">
        <v>12049</v>
      </c>
      <c r="B947" s="82" t="s">
        <v>1415</v>
      </c>
      <c r="C947" s="76">
        <f>VLOOKUP(GroupVertices[[#This Row],[Vertex]], Vertices[], MATCH("ID", Vertices[#Headers], 0), FALSE)</f>
        <v>1194</v>
      </c>
    </row>
    <row r="948" spans="1:3" x14ac:dyDescent="0.3">
      <c r="A948" s="76" t="s">
        <v>12050</v>
      </c>
      <c r="B948" s="82" t="s">
        <v>1125</v>
      </c>
      <c r="C948" s="76">
        <f>VLOOKUP(GroupVertices[[#This Row],[Vertex]], Vertices[], MATCH("ID", Vertices[#Headers], 0), FALSE)</f>
        <v>1187</v>
      </c>
    </row>
    <row r="949" spans="1:3" x14ac:dyDescent="0.3">
      <c r="A949" s="76" t="s">
        <v>12050</v>
      </c>
      <c r="B949" s="82" t="s">
        <v>1414</v>
      </c>
      <c r="C949" s="76">
        <f>VLOOKUP(GroupVertices[[#This Row],[Vertex]], Vertices[], MATCH("ID", Vertices[#Headers], 0), FALSE)</f>
        <v>1188</v>
      </c>
    </row>
    <row r="950" spans="1:3" x14ac:dyDescent="0.3">
      <c r="A950" s="76" t="s">
        <v>12051</v>
      </c>
      <c r="B950" s="82" t="s">
        <v>1112</v>
      </c>
      <c r="C950" s="76">
        <f>VLOOKUP(GroupVertices[[#This Row],[Vertex]], Vertices[], MATCH("ID", Vertices[#Headers], 0), FALSE)</f>
        <v>1174</v>
      </c>
    </row>
    <row r="951" spans="1:3" x14ac:dyDescent="0.3">
      <c r="A951" s="76" t="s">
        <v>12051</v>
      </c>
      <c r="B951" s="82" t="s">
        <v>1111</v>
      </c>
      <c r="C951" s="76">
        <f>VLOOKUP(GroupVertices[[#This Row],[Vertex]], Vertices[], MATCH("ID", Vertices[#Headers], 0), FALSE)</f>
        <v>1173</v>
      </c>
    </row>
    <row r="952" spans="1:3" x14ac:dyDescent="0.3">
      <c r="A952" s="76" t="s">
        <v>12052</v>
      </c>
      <c r="B952" s="82" t="s">
        <v>1088</v>
      </c>
      <c r="C952" s="76">
        <f>VLOOKUP(GroupVertices[[#This Row],[Vertex]], Vertices[], MATCH("ID", Vertices[#Headers], 0), FALSE)</f>
        <v>1154</v>
      </c>
    </row>
    <row r="953" spans="1:3" x14ac:dyDescent="0.3">
      <c r="A953" s="76" t="s">
        <v>12052</v>
      </c>
      <c r="B953" s="82" t="s">
        <v>1412</v>
      </c>
      <c r="C953" s="76">
        <f>VLOOKUP(GroupVertices[[#This Row],[Vertex]], Vertices[], MATCH("ID", Vertices[#Headers], 0), FALSE)</f>
        <v>1155</v>
      </c>
    </row>
    <row r="954" spans="1:3" x14ac:dyDescent="0.3">
      <c r="A954" s="76" t="s">
        <v>12053</v>
      </c>
      <c r="B954" s="82" t="s">
        <v>1086</v>
      </c>
      <c r="C954" s="76">
        <f>VLOOKUP(GroupVertices[[#This Row],[Vertex]], Vertices[], MATCH("ID", Vertices[#Headers], 0), FALSE)</f>
        <v>1151</v>
      </c>
    </row>
    <row r="955" spans="1:3" x14ac:dyDescent="0.3">
      <c r="A955" s="76" t="s">
        <v>12053</v>
      </c>
      <c r="B955" s="82" t="s">
        <v>1411</v>
      </c>
      <c r="C955" s="76">
        <f>VLOOKUP(GroupVertices[[#This Row],[Vertex]], Vertices[], MATCH("ID", Vertices[#Headers], 0), FALSE)</f>
        <v>1152</v>
      </c>
    </row>
    <row r="956" spans="1:3" x14ac:dyDescent="0.3">
      <c r="A956" s="76" t="s">
        <v>12054</v>
      </c>
      <c r="B956" s="82" t="s">
        <v>1073</v>
      </c>
      <c r="C956" s="76">
        <f>VLOOKUP(GroupVertices[[#This Row],[Vertex]], Vertices[], MATCH("ID", Vertices[#Headers], 0), FALSE)</f>
        <v>1137</v>
      </c>
    </row>
    <row r="957" spans="1:3" x14ac:dyDescent="0.3">
      <c r="A957" s="76" t="s">
        <v>12054</v>
      </c>
      <c r="B957" s="82" t="s">
        <v>1410</v>
      </c>
      <c r="C957" s="76">
        <f>VLOOKUP(GroupVertices[[#This Row],[Vertex]], Vertices[], MATCH("ID", Vertices[#Headers], 0), FALSE)</f>
        <v>1138</v>
      </c>
    </row>
    <row r="958" spans="1:3" x14ac:dyDescent="0.3">
      <c r="A958" s="76" t="s">
        <v>12055</v>
      </c>
      <c r="B958" s="82" t="s">
        <v>1063</v>
      </c>
      <c r="C958" s="76">
        <f>VLOOKUP(GroupVertices[[#This Row],[Vertex]], Vertices[], MATCH("ID", Vertices[#Headers], 0), FALSE)</f>
        <v>1125</v>
      </c>
    </row>
    <row r="959" spans="1:3" x14ac:dyDescent="0.3">
      <c r="A959" s="76" t="s">
        <v>12055</v>
      </c>
      <c r="B959" s="82" t="s">
        <v>1407</v>
      </c>
      <c r="C959" s="76">
        <f>VLOOKUP(GroupVertices[[#This Row],[Vertex]], Vertices[], MATCH("ID", Vertices[#Headers], 0), FALSE)</f>
        <v>1126</v>
      </c>
    </row>
    <row r="960" spans="1:3" x14ac:dyDescent="0.3">
      <c r="A960" s="76" t="s">
        <v>12056</v>
      </c>
      <c r="B960" s="82" t="s">
        <v>1062</v>
      </c>
      <c r="C960" s="76">
        <f>VLOOKUP(GroupVertices[[#This Row],[Vertex]], Vertices[], MATCH("ID", Vertices[#Headers], 0), FALSE)</f>
        <v>1123</v>
      </c>
    </row>
    <row r="961" spans="1:3" x14ac:dyDescent="0.3">
      <c r="A961" s="76" t="s">
        <v>12056</v>
      </c>
      <c r="B961" s="82" t="s">
        <v>1406</v>
      </c>
      <c r="C961" s="76">
        <f>VLOOKUP(GroupVertices[[#This Row],[Vertex]], Vertices[], MATCH("ID", Vertices[#Headers], 0), FALSE)</f>
        <v>1124</v>
      </c>
    </row>
    <row r="962" spans="1:3" x14ac:dyDescent="0.3">
      <c r="A962" s="76" t="s">
        <v>12057</v>
      </c>
      <c r="B962" s="82" t="s">
        <v>1045</v>
      </c>
      <c r="C962" s="76">
        <f>VLOOKUP(GroupVertices[[#This Row],[Vertex]], Vertices[], MATCH("ID", Vertices[#Headers], 0), FALSE)</f>
        <v>1105</v>
      </c>
    </row>
    <row r="963" spans="1:3" x14ac:dyDescent="0.3">
      <c r="A963" s="76" t="s">
        <v>12057</v>
      </c>
      <c r="B963" s="82" t="s">
        <v>1405</v>
      </c>
      <c r="C963" s="76">
        <f>VLOOKUP(GroupVertices[[#This Row],[Vertex]], Vertices[], MATCH("ID", Vertices[#Headers], 0), FALSE)</f>
        <v>1106</v>
      </c>
    </row>
    <row r="964" spans="1:3" x14ac:dyDescent="0.3">
      <c r="A964" s="76" t="s">
        <v>12058</v>
      </c>
      <c r="B964" s="82" t="s">
        <v>1040</v>
      </c>
      <c r="C964" s="76">
        <f>VLOOKUP(GroupVertices[[#This Row],[Vertex]], Vertices[], MATCH("ID", Vertices[#Headers], 0), FALSE)</f>
        <v>1099</v>
      </c>
    </row>
    <row r="965" spans="1:3" x14ac:dyDescent="0.3">
      <c r="A965" s="76" t="s">
        <v>12058</v>
      </c>
      <c r="B965" s="82" t="s">
        <v>1404</v>
      </c>
      <c r="C965" s="76">
        <f>VLOOKUP(GroupVertices[[#This Row],[Vertex]], Vertices[], MATCH("ID", Vertices[#Headers], 0), FALSE)</f>
        <v>1100</v>
      </c>
    </row>
    <row r="966" spans="1:3" x14ac:dyDescent="0.3">
      <c r="A966" s="76" t="s">
        <v>12059</v>
      </c>
      <c r="B966" s="82" t="s">
        <v>1035</v>
      </c>
      <c r="C966" s="76">
        <f>VLOOKUP(GroupVertices[[#This Row],[Vertex]], Vertices[], MATCH("ID", Vertices[#Headers], 0), FALSE)</f>
        <v>1093</v>
      </c>
    </row>
    <row r="967" spans="1:3" x14ac:dyDescent="0.3">
      <c r="A967" s="76" t="s">
        <v>12059</v>
      </c>
      <c r="B967" s="82" t="s">
        <v>1403</v>
      </c>
      <c r="C967" s="76">
        <f>VLOOKUP(GroupVertices[[#This Row],[Vertex]], Vertices[], MATCH("ID", Vertices[#Headers], 0), FALSE)</f>
        <v>1094</v>
      </c>
    </row>
    <row r="968" spans="1:3" x14ac:dyDescent="0.3">
      <c r="A968" s="76" t="s">
        <v>12060</v>
      </c>
      <c r="B968" s="82" t="s">
        <v>1030</v>
      </c>
      <c r="C968" s="76">
        <f>VLOOKUP(GroupVertices[[#This Row],[Vertex]], Vertices[], MATCH("ID", Vertices[#Headers], 0), FALSE)</f>
        <v>1087</v>
      </c>
    </row>
    <row r="969" spans="1:3" x14ac:dyDescent="0.3">
      <c r="A969" s="76" t="s">
        <v>12060</v>
      </c>
      <c r="B969" s="82" t="s">
        <v>1402</v>
      </c>
      <c r="C969" s="76">
        <f>VLOOKUP(GroupVertices[[#This Row],[Vertex]], Vertices[], MATCH("ID", Vertices[#Headers], 0), FALSE)</f>
        <v>1088</v>
      </c>
    </row>
    <row r="970" spans="1:3" x14ac:dyDescent="0.3">
      <c r="A970" s="76" t="s">
        <v>12061</v>
      </c>
      <c r="B970" s="82" t="s">
        <v>1025</v>
      </c>
      <c r="C970" s="76">
        <f>VLOOKUP(GroupVertices[[#This Row],[Vertex]], Vertices[], MATCH("ID", Vertices[#Headers], 0), FALSE)</f>
        <v>1079</v>
      </c>
    </row>
    <row r="971" spans="1:3" x14ac:dyDescent="0.3">
      <c r="A971" s="76" t="s">
        <v>12061</v>
      </c>
      <c r="B971" s="82" t="s">
        <v>1399</v>
      </c>
      <c r="C971" s="76">
        <f>VLOOKUP(GroupVertices[[#This Row],[Vertex]], Vertices[], MATCH("ID", Vertices[#Headers], 0), FALSE)</f>
        <v>1080</v>
      </c>
    </row>
    <row r="972" spans="1:3" x14ac:dyDescent="0.3">
      <c r="A972" s="76" t="s">
        <v>12062</v>
      </c>
      <c r="B972" s="82" t="s">
        <v>1021</v>
      </c>
      <c r="C972" s="76">
        <f>VLOOKUP(GroupVertices[[#This Row],[Vertex]], Vertices[], MATCH("ID", Vertices[#Headers], 0), FALSE)</f>
        <v>1074</v>
      </c>
    </row>
    <row r="973" spans="1:3" x14ac:dyDescent="0.3">
      <c r="A973" s="76" t="s">
        <v>12062</v>
      </c>
      <c r="B973" s="82" t="s">
        <v>1398</v>
      </c>
      <c r="C973" s="76">
        <f>VLOOKUP(GroupVertices[[#This Row],[Vertex]], Vertices[], MATCH("ID", Vertices[#Headers], 0), FALSE)</f>
        <v>1075</v>
      </c>
    </row>
    <row r="974" spans="1:3" x14ac:dyDescent="0.3">
      <c r="A974" s="76" t="s">
        <v>12063</v>
      </c>
      <c r="B974" s="82" t="s">
        <v>1009</v>
      </c>
      <c r="C974" s="76">
        <f>VLOOKUP(GroupVertices[[#This Row],[Vertex]], Vertices[], MATCH("ID", Vertices[#Headers], 0), FALSE)</f>
        <v>1063</v>
      </c>
    </row>
    <row r="975" spans="1:3" x14ac:dyDescent="0.3">
      <c r="A975" s="76" t="s">
        <v>12063</v>
      </c>
      <c r="B975" s="82" t="s">
        <v>1008</v>
      </c>
      <c r="C975" s="76">
        <f>VLOOKUP(GroupVertices[[#This Row],[Vertex]], Vertices[], MATCH("ID", Vertices[#Headers], 0), FALSE)</f>
        <v>1062</v>
      </c>
    </row>
    <row r="976" spans="1:3" x14ac:dyDescent="0.3">
      <c r="A976" s="76" t="s">
        <v>12064</v>
      </c>
      <c r="B976" s="82" t="s">
        <v>1006</v>
      </c>
      <c r="C976" s="76">
        <f>VLOOKUP(GroupVertices[[#This Row],[Vertex]], Vertices[], MATCH("ID", Vertices[#Headers], 0), FALSE)</f>
        <v>1059</v>
      </c>
    </row>
    <row r="977" spans="1:3" x14ac:dyDescent="0.3">
      <c r="A977" s="76" t="s">
        <v>12064</v>
      </c>
      <c r="B977" s="82" t="s">
        <v>1397</v>
      </c>
      <c r="C977" s="76">
        <f>VLOOKUP(GroupVertices[[#This Row],[Vertex]], Vertices[], MATCH("ID", Vertices[#Headers], 0), FALSE)</f>
        <v>1060</v>
      </c>
    </row>
    <row r="978" spans="1:3" x14ac:dyDescent="0.3">
      <c r="A978" s="76" t="s">
        <v>12065</v>
      </c>
      <c r="B978" s="82" t="s">
        <v>1004</v>
      </c>
      <c r="C978" s="76">
        <f>VLOOKUP(GroupVertices[[#This Row],[Vertex]], Vertices[], MATCH("ID", Vertices[#Headers], 0), FALSE)</f>
        <v>1056</v>
      </c>
    </row>
    <row r="979" spans="1:3" x14ac:dyDescent="0.3">
      <c r="A979" s="76" t="s">
        <v>12065</v>
      </c>
      <c r="B979" s="82" t="s">
        <v>1396</v>
      </c>
      <c r="C979" s="76">
        <f>VLOOKUP(GroupVertices[[#This Row],[Vertex]], Vertices[], MATCH("ID", Vertices[#Headers], 0), FALSE)</f>
        <v>1057</v>
      </c>
    </row>
    <row r="980" spans="1:3" x14ac:dyDescent="0.3">
      <c r="A980" s="76" t="s">
        <v>12066</v>
      </c>
      <c r="B980" s="82" t="s">
        <v>999</v>
      </c>
      <c r="C980" s="76">
        <f>VLOOKUP(GroupVertices[[#This Row],[Vertex]], Vertices[], MATCH("ID", Vertices[#Headers], 0), FALSE)</f>
        <v>1050</v>
      </c>
    </row>
    <row r="981" spans="1:3" x14ac:dyDescent="0.3">
      <c r="A981" s="76" t="s">
        <v>12066</v>
      </c>
      <c r="B981" s="82" t="s">
        <v>1395</v>
      </c>
      <c r="C981" s="76">
        <f>VLOOKUP(GroupVertices[[#This Row],[Vertex]], Vertices[], MATCH("ID", Vertices[#Headers], 0), FALSE)</f>
        <v>1051</v>
      </c>
    </row>
    <row r="982" spans="1:3" x14ac:dyDescent="0.3">
      <c r="A982" s="76" t="s">
        <v>12067</v>
      </c>
      <c r="B982" s="82" t="s">
        <v>988</v>
      </c>
      <c r="C982" s="76">
        <f>VLOOKUP(GroupVertices[[#This Row],[Vertex]], Vertices[], MATCH("ID", Vertices[#Headers], 0), FALSE)</f>
        <v>1039</v>
      </c>
    </row>
    <row r="983" spans="1:3" x14ac:dyDescent="0.3">
      <c r="A983" s="76" t="s">
        <v>12067</v>
      </c>
      <c r="B983" s="82" t="s">
        <v>1394</v>
      </c>
      <c r="C983" s="76">
        <f>VLOOKUP(GroupVertices[[#This Row],[Vertex]], Vertices[], MATCH("ID", Vertices[#Headers], 0), FALSE)</f>
        <v>1040</v>
      </c>
    </row>
    <row r="984" spans="1:3" x14ac:dyDescent="0.3">
      <c r="A984" s="76" t="s">
        <v>12068</v>
      </c>
      <c r="B984" s="82" t="s">
        <v>984</v>
      </c>
      <c r="C984" s="76">
        <f>VLOOKUP(GroupVertices[[#This Row],[Vertex]], Vertices[], MATCH("ID", Vertices[#Headers], 0), FALSE)</f>
        <v>1034</v>
      </c>
    </row>
    <row r="985" spans="1:3" x14ac:dyDescent="0.3">
      <c r="A985" s="76" t="s">
        <v>12068</v>
      </c>
      <c r="B985" s="82" t="s">
        <v>983</v>
      </c>
      <c r="C985" s="76">
        <f>VLOOKUP(GroupVertices[[#This Row],[Vertex]], Vertices[], MATCH("ID", Vertices[#Headers], 0), FALSE)</f>
        <v>1033</v>
      </c>
    </row>
    <row r="986" spans="1:3" x14ac:dyDescent="0.3">
      <c r="A986" s="76" t="s">
        <v>12069</v>
      </c>
      <c r="B986" s="82" t="s">
        <v>981</v>
      </c>
      <c r="C986" s="76">
        <f>VLOOKUP(GroupVertices[[#This Row],[Vertex]], Vertices[], MATCH("ID", Vertices[#Headers], 0), FALSE)</f>
        <v>1030</v>
      </c>
    </row>
    <row r="987" spans="1:3" x14ac:dyDescent="0.3">
      <c r="A987" s="76" t="s">
        <v>12069</v>
      </c>
      <c r="B987" s="82" t="s">
        <v>1391</v>
      </c>
      <c r="C987" s="76">
        <f>VLOOKUP(GroupVertices[[#This Row],[Vertex]], Vertices[], MATCH("ID", Vertices[#Headers], 0), FALSE)</f>
        <v>1031</v>
      </c>
    </row>
    <row r="988" spans="1:3" x14ac:dyDescent="0.3">
      <c r="A988" s="76" t="s">
        <v>12070</v>
      </c>
      <c r="B988" s="82" t="s">
        <v>979</v>
      </c>
      <c r="C988" s="76">
        <f>VLOOKUP(GroupVertices[[#This Row],[Vertex]], Vertices[], MATCH("ID", Vertices[#Headers], 0), FALSE)</f>
        <v>1027</v>
      </c>
    </row>
    <row r="989" spans="1:3" x14ac:dyDescent="0.3">
      <c r="A989" s="76" t="s">
        <v>12070</v>
      </c>
      <c r="B989" s="82" t="s">
        <v>1390</v>
      </c>
      <c r="C989" s="76">
        <f>VLOOKUP(GroupVertices[[#This Row],[Vertex]], Vertices[], MATCH("ID", Vertices[#Headers], 0), FALSE)</f>
        <v>1028</v>
      </c>
    </row>
    <row r="990" spans="1:3" x14ac:dyDescent="0.3">
      <c r="A990" s="76" t="s">
        <v>12071</v>
      </c>
      <c r="B990" s="82" t="s">
        <v>974</v>
      </c>
      <c r="C990" s="76">
        <f>VLOOKUP(GroupVertices[[#This Row],[Vertex]], Vertices[], MATCH("ID", Vertices[#Headers], 0), FALSE)</f>
        <v>1022</v>
      </c>
    </row>
    <row r="991" spans="1:3" x14ac:dyDescent="0.3">
      <c r="A991" s="76" t="s">
        <v>12071</v>
      </c>
      <c r="B991" s="82" t="s">
        <v>973</v>
      </c>
      <c r="C991" s="76">
        <f>VLOOKUP(GroupVertices[[#This Row],[Vertex]], Vertices[], MATCH("ID", Vertices[#Headers], 0), FALSE)</f>
        <v>1021</v>
      </c>
    </row>
    <row r="992" spans="1:3" x14ac:dyDescent="0.3">
      <c r="A992" s="76" t="s">
        <v>12072</v>
      </c>
      <c r="B992" s="82" t="s">
        <v>967</v>
      </c>
      <c r="C992" s="76">
        <f>VLOOKUP(GroupVertices[[#This Row],[Vertex]], Vertices[], MATCH("ID", Vertices[#Headers], 0), FALSE)</f>
        <v>1014</v>
      </c>
    </row>
    <row r="993" spans="1:3" x14ac:dyDescent="0.3">
      <c r="A993" s="76" t="s">
        <v>12072</v>
      </c>
      <c r="B993" s="82" t="s">
        <v>1389</v>
      </c>
      <c r="C993" s="76">
        <f>VLOOKUP(GroupVertices[[#This Row],[Vertex]], Vertices[], MATCH("ID", Vertices[#Headers], 0), FALSE)</f>
        <v>1015</v>
      </c>
    </row>
    <row r="994" spans="1:3" x14ac:dyDescent="0.3">
      <c r="A994" s="76" t="s">
        <v>12073</v>
      </c>
      <c r="B994" s="82" t="s">
        <v>966</v>
      </c>
      <c r="C994" s="76">
        <f>VLOOKUP(GroupVertices[[#This Row],[Vertex]], Vertices[], MATCH("ID", Vertices[#Headers], 0), FALSE)</f>
        <v>1012</v>
      </c>
    </row>
    <row r="995" spans="1:3" x14ac:dyDescent="0.3">
      <c r="A995" s="76" t="s">
        <v>12073</v>
      </c>
      <c r="B995" s="82" t="s">
        <v>1388</v>
      </c>
      <c r="C995" s="76">
        <f>VLOOKUP(GroupVertices[[#This Row],[Vertex]], Vertices[], MATCH("ID", Vertices[#Headers], 0), FALSE)</f>
        <v>1013</v>
      </c>
    </row>
    <row r="996" spans="1:3" x14ac:dyDescent="0.3">
      <c r="A996" s="76" t="s">
        <v>12074</v>
      </c>
      <c r="B996" s="82" t="s">
        <v>958</v>
      </c>
      <c r="C996" s="76">
        <f>VLOOKUP(GroupVertices[[#This Row],[Vertex]], Vertices[], MATCH("ID", Vertices[#Headers], 0), FALSE)</f>
        <v>1001</v>
      </c>
    </row>
    <row r="997" spans="1:3" x14ac:dyDescent="0.3">
      <c r="A997" s="76" t="s">
        <v>12074</v>
      </c>
      <c r="B997" s="82" t="s">
        <v>1387</v>
      </c>
      <c r="C997" s="76">
        <f>VLOOKUP(GroupVertices[[#This Row],[Vertex]], Vertices[], MATCH("ID", Vertices[#Headers], 0), FALSE)</f>
        <v>1002</v>
      </c>
    </row>
    <row r="998" spans="1:3" x14ac:dyDescent="0.3">
      <c r="A998" s="76" t="s">
        <v>12075</v>
      </c>
      <c r="B998" s="82" t="s">
        <v>956</v>
      </c>
      <c r="C998" s="76">
        <f>VLOOKUP(GroupVertices[[#This Row],[Vertex]], Vertices[], MATCH("ID", Vertices[#Headers], 0), FALSE)</f>
        <v>998</v>
      </c>
    </row>
    <row r="999" spans="1:3" x14ac:dyDescent="0.3">
      <c r="A999" s="76" t="s">
        <v>12075</v>
      </c>
      <c r="B999" s="82" t="s">
        <v>1386</v>
      </c>
      <c r="C999" s="76">
        <f>VLOOKUP(GroupVertices[[#This Row],[Vertex]], Vertices[], MATCH("ID", Vertices[#Headers], 0), FALSE)</f>
        <v>999</v>
      </c>
    </row>
    <row r="1000" spans="1:3" x14ac:dyDescent="0.3">
      <c r="A1000" s="76" t="s">
        <v>12076</v>
      </c>
      <c r="B1000" s="82" t="s">
        <v>954</v>
      </c>
      <c r="C1000" s="76">
        <f>VLOOKUP(GroupVertices[[#This Row],[Vertex]], Vertices[], MATCH("ID", Vertices[#Headers], 0), FALSE)</f>
        <v>995</v>
      </c>
    </row>
    <row r="1001" spans="1:3" x14ac:dyDescent="0.3">
      <c r="A1001" s="76" t="s">
        <v>12076</v>
      </c>
      <c r="B1001" s="82" t="s">
        <v>1385</v>
      </c>
      <c r="C1001" s="76">
        <f>VLOOKUP(GroupVertices[[#This Row],[Vertex]], Vertices[], MATCH("ID", Vertices[#Headers], 0), FALSE)</f>
        <v>996</v>
      </c>
    </row>
    <row r="1002" spans="1:3" x14ac:dyDescent="0.3">
      <c r="A1002" s="76" t="s">
        <v>12077</v>
      </c>
      <c r="B1002" s="82" t="s">
        <v>943</v>
      </c>
      <c r="C1002" s="76">
        <f>VLOOKUP(GroupVertices[[#This Row],[Vertex]], Vertices[], MATCH("ID", Vertices[#Headers], 0), FALSE)</f>
        <v>985</v>
      </c>
    </row>
    <row r="1003" spans="1:3" x14ac:dyDescent="0.3">
      <c r="A1003" s="76" t="s">
        <v>12077</v>
      </c>
      <c r="B1003" s="82" t="s">
        <v>942</v>
      </c>
      <c r="C1003" s="76">
        <f>VLOOKUP(GroupVertices[[#This Row],[Vertex]], Vertices[], MATCH("ID", Vertices[#Headers], 0), FALSE)</f>
        <v>984</v>
      </c>
    </row>
    <row r="1004" spans="1:3" x14ac:dyDescent="0.3">
      <c r="A1004" s="76" t="s">
        <v>12078</v>
      </c>
      <c r="B1004" s="82" t="s">
        <v>935</v>
      </c>
      <c r="C1004" s="76">
        <f>VLOOKUP(GroupVertices[[#This Row],[Vertex]], Vertices[], MATCH("ID", Vertices[#Headers], 0), FALSE)</f>
        <v>975</v>
      </c>
    </row>
    <row r="1005" spans="1:3" x14ac:dyDescent="0.3">
      <c r="A1005" s="76" t="s">
        <v>12078</v>
      </c>
      <c r="B1005" s="82" t="s">
        <v>934</v>
      </c>
      <c r="C1005" s="76">
        <f>VLOOKUP(GroupVertices[[#This Row],[Vertex]], Vertices[], MATCH("ID", Vertices[#Headers], 0), FALSE)</f>
        <v>974</v>
      </c>
    </row>
    <row r="1006" spans="1:3" x14ac:dyDescent="0.3">
      <c r="A1006" s="76" t="s">
        <v>12079</v>
      </c>
      <c r="B1006" s="82" t="s">
        <v>932</v>
      </c>
      <c r="C1006" s="76">
        <f>VLOOKUP(GroupVertices[[#This Row],[Vertex]], Vertices[], MATCH("ID", Vertices[#Headers], 0), FALSE)</f>
        <v>971</v>
      </c>
    </row>
    <row r="1007" spans="1:3" x14ac:dyDescent="0.3">
      <c r="A1007" s="76" t="s">
        <v>12079</v>
      </c>
      <c r="B1007" s="82" t="s">
        <v>1382</v>
      </c>
      <c r="C1007" s="76">
        <f>VLOOKUP(GroupVertices[[#This Row],[Vertex]], Vertices[], MATCH("ID", Vertices[#Headers], 0), FALSE)</f>
        <v>972</v>
      </c>
    </row>
    <row r="1008" spans="1:3" x14ac:dyDescent="0.3">
      <c r="A1008" s="76" t="s">
        <v>12080</v>
      </c>
      <c r="B1008" s="82" t="s">
        <v>931</v>
      </c>
      <c r="C1008" s="76">
        <f>VLOOKUP(GroupVertices[[#This Row],[Vertex]], Vertices[], MATCH("ID", Vertices[#Headers], 0), FALSE)</f>
        <v>969</v>
      </c>
    </row>
    <row r="1009" spans="1:3" x14ac:dyDescent="0.3">
      <c r="A1009" s="76" t="s">
        <v>12080</v>
      </c>
      <c r="B1009" s="82" t="s">
        <v>1381</v>
      </c>
      <c r="C1009" s="76">
        <f>VLOOKUP(GroupVertices[[#This Row],[Vertex]], Vertices[], MATCH("ID", Vertices[#Headers], 0), FALSE)</f>
        <v>970</v>
      </c>
    </row>
    <row r="1010" spans="1:3" x14ac:dyDescent="0.3">
      <c r="A1010" s="76" t="s">
        <v>12081</v>
      </c>
      <c r="B1010" s="82" t="s">
        <v>924</v>
      </c>
      <c r="C1010" s="76">
        <f>VLOOKUP(GroupVertices[[#This Row],[Vertex]], Vertices[], MATCH("ID", Vertices[#Headers], 0), FALSE)</f>
        <v>958</v>
      </c>
    </row>
    <row r="1011" spans="1:3" x14ac:dyDescent="0.3">
      <c r="A1011" s="76" t="s">
        <v>12081</v>
      </c>
      <c r="B1011" s="82" t="s">
        <v>1377</v>
      </c>
      <c r="C1011" s="76">
        <f>VLOOKUP(GroupVertices[[#This Row],[Vertex]], Vertices[], MATCH("ID", Vertices[#Headers], 0), FALSE)</f>
        <v>959</v>
      </c>
    </row>
    <row r="1012" spans="1:3" x14ac:dyDescent="0.3">
      <c r="A1012" s="76" t="s">
        <v>12082</v>
      </c>
      <c r="B1012" s="82" t="s">
        <v>910</v>
      </c>
      <c r="C1012" s="76">
        <f>VLOOKUP(GroupVertices[[#This Row],[Vertex]], Vertices[], MATCH("ID", Vertices[#Headers], 0), FALSE)</f>
        <v>942</v>
      </c>
    </row>
    <row r="1013" spans="1:3" x14ac:dyDescent="0.3">
      <c r="A1013" s="76" t="s">
        <v>12082</v>
      </c>
      <c r="B1013" s="82" t="s">
        <v>1374</v>
      </c>
      <c r="C1013" s="76">
        <f>VLOOKUP(GroupVertices[[#This Row],[Vertex]], Vertices[], MATCH("ID", Vertices[#Headers], 0), FALSE)</f>
        <v>943</v>
      </c>
    </row>
    <row r="1014" spans="1:3" x14ac:dyDescent="0.3">
      <c r="A1014" s="76" t="s">
        <v>12083</v>
      </c>
      <c r="B1014" s="82" t="s">
        <v>908</v>
      </c>
      <c r="C1014" s="76">
        <f>VLOOKUP(GroupVertices[[#This Row],[Vertex]], Vertices[], MATCH("ID", Vertices[#Headers], 0), FALSE)</f>
        <v>940</v>
      </c>
    </row>
    <row r="1015" spans="1:3" x14ac:dyDescent="0.3">
      <c r="A1015" s="76" t="s">
        <v>12083</v>
      </c>
      <c r="B1015" s="82" t="s">
        <v>907</v>
      </c>
      <c r="C1015" s="76">
        <f>VLOOKUP(GroupVertices[[#This Row],[Vertex]], Vertices[], MATCH("ID", Vertices[#Headers], 0), FALSE)</f>
        <v>939</v>
      </c>
    </row>
    <row r="1016" spans="1:3" x14ac:dyDescent="0.3">
      <c r="A1016" s="76" t="s">
        <v>12084</v>
      </c>
      <c r="B1016" s="82" t="s">
        <v>902</v>
      </c>
      <c r="C1016" s="76">
        <f>VLOOKUP(GroupVertices[[#This Row],[Vertex]], Vertices[], MATCH("ID", Vertices[#Headers], 0), FALSE)</f>
        <v>933</v>
      </c>
    </row>
    <row r="1017" spans="1:3" x14ac:dyDescent="0.3">
      <c r="A1017" s="76" t="s">
        <v>12084</v>
      </c>
      <c r="B1017" s="82" t="s">
        <v>1373</v>
      </c>
      <c r="C1017" s="76">
        <f>VLOOKUP(GroupVertices[[#This Row],[Vertex]], Vertices[], MATCH("ID", Vertices[#Headers], 0), FALSE)</f>
        <v>934</v>
      </c>
    </row>
    <row r="1018" spans="1:3" x14ac:dyDescent="0.3">
      <c r="A1018" s="76" t="s">
        <v>12085</v>
      </c>
      <c r="B1018" s="82" t="s">
        <v>900</v>
      </c>
      <c r="C1018" s="76">
        <f>VLOOKUP(GroupVertices[[#This Row],[Vertex]], Vertices[], MATCH("ID", Vertices[#Headers], 0), FALSE)</f>
        <v>930</v>
      </c>
    </row>
    <row r="1019" spans="1:3" x14ac:dyDescent="0.3">
      <c r="A1019" s="76" t="s">
        <v>12085</v>
      </c>
      <c r="B1019" s="82" t="s">
        <v>1372</v>
      </c>
      <c r="C1019" s="76">
        <f>VLOOKUP(GroupVertices[[#This Row],[Vertex]], Vertices[], MATCH("ID", Vertices[#Headers], 0), FALSE)</f>
        <v>931</v>
      </c>
    </row>
    <row r="1020" spans="1:3" x14ac:dyDescent="0.3">
      <c r="A1020" s="76" t="s">
        <v>12086</v>
      </c>
      <c r="B1020" s="82" t="s">
        <v>899</v>
      </c>
      <c r="C1020" s="76">
        <f>VLOOKUP(GroupVertices[[#This Row],[Vertex]], Vertices[], MATCH("ID", Vertices[#Headers], 0), FALSE)</f>
        <v>928</v>
      </c>
    </row>
    <row r="1021" spans="1:3" x14ac:dyDescent="0.3">
      <c r="A1021" s="76" t="s">
        <v>12086</v>
      </c>
      <c r="B1021" s="82" t="s">
        <v>1371</v>
      </c>
      <c r="C1021" s="76">
        <f>VLOOKUP(GroupVertices[[#This Row],[Vertex]], Vertices[], MATCH("ID", Vertices[#Headers], 0), FALSE)</f>
        <v>929</v>
      </c>
    </row>
    <row r="1022" spans="1:3" x14ac:dyDescent="0.3">
      <c r="A1022" s="76" t="s">
        <v>12087</v>
      </c>
      <c r="B1022" s="82" t="s">
        <v>898</v>
      </c>
      <c r="C1022" s="76">
        <f>VLOOKUP(GroupVertices[[#This Row],[Vertex]], Vertices[], MATCH("ID", Vertices[#Headers], 0), FALSE)</f>
        <v>926</v>
      </c>
    </row>
    <row r="1023" spans="1:3" x14ac:dyDescent="0.3">
      <c r="A1023" s="76" t="s">
        <v>12087</v>
      </c>
      <c r="B1023" s="82" t="s">
        <v>1370</v>
      </c>
      <c r="C1023" s="76">
        <f>VLOOKUP(GroupVertices[[#This Row],[Vertex]], Vertices[], MATCH("ID", Vertices[#Headers], 0), FALSE)</f>
        <v>927</v>
      </c>
    </row>
    <row r="1024" spans="1:3" x14ac:dyDescent="0.3">
      <c r="A1024" s="76" t="s">
        <v>12088</v>
      </c>
      <c r="B1024" s="82" t="s">
        <v>860</v>
      </c>
      <c r="C1024" s="76">
        <f>VLOOKUP(GroupVertices[[#This Row],[Vertex]], Vertices[], MATCH("ID", Vertices[#Headers], 0), FALSE)</f>
        <v>883</v>
      </c>
    </row>
    <row r="1025" spans="1:3" x14ac:dyDescent="0.3">
      <c r="A1025" s="76" t="s">
        <v>12088</v>
      </c>
      <c r="B1025" s="82" t="s">
        <v>1365</v>
      </c>
      <c r="C1025" s="76">
        <f>VLOOKUP(GroupVertices[[#This Row],[Vertex]], Vertices[], MATCH("ID", Vertices[#Headers], 0), FALSE)</f>
        <v>884</v>
      </c>
    </row>
    <row r="1026" spans="1:3" x14ac:dyDescent="0.3">
      <c r="A1026" s="76" t="s">
        <v>12089</v>
      </c>
      <c r="B1026" s="82" t="s">
        <v>1120</v>
      </c>
      <c r="C1026" s="76">
        <f>VLOOKUP(GroupVertices[[#This Row],[Vertex]], Vertices[], MATCH("ID", Vertices[#Headers], 0), FALSE)</f>
        <v>881</v>
      </c>
    </row>
    <row r="1027" spans="1:3" x14ac:dyDescent="0.3">
      <c r="A1027" s="76" t="s">
        <v>12089</v>
      </c>
      <c r="B1027" s="82" t="s">
        <v>858</v>
      </c>
      <c r="C1027" s="76">
        <f>VLOOKUP(GroupVertices[[#This Row],[Vertex]], Vertices[], MATCH("ID", Vertices[#Headers], 0), FALSE)</f>
        <v>880</v>
      </c>
    </row>
    <row r="1028" spans="1:3" x14ac:dyDescent="0.3">
      <c r="A1028" s="76" t="s">
        <v>12090</v>
      </c>
      <c r="B1028" s="82" t="s">
        <v>841</v>
      </c>
      <c r="C1028" s="76">
        <f>VLOOKUP(GroupVertices[[#This Row],[Vertex]], Vertices[], MATCH("ID", Vertices[#Headers], 0), FALSE)</f>
        <v>861</v>
      </c>
    </row>
    <row r="1029" spans="1:3" x14ac:dyDescent="0.3">
      <c r="A1029" s="76" t="s">
        <v>12090</v>
      </c>
      <c r="B1029" s="82" t="s">
        <v>1363</v>
      </c>
      <c r="C1029" s="76">
        <f>VLOOKUP(GroupVertices[[#This Row],[Vertex]], Vertices[], MATCH("ID", Vertices[#Headers], 0), FALSE)</f>
        <v>862</v>
      </c>
    </row>
    <row r="1030" spans="1:3" x14ac:dyDescent="0.3">
      <c r="A1030" s="76" t="s">
        <v>12091</v>
      </c>
      <c r="B1030" s="82" t="s">
        <v>837</v>
      </c>
      <c r="C1030" s="76">
        <f>VLOOKUP(GroupVertices[[#This Row],[Vertex]], Vertices[], MATCH("ID", Vertices[#Headers], 0), FALSE)</f>
        <v>853</v>
      </c>
    </row>
    <row r="1031" spans="1:3" x14ac:dyDescent="0.3">
      <c r="A1031" s="76" t="s">
        <v>12091</v>
      </c>
      <c r="B1031" s="82" t="s">
        <v>1359</v>
      </c>
      <c r="C1031" s="76">
        <f>VLOOKUP(GroupVertices[[#This Row],[Vertex]], Vertices[], MATCH("ID", Vertices[#Headers], 0), FALSE)</f>
        <v>854</v>
      </c>
    </row>
    <row r="1032" spans="1:3" x14ac:dyDescent="0.3">
      <c r="A1032" s="76" t="s">
        <v>12092</v>
      </c>
      <c r="B1032" s="82" t="s">
        <v>836</v>
      </c>
      <c r="C1032" s="76">
        <f>VLOOKUP(GroupVertices[[#This Row],[Vertex]], Vertices[], MATCH("ID", Vertices[#Headers], 0), FALSE)</f>
        <v>852</v>
      </c>
    </row>
    <row r="1033" spans="1:3" x14ac:dyDescent="0.3">
      <c r="A1033" s="76" t="s">
        <v>12092</v>
      </c>
      <c r="B1033" s="82" t="s">
        <v>835</v>
      </c>
      <c r="C1033" s="76">
        <f>VLOOKUP(GroupVertices[[#This Row],[Vertex]], Vertices[], MATCH("ID", Vertices[#Headers], 0), FALSE)</f>
        <v>851</v>
      </c>
    </row>
    <row r="1034" spans="1:3" x14ac:dyDescent="0.3">
      <c r="A1034" s="76" t="s">
        <v>12093</v>
      </c>
      <c r="B1034" s="82" t="s">
        <v>827</v>
      </c>
      <c r="C1034" s="76">
        <f>VLOOKUP(GroupVertices[[#This Row],[Vertex]], Vertices[], MATCH("ID", Vertices[#Headers], 0), FALSE)</f>
        <v>842</v>
      </c>
    </row>
    <row r="1035" spans="1:3" x14ac:dyDescent="0.3">
      <c r="A1035" s="76" t="s">
        <v>12093</v>
      </c>
      <c r="B1035" s="82" t="s">
        <v>1358</v>
      </c>
      <c r="C1035" s="76">
        <f>VLOOKUP(GroupVertices[[#This Row],[Vertex]], Vertices[], MATCH("ID", Vertices[#Headers], 0), FALSE)</f>
        <v>843</v>
      </c>
    </row>
    <row r="1036" spans="1:3" x14ac:dyDescent="0.3">
      <c r="A1036" s="76" t="s">
        <v>12094</v>
      </c>
      <c r="B1036" s="82" t="s">
        <v>809</v>
      </c>
      <c r="C1036" s="76">
        <f>VLOOKUP(GroupVertices[[#This Row],[Vertex]], Vertices[], MATCH("ID", Vertices[#Headers], 0), FALSE)</f>
        <v>821</v>
      </c>
    </row>
    <row r="1037" spans="1:3" x14ac:dyDescent="0.3">
      <c r="A1037" s="76" t="s">
        <v>12094</v>
      </c>
      <c r="B1037" s="82" t="s">
        <v>1355</v>
      </c>
      <c r="C1037" s="76">
        <f>VLOOKUP(GroupVertices[[#This Row],[Vertex]], Vertices[], MATCH("ID", Vertices[#Headers], 0), FALSE)</f>
        <v>822</v>
      </c>
    </row>
    <row r="1038" spans="1:3" x14ac:dyDescent="0.3">
      <c r="A1038" s="76" t="s">
        <v>12095</v>
      </c>
      <c r="B1038" s="82" t="s">
        <v>807</v>
      </c>
      <c r="C1038" s="76">
        <f>VLOOKUP(GroupVertices[[#This Row],[Vertex]], Vertices[], MATCH("ID", Vertices[#Headers], 0), FALSE)</f>
        <v>819</v>
      </c>
    </row>
    <row r="1039" spans="1:3" x14ac:dyDescent="0.3">
      <c r="A1039" s="76" t="s">
        <v>12095</v>
      </c>
      <c r="B1039" s="82" t="s">
        <v>806</v>
      </c>
      <c r="C1039" s="76">
        <f>VLOOKUP(GroupVertices[[#This Row],[Vertex]], Vertices[], MATCH("ID", Vertices[#Headers], 0), FALSE)</f>
        <v>818</v>
      </c>
    </row>
    <row r="1040" spans="1:3" x14ac:dyDescent="0.3">
      <c r="A1040" s="76" t="s">
        <v>12096</v>
      </c>
      <c r="B1040" s="82" t="s">
        <v>799</v>
      </c>
      <c r="C1040" s="76">
        <f>VLOOKUP(GroupVertices[[#This Row],[Vertex]], Vertices[], MATCH("ID", Vertices[#Headers], 0), FALSE)</f>
        <v>807</v>
      </c>
    </row>
    <row r="1041" spans="1:3" x14ac:dyDescent="0.3">
      <c r="A1041" s="76" t="s">
        <v>12096</v>
      </c>
      <c r="B1041" s="82" t="s">
        <v>1351</v>
      </c>
      <c r="C1041" s="76">
        <f>VLOOKUP(GroupVertices[[#This Row],[Vertex]], Vertices[], MATCH("ID", Vertices[#Headers], 0), FALSE)</f>
        <v>808</v>
      </c>
    </row>
    <row r="1042" spans="1:3" x14ac:dyDescent="0.3">
      <c r="A1042" s="76" t="s">
        <v>12097</v>
      </c>
      <c r="B1042" s="82" t="s">
        <v>786</v>
      </c>
      <c r="C1042" s="76">
        <f>VLOOKUP(GroupVertices[[#This Row],[Vertex]], Vertices[], MATCH("ID", Vertices[#Headers], 0), FALSE)</f>
        <v>788</v>
      </c>
    </row>
    <row r="1043" spans="1:3" x14ac:dyDescent="0.3">
      <c r="A1043" s="76" t="s">
        <v>12097</v>
      </c>
      <c r="B1043" s="82" t="s">
        <v>1345</v>
      </c>
      <c r="C1043" s="76">
        <f>VLOOKUP(GroupVertices[[#This Row],[Vertex]], Vertices[], MATCH("ID", Vertices[#Headers], 0), FALSE)</f>
        <v>789</v>
      </c>
    </row>
    <row r="1044" spans="1:3" x14ac:dyDescent="0.3">
      <c r="A1044" s="76" t="s">
        <v>12098</v>
      </c>
      <c r="B1044" s="82" t="s">
        <v>772</v>
      </c>
      <c r="C1044" s="76">
        <f>VLOOKUP(GroupVertices[[#This Row],[Vertex]], Vertices[], MATCH("ID", Vertices[#Headers], 0), FALSE)</f>
        <v>764</v>
      </c>
    </row>
    <row r="1045" spans="1:3" x14ac:dyDescent="0.3">
      <c r="A1045" s="76" t="s">
        <v>12098</v>
      </c>
      <c r="B1045" s="82" t="s">
        <v>1335</v>
      </c>
      <c r="C1045" s="76">
        <f>VLOOKUP(GroupVertices[[#This Row],[Vertex]], Vertices[], MATCH("ID", Vertices[#Headers], 0), FALSE)</f>
        <v>765</v>
      </c>
    </row>
    <row r="1046" spans="1:3" x14ac:dyDescent="0.3">
      <c r="A1046" s="76" t="s">
        <v>12099</v>
      </c>
      <c r="B1046" s="82" t="s">
        <v>768</v>
      </c>
      <c r="C1046" s="76">
        <f>VLOOKUP(GroupVertices[[#This Row],[Vertex]], Vertices[], MATCH("ID", Vertices[#Headers], 0), FALSE)</f>
        <v>760</v>
      </c>
    </row>
    <row r="1047" spans="1:3" x14ac:dyDescent="0.3">
      <c r="A1047" s="76" t="s">
        <v>12099</v>
      </c>
      <c r="B1047" s="82" t="s">
        <v>767</v>
      </c>
      <c r="C1047" s="76">
        <f>VLOOKUP(GroupVertices[[#This Row],[Vertex]], Vertices[], MATCH("ID", Vertices[#Headers], 0), FALSE)</f>
        <v>759</v>
      </c>
    </row>
    <row r="1048" spans="1:3" x14ac:dyDescent="0.3">
      <c r="A1048" s="76" t="s">
        <v>12100</v>
      </c>
      <c r="B1048" s="82" t="s">
        <v>765</v>
      </c>
      <c r="C1048" s="76">
        <f>VLOOKUP(GroupVertices[[#This Row],[Vertex]], Vertices[], MATCH("ID", Vertices[#Headers], 0), FALSE)</f>
        <v>756</v>
      </c>
    </row>
    <row r="1049" spans="1:3" x14ac:dyDescent="0.3">
      <c r="A1049" s="76" t="s">
        <v>12100</v>
      </c>
      <c r="B1049" s="82" t="s">
        <v>1334</v>
      </c>
      <c r="C1049" s="76">
        <f>VLOOKUP(GroupVertices[[#This Row],[Vertex]], Vertices[], MATCH("ID", Vertices[#Headers], 0), FALSE)</f>
        <v>757</v>
      </c>
    </row>
    <row r="1050" spans="1:3" x14ac:dyDescent="0.3">
      <c r="A1050" s="76" t="s">
        <v>12101</v>
      </c>
      <c r="B1050" s="82" t="s">
        <v>758</v>
      </c>
      <c r="C1050" s="76">
        <f>VLOOKUP(GroupVertices[[#This Row],[Vertex]], Vertices[], MATCH("ID", Vertices[#Headers], 0), FALSE)</f>
        <v>747</v>
      </c>
    </row>
    <row r="1051" spans="1:3" x14ac:dyDescent="0.3">
      <c r="A1051" s="76" t="s">
        <v>12101</v>
      </c>
      <c r="B1051" s="82" t="s">
        <v>1332</v>
      </c>
      <c r="C1051" s="76">
        <f>VLOOKUP(GroupVertices[[#This Row],[Vertex]], Vertices[], MATCH("ID", Vertices[#Headers], 0), FALSE)</f>
        <v>748</v>
      </c>
    </row>
    <row r="1052" spans="1:3" x14ac:dyDescent="0.3">
      <c r="A1052" s="76" t="s">
        <v>12102</v>
      </c>
      <c r="B1052" s="82" t="s">
        <v>757</v>
      </c>
      <c r="C1052" s="76">
        <f>VLOOKUP(GroupVertices[[#This Row],[Vertex]], Vertices[], MATCH("ID", Vertices[#Headers], 0), FALSE)</f>
        <v>746</v>
      </c>
    </row>
    <row r="1053" spans="1:3" x14ac:dyDescent="0.3">
      <c r="A1053" s="76" t="s">
        <v>12102</v>
      </c>
      <c r="B1053" s="82" t="s">
        <v>756</v>
      </c>
      <c r="C1053" s="76">
        <f>VLOOKUP(GroupVertices[[#This Row],[Vertex]], Vertices[], MATCH("ID", Vertices[#Headers], 0), FALSE)</f>
        <v>745</v>
      </c>
    </row>
    <row r="1054" spans="1:3" x14ac:dyDescent="0.3">
      <c r="A1054" s="76" t="s">
        <v>12103</v>
      </c>
      <c r="B1054" s="82" t="s">
        <v>746</v>
      </c>
      <c r="C1054" s="76">
        <f>VLOOKUP(GroupVertices[[#This Row],[Vertex]], Vertices[], MATCH("ID", Vertices[#Headers], 0), FALSE)</f>
        <v>731</v>
      </c>
    </row>
    <row r="1055" spans="1:3" x14ac:dyDescent="0.3">
      <c r="A1055" s="76" t="s">
        <v>12103</v>
      </c>
      <c r="B1055" s="82" t="s">
        <v>1328</v>
      </c>
      <c r="C1055" s="76">
        <f>VLOOKUP(GroupVertices[[#This Row],[Vertex]], Vertices[], MATCH("ID", Vertices[#Headers], 0), FALSE)</f>
        <v>732</v>
      </c>
    </row>
    <row r="1056" spans="1:3" x14ac:dyDescent="0.3">
      <c r="A1056" s="76" t="s">
        <v>12104</v>
      </c>
      <c r="B1056" s="82" t="s">
        <v>736</v>
      </c>
      <c r="C1056" s="76">
        <f>VLOOKUP(GroupVertices[[#This Row],[Vertex]], Vertices[], MATCH("ID", Vertices[#Headers], 0), FALSE)</f>
        <v>720</v>
      </c>
    </row>
    <row r="1057" spans="1:3" x14ac:dyDescent="0.3">
      <c r="A1057" s="76" t="s">
        <v>12104</v>
      </c>
      <c r="B1057" s="82" t="s">
        <v>1327</v>
      </c>
      <c r="C1057" s="76">
        <f>VLOOKUP(GroupVertices[[#This Row],[Vertex]], Vertices[], MATCH("ID", Vertices[#Headers], 0), FALSE)</f>
        <v>721</v>
      </c>
    </row>
    <row r="1058" spans="1:3" x14ac:dyDescent="0.3">
      <c r="A1058" s="76" t="s">
        <v>12105</v>
      </c>
      <c r="B1058" s="82" t="s">
        <v>734</v>
      </c>
      <c r="C1058" s="76">
        <f>VLOOKUP(GroupVertices[[#This Row],[Vertex]], Vertices[], MATCH("ID", Vertices[#Headers], 0), FALSE)</f>
        <v>717</v>
      </c>
    </row>
    <row r="1059" spans="1:3" x14ac:dyDescent="0.3">
      <c r="A1059" s="76" t="s">
        <v>12105</v>
      </c>
      <c r="B1059" s="82" t="s">
        <v>1326</v>
      </c>
      <c r="C1059" s="76">
        <f>VLOOKUP(GroupVertices[[#This Row],[Vertex]], Vertices[], MATCH("ID", Vertices[#Headers], 0), FALSE)</f>
        <v>718</v>
      </c>
    </row>
    <row r="1060" spans="1:3" x14ac:dyDescent="0.3">
      <c r="A1060" s="76" t="s">
        <v>12106</v>
      </c>
      <c r="B1060" s="82" t="s">
        <v>728</v>
      </c>
      <c r="C1060" s="76">
        <f>VLOOKUP(GroupVertices[[#This Row],[Vertex]], Vertices[], MATCH("ID", Vertices[#Headers], 0), FALSE)</f>
        <v>710</v>
      </c>
    </row>
    <row r="1061" spans="1:3" x14ac:dyDescent="0.3">
      <c r="A1061" s="76" t="s">
        <v>12106</v>
      </c>
      <c r="B1061" s="82" t="s">
        <v>1325</v>
      </c>
      <c r="C1061" s="76">
        <f>VLOOKUP(GroupVertices[[#This Row],[Vertex]], Vertices[], MATCH("ID", Vertices[#Headers], 0), FALSE)</f>
        <v>711</v>
      </c>
    </row>
    <row r="1062" spans="1:3" x14ac:dyDescent="0.3">
      <c r="A1062" s="76" t="s">
        <v>12107</v>
      </c>
      <c r="B1062" s="82" t="s">
        <v>725</v>
      </c>
      <c r="C1062" s="76">
        <f>VLOOKUP(GroupVertices[[#This Row],[Vertex]], Vertices[], MATCH("ID", Vertices[#Headers], 0), FALSE)</f>
        <v>706</v>
      </c>
    </row>
    <row r="1063" spans="1:3" x14ac:dyDescent="0.3">
      <c r="A1063" s="76" t="s">
        <v>12107</v>
      </c>
      <c r="B1063" s="82" t="s">
        <v>1324</v>
      </c>
      <c r="C1063" s="76">
        <f>VLOOKUP(GroupVertices[[#This Row],[Vertex]], Vertices[], MATCH("ID", Vertices[#Headers], 0), FALSE)</f>
        <v>707</v>
      </c>
    </row>
    <row r="1064" spans="1:3" x14ac:dyDescent="0.3">
      <c r="A1064" s="76" t="s">
        <v>12108</v>
      </c>
      <c r="B1064" s="82" t="s">
        <v>714</v>
      </c>
      <c r="C1064" s="76">
        <f>VLOOKUP(GroupVertices[[#This Row],[Vertex]], Vertices[], MATCH("ID", Vertices[#Headers], 0), FALSE)</f>
        <v>694</v>
      </c>
    </row>
    <row r="1065" spans="1:3" x14ac:dyDescent="0.3">
      <c r="A1065" s="76" t="s">
        <v>12108</v>
      </c>
      <c r="B1065" s="82" t="s">
        <v>713</v>
      </c>
      <c r="C1065" s="76">
        <f>VLOOKUP(GroupVertices[[#This Row],[Vertex]], Vertices[], MATCH("ID", Vertices[#Headers], 0), FALSE)</f>
        <v>693</v>
      </c>
    </row>
    <row r="1066" spans="1:3" x14ac:dyDescent="0.3">
      <c r="A1066" s="76" t="s">
        <v>12109</v>
      </c>
      <c r="B1066" s="82" t="s">
        <v>712</v>
      </c>
      <c r="C1066" s="76">
        <f>VLOOKUP(GroupVertices[[#This Row],[Vertex]], Vertices[], MATCH("ID", Vertices[#Headers], 0), FALSE)</f>
        <v>691</v>
      </c>
    </row>
    <row r="1067" spans="1:3" x14ac:dyDescent="0.3">
      <c r="A1067" s="76" t="s">
        <v>12109</v>
      </c>
      <c r="B1067" s="82" t="s">
        <v>1322</v>
      </c>
      <c r="C1067" s="76">
        <f>VLOOKUP(GroupVertices[[#This Row],[Vertex]], Vertices[], MATCH("ID", Vertices[#Headers], 0), FALSE)</f>
        <v>692</v>
      </c>
    </row>
    <row r="1068" spans="1:3" x14ac:dyDescent="0.3">
      <c r="A1068" s="76" t="s">
        <v>12110</v>
      </c>
      <c r="B1068" s="82" t="s">
        <v>708</v>
      </c>
      <c r="C1068" s="76">
        <f>VLOOKUP(GroupVertices[[#This Row],[Vertex]], Vertices[], MATCH("ID", Vertices[#Headers], 0), FALSE)</f>
        <v>686</v>
      </c>
    </row>
    <row r="1069" spans="1:3" x14ac:dyDescent="0.3">
      <c r="A1069" s="76" t="s">
        <v>12110</v>
      </c>
      <c r="B1069" s="82" t="s">
        <v>1321</v>
      </c>
      <c r="C1069" s="76">
        <f>VLOOKUP(GroupVertices[[#This Row],[Vertex]], Vertices[], MATCH("ID", Vertices[#Headers], 0), FALSE)</f>
        <v>687</v>
      </c>
    </row>
    <row r="1070" spans="1:3" x14ac:dyDescent="0.3">
      <c r="A1070" s="76" t="s">
        <v>12111</v>
      </c>
      <c r="B1070" s="82" t="s">
        <v>702</v>
      </c>
      <c r="C1070" s="76">
        <f>VLOOKUP(GroupVertices[[#This Row],[Vertex]], Vertices[], MATCH("ID", Vertices[#Headers], 0), FALSE)</f>
        <v>679</v>
      </c>
    </row>
    <row r="1071" spans="1:3" x14ac:dyDescent="0.3">
      <c r="A1071" s="76" t="s">
        <v>12111</v>
      </c>
      <c r="B1071" s="82" t="s">
        <v>1320</v>
      </c>
      <c r="C1071" s="76">
        <f>VLOOKUP(GroupVertices[[#This Row],[Vertex]], Vertices[], MATCH("ID", Vertices[#Headers], 0), FALSE)</f>
        <v>680</v>
      </c>
    </row>
    <row r="1072" spans="1:3" x14ac:dyDescent="0.3">
      <c r="A1072" s="76" t="s">
        <v>12112</v>
      </c>
      <c r="B1072" s="82" t="s">
        <v>693</v>
      </c>
      <c r="C1072" s="76">
        <f>VLOOKUP(GroupVertices[[#This Row],[Vertex]], Vertices[], MATCH("ID", Vertices[#Headers], 0), FALSE)</f>
        <v>668</v>
      </c>
    </row>
    <row r="1073" spans="1:3" x14ac:dyDescent="0.3">
      <c r="A1073" s="76" t="s">
        <v>12112</v>
      </c>
      <c r="B1073" s="82" t="s">
        <v>692</v>
      </c>
      <c r="C1073" s="76">
        <f>VLOOKUP(GroupVertices[[#This Row],[Vertex]], Vertices[], MATCH("ID", Vertices[#Headers], 0), FALSE)</f>
        <v>667</v>
      </c>
    </row>
    <row r="1074" spans="1:3" x14ac:dyDescent="0.3">
      <c r="A1074" s="76" t="s">
        <v>12113</v>
      </c>
      <c r="B1074" s="82" t="s">
        <v>691</v>
      </c>
      <c r="C1074" s="76">
        <f>VLOOKUP(GroupVertices[[#This Row],[Vertex]], Vertices[], MATCH("ID", Vertices[#Headers], 0), FALSE)</f>
        <v>665</v>
      </c>
    </row>
    <row r="1075" spans="1:3" x14ac:dyDescent="0.3">
      <c r="A1075" s="76" t="s">
        <v>12113</v>
      </c>
      <c r="B1075" s="82" t="s">
        <v>1317</v>
      </c>
      <c r="C1075" s="76">
        <f>VLOOKUP(GroupVertices[[#This Row],[Vertex]], Vertices[], MATCH("ID", Vertices[#Headers], 0), FALSE)</f>
        <v>666</v>
      </c>
    </row>
    <row r="1076" spans="1:3" x14ac:dyDescent="0.3">
      <c r="A1076" s="76" t="s">
        <v>12114</v>
      </c>
      <c r="B1076" s="82" t="s">
        <v>686</v>
      </c>
      <c r="C1076" s="76">
        <f>VLOOKUP(GroupVertices[[#This Row],[Vertex]], Vertices[], MATCH("ID", Vertices[#Headers], 0), FALSE)</f>
        <v>658</v>
      </c>
    </row>
    <row r="1077" spans="1:3" x14ac:dyDescent="0.3">
      <c r="A1077" s="76" t="s">
        <v>12114</v>
      </c>
      <c r="B1077" s="82" t="s">
        <v>1315</v>
      </c>
      <c r="C1077" s="76">
        <f>VLOOKUP(GroupVertices[[#This Row],[Vertex]], Vertices[], MATCH("ID", Vertices[#Headers], 0), FALSE)</f>
        <v>659</v>
      </c>
    </row>
    <row r="1078" spans="1:3" x14ac:dyDescent="0.3">
      <c r="A1078" s="76" t="s">
        <v>12115</v>
      </c>
      <c r="B1078" s="82" t="s">
        <v>678</v>
      </c>
      <c r="C1078" s="76">
        <f>VLOOKUP(GroupVertices[[#This Row],[Vertex]], Vertices[], MATCH("ID", Vertices[#Headers], 0), FALSE)</f>
        <v>649</v>
      </c>
    </row>
    <row r="1079" spans="1:3" x14ac:dyDescent="0.3">
      <c r="A1079" s="76" t="s">
        <v>12115</v>
      </c>
      <c r="B1079" s="82" t="s">
        <v>1314</v>
      </c>
      <c r="C1079" s="76">
        <f>VLOOKUP(GroupVertices[[#This Row],[Vertex]], Vertices[], MATCH("ID", Vertices[#Headers], 0), FALSE)</f>
        <v>650</v>
      </c>
    </row>
    <row r="1080" spans="1:3" x14ac:dyDescent="0.3">
      <c r="A1080" s="76" t="s">
        <v>12116</v>
      </c>
      <c r="B1080" s="82" t="s">
        <v>674</v>
      </c>
      <c r="C1080" s="76">
        <f>VLOOKUP(GroupVertices[[#This Row],[Vertex]], Vertices[], MATCH("ID", Vertices[#Headers], 0), FALSE)</f>
        <v>644</v>
      </c>
    </row>
    <row r="1081" spans="1:3" x14ac:dyDescent="0.3">
      <c r="A1081" s="76" t="s">
        <v>12116</v>
      </c>
      <c r="B1081" s="82" t="s">
        <v>673</v>
      </c>
      <c r="C1081" s="76">
        <f>VLOOKUP(GroupVertices[[#This Row],[Vertex]], Vertices[], MATCH("ID", Vertices[#Headers], 0), FALSE)</f>
        <v>643</v>
      </c>
    </row>
    <row r="1082" spans="1:3" x14ac:dyDescent="0.3">
      <c r="A1082" s="76" t="s">
        <v>12117</v>
      </c>
      <c r="B1082" s="82" t="s">
        <v>669</v>
      </c>
      <c r="C1082" s="76">
        <f>VLOOKUP(GroupVertices[[#This Row],[Vertex]], Vertices[], MATCH("ID", Vertices[#Headers], 0), FALSE)</f>
        <v>638</v>
      </c>
    </row>
    <row r="1083" spans="1:3" x14ac:dyDescent="0.3">
      <c r="A1083" s="76" t="s">
        <v>12117</v>
      </c>
      <c r="B1083" s="82" t="s">
        <v>1313</v>
      </c>
      <c r="C1083" s="76">
        <f>VLOOKUP(GroupVertices[[#This Row],[Vertex]], Vertices[], MATCH("ID", Vertices[#Headers], 0), FALSE)</f>
        <v>639</v>
      </c>
    </row>
    <row r="1084" spans="1:3" x14ac:dyDescent="0.3">
      <c r="A1084" s="76" t="s">
        <v>12118</v>
      </c>
      <c r="B1084" s="82" t="s">
        <v>667</v>
      </c>
      <c r="C1084" s="76">
        <f>VLOOKUP(GroupVertices[[#This Row],[Vertex]], Vertices[], MATCH("ID", Vertices[#Headers], 0), FALSE)</f>
        <v>635</v>
      </c>
    </row>
    <row r="1085" spans="1:3" x14ac:dyDescent="0.3">
      <c r="A1085" s="76" t="s">
        <v>12118</v>
      </c>
      <c r="B1085" s="82" t="s">
        <v>1312</v>
      </c>
      <c r="C1085" s="76">
        <f>VLOOKUP(GroupVertices[[#This Row],[Vertex]], Vertices[], MATCH("ID", Vertices[#Headers], 0), FALSE)</f>
        <v>636</v>
      </c>
    </row>
    <row r="1086" spans="1:3" x14ac:dyDescent="0.3">
      <c r="A1086" s="76" t="s">
        <v>12119</v>
      </c>
      <c r="B1086" s="82" t="s">
        <v>660</v>
      </c>
      <c r="C1086" s="76">
        <f>VLOOKUP(GroupVertices[[#This Row],[Vertex]], Vertices[], MATCH("ID", Vertices[#Headers], 0), FALSE)</f>
        <v>627</v>
      </c>
    </row>
    <row r="1087" spans="1:3" x14ac:dyDescent="0.3">
      <c r="A1087" s="76" t="s">
        <v>12119</v>
      </c>
      <c r="B1087" s="82" t="s">
        <v>1311</v>
      </c>
      <c r="C1087" s="76">
        <f>VLOOKUP(GroupVertices[[#This Row],[Vertex]], Vertices[], MATCH("ID", Vertices[#Headers], 0), FALSE)</f>
        <v>628</v>
      </c>
    </row>
    <row r="1088" spans="1:3" x14ac:dyDescent="0.3">
      <c r="A1088" s="76" t="s">
        <v>12120</v>
      </c>
      <c r="B1088" s="82" t="s">
        <v>639</v>
      </c>
      <c r="C1088" s="76">
        <f>VLOOKUP(GroupVertices[[#This Row],[Vertex]], Vertices[], MATCH("ID", Vertices[#Headers], 0), FALSE)</f>
        <v>604</v>
      </c>
    </row>
    <row r="1089" spans="1:3" x14ac:dyDescent="0.3">
      <c r="A1089" s="76" t="s">
        <v>12120</v>
      </c>
      <c r="B1089" s="82" t="s">
        <v>1310</v>
      </c>
      <c r="C1089" s="76">
        <f>VLOOKUP(GroupVertices[[#This Row],[Vertex]], Vertices[], MATCH("ID", Vertices[#Headers], 0), FALSE)</f>
        <v>605</v>
      </c>
    </row>
    <row r="1090" spans="1:3" x14ac:dyDescent="0.3">
      <c r="A1090" s="76" t="s">
        <v>12121</v>
      </c>
      <c r="B1090" s="82" t="s">
        <v>625</v>
      </c>
      <c r="C1090" s="76">
        <f>VLOOKUP(GroupVertices[[#This Row],[Vertex]], Vertices[], MATCH("ID", Vertices[#Headers], 0), FALSE)</f>
        <v>590</v>
      </c>
    </row>
    <row r="1091" spans="1:3" x14ac:dyDescent="0.3">
      <c r="A1091" s="76" t="s">
        <v>12121</v>
      </c>
      <c r="B1091" s="82" t="s">
        <v>1309</v>
      </c>
      <c r="C1091" s="76">
        <f>VLOOKUP(GroupVertices[[#This Row],[Vertex]], Vertices[], MATCH("ID", Vertices[#Headers], 0), FALSE)</f>
        <v>591</v>
      </c>
    </row>
    <row r="1092" spans="1:3" x14ac:dyDescent="0.3">
      <c r="A1092" s="76" t="s">
        <v>12122</v>
      </c>
      <c r="B1092" s="82" t="s">
        <v>613</v>
      </c>
      <c r="C1092" s="76">
        <f>VLOOKUP(GroupVertices[[#This Row],[Vertex]], Vertices[], MATCH("ID", Vertices[#Headers], 0), FALSE)</f>
        <v>568</v>
      </c>
    </row>
    <row r="1093" spans="1:3" x14ac:dyDescent="0.3">
      <c r="A1093" s="76" t="s">
        <v>12122</v>
      </c>
      <c r="B1093" s="82" t="s">
        <v>1299</v>
      </c>
      <c r="C1093" s="76">
        <f>VLOOKUP(GroupVertices[[#This Row],[Vertex]], Vertices[], MATCH("ID", Vertices[#Headers], 0), FALSE)</f>
        <v>569</v>
      </c>
    </row>
    <row r="1094" spans="1:3" x14ac:dyDescent="0.3">
      <c r="A1094" s="76" t="s">
        <v>12123</v>
      </c>
      <c r="B1094" s="82" t="s">
        <v>612</v>
      </c>
      <c r="C1094" s="76">
        <f>VLOOKUP(GroupVertices[[#This Row],[Vertex]], Vertices[], MATCH("ID", Vertices[#Headers], 0), FALSE)</f>
        <v>566</v>
      </c>
    </row>
    <row r="1095" spans="1:3" x14ac:dyDescent="0.3">
      <c r="A1095" s="76" t="s">
        <v>12123</v>
      </c>
      <c r="B1095" s="82" t="s">
        <v>1298</v>
      </c>
      <c r="C1095" s="76">
        <f>VLOOKUP(GroupVertices[[#This Row],[Vertex]], Vertices[], MATCH("ID", Vertices[#Headers], 0), FALSE)</f>
        <v>567</v>
      </c>
    </row>
    <row r="1096" spans="1:3" x14ac:dyDescent="0.3">
      <c r="A1096" s="76" t="s">
        <v>12124</v>
      </c>
      <c r="B1096" s="82" t="s">
        <v>606</v>
      </c>
      <c r="C1096" s="76">
        <f>VLOOKUP(GroupVertices[[#This Row],[Vertex]], Vertices[], MATCH("ID", Vertices[#Headers], 0), FALSE)</f>
        <v>559</v>
      </c>
    </row>
    <row r="1097" spans="1:3" x14ac:dyDescent="0.3">
      <c r="A1097" s="76" t="s">
        <v>12124</v>
      </c>
      <c r="B1097" s="82" t="s">
        <v>1297</v>
      </c>
      <c r="C1097" s="76">
        <f>VLOOKUP(GroupVertices[[#This Row],[Vertex]], Vertices[], MATCH("ID", Vertices[#Headers], 0), FALSE)</f>
        <v>560</v>
      </c>
    </row>
    <row r="1098" spans="1:3" x14ac:dyDescent="0.3">
      <c r="A1098" s="76" t="s">
        <v>12125</v>
      </c>
      <c r="B1098" s="82" t="s">
        <v>592</v>
      </c>
      <c r="C1098" s="76">
        <f>VLOOKUP(GroupVertices[[#This Row],[Vertex]], Vertices[], MATCH("ID", Vertices[#Headers], 0), FALSE)</f>
        <v>543</v>
      </c>
    </row>
    <row r="1099" spans="1:3" x14ac:dyDescent="0.3">
      <c r="A1099" s="76" t="s">
        <v>12125</v>
      </c>
      <c r="B1099" s="82" t="s">
        <v>1296</v>
      </c>
      <c r="C1099" s="76">
        <f>VLOOKUP(GroupVertices[[#This Row],[Vertex]], Vertices[], MATCH("ID", Vertices[#Headers], 0), FALSE)</f>
        <v>544</v>
      </c>
    </row>
    <row r="1100" spans="1:3" x14ac:dyDescent="0.3">
      <c r="A1100" s="76" t="s">
        <v>12126</v>
      </c>
      <c r="B1100" s="82" t="s">
        <v>588</v>
      </c>
      <c r="C1100" s="76">
        <f>VLOOKUP(GroupVertices[[#This Row],[Vertex]], Vertices[], MATCH("ID", Vertices[#Headers], 0), FALSE)</f>
        <v>538</v>
      </c>
    </row>
    <row r="1101" spans="1:3" x14ac:dyDescent="0.3">
      <c r="A1101" s="76" t="s">
        <v>12126</v>
      </c>
      <c r="B1101" s="82" t="s">
        <v>1295</v>
      </c>
      <c r="C1101" s="76">
        <f>VLOOKUP(GroupVertices[[#This Row],[Vertex]], Vertices[], MATCH("ID", Vertices[#Headers], 0), FALSE)</f>
        <v>539</v>
      </c>
    </row>
    <row r="1102" spans="1:3" x14ac:dyDescent="0.3">
      <c r="A1102" s="76" t="s">
        <v>12127</v>
      </c>
      <c r="B1102" s="82" t="s">
        <v>585</v>
      </c>
      <c r="C1102" s="76">
        <f>VLOOKUP(GroupVertices[[#This Row],[Vertex]], Vertices[], MATCH("ID", Vertices[#Headers], 0), FALSE)</f>
        <v>534</v>
      </c>
    </row>
    <row r="1103" spans="1:3" x14ac:dyDescent="0.3">
      <c r="A1103" s="76" t="s">
        <v>12127</v>
      </c>
      <c r="B1103" s="82" t="s">
        <v>1294</v>
      </c>
      <c r="C1103" s="76">
        <f>VLOOKUP(GroupVertices[[#This Row],[Vertex]], Vertices[], MATCH("ID", Vertices[#Headers], 0), FALSE)</f>
        <v>535</v>
      </c>
    </row>
    <row r="1104" spans="1:3" x14ac:dyDescent="0.3">
      <c r="A1104" s="76" t="s">
        <v>12128</v>
      </c>
      <c r="B1104" s="82" t="s">
        <v>583</v>
      </c>
      <c r="C1104" s="76">
        <f>VLOOKUP(GroupVertices[[#This Row],[Vertex]], Vertices[], MATCH("ID", Vertices[#Headers], 0), FALSE)</f>
        <v>531</v>
      </c>
    </row>
    <row r="1105" spans="1:3" x14ac:dyDescent="0.3">
      <c r="A1105" s="76" t="s">
        <v>12128</v>
      </c>
      <c r="B1105" s="82" t="s">
        <v>1293</v>
      </c>
      <c r="C1105" s="76">
        <f>VLOOKUP(GroupVertices[[#This Row],[Vertex]], Vertices[], MATCH("ID", Vertices[#Headers], 0), FALSE)</f>
        <v>532</v>
      </c>
    </row>
    <row r="1106" spans="1:3" x14ac:dyDescent="0.3">
      <c r="A1106" s="76" t="s">
        <v>12129</v>
      </c>
      <c r="B1106" s="82" t="s">
        <v>577</v>
      </c>
      <c r="C1106" s="76">
        <f>VLOOKUP(GroupVertices[[#This Row],[Vertex]], Vertices[], MATCH("ID", Vertices[#Headers], 0), FALSE)</f>
        <v>522</v>
      </c>
    </row>
    <row r="1107" spans="1:3" x14ac:dyDescent="0.3">
      <c r="A1107" s="76" t="s">
        <v>12129</v>
      </c>
      <c r="B1107" s="82" t="s">
        <v>576</v>
      </c>
      <c r="C1107" s="76">
        <f>VLOOKUP(GroupVertices[[#This Row],[Vertex]], Vertices[], MATCH("ID", Vertices[#Headers], 0), FALSE)</f>
        <v>521</v>
      </c>
    </row>
    <row r="1108" spans="1:3" x14ac:dyDescent="0.3">
      <c r="A1108" s="76" t="s">
        <v>12130</v>
      </c>
      <c r="B1108" s="82" t="s">
        <v>567</v>
      </c>
      <c r="C1108" s="76">
        <f>VLOOKUP(GroupVertices[[#This Row],[Vertex]], Vertices[], MATCH("ID", Vertices[#Headers], 0), FALSE)</f>
        <v>510</v>
      </c>
    </row>
    <row r="1109" spans="1:3" x14ac:dyDescent="0.3">
      <c r="A1109" s="76" t="s">
        <v>12130</v>
      </c>
      <c r="B1109" s="82" t="s">
        <v>1289</v>
      </c>
      <c r="C1109" s="76">
        <f>VLOOKUP(GroupVertices[[#This Row],[Vertex]], Vertices[], MATCH("ID", Vertices[#Headers], 0), FALSE)</f>
        <v>511</v>
      </c>
    </row>
    <row r="1110" spans="1:3" x14ac:dyDescent="0.3">
      <c r="A1110" s="76" t="s">
        <v>12131</v>
      </c>
      <c r="B1110" s="82" t="s">
        <v>556</v>
      </c>
      <c r="C1110" s="76">
        <f>VLOOKUP(GroupVertices[[#This Row],[Vertex]], Vertices[], MATCH("ID", Vertices[#Headers], 0), FALSE)</f>
        <v>497</v>
      </c>
    </row>
    <row r="1111" spans="1:3" x14ac:dyDescent="0.3">
      <c r="A1111" s="76" t="s">
        <v>12131</v>
      </c>
      <c r="B1111" s="82" t="s">
        <v>555</v>
      </c>
      <c r="C1111" s="76">
        <f>VLOOKUP(GroupVertices[[#This Row],[Vertex]], Vertices[], MATCH("ID", Vertices[#Headers], 0), FALSE)</f>
        <v>496</v>
      </c>
    </row>
    <row r="1112" spans="1:3" x14ac:dyDescent="0.3">
      <c r="A1112" s="76" t="s">
        <v>12132</v>
      </c>
      <c r="B1112" s="82" t="s">
        <v>541</v>
      </c>
      <c r="C1112" s="76">
        <f>VLOOKUP(GroupVertices[[#This Row],[Vertex]], Vertices[], MATCH("ID", Vertices[#Headers], 0), FALSE)</f>
        <v>476</v>
      </c>
    </row>
    <row r="1113" spans="1:3" x14ac:dyDescent="0.3">
      <c r="A1113" s="76" t="s">
        <v>12132</v>
      </c>
      <c r="B1113" s="82" t="s">
        <v>1283</v>
      </c>
      <c r="C1113" s="76">
        <f>VLOOKUP(GroupVertices[[#This Row],[Vertex]], Vertices[], MATCH("ID", Vertices[#Headers], 0), FALSE)</f>
        <v>477</v>
      </c>
    </row>
    <row r="1114" spans="1:3" x14ac:dyDescent="0.3">
      <c r="A1114" s="76" t="s">
        <v>12133</v>
      </c>
      <c r="B1114" s="82" t="s">
        <v>540</v>
      </c>
      <c r="C1114" s="76">
        <f>VLOOKUP(GroupVertices[[#This Row],[Vertex]], Vertices[], MATCH("ID", Vertices[#Headers], 0), FALSE)</f>
        <v>475</v>
      </c>
    </row>
    <row r="1115" spans="1:3" x14ac:dyDescent="0.3">
      <c r="A1115" s="76" t="s">
        <v>12133</v>
      </c>
      <c r="B1115" s="82" t="s">
        <v>539</v>
      </c>
      <c r="C1115" s="76">
        <f>VLOOKUP(GroupVertices[[#This Row],[Vertex]], Vertices[], MATCH("ID", Vertices[#Headers], 0), FALSE)</f>
        <v>474</v>
      </c>
    </row>
    <row r="1116" spans="1:3" x14ac:dyDescent="0.3">
      <c r="A1116" s="76" t="s">
        <v>12134</v>
      </c>
      <c r="B1116" s="82" t="s">
        <v>538</v>
      </c>
      <c r="C1116" s="76">
        <f>VLOOKUP(GroupVertices[[#This Row],[Vertex]], Vertices[], MATCH("ID", Vertices[#Headers], 0), FALSE)</f>
        <v>473</v>
      </c>
    </row>
    <row r="1117" spans="1:3" x14ac:dyDescent="0.3">
      <c r="A1117" s="76" t="s">
        <v>12134</v>
      </c>
      <c r="B1117" s="82" t="s">
        <v>537</v>
      </c>
      <c r="C1117" s="76">
        <f>VLOOKUP(GroupVertices[[#This Row],[Vertex]], Vertices[], MATCH("ID", Vertices[#Headers], 0), FALSE)</f>
        <v>472</v>
      </c>
    </row>
    <row r="1118" spans="1:3" x14ac:dyDescent="0.3">
      <c r="A1118" s="76" t="s">
        <v>12135</v>
      </c>
      <c r="B1118" s="82" t="s">
        <v>529</v>
      </c>
      <c r="C1118" s="76">
        <f>VLOOKUP(GroupVertices[[#This Row],[Vertex]], Vertices[], MATCH("ID", Vertices[#Headers], 0), FALSE)</f>
        <v>460</v>
      </c>
    </row>
    <row r="1119" spans="1:3" x14ac:dyDescent="0.3">
      <c r="A1119" s="76" t="s">
        <v>12135</v>
      </c>
      <c r="B1119" s="82" t="s">
        <v>1280</v>
      </c>
      <c r="C1119" s="76">
        <f>VLOOKUP(GroupVertices[[#This Row],[Vertex]], Vertices[], MATCH("ID", Vertices[#Headers], 0), FALSE)</f>
        <v>461</v>
      </c>
    </row>
    <row r="1120" spans="1:3" x14ac:dyDescent="0.3">
      <c r="A1120" s="76" t="s">
        <v>12136</v>
      </c>
      <c r="B1120" s="82" t="s">
        <v>525</v>
      </c>
      <c r="C1120" s="76">
        <f>VLOOKUP(GroupVertices[[#This Row],[Vertex]], Vertices[], MATCH("ID", Vertices[#Headers], 0), FALSE)</f>
        <v>455</v>
      </c>
    </row>
    <row r="1121" spans="1:3" x14ac:dyDescent="0.3">
      <c r="A1121" s="76" t="s">
        <v>12136</v>
      </c>
      <c r="B1121" s="82" t="s">
        <v>1279</v>
      </c>
      <c r="C1121" s="76">
        <f>VLOOKUP(GroupVertices[[#This Row],[Vertex]], Vertices[], MATCH("ID", Vertices[#Headers], 0), FALSE)</f>
        <v>456</v>
      </c>
    </row>
    <row r="1122" spans="1:3" x14ac:dyDescent="0.3">
      <c r="A1122" s="76" t="s">
        <v>12137</v>
      </c>
      <c r="B1122" s="82" t="s">
        <v>524</v>
      </c>
      <c r="C1122" s="76">
        <f>VLOOKUP(GroupVertices[[#This Row],[Vertex]], Vertices[], MATCH("ID", Vertices[#Headers], 0), FALSE)</f>
        <v>453</v>
      </c>
    </row>
    <row r="1123" spans="1:3" x14ac:dyDescent="0.3">
      <c r="A1123" s="76" t="s">
        <v>12137</v>
      </c>
      <c r="B1123" s="82" t="s">
        <v>1278</v>
      </c>
      <c r="C1123" s="76">
        <f>VLOOKUP(GroupVertices[[#This Row],[Vertex]], Vertices[], MATCH("ID", Vertices[#Headers], 0), FALSE)</f>
        <v>454</v>
      </c>
    </row>
    <row r="1124" spans="1:3" x14ac:dyDescent="0.3">
      <c r="A1124" s="76" t="s">
        <v>12138</v>
      </c>
      <c r="B1124" s="82" t="s">
        <v>519</v>
      </c>
      <c r="C1124" s="76">
        <f>VLOOKUP(GroupVertices[[#This Row],[Vertex]], Vertices[], MATCH("ID", Vertices[#Headers], 0), FALSE)</f>
        <v>446</v>
      </c>
    </row>
    <row r="1125" spans="1:3" x14ac:dyDescent="0.3">
      <c r="A1125" s="76" t="s">
        <v>12138</v>
      </c>
      <c r="B1125" s="82" t="s">
        <v>1276</v>
      </c>
      <c r="C1125" s="76">
        <f>VLOOKUP(GroupVertices[[#This Row],[Vertex]], Vertices[], MATCH("ID", Vertices[#Headers], 0), FALSE)</f>
        <v>447</v>
      </c>
    </row>
    <row r="1126" spans="1:3" x14ac:dyDescent="0.3">
      <c r="A1126" s="76" t="s">
        <v>12139</v>
      </c>
      <c r="B1126" s="82" t="s">
        <v>511</v>
      </c>
      <c r="C1126" s="76">
        <f>VLOOKUP(GroupVertices[[#This Row],[Vertex]], Vertices[], MATCH("ID", Vertices[#Headers], 0), FALSE)</f>
        <v>437</v>
      </c>
    </row>
    <row r="1127" spans="1:3" x14ac:dyDescent="0.3">
      <c r="A1127" s="76" t="s">
        <v>12139</v>
      </c>
      <c r="B1127" s="82" t="s">
        <v>1275</v>
      </c>
      <c r="C1127" s="76">
        <f>VLOOKUP(GroupVertices[[#This Row],[Vertex]], Vertices[], MATCH("ID", Vertices[#Headers], 0), FALSE)</f>
        <v>438</v>
      </c>
    </row>
    <row r="1128" spans="1:3" x14ac:dyDescent="0.3">
      <c r="A1128" s="76" t="s">
        <v>12140</v>
      </c>
      <c r="B1128" s="82" t="s">
        <v>506</v>
      </c>
      <c r="C1128" s="76">
        <f>VLOOKUP(GroupVertices[[#This Row],[Vertex]], Vertices[], MATCH("ID", Vertices[#Headers], 0), FALSE)</f>
        <v>431</v>
      </c>
    </row>
    <row r="1129" spans="1:3" x14ac:dyDescent="0.3">
      <c r="A1129" s="76" t="s">
        <v>12140</v>
      </c>
      <c r="B1129" s="82" t="s">
        <v>1274</v>
      </c>
      <c r="C1129" s="76">
        <f>VLOOKUP(GroupVertices[[#This Row],[Vertex]], Vertices[], MATCH("ID", Vertices[#Headers], 0), FALSE)</f>
        <v>432</v>
      </c>
    </row>
    <row r="1130" spans="1:3" x14ac:dyDescent="0.3">
      <c r="A1130" s="76" t="s">
        <v>12141</v>
      </c>
      <c r="B1130" s="82" t="s">
        <v>489</v>
      </c>
      <c r="C1130" s="76">
        <f>VLOOKUP(GroupVertices[[#This Row],[Vertex]], Vertices[], MATCH("ID", Vertices[#Headers], 0), FALSE)</f>
        <v>409</v>
      </c>
    </row>
    <row r="1131" spans="1:3" x14ac:dyDescent="0.3">
      <c r="A1131" s="76" t="s">
        <v>12141</v>
      </c>
      <c r="B1131" s="82" t="s">
        <v>1270</v>
      </c>
      <c r="C1131" s="76">
        <f>VLOOKUP(GroupVertices[[#This Row],[Vertex]], Vertices[], MATCH("ID", Vertices[#Headers], 0), FALSE)</f>
        <v>410</v>
      </c>
    </row>
    <row r="1132" spans="1:3" x14ac:dyDescent="0.3">
      <c r="A1132" s="76" t="s">
        <v>12142</v>
      </c>
      <c r="B1132" s="82" t="s">
        <v>483</v>
      </c>
      <c r="C1132" s="76">
        <f>VLOOKUP(GroupVertices[[#This Row],[Vertex]], Vertices[], MATCH("ID", Vertices[#Headers], 0), FALSE)</f>
        <v>402</v>
      </c>
    </row>
    <row r="1133" spans="1:3" x14ac:dyDescent="0.3">
      <c r="A1133" s="76" t="s">
        <v>12142</v>
      </c>
      <c r="B1133" s="82" t="s">
        <v>1269</v>
      </c>
      <c r="C1133" s="76">
        <f>VLOOKUP(GroupVertices[[#This Row],[Vertex]], Vertices[], MATCH("ID", Vertices[#Headers], 0), FALSE)</f>
        <v>403</v>
      </c>
    </row>
    <row r="1134" spans="1:3" x14ac:dyDescent="0.3">
      <c r="A1134" s="76" t="s">
        <v>12143</v>
      </c>
      <c r="B1134" s="82" t="s">
        <v>476</v>
      </c>
      <c r="C1134" s="76">
        <f>VLOOKUP(GroupVertices[[#This Row],[Vertex]], Vertices[], MATCH("ID", Vertices[#Headers], 0), FALSE)</f>
        <v>393</v>
      </c>
    </row>
    <row r="1135" spans="1:3" x14ac:dyDescent="0.3">
      <c r="A1135" s="76" t="s">
        <v>12143</v>
      </c>
      <c r="B1135" s="82" t="s">
        <v>475</v>
      </c>
      <c r="C1135" s="76">
        <f>VLOOKUP(GroupVertices[[#This Row],[Vertex]], Vertices[], MATCH("ID", Vertices[#Headers], 0), FALSE)</f>
        <v>392</v>
      </c>
    </row>
    <row r="1136" spans="1:3" x14ac:dyDescent="0.3">
      <c r="A1136" s="76" t="s">
        <v>12144</v>
      </c>
      <c r="B1136" s="82" t="s">
        <v>472</v>
      </c>
      <c r="C1136" s="76">
        <f>VLOOKUP(GroupVertices[[#This Row],[Vertex]], Vertices[], MATCH("ID", Vertices[#Headers], 0), FALSE)</f>
        <v>388</v>
      </c>
    </row>
    <row r="1137" spans="1:3" x14ac:dyDescent="0.3">
      <c r="A1137" s="76" t="s">
        <v>12144</v>
      </c>
      <c r="B1137" s="82" t="s">
        <v>1266</v>
      </c>
      <c r="C1137" s="76">
        <f>VLOOKUP(GroupVertices[[#This Row],[Vertex]], Vertices[], MATCH("ID", Vertices[#Headers], 0), FALSE)</f>
        <v>389</v>
      </c>
    </row>
    <row r="1138" spans="1:3" x14ac:dyDescent="0.3">
      <c r="A1138" s="76" t="s">
        <v>12145</v>
      </c>
      <c r="B1138" s="82" t="s">
        <v>464</v>
      </c>
      <c r="C1138" s="76">
        <f>VLOOKUP(GroupVertices[[#This Row],[Vertex]], Vertices[], MATCH("ID", Vertices[#Headers], 0), FALSE)</f>
        <v>376</v>
      </c>
    </row>
    <row r="1139" spans="1:3" x14ac:dyDescent="0.3">
      <c r="A1139" s="76" t="s">
        <v>12145</v>
      </c>
      <c r="B1139" s="82" t="s">
        <v>1262</v>
      </c>
      <c r="C1139" s="76">
        <f>VLOOKUP(GroupVertices[[#This Row],[Vertex]], Vertices[], MATCH("ID", Vertices[#Headers], 0), FALSE)</f>
        <v>377</v>
      </c>
    </row>
    <row r="1140" spans="1:3" x14ac:dyDescent="0.3">
      <c r="A1140" s="76" t="s">
        <v>12146</v>
      </c>
      <c r="B1140" s="82" t="s">
        <v>460</v>
      </c>
      <c r="C1140" s="76">
        <f>VLOOKUP(GroupVertices[[#This Row],[Vertex]], Vertices[], MATCH("ID", Vertices[#Headers], 0), FALSE)</f>
        <v>371</v>
      </c>
    </row>
    <row r="1141" spans="1:3" x14ac:dyDescent="0.3">
      <c r="A1141" s="76" t="s">
        <v>12146</v>
      </c>
      <c r="B1141" s="82" t="s">
        <v>1261</v>
      </c>
      <c r="C1141" s="76">
        <f>VLOOKUP(GroupVertices[[#This Row],[Vertex]], Vertices[], MATCH("ID", Vertices[#Headers], 0), FALSE)</f>
        <v>372</v>
      </c>
    </row>
    <row r="1142" spans="1:3" x14ac:dyDescent="0.3">
      <c r="A1142" s="76" t="s">
        <v>12147</v>
      </c>
      <c r="B1142" s="82" t="s">
        <v>457</v>
      </c>
      <c r="C1142" s="76">
        <f>VLOOKUP(GroupVertices[[#This Row],[Vertex]], Vertices[], MATCH("ID", Vertices[#Headers], 0), FALSE)</f>
        <v>367</v>
      </c>
    </row>
    <row r="1143" spans="1:3" x14ac:dyDescent="0.3">
      <c r="A1143" s="76" t="s">
        <v>12147</v>
      </c>
      <c r="B1143" s="82" t="s">
        <v>1260</v>
      </c>
      <c r="C1143" s="76">
        <f>VLOOKUP(GroupVertices[[#This Row],[Vertex]], Vertices[], MATCH("ID", Vertices[#Headers], 0), FALSE)</f>
        <v>368</v>
      </c>
    </row>
    <row r="1144" spans="1:3" x14ac:dyDescent="0.3">
      <c r="A1144" s="76" t="s">
        <v>12148</v>
      </c>
      <c r="B1144" s="82" t="s">
        <v>455</v>
      </c>
      <c r="C1144" s="76">
        <f>VLOOKUP(GroupVertices[[#This Row],[Vertex]], Vertices[], MATCH("ID", Vertices[#Headers], 0), FALSE)</f>
        <v>364</v>
      </c>
    </row>
    <row r="1145" spans="1:3" x14ac:dyDescent="0.3">
      <c r="A1145" s="76" t="s">
        <v>12148</v>
      </c>
      <c r="B1145" s="82" t="s">
        <v>1259</v>
      </c>
      <c r="C1145" s="76">
        <f>VLOOKUP(GroupVertices[[#This Row],[Vertex]], Vertices[], MATCH("ID", Vertices[#Headers], 0), FALSE)</f>
        <v>365</v>
      </c>
    </row>
    <row r="1146" spans="1:3" x14ac:dyDescent="0.3">
      <c r="A1146" s="76" t="s">
        <v>12149</v>
      </c>
      <c r="B1146" s="82" t="s">
        <v>449</v>
      </c>
      <c r="C1146" s="76">
        <f>VLOOKUP(GroupVertices[[#This Row],[Vertex]], Vertices[], MATCH("ID", Vertices[#Headers], 0), FALSE)</f>
        <v>357</v>
      </c>
    </row>
    <row r="1147" spans="1:3" x14ac:dyDescent="0.3">
      <c r="A1147" s="76" t="s">
        <v>12149</v>
      </c>
      <c r="B1147" s="82" t="s">
        <v>1258</v>
      </c>
      <c r="C1147" s="76">
        <f>VLOOKUP(GroupVertices[[#This Row],[Vertex]], Vertices[], MATCH("ID", Vertices[#Headers], 0), FALSE)</f>
        <v>358</v>
      </c>
    </row>
    <row r="1148" spans="1:3" x14ac:dyDescent="0.3">
      <c r="A1148" s="76" t="s">
        <v>12150</v>
      </c>
      <c r="B1148" s="82" t="s">
        <v>444</v>
      </c>
      <c r="C1148" s="76">
        <f>VLOOKUP(GroupVertices[[#This Row],[Vertex]], Vertices[], MATCH("ID", Vertices[#Headers], 0), FALSE)</f>
        <v>349</v>
      </c>
    </row>
    <row r="1149" spans="1:3" x14ac:dyDescent="0.3">
      <c r="A1149" s="76" t="s">
        <v>12150</v>
      </c>
      <c r="B1149" s="82" t="s">
        <v>1256</v>
      </c>
      <c r="C1149" s="76">
        <f>VLOOKUP(GroupVertices[[#This Row],[Vertex]], Vertices[], MATCH("ID", Vertices[#Headers], 0), FALSE)</f>
        <v>350</v>
      </c>
    </row>
    <row r="1150" spans="1:3" x14ac:dyDescent="0.3">
      <c r="A1150" s="76" t="s">
        <v>12151</v>
      </c>
      <c r="B1150" s="82" t="s">
        <v>433</v>
      </c>
      <c r="C1150" s="76">
        <f>VLOOKUP(GroupVertices[[#This Row],[Vertex]], Vertices[], MATCH("ID", Vertices[#Headers], 0), FALSE)</f>
        <v>339</v>
      </c>
    </row>
    <row r="1151" spans="1:3" x14ac:dyDescent="0.3">
      <c r="A1151" s="76" t="s">
        <v>12151</v>
      </c>
      <c r="B1151" s="82" t="s">
        <v>432</v>
      </c>
      <c r="C1151" s="76">
        <f>VLOOKUP(GroupVertices[[#This Row],[Vertex]], Vertices[], MATCH("ID", Vertices[#Headers], 0), FALSE)</f>
        <v>338</v>
      </c>
    </row>
    <row r="1152" spans="1:3" x14ac:dyDescent="0.3">
      <c r="A1152" s="76" t="s">
        <v>12152</v>
      </c>
      <c r="B1152" s="82" t="s">
        <v>431</v>
      </c>
      <c r="C1152" s="76">
        <f>VLOOKUP(GroupVertices[[#This Row],[Vertex]], Vertices[], MATCH("ID", Vertices[#Headers], 0), FALSE)</f>
        <v>336</v>
      </c>
    </row>
    <row r="1153" spans="1:3" x14ac:dyDescent="0.3">
      <c r="A1153" s="76" t="s">
        <v>12152</v>
      </c>
      <c r="B1153" s="82" t="s">
        <v>1255</v>
      </c>
      <c r="C1153" s="76">
        <f>VLOOKUP(GroupVertices[[#This Row],[Vertex]], Vertices[], MATCH("ID", Vertices[#Headers], 0), FALSE)</f>
        <v>337</v>
      </c>
    </row>
    <row r="1154" spans="1:3" x14ac:dyDescent="0.3">
      <c r="A1154" s="76" t="s">
        <v>12153</v>
      </c>
      <c r="B1154" s="82" t="s">
        <v>430</v>
      </c>
      <c r="C1154" s="76">
        <f>VLOOKUP(GroupVertices[[#This Row],[Vertex]], Vertices[], MATCH("ID", Vertices[#Headers], 0), FALSE)</f>
        <v>334</v>
      </c>
    </row>
    <row r="1155" spans="1:3" x14ac:dyDescent="0.3">
      <c r="A1155" s="76" t="s">
        <v>12153</v>
      </c>
      <c r="B1155" s="82" t="s">
        <v>1254</v>
      </c>
      <c r="C1155" s="76">
        <f>VLOOKUP(GroupVertices[[#This Row],[Vertex]], Vertices[], MATCH("ID", Vertices[#Headers], 0), FALSE)</f>
        <v>335</v>
      </c>
    </row>
    <row r="1156" spans="1:3" x14ac:dyDescent="0.3">
      <c r="A1156" s="76" t="s">
        <v>12154</v>
      </c>
      <c r="B1156" s="82" t="s">
        <v>419</v>
      </c>
      <c r="C1156" s="76">
        <f>VLOOKUP(GroupVertices[[#This Row],[Vertex]], Vertices[], MATCH("ID", Vertices[#Headers], 0), FALSE)</f>
        <v>321</v>
      </c>
    </row>
    <row r="1157" spans="1:3" x14ac:dyDescent="0.3">
      <c r="A1157" s="76" t="s">
        <v>12154</v>
      </c>
      <c r="B1157" s="82" t="s">
        <v>1252</v>
      </c>
      <c r="C1157" s="76">
        <f>VLOOKUP(GroupVertices[[#This Row],[Vertex]], Vertices[], MATCH("ID", Vertices[#Headers], 0), FALSE)</f>
        <v>322</v>
      </c>
    </row>
    <row r="1158" spans="1:3" x14ac:dyDescent="0.3">
      <c r="A1158" s="76" t="s">
        <v>12155</v>
      </c>
      <c r="B1158" s="82" t="s">
        <v>416</v>
      </c>
      <c r="C1158" s="76">
        <f>VLOOKUP(GroupVertices[[#This Row],[Vertex]], Vertices[], MATCH("ID", Vertices[#Headers], 0), FALSE)</f>
        <v>317</v>
      </c>
    </row>
    <row r="1159" spans="1:3" x14ac:dyDescent="0.3">
      <c r="A1159" s="76" t="s">
        <v>12155</v>
      </c>
      <c r="B1159" s="82" t="s">
        <v>1251</v>
      </c>
      <c r="C1159" s="76">
        <f>VLOOKUP(GroupVertices[[#This Row],[Vertex]], Vertices[], MATCH("ID", Vertices[#Headers], 0), FALSE)</f>
        <v>318</v>
      </c>
    </row>
    <row r="1160" spans="1:3" x14ac:dyDescent="0.3">
      <c r="A1160" s="76" t="s">
        <v>12156</v>
      </c>
      <c r="B1160" s="82" t="s">
        <v>415</v>
      </c>
      <c r="C1160" s="76">
        <f>VLOOKUP(GroupVertices[[#This Row],[Vertex]], Vertices[], MATCH("ID", Vertices[#Headers], 0), FALSE)</f>
        <v>315</v>
      </c>
    </row>
    <row r="1161" spans="1:3" x14ac:dyDescent="0.3">
      <c r="A1161" s="76" t="s">
        <v>12156</v>
      </c>
      <c r="B1161" s="82" t="s">
        <v>1250</v>
      </c>
      <c r="C1161" s="76">
        <f>VLOOKUP(GroupVertices[[#This Row],[Vertex]], Vertices[], MATCH("ID", Vertices[#Headers], 0), FALSE)</f>
        <v>316</v>
      </c>
    </row>
    <row r="1162" spans="1:3" x14ac:dyDescent="0.3">
      <c r="A1162" s="76" t="s">
        <v>12157</v>
      </c>
      <c r="B1162" s="82" t="s">
        <v>409</v>
      </c>
      <c r="C1162" s="76">
        <f>VLOOKUP(GroupVertices[[#This Row],[Vertex]], Vertices[], MATCH("ID", Vertices[#Headers], 0), FALSE)</f>
        <v>305</v>
      </c>
    </row>
    <row r="1163" spans="1:3" x14ac:dyDescent="0.3">
      <c r="A1163" s="76" t="s">
        <v>12157</v>
      </c>
      <c r="B1163" s="82" t="s">
        <v>1246</v>
      </c>
      <c r="C1163" s="76">
        <f>VLOOKUP(GroupVertices[[#This Row],[Vertex]], Vertices[], MATCH("ID", Vertices[#Headers], 0), FALSE)</f>
        <v>306</v>
      </c>
    </row>
    <row r="1164" spans="1:3" x14ac:dyDescent="0.3">
      <c r="A1164" s="76" t="s">
        <v>12158</v>
      </c>
      <c r="B1164" s="82" t="s">
        <v>405</v>
      </c>
      <c r="C1164" s="76">
        <f>VLOOKUP(GroupVertices[[#This Row],[Vertex]], Vertices[], MATCH("ID", Vertices[#Headers], 0), FALSE)</f>
        <v>299</v>
      </c>
    </row>
    <row r="1165" spans="1:3" x14ac:dyDescent="0.3">
      <c r="A1165" s="76" t="s">
        <v>12158</v>
      </c>
      <c r="B1165" s="82" t="s">
        <v>1245</v>
      </c>
      <c r="C1165" s="76">
        <f>VLOOKUP(GroupVertices[[#This Row],[Vertex]], Vertices[], MATCH("ID", Vertices[#Headers], 0), FALSE)</f>
        <v>300</v>
      </c>
    </row>
    <row r="1166" spans="1:3" x14ac:dyDescent="0.3">
      <c r="A1166" s="76" t="s">
        <v>12159</v>
      </c>
      <c r="B1166" s="82" t="s">
        <v>397</v>
      </c>
      <c r="C1166" s="76">
        <f>VLOOKUP(GroupVertices[[#This Row],[Vertex]], Vertices[], MATCH("ID", Vertices[#Headers], 0), FALSE)</f>
        <v>290</v>
      </c>
    </row>
    <row r="1167" spans="1:3" x14ac:dyDescent="0.3">
      <c r="A1167" s="76" t="s">
        <v>12159</v>
      </c>
      <c r="B1167" s="82" t="s">
        <v>1244</v>
      </c>
      <c r="C1167" s="76">
        <f>VLOOKUP(GroupVertices[[#This Row],[Vertex]], Vertices[], MATCH("ID", Vertices[#Headers], 0), FALSE)</f>
        <v>291</v>
      </c>
    </row>
    <row r="1168" spans="1:3" x14ac:dyDescent="0.3">
      <c r="A1168" s="76" t="s">
        <v>12160</v>
      </c>
      <c r="B1168" s="82" t="s">
        <v>383</v>
      </c>
      <c r="C1168" s="76">
        <f>VLOOKUP(GroupVertices[[#This Row],[Vertex]], Vertices[], MATCH("ID", Vertices[#Headers], 0), FALSE)</f>
        <v>273</v>
      </c>
    </row>
    <row r="1169" spans="1:3" x14ac:dyDescent="0.3">
      <c r="A1169" s="76" t="s">
        <v>12160</v>
      </c>
      <c r="B1169" s="82" t="s">
        <v>1240</v>
      </c>
      <c r="C1169" s="76">
        <f>VLOOKUP(GroupVertices[[#This Row],[Vertex]], Vertices[], MATCH("ID", Vertices[#Headers], 0), FALSE)</f>
        <v>274</v>
      </c>
    </row>
    <row r="1170" spans="1:3" x14ac:dyDescent="0.3">
      <c r="A1170" s="76" t="s">
        <v>12161</v>
      </c>
      <c r="B1170" s="82" t="s">
        <v>376</v>
      </c>
      <c r="C1170" s="76">
        <f>VLOOKUP(GroupVertices[[#This Row],[Vertex]], Vertices[], MATCH("ID", Vertices[#Headers], 0), FALSE)</f>
        <v>263</v>
      </c>
    </row>
    <row r="1171" spans="1:3" x14ac:dyDescent="0.3">
      <c r="A1171" s="76" t="s">
        <v>12161</v>
      </c>
      <c r="B1171" s="82" t="s">
        <v>1237</v>
      </c>
      <c r="C1171" s="76">
        <f>VLOOKUP(GroupVertices[[#This Row],[Vertex]], Vertices[], MATCH("ID", Vertices[#Headers], 0), FALSE)</f>
        <v>264</v>
      </c>
    </row>
    <row r="1172" spans="1:3" x14ac:dyDescent="0.3">
      <c r="A1172" s="76" t="s">
        <v>12162</v>
      </c>
      <c r="B1172" s="82" t="s">
        <v>372</v>
      </c>
      <c r="C1172" s="76">
        <f>VLOOKUP(GroupVertices[[#This Row],[Vertex]], Vertices[], MATCH("ID", Vertices[#Headers], 0), FALSE)</f>
        <v>258</v>
      </c>
    </row>
    <row r="1173" spans="1:3" x14ac:dyDescent="0.3">
      <c r="A1173" s="76" t="s">
        <v>12162</v>
      </c>
      <c r="B1173" s="82" t="s">
        <v>1236</v>
      </c>
      <c r="C1173" s="76">
        <f>VLOOKUP(GroupVertices[[#This Row],[Vertex]], Vertices[], MATCH("ID", Vertices[#Headers], 0), FALSE)</f>
        <v>259</v>
      </c>
    </row>
    <row r="1174" spans="1:3" x14ac:dyDescent="0.3">
      <c r="A1174" s="76" t="s">
        <v>12163</v>
      </c>
      <c r="B1174" s="82" t="s">
        <v>368</v>
      </c>
      <c r="C1174" s="76">
        <f>VLOOKUP(GroupVertices[[#This Row],[Vertex]], Vertices[], MATCH("ID", Vertices[#Headers], 0), FALSE)</f>
        <v>253</v>
      </c>
    </row>
    <row r="1175" spans="1:3" x14ac:dyDescent="0.3">
      <c r="A1175" s="76" t="s">
        <v>12163</v>
      </c>
      <c r="B1175" s="82" t="s">
        <v>1235</v>
      </c>
      <c r="C1175" s="76">
        <f>VLOOKUP(GroupVertices[[#This Row],[Vertex]], Vertices[], MATCH("ID", Vertices[#Headers], 0), FALSE)</f>
        <v>254</v>
      </c>
    </row>
    <row r="1176" spans="1:3" x14ac:dyDescent="0.3">
      <c r="A1176" s="76" t="s">
        <v>12164</v>
      </c>
      <c r="B1176" s="82" t="s">
        <v>364</v>
      </c>
      <c r="C1176" s="76">
        <f>VLOOKUP(GroupVertices[[#This Row],[Vertex]], Vertices[], MATCH("ID", Vertices[#Headers], 0), FALSE)</f>
        <v>244</v>
      </c>
    </row>
    <row r="1177" spans="1:3" x14ac:dyDescent="0.3">
      <c r="A1177" s="76" t="s">
        <v>12164</v>
      </c>
      <c r="B1177" s="82" t="s">
        <v>1230</v>
      </c>
      <c r="C1177" s="76">
        <f>VLOOKUP(GroupVertices[[#This Row],[Vertex]], Vertices[], MATCH("ID", Vertices[#Headers], 0), FALSE)</f>
        <v>245</v>
      </c>
    </row>
    <row r="1178" spans="1:3" x14ac:dyDescent="0.3">
      <c r="A1178" s="76" t="s">
        <v>12165</v>
      </c>
      <c r="B1178" s="82" t="s">
        <v>363</v>
      </c>
      <c r="C1178" s="76">
        <f>VLOOKUP(GroupVertices[[#This Row],[Vertex]], Vertices[], MATCH("ID", Vertices[#Headers], 0), FALSE)</f>
        <v>242</v>
      </c>
    </row>
    <row r="1179" spans="1:3" x14ac:dyDescent="0.3">
      <c r="A1179" s="76" t="s">
        <v>12165</v>
      </c>
      <c r="B1179" s="82" t="s">
        <v>1229</v>
      </c>
      <c r="C1179" s="76">
        <f>VLOOKUP(GroupVertices[[#This Row],[Vertex]], Vertices[], MATCH("ID", Vertices[#Headers], 0), FALSE)</f>
        <v>243</v>
      </c>
    </row>
    <row r="1180" spans="1:3" x14ac:dyDescent="0.3">
      <c r="A1180" s="76" t="s">
        <v>12166</v>
      </c>
      <c r="B1180" s="82" t="s">
        <v>361</v>
      </c>
      <c r="C1180" s="76">
        <f>VLOOKUP(GroupVertices[[#This Row],[Vertex]], Vertices[], MATCH("ID", Vertices[#Headers], 0), FALSE)</f>
        <v>239</v>
      </c>
    </row>
    <row r="1181" spans="1:3" x14ac:dyDescent="0.3">
      <c r="A1181" s="76" t="s">
        <v>12166</v>
      </c>
      <c r="B1181" s="82" t="s">
        <v>1228</v>
      </c>
      <c r="C1181" s="76">
        <f>VLOOKUP(GroupVertices[[#This Row],[Vertex]], Vertices[], MATCH("ID", Vertices[#Headers], 0), FALSE)</f>
        <v>240</v>
      </c>
    </row>
    <row r="1182" spans="1:3" x14ac:dyDescent="0.3">
      <c r="A1182" s="76" t="s">
        <v>12167</v>
      </c>
      <c r="B1182" s="82" t="s">
        <v>353</v>
      </c>
      <c r="C1182" s="76">
        <f>VLOOKUP(GroupVertices[[#This Row],[Vertex]], Vertices[], MATCH("ID", Vertices[#Headers], 0), FALSE)</f>
        <v>230</v>
      </c>
    </row>
    <row r="1183" spans="1:3" x14ac:dyDescent="0.3">
      <c r="A1183" s="76" t="s">
        <v>12167</v>
      </c>
      <c r="B1183" s="82" t="s">
        <v>1227</v>
      </c>
      <c r="C1183" s="76">
        <f>VLOOKUP(GroupVertices[[#This Row],[Vertex]], Vertices[], MATCH("ID", Vertices[#Headers], 0), FALSE)</f>
        <v>231</v>
      </c>
    </row>
    <row r="1184" spans="1:3" x14ac:dyDescent="0.3">
      <c r="A1184" s="76" t="s">
        <v>12168</v>
      </c>
      <c r="B1184" s="82" t="s">
        <v>347</v>
      </c>
      <c r="C1184" s="76">
        <f>VLOOKUP(GroupVertices[[#This Row],[Vertex]], Vertices[], MATCH("ID", Vertices[#Headers], 0), FALSE)</f>
        <v>223</v>
      </c>
    </row>
    <row r="1185" spans="1:3" x14ac:dyDescent="0.3">
      <c r="A1185" s="76" t="s">
        <v>12168</v>
      </c>
      <c r="B1185" s="82" t="s">
        <v>346</v>
      </c>
      <c r="C1185" s="76">
        <f>VLOOKUP(GroupVertices[[#This Row],[Vertex]], Vertices[], MATCH("ID", Vertices[#Headers], 0), FALSE)</f>
        <v>222</v>
      </c>
    </row>
    <row r="1186" spans="1:3" x14ac:dyDescent="0.3">
      <c r="A1186" s="76" t="s">
        <v>12169</v>
      </c>
      <c r="B1186" s="82" t="s">
        <v>345</v>
      </c>
      <c r="C1186" s="76">
        <f>VLOOKUP(GroupVertices[[#This Row],[Vertex]], Vertices[], MATCH("ID", Vertices[#Headers], 0), FALSE)</f>
        <v>220</v>
      </c>
    </row>
    <row r="1187" spans="1:3" x14ac:dyDescent="0.3">
      <c r="A1187" s="76" t="s">
        <v>12169</v>
      </c>
      <c r="B1187" s="82" t="s">
        <v>1226</v>
      </c>
      <c r="C1187" s="76">
        <f>VLOOKUP(GroupVertices[[#This Row],[Vertex]], Vertices[], MATCH("ID", Vertices[#Headers], 0), FALSE)</f>
        <v>221</v>
      </c>
    </row>
    <row r="1188" spans="1:3" x14ac:dyDescent="0.3">
      <c r="A1188" s="76" t="s">
        <v>12170</v>
      </c>
      <c r="B1188" s="82" t="s">
        <v>343</v>
      </c>
      <c r="C1188" s="76">
        <f>VLOOKUP(GroupVertices[[#This Row],[Vertex]], Vertices[], MATCH("ID", Vertices[#Headers], 0), FALSE)</f>
        <v>217</v>
      </c>
    </row>
    <row r="1189" spans="1:3" x14ac:dyDescent="0.3">
      <c r="A1189" s="76" t="s">
        <v>12170</v>
      </c>
      <c r="B1189" s="82" t="s">
        <v>1225</v>
      </c>
      <c r="C1189" s="76">
        <f>VLOOKUP(GroupVertices[[#This Row],[Vertex]], Vertices[], MATCH("ID", Vertices[#Headers], 0), FALSE)</f>
        <v>218</v>
      </c>
    </row>
    <row r="1190" spans="1:3" x14ac:dyDescent="0.3">
      <c r="A1190" s="76" t="s">
        <v>12171</v>
      </c>
      <c r="B1190" s="82" t="s">
        <v>342</v>
      </c>
      <c r="C1190" s="76">
        <f>VLOOKUP(GroupVertices[[#This Row],[Vertex]], Vertices[], MATCH("ID", Vertices[#Headers], 0), FALSE)</f>
        <v>216</v>
      </c>
    </row>
    <row r="1191" spans="1:3" x14ac:dyDescent="0.3">
      <c r="A1191" s="76" t="s">
        <v>12171</v>
      </c>
      <c r="B1191" s="82" t="s">
        <v>341</v>
      </c>
      <c r="C1191" s="76">
        <f>VLOOKUP(GroupVertices[[#This Row],[Vertex]], Vertices[], MATCH("ID", Vertices[#Headers], 0), FALSE)</f>
        <v>215</v>
      </c>
    </row>
    <row r="1192" spans="1:3" x14ac:dyDescent="0.3">
      <c r="A1192" s="76" t="s">
        <v>12172</v>
      </c>
      <c r="B1192" s="82" t="s">
        <v>335</v>
      </c>
      <c r="C1192" s="76">
        <f>VLOOKUP(GroupVertices[[#This Row],[Vertex]], Vertices[], MATCH("ID", Vertices[#Headers], 0), FALSE)</f>
        <v>208</v>
      </c>
    </row>
    <row r="1193" spans="1:3" x14ac:dyDescent="0.3">
      <c r="A1193" s="76" t="s">
        <v>12172</v>
      </c>
      <c r="B1193" s="82" t="s">
        <v>1224</v>
      </c>
      <c r="C1193" s="76">
        <f>VLOOKUP(GroupVertices[[#This Row],[Vertex]], Vertices[], MATCH("ID", Vertices[#Headers], 0), FALSE)</f>
        <v>209</v>
      </c>
    </row>
    <row r="1194" spans="1:3" x14ac:dyDescent="0.3">
      <c r="A1194" s="76" t="s">
        <v>12173</v>
      </c>
      <c r="B1194" s="82" t="s">
        <v>331</v>
      </c>
      <c r="C1194" s="76">
        <f>VLOOKUP(GroupVertices[[#This Row],[Vertex]], Vertices[], MATCH("ID", Vertices[#Headers], 0), FALSE)</f>
        <v>204</v>
      </c>
    </row>
    <row r="1195" spans="1:3" x14ac:dyDescent="0.3">
      <c r="A1195" s="76" t="s">
        <v>12173</v>
      </c>
      <c r="B1195" s="82" t="s">
        <v>1223</v>
      </c>
      <c r="C1195" s="76">
        <f>VLOOKUP(GroupVertices[[#This Row],[Vertex]], Vertices[], MATCH("ID", Vertices[#Headers], 0), FALSE)</f>
        <v>205</v>
      </c>
    </row>
    <row r="1196" spans="1:3" x14ac:dyDescent="0.3">
      <c r="A1196" s="76" t="s">
        <v>12174</v>
      </c>
      <c r="B1196" s="82" t="s">
        <v>325</v>
      </c>
      <c r="C1196" s="76">
        <f>VLOOKUP(GroupVertices[[#This Row],[Vertex]], Vertices[], MATCH("ID", Vertices[#Headers], 0), FALSE)</f>
        <v>194</v>
      </c>
    </row>
    <row r="1197" spans="1:3" x14ac:dyDescent="0.3">
      <c r="A1197" s="76" t="s">
        <v>12174</v>
      </c>
      <c r="B1197" s="82" t="s">
        <v>1219</v>
      </c>
      <c r="C1197" s="76">
        <f>VLOOKUP(GroupVertices[[#This Row],[Vertex]], Vertices[], MATCH("ID", Vertices[#Headers], 0), FALSE)</f>
        <v>195</v>
      </c>
    </row>
    <row r="1198" spans="1:3" x14ac:dyDescent="0.3">
      <c r="A1198" s="76" t="s">
        <v>12175</v>
      </c>
      <c r="B1198" s="82" t="s">
        <v>313</v>
      </c>
      <c r="C1198" s="76">
        <f>VLOOKUP(GroupVertices[[#This Row],[Vertex]], Vertices[], MATCH("ID", Vertices[#Headers], 0), FALSE)</f>
        <v>180</v>
      </c>
    </row>
    <row r="1199" spans="1:3" x14ac:dyDescent="0.3">
      <c r="A1199" s="76" t="s">
        <v>12175</v>
      </c>
      <c r="B1199" s="82" t="s">
        <v>1218</v>
      </c>
      <c r="C1199" s="76">
        <f>VLOOKUP(GroupVertices[[#This Row],[Vertex]], Vertices[], MATCH("ID", Vertices[#Headers], 0), FALSE)</f>
        <v>181</v>
      </c>
    </row>
    <row r="1200" spans="1:3" x14ac:dyDescent="0.3">
      <c r="A1200" s="76" t="s">
        <v>12176</v>
      </c>
      <c r="B1200" s="82" t="s">
        <v>304</v>
      </c>
      <c r="C1200" s="76">
        <f>VLOOKUP(GroupVertices[[#This Row],[Vertex]], Vertices[], MATCH("ID", Vertices[#Headers], 0), FALSE)</f>
        <v>168</v>
      </c>
    </row>
    <row r="1201" spans="1:3" x14ac:dyDescent="0.3">
      <c r="A1201" s="76" t="s">
        <v>12176</v>
      </c>
      <c r="B1201" s="82" t="s">
        <v>1217</v>
      </c>
      <c r="C1201" s="76">
        <f>VLOOKUP(GroupVertices[[#This Row],[Vertex]], Vertices[], MATCH("ID", Vertices[#Headers], 0), FALSE)</f>
        <v>169</v>
      </c>
    </row>
    <row r="1202" spans="1:3" x14ac:dyDescent="0.3">
      <c r="A1202" s="76" t="s">
        <v>12177</v>
      </c>
      <c r="B1202" s="82" t="s">
        <v>302</v>
      </c>
      <c r="C1202" s="76">
        <f>VLOOKUP(GroupVertices[[#This Row],[Vertex]], Vertices[], MATCH("ID", Vertices[#Headers], 0), FALSE)</f>
        <v>165</v>
      </c>
    </row>
    <row r="1203" spans="1:3" x14ac:dyDescent="0.3">
      <c r="A1203" s="76" t="s">
        <v>12177</v>
      </c>
      <c r="B1203" s="82" t="s">
        <v>1216</v>
      </c>
      <c r="C1203" s="76">
        <f>VLOOKUP(GroupVertices[[#This Row],[Vertex]], Vertices[], MATCH("ID", Vertices[#Headers], 0), FALSE)</f>
        <v>166</v>
      </c>
    </row>
    <row r="1204" spans="1:3" x14ac:dyDescent="0.3">
      <c r="A1204" s="76" t="s">
        <v>12178</v>
      </c>
      <c r="B1204" s="82" t="s">
        <v>300</v>
      </c>
      <c r="C1204" s="76">
        <f>VLOOKUP(GroupVertices[[#This Row],[Vertex]], Vertices[], MATCH("ID", Vertices[#Headers], 0), FALSE)</f>
        <v>162</v>
      </c>
    </row>
    <row r="1205" spans="1:3" x14ac:dyDescent="0.3">
      <c r="A1205" s="76" t="s">
        <v>12178</v>
      </c>
      <c r="B1205" s="82" t="s">
        <v>1215</v>
      </c>
      <c r="C1205" s="76">
        <f>VLOOKUP(GroupVertices[[#This Row],[Vertex]], Vertices[], MATCH("ID", Vertices[#Headers], 0), FALSE)</f>
        <v>163</v>
      </c>
    </row>
    <row r="1206" spans="1:3" x14ac:dyDescent="0.3">
      <c r="A1206" s="76" t="s">
        <v>12179</v>
      </c>
      <c r="B1206" s="82" t="s">
        <v>294</v>
      </c>
      <c r="C1206" s="76">
        <f>VLOOKUP(GroupVertices[[#This Row],[Vertex]], Vertices[], MATCH("ID", Vertices[#Headers], 0), FALSE)</f>
        <v>154</v>
      </c>
    </row>
    <row r="1207" spans="1:3" x14ac:dyDescent="0.3">
      <c r="A1207" s="76" t="s">
        <v>12179</v>
      </c>
      <c r="B1207" s="82" t="s">
        <v>1213</v>
      </c>
      <c r="C1207" s="76">
        <f>VLOOKUP(GroupVertices[[#This Row],[Vertex]], Vertices[], MATCH("ID", Vertices[#Headers], 0), FALSE)</f>
        <v>155</v>
      </c>
    </row>
    <row r="1208" spans="1:3" x14ac:dyDescent="0.3">
      <c r="A1208" s="76" t="s">
        <v>12180</v>
      </c>
      <c r="B1208" s="82" t="s">
        <v>283</v>
      </c>
      <c r="C1208" s="76">
        <f>VLOOKUP(GroupVertices[[#This Row],[Vertex]], Vertices[], MATCH("ID", Vertices[#Headers], 0), FALSE)</f>
        <v>142</v>
      </c>
    </row>
    <row r="1209" spans="1:3" x14ac:dyDescent="0.3">
      <c r="A1209" s="76" t="s">
        <v>12180</v>
      </c>
      <c r="B1209" s="82" t="s">
        <v>1212</v>
      </c>
      <c r="C1209" s="76">
        <f>VLOOKUP(GroupVertices[[#This Row],[Vertex]], Vertices[], MATCH("ID", Vertices[#Headers], 0), FALSE)</f>
        <v>143</v>
      </c>
    </row>
    <row r="1210" spans="1:3" x14ac:dyDescent="0.3">
      <c r="A1210" s="76" t="s">
        <v>12181</v>
      </c>
      <c r="B1210" s="82" t="s">
        <v>267</v>
      </c>
      <c r="C1210" s="76">
        <f>VLOOKUP(GroupVertices[[#This Row],[Vertex]], Vertices[], MATCH("ID", Vertices[#Headers], 0), FALSE)</f>
        <v>124</v>
      </c>
    </row>
    <row r="1211" spans="1:3" x14ac:dyDescent="0.3">
      <c r="A1211" s="76" t="s">
        <v>12181</v>
      </c>
      <c r="B1211" s="82" t="s">
        <v>1210</v>
      </c>
      <c r="C1211" s="76">
        <f>VLOOKUP(GroupVertices[[#This Row],[Vertex]], Vertices[], MATCH("ID", Vertices[#Headers], 0), FALSE)</f>
        <v>125</v>
      </c>
    </row>
    <row r="1212" spans="1:3" x14ac:dyDescent="0.3">
      <c r="A1212" s="76" t="s">
        <v>12182</v>
      </c>
      <c r="B1212" s="82" t="s">
        <v>264</v>
      </c>
      <c r="C1212" s="76">
        <f>VLOOKUP(GroupVertices[[#This Row],[Vertex]], Vertices[], MATCH("ID", Vertices[#Headers], 0), FALSE)</f>
        <v>120</v>
      </c>
    </row>
    <row r="1213" spans="1:3" x14ac:dyDescent="0.3">
      <c r="A1213" s="76" t="s">
        <v>12182</v>
      </c>
      <c r="B1213" s="82" t="s">
        <v>1209</v>
      </c>
      <c r="C1213" s="76">
        <f>VLOOKUP(GroupVertices[[#This Row],[Vertex]], Vertices[], MATCH("ID", Vertices[#Headers], 0), FALSE)</f>
        <v>121</v>
      </c>
    </row>
    <row r="1214" spans="1:3" x14ac:dyDescent="0.3">
      <c r="A1214" s="76" t="s">
        <v>12183</v>
      </c>
      <c r="B1214" s="82" t="s">
        <v>247</v>
      </c>
      <c r="C1214" s="76">
        <f>VLOOKUP(GroupVertices[[#This Row],[Vertex]], Vertices[], MATCH("ID", Vertices[#Headers], 0), FALSE)</f>
        <v>91</v>
      </c>
    </row>
    <row r="1215" spans="1:3" x14ac:dyDescent="0.3">
      <c r="A1215" s="76" t="s">
        <v>12183</v>
      </c>
      <c r="B1215" s="82" t="s">
        <v>1198</v>
      </c>
      <c r="C1215" s="76">
        <f>VLOOKUP(GroupVertices[[#This Row],[Vertex]], Vertices[], MATCH("ID", Vertices[#Headers], 0), FALSE)</f>
        <v>92</v>
      </c>
    </row>
    <row r="1216" spans="1:3" x14ac:dyDescent="0.3">
      <c r="A1216" s="76" t="s">
        <v>12184</v>
      </c>
      <c r="B1216" s="82" t="s">
        <v>246</v>
      </c>
      <c r="C1216" s="76">
        <f>VLOOKUP(GroupVertices[[#This Row],[Vertex]], Vertices[], MATCH("ID", Vertices[#Headers], 0), FALSE)</f>
        <v>89</v>
      </c>
    </row>
    <row r="1217" spans="1:3" x14ac:dyDescent="0.3">
      <c r="A1217" s="76" t="s">
        <v>12184</v>
      </c>
      <c r="B1217" s="82" t="s">
        <v>1197</v>
      </c>
      <c r="C1217" s="76">
        <f>VLOOKUP(GroupVertices[[#This Row],[Vertex]], Vertices[], MATCH("ID", Vertices[#Headers], 0), FALSE)</f>
        <v>90</v>
      </c>
    </row>
    <row r="1218" spans="1:3" x14ac:dyDescent="0.3">
      <c r="A1218" s="76" t="s">
        <v>12185</v>
      </c>
      <c r="B1218" s="82" t="s">
        <v>237</v>
      </c>
      <c r="C1218" s="76">
        <f>VLOOKUP(GroupVertices[[#This Row],[Vertex]], Vertices[], MATCH("ID", Vertices[#Headers], 0), FALSE)</f>
        <v>76</v>
      </c>
    </row>
    <row r="1219" spans="1:3" x14ac:dyDescent="0.3">
      <c r="A1219" s="76" t="s">
        <v>12185</v>
      </c>
      <c r="B1219" s="82" t="s">
        <v>1193</v>
      </c>
      <c r="C1219" s="76">
        <f>VLOOKUP(GroupVertices[[#This Row],[Vertex]], Vertices[], MATCH("ID", Vertices[#Headers], 0), FALSE)</f>
        <v>77</v>
      </c>
    </row>
    <row r="1220" spans="1:3" x14ac:dyDescent="0.3">
      <c r="A1220" s="76" t="s">
        <v>12186</v>
      </c>
      <c r="B1220" s="82" t="s">
        <v>225</v>
      </c>
      <c r="C1220" s="76">
        <f>VLOOKUP(GroupVertices[[#This Row],[Vertex]], Vertices[], MATCH("ID", Vertices[#Headers], 0), FALSE)</f>
        <v>57</v>
      </c>
    </row>
    <row r="1221" spans="1:3" x14ac:dyDescent="0.3">
      <c r="A1221" s="76" t="s">
        <v>12186</v>
      </c>
      <c r="B1221" s="82" t="s">
        <v>1186</v>
      </c>
      <c r="C1221" s="76">
        <f>VLOOKUP(GroupVertices[[#This Row],[Vertex]], Vertices[], MATCH("ID", Vertices[#Headers], 0), FALSE)</f>
        <v>58</v>
      </c>
    </row>
    <row r="1222" spans="1:3" x14ac:dyDescent="0.3">
      <c r="A1222" s="76" t="s">
        <v>12187</v>
      </c>
      <c r="B1222" s="82" t="s">
        <v>213</v>
      </c>
      <c r="C1222" s="76">
        <f>VLOOKUP(GroupVertices[[#This Row],[Vertex]], Vertices[], MATCH("ID", Vertices[#Headers], 0), FALSE)</f>
        <v>39</v>
      </c>
    </row>
    <row r="1223" spans="1:3" x14ac:dyDescent="0.3">
      <c r="A1223" s="76" t="s">
        <v>12187</v>
      </c>
      <c r="B1223" s="82" t="s">
        <v>1180</v>
      </c>
      <c r="C1223" s="76">
        <f>VLOOKUP(GroupVertices[[#This Row],[Vertex]], Vertices[], MATCH("ID", Vertices[#Headers], 0), FALSE)</f>
        <v>40</v>
      </c>
    </row>
    <row r="1224" spans="1:3" x14ac:dyDescent="0.3">
      <c r="A1224" s="76" t="s">
        <v>12188</v>
      </c>
      <c r="B1224" s="82" t="s">
        <v>211</v>
      </c>
      <c r="C1224" s="76">
        <f>VLOOKUP(GroupVertices[[#This Row],[Vertex]], Vertices[], MATCH("ID", Vertices[#Headers], 0), FALSE)</f>
        <v>36</v>
      </c>
    </row>
    <row r="1225" spans="1:3" x14ac:dyDescent="0.3">
      <c r="A1225" s="76" t="s">
        <v>12188</v>
      </c>
      <c r="B1225" s="82" t="s">
        <v>1179</v>
      </c>
      <c r="C1225" s="76">
        <f>VLOOKUP(GroupVertices[[#This Row],[Vertex]], Vertices[], MATCH("ID", Vertices[#Headers], 0), FALSE)</f>
        <v>37</v>
      </c>
    </row>
    <row r="1226" spans="1:3" x14ac:dyDescent="0.3">
      <c r="A1226" s="76" t="s">
        <v>12189</v>
      </c>
      <c r="B1226" s="82" t="s">
        <v>209</v>
      </c>
      <c r="C1226" s="76">
        <f>VLOOKUP(GroupVertices[[#This Row],[Vertex]], Vertices[], MATCH("ID", Vertices[#Headers], 0), FALSE)</f>
        <v>33</v>
      </c>
    </row>
    <row r="1227" spans="1:3" x14ac:dyDescent="0.3">
      <c r="A1227" s="76" t="s">
        <v>12189</v>
      </c>
      <c r="B1227" s="82" t="s">
        <v>1178</v>
      </c>
      <c r="C1227" s="76">
        <f>VLOOKUP(GroupVertices[[#This Row],[Vertex]], Vertices[], MATCH("ID", Vertices[#Headers], 0), FALSE)</f>
        <v>34</v>
      </c>
    </row>
    <row r="1228" spans="1:3" x14ac:dyDescent="0.3">
      <c r="A1228" s="76" t="s">
        <v>12190</v>
      </c>
      <c r="B1228" s="82" t="s">
        <v>192</v>
      </c>
      <c r="C1228" s="76">
        <f>VLOOKUP(GroupVertices[[#This Row],[Vertex]], Vertices[], MATCH("ID", Vertices[#Headers], 0), FALSE)</f>
        <v>8</v>
      </c>
    </row>
    <row r="1229" spans="1:3" x14ac:dyDescent="0.3">
      <c r="A1229" s="76" t="s">
        <v>12190</v>
      </c>
      <c r="B1229" s="82" t="s">
        <v>1170</v>
      </c>
      <c r="C1229" s="76">
        <f>VLOOKUP(GroupVertices[[#This Row],[Vertex]], Vertices[], MATCH("ID", Vertices[#Headers], 0), FALSE)</f>
        <v>9</v>
      </c>
    </row>
    <row r="1230" spans="1:3" x14ac:dyDescent="0.3">
      <c r="A1230" s="76" t="s">
        <v>12191</v>
      </c>
      <c r="B1230" s="82" t="s">
        <v>191</v>
      </c>
      <c r="C1230" s="76">
        <f>VLOOKUP(GroupVertices[[#This Row],[Vertex]], Vertices[], MATCH("ID", Vertices[#Headers], 0), FALSE)</f>
        <v>6</v>
      </c>
    </row>
    <row r="1231" spans="1:3" x14ac:dyDescent="0.3">
      <c r="A1231" s="76" t="s">
        <v>12191</v>
      </c>
      <c r="B1231" s="82" t="s">
        <v>1169</v>
      </c>
      <c r="C1231" s="76">
        <f>VLOOKUP(GroupVertices[[#This Row],[Vertex]], Vertices[], MATCH("ID", Vertices[#Headers], 0), FALSE)</f>
        <v>7</v>
      </c>
    </row>
  </sheetData>
  <dataConsolidate/>
  <dataValidations xWindow="58" yWindow="226" count="3">
    <dataValidation allowBlank="1" showInputMessage="1" showErrorMessage="1" promptTitle="Group Name" prompt="Enter the name of the group.  The group name must also be entered on the Groups worksheet." sqref="A2:A1231" xr:uid="{00000000-0002-0000-0400-000000000000}"/>
    <dataValidation allowBlank="1" showInputMessage="1" showErrorMessage="1" promptTitle="Vertex Name" prompt="Enter the name of a vertex to include in the group." sqref="B2:B1231" xr:uid="{00000000-0002-0000-0400-000001000000}"/>
    <dataValidation allowBlank="1" showInputMessage="1" promptTitle="Vertex ID" prompt="This is the value of the hidden ID cell in the Vertices worksheet.  It gets filled in by the items on the NodeXL, Analysis, Groups menu." sqref="C2:C1231"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79</v>
      </c>
      <c r="E1" t="s">
        <v>80</v>
      </c>
      <c r="F1" s="35" t="s">
        <v>86</v>
      </c>
      <c r="G1" s="36" t="s">
        <v>87</v>
      </c>
      <c r="H1" s="35" t="s">
        <v>92</v>
      </c>
      <c r="I1" s="36" t="s">
        <v>93</v>
      </c>
      <c r="J1" s="35" t="s">
        <v>98</v>
      </c>
      <c r="K1" s="36" t="s">
        <v>99</v>
      </c>
      <c r="L1" s="35" t="s">
        <v>104</v>
      </c>
      <c r="M1" s="36" t="s">
        <v>105</v>
      </c>
      <c r="N1" s="35" t="s">
        <v>110</v>
      </c>
      <c r="O1" s="36" t="s">
        <v>111</v>
      </c>
      <c r="P1" s="36" t="s">
        <v>138</v>
      </c>
      <c r="Q1" s="36" t="s">
        <v>139</v>
      </c>
      <c r="R1" s="35" t="s">
        <v>116</v>
      </c>
      <c r="S1" s="35" t="s">
        <v>117</v>
      </c>
      <c r="T1" s="35" t="s">
        <v>122</v>
      </c>
      <c r="U1" s="36" t="s">
        <v>123</v>
      </c>
      <c r="W1" t="s">
        <v>127</v>
      </c>
      <c r="X1" t="s">
        <v>17</v>
      </c>
    </row>
    <row r="2" spans="1:24" ht="15" thickTop="1" x14ac:dyDescent="0.3">
      <c r="A2" s="34" t="s">
        <v>10533</v>
      </c>
      <c r="B2" s="34" t="s">
        <v>10532</v>
      </c>
      <c r="D2" s="31">
        <f>MIN(Vertices[Degree])</f>
        <v>0</v>
      </c>
      <c r="E2" s="3">
        <f>COUNTIF(Vertices[Degree], "&gt;= " &amp; D2) - COUNTIF(Vertices[Degree], "&gt;=" &amp; D3)</f>
        <v>0</v>
      </c>
      <c r="F2" s="37">
        <f>MIN(Vertices[In-Degree])</f>
        <v>0</v>
      </c>
      <c r="G2" s="38">
        <f>COUNTIF(Vertices[In-Degree], "&gt;= " &amp; F2) - COUNTIF(Vertices[In-Degree], "&gt;=" &amp; F3)</f>
        <v>1132</v>
      </c>
      <c r="H2" s="37">
        <f>MIN(Vertices[Out-Degree])</f>
        <v>0</v>
      </c>
      <c r="I2" s="38">
        <f>COUNTIF(Vertices[Out-Degree], "&gt;= " &amp; H2) - COUNTIF(Vertices[Out-Degree], "&gt;=" &amp; H3)</f>
        <v>250</v>
      </c>
      <c r="J2" s="37">
        <f>MIN(Vertices[Betweenness Centrality])</f>
        <v>0</v>
      </c>
      <c r="K2" s="38">
        <f>COUNTIF(Vertices[Betweenness Centrality], "&gt;= " &amp; J2) - COUNTIF(Vertices[Betweenness Centrality], "&gt;=" &amp; J3)</f>
        <v>1198</v>
      </c>
      <c r="L2" s="37">
        <f>MIN(Vertices[Closeness Centrality])</f>
        <v>0</v>
      </c>
      <c r="M2" s="38">
        <f>COUNTIF(Vertices[Closeness Centrality], "&gt;= " &amp; L2) - COUNTIF(Vertices[Closeness Centrality], "&gt;=" &amp; L3)</f>
        <v>580</v>
      </c>
      <c r="N2" s="37">
        <f>MIN(Vertices[Eigenvector Centrality])</f>
        <v>0</v>
      </c>
      <c r="O2" s="38">
        <f>COUNTIF(Vertices[Eigenvector Centrality], "&gt;= " &amp; N2) - COUNTIF(Vertices[Eigenvector Centrality], "&gt;=" &amp; N3)</f>
        <v>1177</v>
      </c>
      <c r="P2" s="37">
        <f>MIN(Vertices[PageRank])</f>
        <v>0.457764</v>
      </c>
      <c r="Q2" s="38">
        <f>COUNTIF(Vertices[PageRank], "&gt;= " &amp; P2) - COUNTIF(Vertices[PageRank], "&gt;=" &amp; P3)</f>
        <v>1097</v>
      </c>
      <c r="R2" s="37">
        <f>MIN(Vertices[Clustering Coefficient])</f>
        <v>0</v>
      </c>
      <c r="S2" s="43">
        <f>COUNTIF(Vertices[Clustering Coefficient], "&gt;= " &amp; R2) - COUNTIF(Vertices[Clustering Coefficient], "&gt;=" &amp; R3)</f>
        <v>1188</v>
      </c>
      <c r="T2" s="37" t="e">
        <f ca="1">MIN(INDIRECT(DynamicFilterSourceColumnRange))</f>
        <v>#REF!</v>
      </c>
      <c r="U2" s="38" t="e">
        <f t="shared" ref="U2:U45" ca="1" si="0">COUNTIF(INDIRECT(DynamicFilterSourceColumnRange), "&gt;= " &amp; T2) - COUNTIF(INDIRECT(DynamicFilterSourceColumnRange), "&gt;=" &amp; T3)</f>
        <v>#REF!</v>
      </c>
      <c r="W2" t="s">
        <v>124</v>
      </c>
      <c r="X2">
        <f>ROWS(HistogramBins[Degree Bin]) - 1</f>
        <v>43</v>
      </c>
    </row>
    <row r="3" spans="1:24" x14ac:dyDescent="0.3">
      <c r="A3" s="100"/>
      <c r="B3" s="100"/>
      <c r="D3" s="32">
        <f t="shared" ref="D3:D44" si="1">D2+($D$45-$D$2)/BinDivisor</f>
        <v>0</v>
      </c>
      <c r="E3" s="3">
        <f>COUNTIF(Vertices[Degree], "&gt;= " &amp; D3) - COUNTIF(Vertices[Degree], "&gt;=" &amp; D4)</f>
        <v>0</v>
      </c>
      <c r="F3" s="39">
        <f t="shared" ref="F3:F44" si="2">F2+($F$45-$F$2)/BinDivisor</f>
        <v>1.2093023255813953</v>
      </c>
      <c r="G3" s="40">
        <f>COUNTIF(Vertices[In-Degree], "&gt;= " &amp; F3) - COUNTIF(Vertices[In-Degree], "&gt;=" &amp; F4)</f>
        <v>45</v>
      </c>
      <c r="H3" s="39">
        <f t="shared" ref="H3:H44" si="3">H2+($H$45-$H$2)/BinDivisor</f>
        <v>0.23255813953488372</v>
      </c>
      <c r="I3" s="40">
        <f>COUNTIF(Vertices[Out-Degree], "&gt;= " &amp; H3) - COUNTIF(Vertices[Out-Degree], "&gt;=" &amp; H4)</f>
        <v>0</v>
      </c>
      <c r="J3" s="39">
        <f t="shared" ref="J3:J44" si="4">J2+($J$45-$J$2)/BinDivisor</f>
        <v>61.674418604651166</v>
      </c>
      <c r="K3" s="40">
        <f>COUNTIF(Vertices[Betweenness Centrality], "&gt;= " &amp; J3) - COUNTIF(Vertices[Betweenness Centrality], "&gt;=" &amp; J4)</f>
        <v>9</v>
      </c>
      <c r="L3" s="39">
        <f t="shared" ref="L3:L44" si="5">L2+($L$45-$L$2)/BinDivisor</f>
        <v>2.3255813953488372E-2</v>
      </c>
      <c r="M3" s="40">
        <f>COUNTIF(Vertices[Closeness Centrality], "&gt;= " &amp; L3) - COUNTIF(Vertices[Closeness Centrality], "&gt;=" &amp; L4)</f>
        <v>84</v>
      </c>
      <c r="N3" s="39">
        <f t="shared" ref="N3:N44" si="6">N2+($N$45-$N$2)/BinDivisor</f>
        <v>4.3765116279069764E-4</v>
      </c>
      <c r="O3" s="40">
        <f>COUNTIF(Vertices[Eigenvector Centrality], "&gt;= " &amp; N3) - COUNTIF(Vertices[Eigenvector Centrality], "&gt;=" &amp; N4)</f>
        <v>0</v>
      </c>
      <c r="P3" s="39">
        <f t="shared" ref="P3:P44" si="7">P2+($P$45-$P$2)/BinDivisor</f>
        <v>1.0153141860465116</v>
      </c>
      <c r="Q3" s="40">
        <f>COUNTIF(Vertices[PageRank], "&gt;= " &amp; P3) - COUNTIF(Vertices[PageRank], "&gt;=" &amp; P4)</f>
        <v>80</v>
      </c>
      <c r="R3" s="39">
        <f t="shared" ref="R3:R44" si="8">R2+($R$45-$R$2)/BinDivisor</f>
        <v>2.3255813953488372E-2</v>
      </c>
      <c r="S3" s="44">
        <f>COUNTIF(Vertices[Clustering Coefficient], "&gt;= " &amp; R3) - COUNTIF(Vertices[Clustering Coefficient], "&gt;=" &amp; R4)</f>
        <v>0</v>
      </c>
      <c r="T3" s="39" t="e">
        <f t="shared" ref="T3:T44" ca="1" si="9">T2+($T$45-$T$2)/BinDivisor</f>
        <v>#REF!</v>
      </c>
      <c r="U3" s="40" t="e">
        <f t="shared" ca="1" si="0"/>
        <v>#REF!</v>
      </c>
      <c r="W3" t="s">
        <v>125</v>
      </c>
      <c r="X3" t="s">
        <v>85</v>
      </c>
    </row>
    <row r="4" spans="1:24" x14ac:dyDescent="0.3">
      <c r="A4" s="34" t="s">
        <v>146</v>
      </c>
      <c r="B4" s="34">
        <v>1230</v>
      </c>
      <c r="D4" s="32">
        <f t="shared" si="1"/>
        <v>0</v>
      </c>
      <c r="E4" s="3">
        <f>COUNTIF(Vertices[Degree], "&gt;= " &amp; D4) - COUNTIF(Vertices[Degree], "&gt;=" &amp; D5)</f>
        <v>0</v>
      </c>
      <c r="F4" s="37">
        <f t="shared" si="2"/>
        <v>2.4186046511627906</v>
      </c>
      <c r="G4" s="38">
        <f>COUNTIF(Vertices[In-Degree], "&gt;= " &amp; F4) - COUNTIF(Vertices[In-Degree], "&gt;=" &amp; F5)</f>
        <v>14</v>
      </c>
      <c r="H4" s="37">
        <f t="shared" si="3"/>
        <v>0.46511627906976744</v>
      </c>
      <c r="I4" s="38">
        <f>COUNTIF(Vertices[Out-Degree], "&gt;= " &amp; H4) - COUNTIF(Vertices[Out-Degree], "&gt;=" &amp; H5)</f>
        <v>0</v>
      </c>
      <c r="J4" s="37">
        <f t="shared" si="4"/>
        <v>123.34883720930233</v>
      </c>
      <c r="K4" s="38">
        <f>COUNTIF(Vertices[Betweenness Centrality], "&gt;= " &amp; J4) - COUNTIF(Vertices[Betweenness Centrality], "&gt;=" &amp; J5)</f>
        <v>6</v>
      </c>
      <c r="L4" s="37">
        <f t="shared" si="5"/>
        <v>4.6511627906976744E-2</v>
      </c>
      <c r="M4" s="38">
        <f>COUNTIF(Vertices[Closeness Centrality], "&gt;= " &amp; L4) - COUNTIF(Vertices[Closeness Centrality], "&gt;=" &amp; L5)</f>
        <v>19</v>
      </c>
      <c r="N4" s="37">
        <f t="shared" si="6"/>
        <v>8.7530232558139529E-4</v>
      </c>
      <c r="O4" s="38">
        <f>COUNTIF(Vertices[Eigenvector Centrality], "&gt;= " &amp; N4) - COUNTIF(Vertices[Eigenvector Centrality], "&gt;=" &amp; N5)</f>
        <v>0</v>
      </c>
      <c r="P4" s="37">
        <f t="shared" si="7"/>
        <v>1.5728643720930231</v>
      </c>
      <c r="Q4" s="38">
        <f>COUNTIF(Vertices[PageRank], "&gt;= " &amp; P4) - COUNTIF(Vertices[PageRank], "&gt;=" &amp; P5)</f>
        <v>18</v>
      </c>
      <c r="R4" s="37">
        <f t="shared" si="8"/>
        <v>4.6511627906976744E-2</v>
      </c>
      <c r="S4" s="43">
        <f>COUNTIF(Vertices[Clustering Coefficient], "&gt;= " &amp; R4) - COUNTIF(Vertices[Clustering Coefficient], "&gt;=" &amp; R5)</f>
        <v>3</v>
      </c>
      <c r="T4" s="37" t="e">
        <f t="shared" ca="1" si="9"/>
        <v>#REF!</v>
      </c>
      <c r="U4" s="38" t="e">
        <f t="shared" ca="1" si="0"/>
        <v>#REF!</v>
      </c>
      <c r="W4" s="12" t="s">
        <v>126</v>
      </c>
      <c r="X4" s="12" t="s">
        <v>128</v>
      </c>
    </row>
    <row r="5" spans="1:24" x14ac:dyDescent="0.3">
      <c r="A5" s="100"/>
      <c r="B5" s="100"/>
      <c r="D5" s="32">
        <f t="shared" si="1"/>
        <v>0</v>
      </c>
      <c r="E5" s="3">
        <f>COUNTIF(Vertices[Degree], "&gt;= " &amp; D5) - COUNTIF(Vertices[Degree], "&gt;=" &amp; D6)</f>
        <v>0</v>
      </c>
      <c r="F5" s="39">
        <f t="shared" si="2"/>
        <v>3.6279069767441858</v>
      </c>
      <c r="G5" s="40">
        <f>COUNTIF(Vertices[In-Degree], "&gt;= " &amp; F5) - COUNTIF(Vertices[In-Degree], "&gt;=" &amp; F6)</f>
        <v>15</v>
      </c>
      <c r="H5" s="39">
        <f t="shared" si="3"/>
        <v>0.69767441860465118</v>
      </c>
      <c r="I5" s="40">
        <f>COUNTIF(Vertices[Out-Degree], "&gt;= " &amp; H5) - COUNTIF(Vertices[Out-Degree], "&gt;=" &amp; H6)</f>
        <v>0</v>
      </c>
      <c r="J5" s="39">
        <f t="shared" si="4"/>
        <v>185.02325581395348</v>
      </c>
      <c r="K5" s="40">
        <f>COUNTIF(Vertices[Betweenness Centrality], "&gt;= " &amp; J5) - COUNTIF(Vertices[Betweenness Centrality], "&gt;=" &amp; J6)</f>
        <v>4</v>
      </c>
      <c r="L5" s="39">
        <f t="shared" si="5"/>
        <v>6.9767441860465115E-2</v>
      </c>
      <c r="M5" s="40">
        <f>COUNTIF(Vertices[Closeness Centrality], "&gt;= " &amp; L5) - COUNTIF(Vertices[Closeness Centrality], "&gt;=" &amp; L6)</f>
        <v>9</v>
      </c>
      <c r="N5" s="39">
        <f t="shared" si="6"/>
        <v>1.3129534883720929E-3</v>
      </c>
      <c r="O5" s="40">
        <f>COUNTIF(Vertices[Eigenvector Centrality], "&gt;= " &amp; N5) - COUNTIF(Vertices[Eigenvector Centrality], "&gt;=" &amp; N6)</f>
        <v>0</v>
      </c>
      <c r="P5" s="39">
        <f t="shared" si="7"/>
        <v>2.1304145581395346</v>
      </c>
      <c r="Q5" s="40">
        <f>COUNTIF(Vertices[PageRank], "&gt;= " &amp; P5) - COUNTIF(Vertices[PageRank], "&gt;=" &amp; P6)</f>
        <v>14</v>
      </c>
      <c r="R5" s="39">
        <f t="shared" si="8"/>
        <v>6.9767441860465115E-2</v>
      </c>
      <c r="S5" s="44">
        <f>COUNTIF(Vertices[Clustering Coefficient], "&gt;= " &amp; R5) - COUNTIF(Vertices[Clustering Coefficient], "&gt;=" &amp; R6)</f>
        <v>0</v>
      </c>
      <c r="T5" s="39" t="e">
        <f t="shared" ca="1" si="9"/>
        <v>#REF!</v>
      </c>
      <c r="U5" s="40" t="e">
        <f t="shared" ca="1" si="0"/>
        <v>#REF!</v>
      </c>
    </row>
    <row r="6" spans="1:24" x14ac:dyDescent="0.3">
      <c r="A6" s="34" t="s">
        <v>148</v>
      </c>
      <c r="B6" s="34">
        <v>1086</v>
      </c>
      <c r="D6" s="32">
        <f t="shared" si="1"/>
        <v>0</v>
      </c>
      <c r="E6" s="3">
        <f>COUNTIF(Vertices[Degree], "&gt;= " &amp; D6) - COUNTIF(Vertices[Degree], "&gt;=" &amp; D7)</f>
        <v>0</v>
      </c>
      <c r="F6" s="37">
        <f t="shared" si="2"/>
        <v>4.8372093023255811</v>
      </c>
      <c r="G6" s="38">
        <f>COUNTIF(Vertices[In-Degree], "&gt;= " &amp; F6) - COUNTIF(Vertices[In-Degree], "&gt;=" &amp; F7)</f>
        <v>11</v>
      </c>
      <c r="H6" s="37">
        <f t="shared" si="3"/>
        <v>0.93023255813953487</v>
      </c>
      <c r="I6" s="38">
        <f>COUNTIF(Vertices[Out-Degree], "&gt;= " &amp; H6) - COUNTIF(Vertices[Out-Degree], "&gt;=" &amp; H7)</f>
        <v>898</v>
      </c>
      <c r="J6" s="37">
        <f t="shared" si="4"/>
        <v>246.69767441860466</v>
      </c>
      <c r="K6" s="38">
        <f>COUNTIF(Vertices[Betweenness Centrality], "&gt;= " &amp; J6) - COUNTIF(Vertices[Betweenness Centrality], "&gt;=" &amp; J7)</f>
        <v>1</v>
      </c>
      <c r="L6" s="37">
        <f t="shared" si="5"/>
        <v>9.3023255813953487E-2</v>
      </c>
      <c r="M6" s="38">
        <f>COUNTIF(Vertices[Closeness Centrality], "&gt;= " &amp; L6) - COUNTIF(Vertices[Closeness Centrality], "&gt;=" &amp; L7)</f>
        <v>32</v>
      </c>
      <c r="N6" s="37">
        <f t="shared" si="6"/>
        <v>1.7506046511627906E-3</v>
      </c>
      <c r="O6" s="38">
        <f>COUNTIF(Vertices[Eigenvector Centrality], "&gt;= " &amp; N6) - COUNTIF(Vertices[Eigenvector Centrality], "&gt;=" &amp; N7)</f>
        <v>0</v>
      </c>
      <c r="P6" s="37">
        <f t="shared" si="7"/>
        <v>2.6879647441860461</v>
      </c>
      <c r="Q6" s="38">
        <f>COUNTIF(Vertices[PageRank], "&gt;= " &amp; P6) - COUNTIF(Vertices[PageRank], "&gt;=" &amp; P7)</f>
        <v>6</v>
      </c>
      <c r="R6" s="37">
        <f t="shared" si="8"/>
        <v>9.3023255813953487E-2</v>
      </c>
      <c r="S6" s="43">
        <f>COUNTIF(Vertices[Clustering Coefficient], "&gt;= " &amp; R6) - COUNTIF(Vertices[Clustering Coefficient], "&gt;=" &amp; R7)</f>
        <v>0</v>
      </c>
      <c r="T6" s="37" t="e">
        <f t="shared" ca="1" si="9"/>
        <v>#REF!</v>
      </c>
      <c r="U6" s="38" t="e">
        <f t="shared" ca="1" si="0"/>
        <v>#REF!</v>
      </c>
    </row>
    <row r="7" spans="1:24" x14ac:dyDescent="0.3">
      <c r="A7" s="34" t="s">
        <v>149</v>
      </c>
      <c r="B7" s="34">
        <v>19</v>
      </c>
      <c r="D7" s="32">
        <f t="shared" si="1"/>
        <v>0</v>
      </c>
      <c r="E7" s="3">
        <f>COUNTIF(Vertices[Degree], "&gt;= " &amp; D7) - COUNTIF(Vertices[Degree], "&gt;=" &amp; D8)</f>
        <v>0</v>
      </c>
      <c r="F7" s="39">
        <f t="shared" si="2"/>
        <v>6.0465116279069768</v>
      </c>
      <c r="G7" s="40">
        <f>COUNTIF(Vertices[In-Degree], "&gt;= " &amp; F7) - COUNTIF(Vertices[In-Degree], "&gt;=" &amp; F8)</f>
        <v>0</v>
      </c>
      <c r="H7" s="39">
        <f t="shared" si="3"/>
        <v>1.1627906976744187</v>
      </c>
      <c r="I7" s="40">
        <f>COUNTIF(Vertices[Out-Degree], "&gt;= " &amp; H7) - COUNTIF(Vertices[Out-Degree], "&gt;=" &amp; H8)</f>
        <v>0</v>
      </c>
      <c r="J7" s="39">
        <f t="shared" si="4"/>
        <v>308.37209302325584</v>
      </c>
      <c r="K7" s="40">
        <f>COUNTIF(Vertices[Betweenness Centrality], "&gt;= " &amp; J7) - COUNTIF(Vertices[Betweenness Centrality], "&gt;=" &amp; J8)</f>
        <v>0</v>
      </c>
      <c r="L7" s="39">
        <f t="shared" si="5"/>
        <v>0.11627906976744186</v>
      </c>
      <c r="M7" s="40">
        <f>COUNTIF(Vertices[Closeness Centrality], "&gt;= " &amp; L7) - COUNTIF(Vertices[Closeness Centrality], "&gt;=" &amp; L8)</f>
        <v>5</v>
      </c>
      <c r="N7" s="39">
        <f t="shared" si="6"/>
        <v>2.188255813953488E-3</v>
      </c>
      <c r="O7" s="40">
        <f>COUNTIF(Vertices[Eigenvector Centrality], "&gt;= " &amp; N7) - COUNTIF(Vertices[Eigenvector Centrality], "&gt;=" &amp; N8)</f>
        <v>0</v>
      </c>
      <c r="P7" s="39">
        <f t="shared" si="7"/>
        <v>3.2455149302325577</v>
      </c>
      <c r="Q7" s="40">
        <f>COUNTIF(Vertices[PageRank], "&gt;= " &amp; P7) - COUNTIF(Vertices[PageRank], "&gt;=" &amp; P8)</f>
        <v>1</v>
      </c>
      <c r="R7" s="39">
        <f t="shared" si="8"/>
        <v>0.11627906976744186</v>
      </c>
      <c r="S7" s="44">
        <f>COUNTIF(Vertices[Clustering Coefficient], "&gt;= " &amp; R7) - COUNTIF(Vertices[Clustering Coefficient], "&gt;=" &amp; R8)</f>
        <v>0</v>
      </c>
      <c r="T7" s="39" t="e">
        <f t="shared" ca="1" si="9"/>
        <v>#REF!</v>
      </c>
      <c r="U7" s="40" t="e">
        <f t="shared" ca="1" si="0"/>
        <v>#REF!</v>
      </c>
    </row>
    <row r="8" spans="1:24" x14ac:dyDescent="0.3">
      <c r="A8" s="34" t="s">
        <v>150</v>
      </c>
      <c r="B8" s="34">
        <v>1105</v>
      </c>
      <c r="D8" s="32">
        <f t="shared" si="1"/>
        <v>0</v>
      </c>
      <c r="E8" s="3">
        <f>COUNTIF(Vertices[Degree], "&gt;= " &amp; D8) - COUNTIF(Vertices[Degree], "&gt;=" &amp; D9)</f>
        <v>0</v>
      </c>
      <c r="F8" s="37">
        <f t="shared" si="2"/>
        <v>7.2558139534883725</v>
      </c>
      <c r="G8" s="38">
        <f>COUNTIF(Vertices[In-Degree], "&gt;= " &amp; F8) - COUNTIF(Vertices[In-Degree], "&gt;=" &amp; F9)</f>
        <v>0</v>
      </c>
      <c r="H8" s="37">
        <f t="shared" si="3"/>
        <v>1.3953488372093024</v>
      </c>
      <c r="I8" s="38">
        <f>COUNTIF(Vertices[Out-Degree], "&gt;= " &amp; H8) - COUNTIF(Vertices[Out-Degree], "&gt;=" &amp; H9)</f>
        <v>0</v>
      </c>
      <c r="J8" s="37">
        <f t="shared" si="4"/>
        <v>370.04651162790702</v>
      </c>
      <c r="K8" s="38">
        <f>COUNTIF(Vertices[Betweenness Centrality], "&gt;= " &amp; J8) - COUNTIF(Vertices[Betweenness Centrality], "&gt;=" &amp; J9)</f>
        <v>0</v>
      </c>
      <c r="L8" s="37">
        <f t="shared" si="5"/>
        <v>0.13953488372093023</v>
      </c>
      <c r="M8" s="38">
        <f>COUNTIF(Vertices[Closeness Centrality], "&gt;= " &amp; L8) - COUNTIF(Vertices[Closeness Centrality], "&gt;=" &amp; L9)</f>
        <v>27</v>
      </c>
      <c r="N8" s="37">
        <f t="shared" si="6"/>
        <v>2.6259069767441854E-3</v>
      </c>
      <c r="O8" s="38">
        <f>COUNTIF(Vertices[Eigenvector Centrality], "&gt;= " &amp; N8) - COUNTIF(Vertices[Eigenvector Centrality], "&gt;=" &amp; N9)</f>
        <v>0</v>
      </c>
      <c r="P8" s="37">
        <f t="shared" si="7"/>
        <v>3.8030651162790692</v>
      </c>
      <c r="Q8" s="38">
        <f>COUNTIF(Vertices[PageRank], "&gt;= " &amp; P8) - COUNTIF(Vertices[PageRank], "&gt;=" &amp; P9)</f>
        <v>2</v>
      </c>
      <c r="R8" s="37">
        <f t="shared" si="8"/>
        <v>0.13953488372093023</v>
      </c>
      <c r="S8" s="43">
        <f>COUNTIF(Vertices[Clustering Coefficient], "&gt;= " &amp; R8) - COUNTIF(Vertices[Clustering Coefficient], "&gt;=" &amp; R9)</f>
        <v>0</v>
      </c>
      <c r="T8" s="37" t="e">
        <f t="shared" ca="1" si="9"/>
        <v>#REF!</v>
      </c>
      <c r="U8" s="38" t="e">
        <f t="shared" ca="1" si="0"/>
        <v>#REF!</v>
      </c>
    </row>
    <row r="9" spans="1:24" x14ac:dyDescent="0.3">
      <c r="A9" s="100"/>
      <c r="B9" s="100"/>
      <c r="D9" s="32">
        <f t="shared" si="1"/>
        <v>0</v>
      </c>
      <c r="E9" s="3">
        <f>COUNTIF(Vertices[Degree], "&gt;= " &amp; D9) - COUNTIF(Vertices[Degree], "&gt;=" &amp; D10)</f>
        <v>0</v>
      </c>
      <c r="F9" s="39">
        <f t="shared" si="2"/>
        <v>8.4651162790697683</v>
      </c>
      <c r="G9" s="40">
        <f>COUNTIF(Vertices[In-Degree], "&gt;= " &amp; F9) - COUNTIF(Vertices[In-Degree], "&gt;=" &amp; F10)</f>
        <v>0</v>
      </c>
      <c r="H9" s="39">
        <f t="shared" si="3"/>
        <v>1.6279069767441861</v>
      </c>
      <c r="I9" s="40">
        <f>COUNTIF(Vertices[Out-Degree], "&gt;= " &amp; H9) - COUNTIF(Vertices[Out-Degree], "&gt;=" &amp; H10)</f>
        <v>0</v>
      </c>
      <c r="J9" s="39">
        <f t="shared" si="4"/>
        <v>431.7209302325582</v>
      </c>
      <c r="K9" s="40">
        <f>COUNTIF(Vertices[Betweenness Centrality], "&gt;= " &amp; J9) - COUNTIF(Vertices[Betweenness Centrality], "&gt;=" &amp; J10)</f>
        <v>0</v>
      </c>
      <c r="L9" s="39">
        <f t="shared" si="5"/>
        <v>0.16279069767441862</v>
      </c>
      <c r="M9" s="40">
        <f>COUNTIF(Vertices[Closeness Centrality], "&gt;= " &amp; L9) - COUNTIF(Vertices[Closeness Centrality], "&gt;=" &amp; L10)</f>
        <v>3</v>
      </c>
      <c r="N9" s="39">
        <f t="shared" si="6"/>
        <v>3.0635581395348829E-3</v>
      </c>
      <c r="O9" s="40">
        <f>COUNTIF(Vertices[Eigenvector Centrality], "&gt;= " &amp; N9) - COUNTIF(Vertices[Eigenvector Centrality], "&gt;=" &amp; N10)</f>
        <v>0</v>
      </c>
      <c r="P9" s="39">
        <f t="shared" si="7"/>
        <v>4.3606153023255807</v>
      </c>
      <c r="Q9" s="40">
        <f>COUNTIF(Vertices[PageRank], "&gt;= " &amp; P9) - COUNTIF(Vertices[PageRank], "&gt;=" &amp; P10)</f>
        <v>2</v>
      </c>
      <c r="R9" s="39">
        <f t="shared" si="8"/>
        <v>0.16279069767441862</v>
      </c>
      <c r="S9" s="44">
        <f>COUNTIF(Vertices[Clustering Coefficient], "&gt;= " &amp; R9) - COUNTIF(Vertices[Clustering Coefficient], "&gt;=" &amp; R10)</f>
        <v>2</v>
      </c>
      <c r="T9" s="39" t="e">
        <f t="shared" ca="1" si="9"/>
        <v>#REF!</v>
      </c>
      <c r="U9" s="40" t="e">
        <f t="shared" ca="1" si="0"/>
        <v>#REF!</v>
      </c>
    </row>
    <row r="10" spans="1:24" x14ac:dyDescent="0.3">
      <c r="A10" s="34" t="s">
        <v>151</v>
      </c>
      <c r="B10" s="34">
        <v>404</v>
      </c>
      <c r="D10" s="32">
        <f t="shared" si="1"/>
        <v>0</v>
      </c>
      <c r="E10" s="3">
        <f>COUNTIF(Vertices[Degree], "&gt;= " &amp; D10) - COUNTIF(Vertices[Degree], "&gt;=" &amp; D11)</f>
        <v>0</v>
      </c>
      <c r="F10" s="37">
        <f t="shared" si="2"/>
        <v>9.674418604651164</v>
      </c>
      <c r="G10" s="38">
        <f>COUNTIF(Vertices[In-Degree], "&gt;= " &amp; F10) - COUNTIF(Vertices[In-Degree], "&gt;=" &amp; F11)</f>
        <v>1</v>
      </c>
      <c r="H10" s="37">
        <f t="shared" si="3"/>
        <v>1.8604651162790697</v>
      </c>
      <c r="I10" s="38">
        <f>COUNTIF(Vertices[Out-Degree], "&gt;= " &amp; H10) - COUNTIF(Vertices[Out-Degree], "&gt;=" &amp; H11)</f>
        <v>61</v>
      </c>
      <c r="J10" s="37">
        <f t="shared" si="4"/>
        <v>493.39534883720938</v>
      </c>
      <c r="K10" s="38">
        <f>COUNTIF(Vertices[Betweenness Centrality], "&gt;= " &amp; J10) - COUNTIF(Vertices[Betweenness Centrality], "&gt;=" &amp; J11)</f>
        <v>1</v>
      </c>
      <c r="L10" s="37">
        <f t="shared" si="5"/>
        <v>0.18604651162790697</v>
      </c>
      <c r="M10" s="38">
        <f>COUNTIF(Vertices[Closeness Centrality], "&gt;= " &amp; L10) - COUNTIF(Vertices[Closeness Centrality], "&gt;=" &amp; L11)</f>
        <v>53</v>
      </c>
      <c r="N10" s="37">
        <f t="shared" si="6"/>
        <v>3.5012093023255803E-3</v>
      </c>
      <c r="O10" s="38">
        <f>COUNTIF(Vertices[Eigenvector Centrality], "&gt;= " &amp; N10) - COUNTIF(Vertices[Eigenvector Centrality], "&gt;=" &amp; N11)</f>
        <v>0</v>
      </c>
      <c r="P10" s="37">
        <f t="shared" si="7"/>
        <v>4.9181654883720922</v>
      </c>
      <c r="Q10" s="38">
        <f>COUNTIF(Vertices[PageRank], "&gt;= " &amp; P10) - COUNTIF(Vertices[PageRank], "&gt;=" &amp; P11)</f>
        <v>1</v>
      </c>
      <c r="R10" s="37">
        <f t="shared" si="8"/>
        <v>0.18604651162790697</v>
      </c>
      <c r="S10" s="43">
        <f>COUNTIF(Vertices[Clustering Coefficient], "&gt;= " &amp; R10) - COUNTIF(Vertices[Clustering Coefficient], "&gt;=" &amp; R11)</f>
        <v>0</v>
      </c>
      <c r="T10" s="37" t="e">
        <f t="shared" ca="1" si="9"/>
        <v>#REF!</v>
      </c>
      <c r="U10" s="38" t="e">
        <f t="shared" ca="1" si="0"/>
        <v>#REF!</v>
      </c>
    </row>
    <row r="11" spans="1:24" x14ac:dyDescent="0.3">
      <c r="A11" s="100"/>
      <c r="B11" s="100"/>
      <c r="D11" s="32">
        <f t="shared" si="1"/>
        <v>0</v>
      </c>
      <c r="E11" s="3">
        <f>COUNTIF(Vertices[Degree], "&gt;= " &amp; D11) - COUNTIF(Vertices[Degree], "&gt;=" &amp; D12)</f>
        <v>0</v>
      </c>
      <c r="F11" s="39">
        <f t="shared" si="2"/>
        <v>10.88372093023256</v>
      </c>
      <c r="G11" s="40">
        <f>COUNTIF(Vertices[In-Degree], "&gt;= " &amp; F11) - COUNTIF(Vertices[In-Degree], "&gt;=" &amp; F12)</f>
        <v>2</v>
      </c>
      <c r="H11" s="39">
        <f t="shared" si="3"/>
        <v>2.0930232558139537</v>
      </c>
      <c r="I11" s="40">
        <f>COUNTIF(Vertices[Out-Degree], "&gt;= " &amp; H11) - COUNTIF(Vertices[Out-Degree], "&gt;=" &amp; H12)</f>
        <v>0</v>
      </c>
      <c r="J11" s="39">
        <f t="shared" si="4"/>
        <v>555.06976744186056</v>
      </c>
      <c r="K11" s="40">
        <f>COUNTIF(Vertices[Betweenness Centrality], "&gt;= " &amp; J11) - COUNTIF(Vertices[Betweenness Centrality], "&gt;=" &amp; J12)</f>
        <v>0</v>
      </c>
      <c r="L11" s="39">
        <f t="shared" si="5"/>
        <v>0.20930232558139533</v>
      </c>
      <c r="M11" s="40">
        <f>COUNTIF(Vertices[Closeness Centrality], "&gt;= " &amp; L11) - COUNTIF(Vertices[Closeness Centrality], "&gt;=" &amp; L12)</f>
        <v>0</v>
      </c>
      <c r="N11" s="39">
        <f t="shared" si="6"/>
        <v>3.9388604651162777E-3</v>
      </c>
      <c r="O11" s="40">
        <f>COUNTIF(Vertices[Eigenvector Centrality], "&gt;= " &amp; N11) - COUNTIF(Vertices[Eigenvector Centrality], "&gt;=" &amp; N12)</f>
        <v>0</v>
      </c>
      <c r="P11" s="39">
        <f t="shared" si="7"/>
        <v>5.4757156744186037</v>
      </c>
      <c r="Q11" s="40">
        <f>COUNTIF(Vertices[PageRank], "&gt;= " &amp; P11) - COUNTIF(Vertices[PageRank], "&gt;=" &amp; P12)</f>
        <v>0</v>
      </c>
      <c r="R11" s="39">
        <f t="shared" si="8"/>
        <v>0.20930232558139533</v>
      </c>
      <c r="S11" s="44">
        <f>COUNTIF(Vertices[Clustering Coefficient], "&gt;= " &amp; R11) - COUNTIF(Vertices[Clustering Coefficient], "&gt;=" &amp; R12)</f>
        <v>0</v>
      </c>
      <c r="T11" s="39" t="e">
        <f t="shared" ca="1" si="9"/>
        <v>#REF!</v>
      </c>
      <c r="U11" s="40" t="e">
        <f t="shared" ca="1" si="0"/>
        <v>#REF!</v>
      </c>
    </row>
    <row r="12" spans="1:24" x14ac:dyDescent="0.3">
      <c r="A12" s="34" t="s">
        <v>170</v>
      </c>
      <c r="B12" s="34">
        <v>7.2046109510086453E-3</v>
      </c>
      <c r="D12" s="32">
        <f t="shared" si="1"/>
        <v>0</v>
      </c>
      <c r="E12" s="3">
        <f>COUNTIF(Vertices[Degree], "&gt;= " &amp; D12) - COUNTIF(Vertices[Degree], "&gt;=" &amp; D13)</f>
        <v>0</v>
      </c>
      <c r="F12" s="37">
        <f t="shared" si="2"/>
        <v>12.093023255813955</v>
      </c>
      <c r="G12" s="38">
        <f>COUNTIF(Vertices[In-Degree], "&gt;= " &amp; F12) - COUNTIF(Vertices[In-Degree], "&gt;=" &amp; F13)</f>
        <v>1</v>
      </c>
      <c r="H12" s="37">
        <f t="shared" si="3"/>
        <v>2.3255813953488373</v>
      </c>
      <c r="I12" s="38">
        <f>COUNTIF(Vertices[Out-Degree], "&gt;= " &amp; H12) - COUNTIF(Vertices[Out-Degree], "&gt;=" &amp; H13)</f>
        <v>0</v>
      </c>
      <c r="J12" s="37">
        <f t="shared" si="4"/>
        <v>616.74418604651169</v>
      </c>
      <c r="K12" s="38">
        <f>COUNTIF(Vertices[Betweenness Centrality], "&gt;= " &amp; J12) - COUNTIF(Vertices[Betweenness Centrality], "&gt;=" &amp; J13)</f>
        <v>1</v>
      </c>
      <c r="L12" s="37">
        <f t="shared" si="5"/>
        <v>0.23255813953488369</v>
      </c>
      <c r="M12" s="38">
        <f>COUNTIF(Vertices[Closeness Centrality], "&gt;= " &amp; L12) - COUNTIF(Vertices[Closeness Centrality], "&gt;=" &amp; L13)</f>
        <v>10</v>
      </c>
      <c r="N12" s="37">
        <f t="shared" si="6"/>
        <v>4.3765116279069751E-3</v>
      </c>
      <c r="O12" s="38">
        <f>COUNTIF(Vertices[Eigenvector Centrality], "&gt;= " &amp; N12) - COUNTIF(Vertices[Eigenvector Centrality], "&gt;=" &amp; N13)</f>
        <v>0</v>
      </c>
      <c r="P12" s="37">
        <f t="shared" si="7"/>
        <v>6.0332658604651153</v>
      </c>
      <c r="Q12" s="38">
        <f>COUNTIF(Vertices[PageRank], "&gt;= " &amp; P12) - COUNTIF(Vertices[PageRank], "&gt;=" &amp; P13)</f>
        <v>2</v>
      </c>
      <c r="R12" s="37">
        <f t="shared" si="8"/>
        <v>0.23255813953488369</v>
      </c>
      <c r="S12" s="43">
        <f>COUNTIF(Vertices[Clustering Coefficient], "&gt;= " &amp; R12) - COUNTIF(Vertices[Clustering Coefficient], "&gt;=" &amp; R13)</f>
        <v>2</v>
      </c>
      <c r="T12" s="37" t="e">
        <f t="shared" ca="1" si="9"/>
        <v>#REF!</v>
      </c>
      <c r="U12" s="38" t="e">
        <f t="shared" ca="1" si="0"/>
        <v>#REF!</v>
      </c>
    </row>
    <row r="13" spans="1:24" x14ac:dyDescent="0.3">
      <c r="A13" s="34" t="s">
        <v>171</v>
      </c>
      <c r="B13" s="34">
        <v>1.4306151645207439E-2</v>
      </c>
      <c r="D13" s="32">
        <f t="shared" si="1"/>
        <v>0</v>
      </c>
      <c r="E13" s="3">
        <f>COUNTIF(Vertices[Degree], "&gt;= " &amp; D13) - COUNTIF(Vertices[Degree], "&gt;=" &amp; D14)</f>
        <v>0</v>
      </c>
      <c r="F13" s="39">
        <f t="shared" si="2"/>
        <v>13.302325581395351</v>
      </c>
      <c r="G13" s="40">
        <f>COUNTIF(Vertices[In-Degree], "&gt;= " &amp; F13) - COUNTIF(Vertices[In-Degree], "&gt;=" &amp; F14)</f>
        <v>1</v>
      </c>
      <c r="H13" s="39">
        <f t="shared" si="3"/>
        <v>2.558139534883721</v>
      </c>
      <c r="I13" s="40">
        <f>COUNTIF(Vertices[Out-Degree], "&gt;= " &amp; H13) - COUNTIF(Vertices[Out-Degree], "&gt;=" &amp; H14)</f>
        <v>0</v>
      </c>
      <c r="J13" s="39">
        <f t="shared" si="4"/>
        <v>678.41860465116281</v>
      </c>
      <c r="K13" s="40">
        <f>COUNTIF(Vertices[Betweenness Centrality], "&gt;= " &amp; J13) - COUNTIF(Vertices[Betweenness Centrality], "&gt;=" &amp; J14)</f>
        <v>0</v>
      </c>
      <c r="L13" s="39">
        <f t="shared" si="5"/>
        <v>0.25581395348837205</v>
      </c>
      <c r="M13" s="40">
        <f>COUNTIF(Vertices[Closeness Centrality], "&gt;= " &amp; L13) - COUNTIF(Vertices[Closeness Centrality], "&gt;=" &amp; L14)</f>
        <v>0</v>
      </c>
      <c r="N13" s="39">
        <f t="shared" si="6"/>
        <v>4.8141627906976726E-3</v>
      </c>
      <c r="O13" s="40">
        <f>COUNTIF(Vertices[Eigenvector Centrality], "&gt;= " &amp; N13) - COUNTIF(Vertices[Eigenvector Centrality], "&gt;=" &amp; N14)</f>
        <v>0</v>
      </c>
      <c r="P13" s="39">
        <f t="shared" si="7"/>
        <v>6.5908160465116268</v>
      </c>
      <c r="Q13" s="40">
        <f>COUNTIF(Vertices[PageRank], "&gt;= " &amp; P13) - COUNTIF(Vertices[PageRank], "&gt;=" &amp; P14)</f>
        <v>1</v>
      </c>
      <c r="R13" s="39">
        <f t="shared" si="8"/>
        <v>0.25581395348837205</v>
      </c>
      <c r="S13" s="44">
        <f>COUNTIF(Vertices[Clustering Coefficient], "&gt;= " &amp; R13) - COUNTIF(Vertices[Clustering Coefficient], "&gt;=" &amp; R14)</f>
        <v>0</v>
      </c>
      <c r="T13" s="39" t="e">
        <f t="shared" ca="1" si="9"/>
        <v>#REF!</v>
      </c>
      <c r="U13" s="40" t="e">
        <f t="shared" ca="1" si="0"/>
        <v>#REF!</v>
      </c>
    </row>
    <row r="14" spans="1:24" x14ac:dyDescent="0.3">
      <c r="A14" s="100"/>
      <c r="B14" s="100"/>
      <c r="D14" s="32">
        <f t="shared" si="1"/>
        <v>0</v>
      </c>
      <c r="E14" s="3">
        <f>COUNTIF(Vertices[Degree], "&gt;= " &amp; D14) - COUNTIF(Vertices[Degree], "&gt;=" &amp; D15)</f>
        <v>0</v>
      </c>
      <c r="F14" s="37">
        <f t="shared" si="2"/>
        <v>14.511627906976747</v>
      </c>
      <c r="G14" s="38">
        <f>COUNTIF(Vertices[In-Degree], "&gt;= " &amp; F14) - COUNTIF(Vertices[In-Degree], "&gt;=" &amp; F15)</f>
        <v>1</v>
      </c>
      <c r="H14" s="37">
        <f t="shared" si="3"/>
        <v>2.7906976744186047</v>
      </c>
      <c r="I14" s="38">
        <f>COUNTIF(Vertices[Out-Degree], "&gt;= " &amp; H14) - COUNTIF(Vertices[Out-Degree], "&gt;=" &amp; H15)</f>
        <v>16</v>
      </c>
      <c r="J14" s="37">
        <f t="shared" si="4"/>
        <v>740.09302325581393</v>
      </c>
      <c r="K14" s="38">
        <f>COUNTIF(Vertices[Betweenness Centrality], "&gt;= " &amp; J14) - COUNTIF(Vertices[Betweenness Centrality], "&gt;=" &amp; J15)</f>
        <v>3</v>
      </c>
      <c r="L14" s="37">
        <f t="shared" si="5"/>
        <v>0.27906976744186041</v>
      </c>
      <c r="M14" s="38">
        <f>COUNTIF(Vertices[Closeness Centrality], "&gt;= " &amp; L14) - COUNTIF(Vertices[Closeness Centrality], "&gt;=" &amp; L15)</f>
        <v>0</v>
      </c>
      <c r="N14" s="37">
        <f t="shared" si="6"/>
        <v>5.25181395348837E-3</v>
      </c>
      <c r="O14" s="38">
        <f>COUNTIF(Vertices[Eigenvector Centrality], "&gt;= " &amp; N14) - COUNTIF(Vertices[Eigenvector Centrality], "&gt;=" &amp; N15)</f>
        <v>0</v>
      </c>
      <c r="P14" s="37">
        <f t="shared" si="7"/>
        <v>7.1483662325581383</v>
      </c>
      <c r="Q14" s="38">
        <f>COUNTIF(Vertices[PageRank], "&gt;= " &amp; P14) - COUNTIF(Vertices[PageRank], "&gt;=" &amp; P15)</f>
        <v>1</v>
      </c>
      <c r="R14" s="37">
        <f t="shared" si="8"/>
        <v>0.27906976744186041</v>
      </c>
      <c r="S14" s="43">
        <f>COUNTIF(Vertices[Clustering Coefficient], "&gt;= " &amp; R14) - COUNTIF(Vertices[Clustering Coefficient], "&gt;=" &amp; R15)</f>
        <v>0</v>
      </c>
      <c r="T14" s="37" t="e">
        <f t="shared" ca="1" si="9"/>
        <v>#REF!</v>
      </c>
      <c r="U14" s="38" t="e">
        <f t="shared" ca="1" si="0"/>
        <v>#REF!</v>
      </c>
    </row>
    <row r="15" spans="1:24" x14ac:dyDescent="0.3">
      <c r="A15" s="34" t="s">
        <v>152</v>
      </c>
      <c r="B15" s="34">
        <v>574</v>
      </c>
      <c r="D15" s="32">
        <f t="shared" si="1"/>
        <v>0</v>
      </c>
      <c r="E15" s="3">
        <f>COUNTIF(Vertices[Degree], "&gt;= " &amp; D15) - COUNTIF(Vertices[Degree], "&gt;=" &amp; D16)</f>
        <v>0</v>
      </c>
      <c r="F15" s="39">
        <f t="shared" si="2"/>
        <v>15.720930232558143</v>
      </c>
      <c r="G15" s="40">
        <f>COUNTIF(Vertices[In-Degree], "&gt;= " &amp; F15) - COUNTIF(Vertices[In-Degree], "&gt;=" &amp; F16)</f>
        <v>1</v>
      </c>
      <c r="H15" s="39">
        <f t="shared" si="3"/>
        <v>3.0232558139534884</v>
      </c>
      <c r="I15" s="40">
        <f>COUNTIF(Vertices[Out-Degree], "&gt;= " &amp; H15) - COUNTIF(Vertices[Out-Degree], "&gt;=" &amp; H16)</f>
        <v>0</v>
      </c>
      <c r="J15" s="39">
        <f t="shared" si="4"/>
        <v>801.76744186046506</v>
      </c>
      <c r="K15" s="40">
        <f>COUNTIF(Vertices[Betweenness Centrality], "&gt;= " &amp; J15) - COUNTIF(Vertices[Betweenness Centrality], "&gt;=" &amp; J16)</f>
        <v>1</v>
      </c>
      <c r="L15" s="39">
        <f t="shared" si="5"/>
        <v>0.30232558139534876</v>
      </c>
      <c r="M15" s="40">
        <f>COUNTIF(Vertices[Closeness Centrality], "&gt;= " &amp; L15) - COUNTIF(Vertices[Closeness Centrality], "&gt;=" &amp; L16)</f>
        <v>0</v>
      </c>
      <c r="N15" s="39">
        <f t="shared" si="6"/>
        <v>5.6894651162790674E-3</v>
      </c>
      <c r="O15" s="40">
        <f>COUNTIF(Vertices[Eigenvector Centrality], "&gt;= " &amp; N15) - COUNTIF(Vertices[Eigenvector Centrality], "&gt;=" &amp; N16)</f>
        <v>0</v>
      </c>
      <c r="P15" s="39">
        <f t="shared" si="7"/>
        <v>7.7059164186046498</v>
      </c>
      <c r="Q15" s="40">
        <f>COUNTIF(Vertices[PageRank], "&gt;= " &amp; P15) - COUNTIF(Vertices[PageRank], "&gt;=" &amp; P16)</f>
        <v>0</v>
      </c>
      <c r="R15" s="39">
        <f t="shared" si="8"/>
        <v>0.30232558139534876</v>
      </c>
      <c r="S15" s="44">
        <f>COUNTIF(Vertices[Clustering Coefficient], "&gt;= " &amp; R15) - COUNTIF(Vertices[Clustering Coefficient], "&gt;=" &amp; R16)</f>
        <v>0</v>
      </c>
      <c r="T15" s="39" t="e">
        <f t="shared" ca="1" si="9"/>
        <v>#REF!</v>
      </c>
      <c r="U15" s="40" t="e">
        <f t="shared" ca="1" si="0"/>
        <v>#REF!</v>
      </c>
    </row>
    <row r="16" spans="1:24" x14ac:dyDescent="0.3">
      <c r="A16" s="34" t="s">
        <v>153</v>
      </c>
      <c r="B16" s="34">
        <v>350</v>
      </c>
      <c r="D16" s="32">
        <f t="shared" si="1"/>
        <v>0</v>
      </c>
      <c r="E16" s="3">
        <f>COUNTIF(Vertices[Degree], "&gt;= " &amp; D16) - COUNTIF(Vertices[Degree], "&gt;=" &amp; D17)</f>
        <v>0</v>
      </c>
      <c r="F16" s="37">
        <f t="shared" si="2"/>
        <v>16.930232558139537</v>
      </c>
      <c r="G16" s="38">
        <f>COUNTIF(Vertices[In-Degree], "&gt;= " &amp; F16) - COUNTIF(Vertices[In-Degree], "&gt;=" &amp; F17)</f>
        <v>1</v>
      </c>
      <c r="H16" s="37">
        <f t="shared" si="3"/>
        <v>3.2558139534883721</v>
      </c>
      <c r="I16" s="38">
        <f>COUNTIF(Vertices[Out-Degree], "&gt;= " &amp; H16) - COUNTIF(Vertices[Out-Degree], "&gt;=" &amp; H17)</f>
        <v>0</v>
      </c>
      <c r="J16" s="37">
        <f t="shared" si="4"/>
        <v>863.44186046511618</v>
      </c>
      <c r="K16" s="38">
        <f>COUNTIF(Vertices[Betweenness Centrality], "&gt;= " &amp; J16) - COUNTIF(Vertices[Betweenness Centrality], "&gt;=" &amp; J17)</f>
        <v>0</v>
      </c>
      <c r="L16" s="37">
        <f t="shared" si="5"/>
        <v>0.32558139534883712</v>
      </c>
      <c r="M16" s="38">
        <f>COUNTIF(Vertices[Closeness Centrality], "&gt;= " &amp; L16) - COUNTIF(Vertices[Closeness Centrality], "&gt;=" &amp; L17)</f>
        <v>82</v>
      </c>
      <c r="N16" s="37">
        <f t="shared" si="6"/>
        <v>6.1271162790697649E-3</v>
      </c>
      <c r="O16" s="38">
        <f>COUNTIF(Vertices[Eigenvector Centrality], "&gt;= " &amp; N16) - COUNTIF(Vertices[Eigenvector Centrality], "&gt;=" &amp; N17)</f>
        <v>0</v>
      </c>
      <c r="P16" s="37">
        <f t="shared" si="7"/>
        <v>8.2634666046511622</v>
      </c>
      <c r="Q16" s="38">
        <f>COUNTIF(Vertices[PageRank], "&gt;= " &amp; P16) - COUNTIF(Vertices[PageRank], "&gt;=" &amp; P17)</f>
        <v>0</v>
      </c>
      <c r="R16" s="37">
        <f t="shared" si="8"/>
        <v>0.32558139534883712</v>
      </c>
      <c r="S16" s="43">
        <f>COUNTIF(Vertices[Clustering Coefficient], "&gt;= " &amp; R16) - COUNTIF(Vertices[Clustering Coefficient], "&gt;=" &amp; R17)</f>
        <v>4</v>
      </c>
      <c r="T16" s="37" t="e">
        <f t="shared" ca="1" si="9"/>
        <v>#REF!</v>
      </c>
      <c r="U16" s="38" t="e">
        <f t="shared" ca="1" si="0"/>
        <v>#REF!</v>
      </c>
    </row>
    <row r="17" spans="1:21" x14ac:dyDescent="0.3">
      <c r="A17" s="34" t="s">
        <v>154</v>
      </c>
      <c r="B17" s="34">
        <v>53</v>
      </c>
      <c r="D17" s="32">
        <f t="shared" si="1"/>
        <v>0</v>
      </c>
      <c r="E17" s="3">
        <f>COUNTIF(Vertices[Degree], "&gt;= " &amp; D17) - COUNTIF(Vertices[Degree], "&gt;=" &amp; D18)</f>
        <v>0</v>
      </c>
      <c r="F17" s="39">
        <f t="shared" si="2"/>
        <v>18.13953488372093</v>
      </c>
      <c r="G17" s="40">
        <f>COUNTIF(Vertices[In-Degree], "&gt;= " &amp; F17) - COUNTIF(Vertices[In-Degree], "&gt;=" &amp; F18)</f>
        <v>0</v>
      </c>
      <c r="H17" s="39">
        <f t="shared" si="3"/>
        <v>3.4883720930232558</v>
      </c>
      <c r="I17" s="40">
        <f>COUNTIF(Vertices[Out-Degree], "&gt;= " &amp; H17) - COUNTIF(Vertices[Out-Degree], "&gt;=" &amp; H18)</f>
        <v>0</v>
      </c>
      <c r="J17" s="39">
        <f t="shared" si="4"/>
        <v>925.1162790697673</v>
      </c>
      <c r="K17" s="40">
        <f>COUNTIF(Vertices[Betweenness Centrality], "&gt;= " &amp; J17) - COUNTIF(Vertices[Betweenness Centrality], "&gt;=" &amp; J18)</f>
        <v>0</v>
      </c>
      <c r="L17" s="39">
        <f t="shared" si="5"/>
        <v>0.34883720930232548</v>
      </c>
      <c r="M17" s="40">
        <f>COUNTIF(Vertices[Closeness Centrality], "&gt;= " &amp; L17) - COUNTIF(Vertices[Closeness Centrality], "&gt;=" &amp; L18)</f>
        <v>0</v>
      </c>
      <c r="N17" s="39">
        <f t="shared" si="6"/>
        <v>6.5647674418604623E-3</v>
      </c>
      <c r="O17" s="40">
        <f>COUNTIF(Vertices[Eigenvector Centrality], "&gt;= " &amp; N17) - COUNTIF(Vertices[Eigenvector Centrality], "&gt;=" &amp; N18)</f>
        <v>0</v>
      </c>
      <c r="P17" s="39">
        <f t="shared" si="7"/>
        <v>8.8210167906976746</v>
      </c>
      <c r="Q17" s="40">
        <f>COUNTIF(Vertices[PageRank], "&gt;= " &amp; P17) - COUNTIF(Vertices[PageRank], "&gt;=" &amp; P18)</f>
        <v>0</v>
      </c>
      <c r="R17" s="39">
        <f t="shared" si="8"/>
        <v>0.34883720930232548</v>
      </c>
      <c r="S17" s="44">
        <f>COUNTIF(Vertices[Clustering Coefficient], "&gt;= " &amp; R17) - COUNTIF(Vertices[Clustering Coefficient], "&gt;=" &amp; R18)</f>
        <v>0</v>
      </c>
      <c r="T17" s="39" t="e">
        <f t="shared" ca="1" si="9"/>
        <v>#REF!</v>
      </c>
      <c r="U17" s="40" t="e">
        <f t="shared" ca="1" si="0"/>
        <v>#REF!</v>
      </c>
    </row>
    <row r="18" spans="1:21" x14ac:dyDescent="0.3">
      <c r="A18" s="34" t="s">
        <v>155</v>
      </c>
      <c r="B18" s="34">
        <v>52</v>
      </c>
      <c r="D18" s="32">
        <f t="shared" si="1"/>
        <v>0</v>
      </c>
      <c r="E18" s="3">
        <f>COUNTIF(Vertices[Degree], "&gt;= " &amp; D18) - COUNTIF(Vertices[Degree], "&gt;=" &amp; D19)</f>
        <v>0</v>
      </c>
      <c r="F18" s="37">
        <f t="shared" si="2"/>
        <v>19.348837209302324</v>
      </c>
      <c r="G18" s="38">
        <f>COUNTIF(Vertices[In-Degree], "&gt;= " &amp; F18) - COUNTIF(Vertices[In-Degree], "&gt;=" &amp; F19)</f>
        <v>0</v>
      </c>
      <c r="H18" s="37">
        <f t="shared" si="3"/>
        <v>3.7209302325581395</v>
      </c>
      <c r="I18" s="38">
        <f>COUNTIF(Vertices[Out-Degree], "&gt;= " &amp; H18) - COUNTIF(Vertices[Out-Degree], "&gt;=" &amp; H19)</f>
        <v>0</v>
      </c>
      <c r="J18" s="37">
        <f t="shared" si="4"/>
        <v>986.79069767441842</v>
      </c>
      <c r="K18" s="38">
        <f>COUNTIF(Vertices[Betweenness Centrality], "&gt;= " &amp; J18) - COUNTIF(Vertices[Betweenness Centrality], "&gt;=" &amp; J19)</f>
        <v>0</v>
      </c>
      <c r="L18" s="37">
        <f t="shared" si="5"/>
        <v>0.37209302325581384</v>
      </c>
      <c r="M18" s="38">
        <f>COUNTIF(Vertices[Closeness Centrality], "&gt;= " &amp; L18) - COUNTIF(Vertices[Closeness Centrality], "&gt;=" &amp; L19)</f>
        <v>0</v>
      </c>
      <c r="N18" s="37">
        <f t="shared" si="6"/>
        <v>7.0024186046511597E-3</v>
      </c>
      <c r="O18" s="38">
        <f>COUNTIF(Vertices[Eigenvector Centrality], "&gt;= " &amp; N18) - COUNTIF(Vertices[Eigenvector Centrality], "&gt;=" &amp; N19)</f>
        <v>0</v>
      </c>
      <c r="P18" s="37">
        <f t="shared" si="7"/>
        <v>9.378566976744187</v>
      </c>
      <c r="Q18" s="38">
        <f>COUNTIF(Vertices[PageRank], "&gt;= " &amp; P18) - COUNTIF(Vertices[PageRank], "&gt;=" &amp; P19)</f>
        <v>0</v>
      </c>
      <c r="R18" s="37">
        <f t="shared" si="8"/>
        <v>0.37209302325581384</v>
      </c>
      <c r="S18" s="43">
        <f>COUNTIF(Vertices[Clustering Coefficient], "&gt;= " &amp; R18) - COUNTIF(Vertices[Clustering Coefficient], "&gt;=" &amp; R19)</f>
        <v>0</v>
      </c>
      <c r="T18" s="37" t="e">
        <f t="shared" ca="1" si="9"/>
        <v>#REF!</v>
      </c>
      <c r="U18" s="38" t="e">
        <f t="shared" ca="1" si="0"/>
        <v>#REF!</v>
      </c>
    </row>
    <row r="19" spans="1:21" x14ac:dyDescent="0.3">
      <c r="A19" s="100"/>
      <c r="B19" s="100"/>
      <c r="D19" s="32">
        <f t="shared" si="1"/>
        <v>0</v>
      </c>
      <c r="E19" s="3">
        <f>COUNTIF(Vertices[Degree], "&gt;= " &amp; D19) - COUNTIF(Vertices[Degree], "&gt;=" &amp; D20)</f>
        <v>0</v>
      </c>
      <c r="F19" s="39">
        <f t="shared" si="2"/>
        <v>20.558139534883718</v>
      </c>
      <c r="G19" s="40">
        <f>COUNTIF(Vertices[In-Degree], "&gt;= " &amp; F19) - COUNTIF(Vertices[In-Degree], "&gt;=" &amp; F20)</f>
        <v>0</v>
      </c>
      <c r="H19" s="39">
        <f t="shared" si="3"/>
        <v>3.9534883720930232</v>
      </c>
      <c r="I19" s="40">
        <f>COUNTIF(Vertices[Out-Degree], "&gt;= " &amp; H19) - COUNTIF(Vertices[Out-Degree], "&gt;=" &amp; H20)</f>
        <v>3</v>
      </c>
      <c r="J19" s="39">
        <f t="shared" si="4"/>
        <v>1048.4651162790697</v>
      </c>
      <c r="K19" s="40">
        <f>COUNTIF(Vertices[Betweenness Centrality], "&gt;= " &amp; J19) - COUNTIF(Vertices[Betweenness Centrality], "&gt;=" &amp; J20)</f>
        <v>0</v>
      </c>
      <c r="L19" s="39">
        <f t="shared" si="5"/>
        <v>0.3953488372093022</v>
      </c>
      <c r="M19" s="40">
        <f>COUNTIF(Vertices[Closeness Centrality], "&gt;= " &amp; L19) - COUNTIF(Vertices[Closeness Centrality], "&gt;=" &amp; L20)</f>
        <v>0</v>
      </c>
      <c r="N19" s="39">
        <f t="shared" si="6"/>
        <v>7.4400697674418571E-3</v>
      </c>
      <c r="O19" s="40">
        <f>COUNTIF(Vertices[Eigenvector Centrality], "&gt;= " &amp; N19) - COUNTIF(Vertices[Eigenvector Centrality], "&gt;=" &amp; N20)</f>
        <v>0</v>
      </c>
      <c r="P19" s="39">
        <f t="shared" si="7"/>
        <v>9.9361171627906995</v>
      </c>
      <c r="Q19" s="40">
        <f>COUNTIF(Vertices[PageRank], "&gt;= " &amp; P19) - COUNTIF(Vertices[PageRank], "&gt;=" &amp; P20)</f>
        <v>1</v>
      </c>
      <c r="R19" s="39">
        <f t="shared" si="8"/>
        <v>0.3953488372093022</v>
      </c>
      <c r="S19" s="44">
        <f>COUNTIF(Vertices[Clustering Coefficient], "&gt;= " &amp; R19) - COUNTIF(Vertices[Clustering Coefficient], "&gt;=" &amp; R20)</f>
        <v>0</v>
      </c>
      <c r="T19" s="39" t="e">
        <f t="shared" ca="1" si="9"/>
        <v>#REF!</v>
      </c>
      <c r="U19" s="40" t="e">
        <f t="shared" ca="1" si="0"/>
        <v>#REF!</v>
      </c>
    </row>
    <row r="20" spans="1:21" x14ac:dyDescent="0.3">
      <c r="A20" s="34" t="s">
        <v>156</v>
      </c>
      <c r="B20" s="34">
        <v>10</v>
      </c>
      <c r="D20" s="32">
        <f t="shared" si="1"/>
        <v>0</v>
      </c>
      <c r="E20" s="3">
        <f>COUNTIF(Vertices[Degree], "&gt;= " &amp; D20) - COUNTIF(Vertices[Degree], "&gt;=" &amp; D21)</f>
        <v>0</v>
      </c>
      <c r="F20" s="37">
        <f t="shared" si="2"/>
        <v>21.767441860465112</v>
      </c>
      <c r="G20" s="38">
        <f>COUNTIF(Vertices[In-Degree], "&gt;= " &amp; F20) - COUNTIF(Vertices[In-Degree], "&gt;=" &amp; F21)</f>
        <v>1</v>
      </c>
      <c r="H20" s="37">
        <f t="shared" si="3"/>
        <v>4.1860465116279073</v>
      </c>
      <c r="I20" s="38">
        <f>COUNTIF(Vertices[Out-Degree], "&gt;= " &amp; H20) - COUNTIF(Vertices[Out-Degree], "&gt;=" &amp; H21)</f>
        <v>0</v>
      </c>
      <c r="J20" s="37">
        <f t="shared" si="4"/>
        <v>1110.1395348837209</v>
      </c>
      <c r="K20" s="38">
        <f>COUNTIF(Vertices[Betweenness Centrality], "&gt;= " &amp; J20) - COUNTIF(Vertices[Betweenness Centrality], "&gt;=" &amp; J21)</f>
        <v>1</v>
      </c>
      <c r="L20" s="37">
        <f t="shared" si="5"/>
        <v>0.41860465116279055</v>
      </c>
      <c r="M20" s="38">
        <f>COUNTIF(Vertices[Closeness Centrality], "&gt;= " &amp; L20) - COUNTIF(Vertices[Closeness Centrality], "&gt;=" &amp; L21)</f>
        <v>0</v>
      </c>
      <c r="N20" s="37">
        <f t="shared" si="6"/>
        <v>7.8777209302325554E-3</v>
      </c>
      <c r="O20" s="38">
        <f>COUNTIF(Vertices[Eigenvector Centrality], "&gt;= " &amp; N20) - COUNTIF(Vertices[Eigenvector Centrality], "&gt;=" &amp; N21)</f>
        <v>0</v>
      </c>
      <c r="P20" s="37">
        <f t="shared" si="7"/>
        <v>10.493667348837212</v>
      </c>
      <c r="Q20" s="38">
        <f>COUNTIF(Vertices[PageRank], "&gt;= " &amp; P20) - COUNTIF(Vertices[PageRank], "&gt;=" &amp; P21)</f>
        <v>0</v>
      </c>
      <c r="R20" s="37">
        <f t="shared" si="8"/>
        <v>0.41860465116279055</v>
      </c>
      <c r="S20" s="43">
        <f>COUNTIF(Vertices[Clustering Coefficient], "&gt;= " &amp; R20) - COUNTIF(Vertices[Clustering Coefficient], "&gt;=" &amp; R21)</f>
        <v>0</v>
      </c>
      <c r="T20" s="37" t="e">
        <f t="shared" ca="1" si="9"/>
        <v>#REF!</v>
      </c>
      <c r="U20" s="38" t="e">
        <f t="shared" ca="1" si="0"/>
        <v>#REF!</v>
      </c>
    </row>
    <row r="21" spans="1:21" x14ac:dyDescent="0.3">
      <c r="A21" s="34" t="s">
        <v>157</v>
      </c>
      <c r="B21" s="34">
        <v>2.2825039999999999</v>
      </c>
      <c r="D21" s="32">
        <f t="shared" si="1"/>
        <v>0</v>
      </c>
      <c r="E21" s="3">
        <f>COUNTIF(Vertices[Degree], "&gt;= " &amp; D21) - COUNTIF(Vertices[Degree], "&gt;=" &amp; D22)</f>
        <v>0</v>
      </c>
      <c r="F21" s="39">
        <f t="shared" si="2"/>
        <v>22.976744186046506</v>
      </c>
      <c r="G21" s="40">
        <f>COUNTIF(Vertices[In-Degree], "&gt;= " &amp; F21) - COUNTIF(Vertices[In-Degree], "&gt;=" &amp; F22)</f>
        <v>1</v>
      </c>
      <c r="H21" s="39">
        <f t="shared" si="3"/>
        <v>4.4186046511627914</v>
      </c>
      <c r="I21" s="40">
        <f>COUNTIF(Vertices[Out-Degree], "&gt;= " &amp; H21) - COUNTIF(Vertices[Out-Degree], "&gt;=" &amp; H22)</f>
        <v>0</v>
      </c>
      <c r="J21" s="39">
        <f t="shared" si="4"/>
        <v>1171.8139534883721</v>
      </c>
      <c r="K21" s="40">
        <f>COUNTIF(Vertices[Betweenness Centrality], "&gt;= " &amp; J21) - COUNTIF(Vertices[Betweenness Centrality], "&gt;=" &amp; J22)</f>
        <v>0</v>
      </c>
      <c r="L21" s="39">
        <f t="shared" si="5"/>
        <v>0.44186046511627891</v>
      </c>
      <c r="M21" s="40">
        <f>COUNTIF(Vertices[Closeness Centrality], "&gt;= " &amp; L21) - COUNTIF(Vertices[Closeness Centrality], "&gt;=" &amp; L22)</f>
        <v>0</v>
      </c>
      <c r="N21" s="39">
        <f t="shared" si="6"/>
        <v>8.3153720930232537E-3</v>
      </c>
      <c r="O21" s="40">
        <f>COUNTIF(Vertices[Eigenvector Centrality], "&gt;= " &amp; N21) - COUNTIF(Vertices[Eigenvector Centrality], "&gt;=" &amp; N22)</f>
        <v>0</v>
      </c>
      <c r="P21" s="39">
        <f t="shared" si="7"/>
        <v>11.051217534883724</v>
      </c>
      <c r="Q21" s="40">
        <f>COUNTIF(Vertices[PageRank], "&gt;= " &amp; P21) - COUNTIF(Vertices[PageRank], "&gt;=" &amp; P22)</f>
        <v>1</v>
      </c>
      <c r="R21" s="39">
        <f t="shared" si="8"/>
        <v>0.44186046511627891</v>
      </c>
      <c r="S21" s="44">
        <f>COUNTIF(Vertices[Clustering Coefficient], "&gt;= " &amp; R21) - COUNTIF(Vertices[Clustering Coefficient], "&gt;=" &amp; R22)</f>
        <v>0</v>
      </c>
      <c r="T21" s="39" t="e">
        <f t="shared" ca="1" si="9"/>
        <v>#REF!</v>
      </c>
      <c r="U21" s="40" t="e">
        <f t="shared" ca="1" si="0"/>
        <v>#REF!</v>
      </c>
    </row>
    <row r="22" spans="1:21" x14ac:dyDescent="0.3">
      <c r="A22" s="100"/>
      <c r="B22" s="100"/>
      <c r="D22" s="32">
        <f t="shared" si="1"/>
        <v>0</v>
      </c>
      <c r="E22" s="3">
        <f>COUNTIF(Vertices[Degree], "&gt;= " &amp; D22) - COUNTIF(Vertices[Degree], "&gt;=" &amp; D23)</f>
        <v>0</v>
      </c>
      <c r="F22" s="37">
        <f t="shared" si="2"/>
        <v>24.1860465116279</v>
      </c>
      <c r="G22" s="38">
        <f>COUNTIF(Vertices[In-Degree], "&gt;= " &amp; F22) - COUNTIF(Vertices[In-Degree], "&gt;=" &amp; F23)</f>
        <v>0</v>
      </c>
      <c r="H22" s="37">
        <f t="shared" si="3"/>
        <v>4.6511627906976756</v>
      </c>
      <c r="I22" s="38">
        <f>COUNTIF(Vertices[Out-Degree], "&gt;= " &amp; H22) - COUNTIF(Vertices[Out-Degree], "&gt;=" &amp; H23)</f>
        <v>0</v>
      </c>
      <c r="J22" s="37">
        <f t="shared" si="4"/>
        <v>1233.4883720930234</v>
      </c>
      <c r="K22" s="38">
        <f>COUNTIF(Vertices[Betweenness Centrality], "&gt;= " &amp; J22) - COUNTIF(Vertices[Betweenness Centrality], "&gt;=" &amp; J23)</f>
        <v>1</v>
      </c>
      <c r="L22" s="37">
        <f t="shared" si="5"/>
        <v>0.46511627906976727</v>
      </c>
      <c r="M22" s="38">
        <f>COUNTIF(Vertices[Closeness Centrality], "&gt;= " &amp; L22) - COUNTIF(Vertices[Closeness Centrality], "&gt;=" &amp; L23)</f>
        <v>0</v>
      </c>
      <c r="N22" s="37">
        <f t="shared" si="6"/>
        <v>8.753023255813952E-3</v>
      </c>
      <c r="O22" s="38">
        <f>COUNTIF(Vertices[Eigenvector Centrality], "&gt;= " &amp; N22) - COUNTIF(Vertices[Eigenvector Centrality], "&gt;=" &amp; N23)</f>
        <v>0</v>
      </c>
      <c r="P22" s="37">
        <f t="shared" si="7"/>
        <v>11.608767720930237</v>
      </c>
      <c r="Q22" s="38">
        <f>COUNTIF(Vertices[PageRank], "&gt;= " &amp; P22) - COUNTIF(Vertices[PageRank], "&gt;=" &amp; P23)</f>
        <v>0</v>
      </c>
      <c r="R22" s="37">
        <f t="shared" si="8"/>
        <v>0.46511627906976727</v>
      </c>
      <c r="S22" s="43">
        <f>COUNTIF(Vertices[Clustering Coefficient], "&gt;= " &amp; R22) - COUNTIF(Vertices[Clustering Coefficient], "&gt;=" &amp; R23)</f>
        <v>0</v>
      </c>
      <c r="T22" s="37" t="e">
        <f t="shared" ca="1" si="9"/>
        <v>#REF!</v>
      </c>
      <c r="U22" s="38" t="e">
        <f t="shared" ca="1" si="0"/>
        <v>#REF!</v>
      </c>
    </row>
    <row r="23" spans="1:21" x14ac:dyDescent="0.3">
      <c r="A23" s="34" t="s">
        <v>158</v>
      </c>
      <c r="B23" s="34">
        <v>4.6240250848399454E-4</v>
      </c>
      <c r="D23" s="32">
        <f t="shared" si="1"/>
        <v>0</v>
      </c>
      <c r="E23" s="3">
        <f>COUNTIF(Vertices[Degree], "&gt;= " &amp; D23) - COUNTIF(Vertices[Degree], "&gt;=" &amp; D24)</f>
        <v>0</v>
      </c>
      <c r="F23" s="39">
        <f t="shared" si="2"/>
        <v>25.395348837209294</v>
      </c>
      <c r="G23" s="40">
        <f>COUNTIF(Vertices[In-Degree], "&gt;= " &amp; F23) - COUNTIF(Vertices[In-Degree], "&gt;=" &amp; F24)</f>
        <v>0</v>
      </c>
      <c r="H23" s="39">
        <f t="shared" si="3"/>
        <v>4.8837209302325597</v>
      </c>
      <c r="I23" s="40">
        <f>COUNTIF(Vertices[Out-Degree], "&gt;= " &amp; H23) - COUNTIF(Vertices[Out-Degree], "&gt;=" &amp; H24)</f>
        <v>1</v>
      </c>
      <c r="J23" s="39">
        <f t="shared" si="4"/>
        <v>1295.1627906976746</v>
      </c>
      <c r="K23" s="40">
        <f>COUNTIF(Vertices[Betweenness Centrality], "&gt;= " &amp; J23) - COUNTIF(Vertices[Betweenness Centrality], "&gt;=" &amp; J24)</f>
        <v>0</v>
      </c>
      <c r="L23" s="39">
        <f t="shared" si="5"/>
        <v>0.48837209302325563</v>
      </c>
      <c r="M23" s="40">
        <f>COUNTIF(Vertices[Closeness Centrality], "&gt;= " &amp; L23) - COUNTIF(Vertices[Closeness Centrality], "&gt;=" &amp; L24)</f>
        <v>38</v>
      </c>
      <c r="N23" s="39">
        <f t="shared" si="6"/>
        <v>9.1906744186046503E-3</v>
      </c>
      <c r="O23" s="40">
        <f>COUNTIF(Vertices[Eigenvector Centrality], "&gt;= " &amp; N23) - COUNTIF(Vertices[Eigenvector Centrality], "&gt;=" &amp; N24)</f>
        <v>0</v>
      </c>
      <c r="P23" s="39">
        <f t="shared" si="7"/>
        <v>12.166317906976749</v>
      </c>
      <c r="Q23" s="40">
        <f>COUNTIF(Vertices[PageRank], "&gt;= " &amp; P23) - COUNTIF(Vertices[PageRank], "&gt;=" &amp; P24)</f>
        <v>0</v>
      </c>
      <c r="R23" s="39">
        <f t="shared" si="8"/>
        <v>0.48837209302325563</v>
      </c>
      <c r="S23" s="44">
        <f>COUNTIF(Vertices[Clustering Coefficient], "&gt;= " &amp; R23) - COUNTIF(Vertices[Clustering Coefficient], "&gt;=" &amp; R24)</f>
        <v>26</v>
      </c>
      <c r="T23" s="39" t="e">
        <f t="shared" ca="1" si="9"/>
        <v>#REF!</v>
      </c>
      <c r="U23" s="40" t="e">
        <f t="shared" ca="1" si="0"/>
        <v>#REF!</v>
      </c>
    </row>
    <row r="24" spans="1:21" x14ac:dyDescent="0.3">
      <c r="A24" s="34" t="s">
        <v>10534</v>
      </c>
      <c r="B24" s="34" t="s">
        <v>10536</v>
      </c>
      <c r="D24" s="32">
        <f t="shared" si="1"/>
        <v>0</v>
      </c>
      <c r="E24" s="3">
        <f>COUNTIF(Vertices[Degree], "&gt;= " &amp; D24) - COUNTIF(Vertices[Degree], "&gt;=" &amp; D25)</f>
        <v>0</v>
      </c>
      <c r="F24" s="37">
        <f t="shared" si="2"/>
        <v>26.604651162790688</v>
      </c>
      <c r="G24" s="38">
        <f>COUNTIF(Vertices[In-Degree], "&gt;= " &amp; F24) - COUNTIF(Vertices[In-Degree], "&gt;=" &amp; F25)</f>
        <v>0</v>
      </c>
      <c r="H24" s="37">
        <f t="shared" si="3"/>
        <v>5.1162790697674438</v>
      </c>
      <c r="I24" s="38">
        <f>COUNTIF(Vertices[Out-Degree], "&gt;= " &amp; H24) - COUNTIF(Vertices[Out-Degree], "&gt;=" &amp; H25)</f>
        <v>0</v>
      </c>
      <c r="J24" s="37">
        <f t="shared" si="4"/>
        <v>1356.8372093023258</v>
      </c>
      <c r="K24" s="38">
        <f>COUNTIF(Vertices[Betweenness Centrality], "&gt;= " &amp; J24) - COUNTIF(Vertices[Betweenness Centrality], "&gt;=" &amp; J25)</f>
        <v>0</v>
      </c>
      <c r="L24" s="37">
        <f t="shared" si="5"/>
        <v>0.51162790697674398</v>
      </c>
      <c r="M24" s="38">
        <f>COUNTIF(Vertices[Closeness Centrality], "&gt;= " &amp; L24) - COUNTIF(Vertices[Closeness Centrality], "&gt;=" &amp; L25)</f>
        <v>0</v>
      </c>
      <c r="N24" s="37">
        <f t="shared" si="6"/>
        <v>9.6283255813953486E-3</v>
      </c>
      <c r="O24" s="38">
        <f>COUNTIF(Vertices[Eigenvector Centrality], "&gt;= " &amp; N24) - COUNTIF(Vertices[Eigenvector Centrality], "&gt;=" &amp; N25)</f>
        <v>0</v>
      </c>
      <c r="P24" s="37">
        <f t="shared" si="7"/>
        <v>12.723868093023261</v>
      </c>
      <c r="Q24" s="38">
        <f>COUNTIF(Vertices[PageRank], "&gt;= " &amp; P24) - COUNTIF(Vertices[PageRank], "&gt;=" &amp; P25)</f>
        <v>1</v>
      </c>
      <c r="R24" s="37">
        <f t="shared" si="8"/>
        <v>0.51162790697674398</v>
      </c>
      <c r="S24" s="43">
        <f>COUNTIF(Vertices[Clustering Coefficient], "&gt;= " &amp; R24) - COUNTIF(Vertices[Clustering Coefficient], "&gt;=" &amp; R25)</f>
        <v>0</v>
      </c>
      <c r="T24" s="37" t="e">
        <f t="shared" ca="1" si="9"/>
        <v>#REF!</v>
      </c>
      <c r="U24" s="38" t="e">
        <f t="shared" ca="1" si="0"/>
        <v>#REF!</v>
      </c>
    </row>
    <row r="25" spans="1:21" x14ac:dyDescent="0.3">
      <c r="A25" s="100"/>
      <c r="B25" s="100"/>
      <c r="D25" s="32">
        <f t="shared" si="1"/>
        <v>0</v>
      </c>
      <c r="E25" s="3">
        <f>COUNTIF(Vertices[Degree], "&gt;= " &amp; D25) - COUNTIF(Vertices[Degree], "&gt;=" &amp; D26)</f>
        <v>0</v>
      </c>
      <c r="F25" s="39">
        <f t="shared" si="2"/>
        <v>27.813953488372082</v>
      </c>
      <c r="G25" s="40">
        <f>COUNTIF(Vertices[In-Degree], "&gt;= " &amp; F25) - COUNTIF(Vertices[In-Degree], "&gt;=" &amp; F26)</f>
        <v>1</v>
      </c>
      <c r="H25" s="39">
        <f t="shared" si="3"/>
        <v>5.348837209302328</v>
      </c>
      <c r="I25" s="40">
        <f>COUNTIF(Vertices[Out-Degree], "&gt;= " &amp; H25) - COUNTIF(Vertices[Out-Degree], "&gt;=" &amp; H26)</f>
        <v>0</v>
      </c>
      <c r="J25" s="39">
        <f t="shared" si="4"/>
        <v>1418.5116279069771</v>
      </c>
      <c r="K25" s="40">
        <f>COUNTIF(Vertices[Betweenness Centrality], "&gt;= " &amp; J25) - COUNTIF(Vertices[Betweenness Centrality], "&gt;=" &amp; J26)</f>
        <v>0</v>
      </c>
      <c r="L25" s="39">
        <f t="shared" si="5"/>
        <v>0.5348837209302324</v>
      </c>
      <c r="M25" s="40">
        <f>COUNTIF(Vertices[Closeness Centrality], "&gt;= " &amp; L25) - COUNTIF(Vertices[Closeness Centrality], "&gt;=" &amp; L26)</f>
        <v>0</v>
      </c>
      <c r="N25" s="39">
        <f t="shared" si="6"/>
        <v>1.0065976744186047E-2</v>
      </c>
      <c r="O25" s="40">
        <f>COUNTIF(Vertices[Eigenvector Centrality], "&gt;= " &amp; N25) - COUNTIF(Vertices[Eigenvector Centrality], "&gt;=" &amp; N26)</f>
        <v>0</v>
      </c>
      <c r="P25" s="39">
        <f t="shared" si="7"/>
        <v>13.281418279069774</v>
      </c>
      <c r="Q25" s="40">
        <f>COUNTIF(Vertices[PageRank], "&gt;= " &amp; P25) - COUNTIF(Vertices[PageRank], "&gt;=" &amp; P26)</f>
        <v>0</v>
      </c>
      <c r="R25" s="39">
        <f t="shared" si="8"/>
        <v>0.5348837209302324</v>
      </c>
      <c r="S25" s="44">
        <f>COUNTIF(Vertices[Clustering Coefficient], "&gt;= " &amp; R25) - COUNTIF(Vertices[Clustering Coefficient], "&gt;=" &amp; R26)</f>
        <v>0</v>
      </c>
      <c r="T25" s="39" t="e">
        <f t="shared" ca="1" si="9"/>
        <v>#REF!</v>
      </c>
      <c r="U25" s="40" t="e">
        <f t="shared" ca="1" si="0"/>
        <v>#REF!</v>
      </c>
    </row>
    <row r="26" spans="1:21" x14ac:dyDescent="0.3">
      <c r="A26" s="34" t="s">
        <v>10535</v>
      </c>
      <c r="B26" s="34" t="s">
        <v>10537</v>
      </c>
      <c r="D26" s="32">
        <f t="shared" si="1"/>
        <v>0</v>
      </c>
      <c r="E26" s="3">
        <f>COUNTIF(Vertices[Degree], "&gt;= " &amp; D26) - COUNTIF(Vertices[Degree], "&gt;=" &amp; D27)</f>
        <v>0</v>
      </c>
      <c r="F26" s="37">
        <f t="shared" si="2"/>
        <v>29.023255813953476</v>
      </c>
      <c r="G26" s="38">
        <f>COUNTIF(Vertices[In-Degree], "&gt;= " &amp; F26) - COUNTIF(Vertices[In-Degree], "&gt;=" &amp; F27)</f>
        <v>0</v>
      </c>
      <c r="H26" s="37">
        <f t="shared" si="3"/>
        <v>5.5813953488372121</v>
      </c>
      <c r="I26" s="38">
        <f>COUNTIF(Vertices[Out-Degree], "&gt;= " &amp; H26) - COUNTIF(Vertices[Out-Degree], "&gt;=" &amp; H27)</f>
        <v>0</v>
      </c>
      <c r="J26" s="37">
        <f t="shared" si="4"/>
        <v>1480.1860465116283</v>
      </c>
      <c r="K26" s="38">
        <f>COUNTIF(Vertices[Betweenness Centrality], "&gt;= " &amp; J26) - COUNTIF(Vertices[Betweenness Centrality], "&gt;=" &amp; J27)</f>
        <v>0</v>
      </c>
      <c r="L26" s="37">
        <f t="shared" si="5"/>
        <v>0.55813953488372081</v>
      </c>
      <c r="M26" s="38">
        <f>COUNTIF(Vertices[Closeness Centrality], "&gt;= " &amp; L26) - COUNTIF(Vertices[Closeness Centrality], "&gt;=" &amp; L27)</f>
        <v>0</v>
      </c>
      <c r="N26" s="37">
        <f t="shared" si="6"/>
        <v>1.0503627906976745E-2</v>
      </c>
      <c r="O26" s="38">
        <f>COUNTIF(Vertices[Eigenvector Centrality], "&gt;= " &amp; N26) - COUNTIF(Vertices[Eigenvector Centrality], "&gt;=" &amp; N27)</f>
        <v>0</v>
      </c>
      <c r="P26" s="37">
        <f t="shared" si="7"/>
        <v>13.838968465116286</v>
      </c>
      <c r="Q26" s="38">
        <f>COUNTIF(Vertices[PageRank], "&gt;= " &amp; P26) - COUNTIF(Vertices[PageRank], "&gt;=" &amp; P27)</f>
        <v>0</v>
      </c>
      <c r="R26" s="37">
        <f t="shared" si="8"/>
        <v>0.55813953488372081</v>
      </c>
      <c r="S26" s="43">
        <f>COUNTIF(Vertices[Clustering Coefficient], "&gt;= " &amp; R26) - COUNTIF(Vertices[Clustering Coefficient], "&gt;=" &amp; R27)</f>
        <v>0</v>
      </c>
      <c r="T26" s="37" t="e">
        <f t="shared" ca="1" si="9"/>
        <v>#REF!</v>
      </c>
      <c r="U26" s="38" t="e">
        <f t="shared" ca="1" si="0"/>
        <v>#REF!</v>
      </c>
    </row>
    <row r="27" spans="1:21" x14ac:dyDescent="0.3">
      <c r="D27" s="32">
        <f t="shared" si="1"/>
        <v>0</v>
      </c>
      <c r="E27" s="3">
        <f>COUNTIF(Vertices[Degree], "&gt;= " &amp; D27) - COUNTIF(Vertices[Degree], "&gt;=" &amp; D28)</f>
        <v>0</v>
      </c>
      <c r="F27" s="39">
        <f t="shared" si="2"/>
        <v>30.23255813953487</v>
      </c>
      <c r="G27" s="40">
        <f>COUNTIF(Vertices[In-Degree], "&gt;= " &amp; F27) - COUNTIF(Vertices[In-Degree], "&gt;=" &amp; F28)</f>
        <v>0</v>
      </c>
      <c r="H27" s="39">
        <f t="shared" si="3"/>
        <v>5.8139534883720962</v>
      </c>
      <c r="I27" s="40">
        <f>COUNTIF(Vertices[Out-Degree], "&gt;= " &amp; H27) - COUNTIF(Vertices[Out-Degree], "&gt;=" &amp; H28)</f>
        <v>0</v>
      </c>
      <c r="J27" s="39">
        <f t="shared" si="4"/>
        <v>1541.8604651162796</v>
      </c>
      <c r="K27" s="40">
        <f>COUNTIF(Vertices[Betweenness Centrality], "&gt;= " &amp; J27) - COUNTIF(Vertices[Betweenness Centrality], "&gt;=" &amp; J28)</f>
        <v>1</v>
      </c>
      <c r="L27" s="39">
        <f t="shared" si="5"/>
        <v>0.58139534883720922</v>
      </c>
      <c r="M27" s="40">
        <f>COUNTIF(Vertices[Closeness Centrality], "&gt;= " &amp; L27) - COUNTIF(Vertices[Closeness Centrality], "&gt;=" &amp; L28)</f>
        <v>0</v>
      </c>
      <c r="N27" s="39">
        <f t="shared" si="6"/>
        <v>1.0941279069767443E-2</v>
      </c>
      <c r="O27" s="40">
        <f>COUNTIF(Vertices[Eigenvector Centrality], "&gt;= " &amp; N27) - COUNTIF(Vertices[Eigenvector Centrality], "&gt;=" &amp; N28)</f>
        <v>0</v>
      </c>
      <c r="P27" s="39">
        <f t="shared" si="7"/>
        <v>14.396518651162799</v>
      </c>
      <c r="Q27" s="40">
        <f>COUNTIF(Vertices[PageRank], "&gt;= " &amp; P27) - COUNTIF(Vertices[PageRank], "&gt;=" &amp; P28)</f>
        <v>0</v>
      </c>
      <c r="R27" s="39">
        <f t="shared" si="8"/>
        <v>0.58139534883720922</v>
      </c>
      <c r="S27" s="44">
        <f>COUNTIF(Vertices[Clustering Coefficient], "&gt;= " &amp; R27) - COUNTIF(Vertices[Clustering Coefficient], "&gt;=" &amp; R28)</f>
        <v>0</v>
      </c>
      <c r="T27" s="39" t="e">
        <f t="shared" ca="1" si="9"/>
        <v>#REF!</v>
      </c>
      <c r="U27" s="40" t="e">
        <f t="shared" ca="1" si="0"/>
        <v>#REF!</v>
      </c>
    </row>
    <row r="28" spans="1:21" x14ac:dyDescent="0.3">
      <c r="D28" s="32">
        <f t="shared" si="1"/>
        <v>0</v>
      </c>
      <c r="E28" s="3">
        <f>COUNTIF(Vertices[Degree], "&gt;= " &amp; D28) - COUNTIF(Vertices[Degree], "&gt;=" &amp; D29)</f>
        <v>0</v>
      </c>
      <c r="F28" s="37">
        <f t="shared" si="2"/>
        <v>31.441860465116264</v>
      </c>
      <c r="G28" s="38">
        <f>COUNTIF(Vertices[In-Degree], "&gt;= " &amp; F28) - COUNTIF(Vertices[In-Degree], "&gt;=" &amp; F29)</f>
        <v>0</v>
      </c>
      <c r="H28" s="37">
        <f t="shared" si="3"/>
        <v>6.0465116279069804</v>
      </c>
      <c r="I28" s="38">
        <f>COUNTIF(Vertices[Out-Degree], "&gt;= " &amp; H28) - COUNTIF(Vertices[Out-Degree], "&gt;=" &amp; H29)</f>
        <v>0</v>
      </c>
      <c r="J28" s="37">
        <f t="shared" si="4"/>
        <v>1603.5348837209308</v>
      </c>
      <c r="K28" s="38">
        <f>COUNTIF(Vertices[Betweenness Centrality], "&gt;= " &amp; J28) - COUNTIF(Vertices[Betweenness Centrality], "&gt;=" &amp; J29)</f>
        <v>1</v>
      </c>
      <c r="L28" s="37">
        <f t="shared" si="5"/>
        <v>0.60465116279069764</v>
      </c>
      <c r="M28" s="38">
        <f>COUNTIF(Vertices[Closeness Centrality], "&gt;= " &amp; L28) - COUNTIF(Vertices[Closeness Centrality], "&gt;=" &amp; L29)</f>
        <v>0</v>
      </c>
      <c r="N28" s="37">
        <f t="shared" si="6"/>
        <v>1.1378930232558142E-2</v>
      </c>
      <c r="O28" s="38">
        <f>COUNTIF(Vertices[Eigenvector Centrality], "&gt;= " &amp; N28) - COUNTIF(Vertices[Eigenvector Centrality], "&gt;=" &amp; N29)</f>
        <v>0</v>
      </c>
      <c r="P28" s="37">
        <f t="shared" si="7"/>
        <v>14.954068837209311</v>
      </c>
      <c r="Q28" s="38">
        <f>COUNTIF(Vertices[PageRank], "&gt;= " &amp; P28) - COUNTIF(Vertices[PageRank], "&gt;=" &amp; P29)</f>
        <v>0</v>
      </c>
      <c r="R28" s="37">
        <f t="shared" si="8"/>
        <v>0.60465116279069764</v>
      </c>
      <c r="S28" s="43">
        <f>COUNTIF(Vertices[Clustering Coefficient], "&gt;= " &amp; R28) - COUNTIF(Vertices[Clustering Coefficient], "&gt;=" &amp; R29)</f>
        <v>0</v>
      </c>
      <c r="T28" s="37" t="e">
        <f t="shared" ca="1" si="9"/>
        <v>#REF!</v>
      </c>
      <c r="U28" s="38" t="e">
        <f t="shared" ca="1" si="0"/>
        <v>#REF!</v>
      </c>
    </row>
    <row r="29" spans="1:21" x14ac:dyDescent="0.3">
      <c r="A29" t="s">
        <v>163</v>
      </c>
      <c r="B29" t="s">
        <v>17</v>
      </c>
      <c r="D29" s="32">
        <f t="shared" si="1"/>
        <v>0</v>
      </c>
      <c r="E29" s="3">
        <f>COUNTIF(Vertices[Degree], "&gt;= " &amp; D29) - COUNTIF(Vertices[Degree], "&gt;=" &amp; D30)</f>
        <v>0</v>
      </c>
      <c r="F29" s="39">
        <f t="shared" si="2"/>
        <v>32.651162790697661</v>
      </c>
      <c r="G29" s="40">
        <f>COUNTIF(Vertices[In-Degree], "&gt;= " &amp; F29) - COUNTIF(Vertices[In-Degree], "&gt;=" &amp; F30)</f>
        <v>0</v>
      </c>
      <c r="H29" s="39">
        <f t="shared" si="3"/>
        <v>6.2790697674418645</v>
      </c>
      <c r="I29" s="40">
        <f>COUNTIF(Vertices[Out-Degree], "&gt;= " &amp; H29) - COUNTIF(Vertices[Out-Degree], "&gt;=" &amp; H30)</f>
        <v>0</v>
      </c>
      <c r="J29" s="39">
        <f t="shared" si="4"/>
        <v>1665.209302325582</v>
      </c>
      <c r="K29" s="40">
        <f>COUNTIF(Vertices[Betweenness Centrality], "&gt;= " &amp; J29) - COUNTIF(Vertices[Betweenness Centrality], "&gt;=" &amp; J30)</f>
        <v>0</v>
      </c>
      <c r="L29" s="39">
        <f t="shared" si="5"/>
        <v>0.62790697674418605</v>
      </c>
      <c r="M29" s="40">
        <f>COUNTIF(Vertices[Closeness Centrality], "&gt;= " &amp; L29) - COUNTIF(Vertices[Closeness Centrality], "&gt;=" &amp; L30)</f>
        <v>0</v>
      </c>
      <c r="N29" s="39">
        <f t="shared" si="6"/>
        <v>1.181658139534884E-2</v>
      </c>
      <c r="O29" s="40">
        <f>COUNTIF(Vertices[Eigenvector Centrality], "&gt;= " &amp; N29) - COUNTIF(Vertices[Eigenvector Centrality], "&gt;=" &amp; N30)</f>
        <v>0</v>
      </c>
      <c r="P29" s="39">
        <f t="shared" si="7"/>
        <v>15.511619023255824</v>
      </c>
      <c r="Q29" s="40">
        <f>COUNTIF(Vertices[PageRank], "&gt;= " &amp; P29) - COUNTIF(Vertices[PageRank], "&gt;=" &amp; P30)</f>
        <v>0</v>
      </c>
      <c r="R29" s="39">
        <f t="shared" si="8"/>
        <v>0.62790697674418605</v>
      </c>
      <c r="S29" s="44">
        <f>COUNTIF(Vertices[Clustering Coefficient], "&gt;= " &amp; R29) - COUNTIF(Vertices[Clustering Coefficient], "&gt;=" &amp; R30)</f>
        <v>0</v>
      </c>
      <c r="T29" s="39" t="e">
        <f t="shared" ca="1" si="9"/>
        <v>#REF!</v>
      </c>
      <c r="U29" s="40" t="e">
        <f t="shared" ca="1" si="0"/>
        <v>#REF!</v>
      </c>
    </row>
    <row r="30" spans="1:21" x14ac:dyDescent="0.3">
      <c r="A30" s="33"/>
      <c r="B30" s="33"/>
      <c r="D30" s="32">
        <f t="shared" si="1"/>
        <v>0</v>
      </c>
      <c r="E30" s="3">
        <f>COUNTIF(Vertices[Degree], "&gt;= " &amp; D30) - COUNTIF(Vertices[Degree], "&gt;=" &amp; D31)</f>
        <v>0</v>
      </c>
      <c r="F30" s="37">
        <f t="shared" si="2"/>
        <v>33.860465116279059</v>
      </c>
      <c r="G30" s="38">
        <f>COUNTIF(Vertices[In-Degree], "&gt;= " &amp; F30) - COUNTIF(Vertices[In-Degree], "&gt;=" &amp; F31)</f>
        <v>0</v>
      </c>
      <c r="H30" s="37">
        <f t="shared" si="3"/>
        <v>6.5116279069767486</v>
      </c>
      <c r="I30" s="38">
        <f>COUNTIF(Vertices[Out-Degree], "&gt;= " &amp; H30) - COUNTIF(Vertices[Out-Degree], "&gt;=" &amp; H31)</f>
        <v>0</v>
      </c>
      <c r="J30" s="37">
        <f t="shared" si="4"/>
        <v>1726.8837209302333</v>
      </c>
      <c r="K30" s="38">
        <f>COUNTIF(Vertices[Betweenness Centrality], "&gt;= " &amp; J30) - COUNTIF(Vertices[Betweenness Centrality], "&gt;=" &amp; J31)</f>
        <v>0</v>
      </c>
      <c r="L30" s="37">
        <f t="shared" si="5"/>
        <v>0.65116279069767447</v>
      </c>
      <c r="M30" s="38">
        <f>COUNTIF(Vertices[Closeness Centrality], "&gt;= " &amp; L30) - COUNTIF(Vertices[Closeness Centrality], "&gt;=" &amp; L31)</f>
        <v>0</v>
      </c>
      <c r="N30" s="37">
        <f t="shared" si="6"/>
        <v>1.2254232558139538E-2</v>
      </c>
      <c r="O30" s="38">
        <f>COUNTIF(Vertices[Eigenvector Centrality], "&gt;= " &amp; N30) - COUNTIF(Vertices[Eigenvector Centrality], "&gt;=" &amp; N31)</f>
        <v>0</v>
      </c>
      <c r="P30" s="37">
        <f t="shared" si="7"/>
        <v>16.069169209302334</v>
      </c>
      <c r="Q30" s="38">
        <f>COUNTIF(Vertices[PageRank], "&gt;= " &amp; P30) - COUNTIF(Vertices[PageRank], "&gt;=" &amp; P31)</f>
        <v>0</v>
      </c>
      <c r="R30" s="37">
        <f t="shared" si="8"/>
        <v>0.65116279069767447</v>
      </c>
      <c r="S30" s="43">
        <f>COUNTIF(Vertices[Clustering Coefficient], "&gt;= " &amp; R30) - COUNTIF(Vertices[Clustering Coefficient], "&gt;=" &amp; R31)</f>
        <v>0</v>
      </c>
      <c r="T30" s="37" t="e">
        <f t="shared" ca="1" si="9"/>
        <v>#REF!</v>
      </c>
      <c r="U30" s="38" t="e">
        <f t="shared" ca="1" si="0"/>
        <v>#REF!</v>
      </c>
    </row>
    <row r="31" spans="1:21" x14ac:dyDescent="0.3">
      <c r="D31" s="32">
        <f t="shared" si="1"/>
        <v>0</v>
      </c>
      <c r="E31" s="3">
        <f>COUNTIF(Vertices[Degree], "&gt;= " &amp; D31) - COUNTIF(Vertices[Degree], "&gt;=" &amp; D32)</f>
        <v>0</v>
      </c>
      <c r="F31" s="39">
        <f t="shared" si="2"/>
        <v>35.069767441860456</v>
      </c>
      <c r="G31" s="40">
        <f>COUNTIF(Vertices[In-Degree], "&gt;= " &amp; F31) - COUNTIF(Vertices[In-Degree], "&gt;=" &amp; F32)</f>
        <v>0</v>
      </c>
      <c r="H31" s="39">
        <f t="shared" si="3"/>
        <v>6.7441860465116328</v>
      </c>
      <c r="I31" s="40">
        <f>COUNTIF(Vertices[Out-Degree], "&gt;= " &amp; H31) - COUNTIF(Vertices[Out-Degree], "&gt;=" &amp; H32)</f>
        <v>0</v>
      </c>
      <c r="J31" s="39">
        <f t="shared" si="4"/>
        <v>1788.5581395348845</v>
      </c>
      <c r="K31" s="40">
        <f>COUNTIF(Vertices[Betweenness Centrality], "&gt;= " &amp; J31) - COUNTIF(Vertices[Betweenness Centrality], "&gt;=" &amp; J32)</f>
        <v>0</v>
      </c>
      <c r="L31" s="39">
        <f t="shared" si="5"/>
        <v>0.67441860465116288</v>
      </c>
      <c r="M31" s="40">
        <f>COUNTIF(Vertices[Closeness Centrality], "&gt;= " &amp; L31) - COUNTIF(Vertices[Closeness Centrality], "&gt;=" &amp; L32)</f>
        <v>0</v>
      </c>
      <c r="N31" s="39">
        <f t="shared" si="6"/>
        <v>1.2691883720930237E-2</v>
      </c>
      <c r="O31" s="40">
        <f>COUNTIF(Vertices[Eigenvector Centrality], "&gt;= " &amp; N31) - COUNTIF(Vertices[Eigenvector Centrality], "&gt;=" &amp; N32)</f>
        <v>0</v>
      </c>
      <c r="P31" s="39">
        <f t="shared" si="7"/>
        <v>16.626719395348847</v>
      </c>
      <c r="Q31" s="40">
        <f>COUNTIF(Vertices[PageRank], "&gt;= " &amp; P31) - COUNTIF(Vertices[PageRank], "&gt;=" &amp; P32)</f>
        <v>0</v>
      </c>
      <c r="R31" s="39">
        <f t="shared" si="8"/>
        <v>0.67441860465116288</v>
      </c>
      <c r="S31" s="44">
        <f>COUNTIF(Vertices[Clustering Coefficient], "&gt;= " &amp; R31) - COUNTIF(Vertices[Clustering Coefficient], "&gt;=" &amp; R32)</f>
        <v>0</v>
      </c>
      <c r="T31" s="39" t="e">
        <f t="shared" ca="1" si="9"/>
        <v>#REF!</v>
      </c>
      <c r="U31" s="40" t="e">
        <f t="shared" ca="1" si="0"/>
        <v>#REF!</v>
      </c>
    </row>
    <row r="32" spans="1:21" x14ac:dyDescent="0.3">
      <c r="D32" s="32">
        <f t="shared" si="1"/>
        <v>0</v>
      </c>
      <c r="E32" s="3">
        <f>COUNTIF(Vertices[Degree], "&gt;= " &amp; D32) - COUNTIF(Vertices[Degree], "&gt;=" &amp; D33)</f>
        <v>0</v>
      </c>
      <c r="F32" s="37">
        <f t="shared" si="2"/>
        <v>36.279069767441854</v>
      </c>
      <c r="G32" s="38">
        <f>COUNTIF(Vertices[In-Degree], "&gt;= " &amp; F32) - COUNTIF(Vertices[In-Degree], "&gt;=" &amp; F33)</f>
        <v>0</v>
      </c>
      <c r="H32" s="37">
        <f t="shared" si="3"/>
        <v>6.9767441860465169</v>
      </c>
      <c r="I32" s="38">
        <f>COUNTIF(Vertices[Out-Degree], "&gt;= " &amp; H32) - COUNTIF(Vertices[Out-Degree], "&gt;=" &amp; H33)</f>
        <v>0</v>
      </c>
      <c r="J32" s="37">
        <f t="shared" si="4"/>
        <v>1850.2325581395357</v>
      </c>
      <c r="K32" s="38">
        <f>COUNTIF(Vertices[Betweenness Centrality], "&gt;= " &amp; J32) - COUNTIF(Vertices[Betweenness Centrality], "&gt;=" &amp; J33)</f>
        <v>0</v>
      </c>
      <c r="L32" s="37">
        <f t="shared" si="5"/>
        <v>0.69767441860465129</v>
      </c>
      <c r="M32" s="38">
        <f>COUNTIF(Vertices[Closeness Centrality], "&gt;= " &amp; L32) - COUNTIF(Vertices[Closeness Centrality], "&gt;=" &amp; L33)</f>
        <v>0</v>
      </c>
      <c r="N32" s="37">
        <f t="shared" si="6"/>
        <v>1.3129534883720935E-2</v>
      </c>
      <c r="O32" s="38">
        <f>COUNTIF(Vertices[Eigenvector Centrality], "&gt;= " &amp; N32) - COUNTIF(Vertices[Eigenvector Centrality], "&gt;=" &amp; N33)</f>
        <v>0</v>
      </c>
      <c r="P32" s="37">
        <f t="shared" si="7"/>
        <v>17.184269581395359</v>
      </c>
      <c r="Q32" s="38">
        <f>COUNTIF(Vertices[PageRank], "&gt;= " &amp; P32) - COUNTIF(Vertices[PageRank], "&gt;=" &amp; P33)</f>
        <v>0</v>
      </c>
      <c r="R32" s="37">
        <f t="shared" si="8"/>
        <v>0.69767441860465129</v>
      </c>
      <c r="S32" s="43">
        <f>COUNTIF(Vertices[Clustering Coefficient], "&gt;= " &amp; R32) - COUNTIF(Vertices[Clustering Coefficient], "&gt;=" &amp; R33)</f>
        <v>0</v>
      </c>
      <c r="T32" s="37" t="e">
        <f t="shared" ca="1" si="9"/>
        <v>#REF!</v>
      </c>
      <c r="U32" s="38" t="e">
        <f t="shared" ca="1" si="0"/>
        <v>#REF!</v>
      </c>
    </row>
    <row r="33" spans="1:21" x14ac:dyDescent="0.3">
      <c r="D33" s="32">
        <f t="shared" si="1"/>
        <v>0</v>
      </c>
      <c r="E33" s="3">
        <f>COUNTIF(Vertices[Degree], "&gt;= " &amp; D33) - COUNTIF(Vertices[Degree], "&gt;=" &amp; D34)</f>
        <v>0</v>
      </c>
      <c r="F33" s="39">
        <f t="shared" si="2"/>
        <v>37.488372093023251</v>
      </c>
      <c r="G33" s="40">
        <f>COUNTIF(Vertices[In-Degree], "&gt;= " &amp; F33) - COUNTIF(Vertices[In-Degree], "&gt;=" &amp; F34)</f>
        <v>0</v>
      </c>
      <c r="H33" s="39">
        <f t="shared" si="3"/>
        <v>7.209302325581401</v>
      </c>
      <c r="I33" s="40">
        <f>COUNTIF(Vertices[Out-Degree], "&gt;= " &amp; H33) - COUNTIF(Vertices[Out-Degree], "&gt;=" &amp; H34)</f>
        <v>0</v>
      </c>
      <c r="J33" s="39">
        <f t="shared" si="4"/>
        <v>1911.906976744187</v>
      </c>
      <c r="K33" s="40">
        <f>COUNTIF(Vertices[Betweenness Centrality], "&gt;= " &amp; J33) - COUNTIF(Vertices[Betweenness Centrality], "&gt;=" &amp; J34)</f>
        <v>0</v>
      </c>
      <c r="L33" s="39">
        <f t="shared" si="5"/>
        <v>0.72093023255813971</v>
      </c>
      <c r="M33" s="40">
        <f>COUNTIF(Vertices[Closeness Centrality], "&gt;= " &amp; L33) - COUNTIF(Vertices[Closeness Centrality], "&gt;=" &amp; L34)</f>
        <v>0</v>
      </c>
      <c r="N33" s="39">
        <f t="shared" si="6"/>
        <v>1.3567186046511633E-2</v>
      </c>
      <c r="O33" s="40">
        <f>COUNTIF(Vertices[Eigenvector Centrality], "&gt;= " &amp; N33) - COUNTIF(Vertices[Eigenvector Centrality], "&gt;=" &amp; N34)</f>
        <v>0</v>
      </c>
      <c r="P33" s="39">
        <f t="shared" si="7"/>
        <v>17.741819767441871</v>
      </c>
      <c r="Q33" s="40">
        <f>COUNTIF(Vertices[PageRank], "&gt;= " &amp; P33) - COUNTIF(Vertices[PageRank], "&gt;=" &amp; P34)</f>
        <v>0</v>
      </c>
      <c r="R33" s="39">
        <f t="shared" si="8"/>
        <v>0.72093023255813971</v>
      </c>
      <c r="S33" s="44">
        <f>COUNTIF(Vertices[Clustering Coefficient], "&gt;= " &amp; R33) - COUNTIF(Vertices[Clustering Coefficient], "&gt;=" &amp; R34)</f>
        <v>0</v>
      </c>
      <c r="T33" s="39" t="e">
        <f t="shared" ca="1" si="9"/>
        <v>#REF!</v>
      </c>
      <c r="U33" s="40" t="e">
        <f t="shared" ca="1" si="0"/>
        <v>#REF!</v>
      </c>
    </row>
    <row r="34" spans="1:21" x14ac:dyDescent="0.3">
      <c r="D34" s="32">
        <f t="shared" si="1"/>
        <v>0</v>
      </c>
      <c r="E34" s="3">
        <f>COUNTIF(Vertices[Degree], "&gt;= " &amp; D34) - COUNTIF(Vertices[Degree], "&gt;=" &amp; D35)</f>
        <v>0</v>
      </c>
      <c r="F34" s="37">
        <f t="shared" si="2"/>
        <v>38.697674418604649</v>
      </c>
      <c r="G34" s="38">
        <f>COUNTIF(Vertices[In-Degree], "&gt;= " &amp; F34) - COUNTIF(Vertices[In-Degree], "&gt;=" &amp; F35)</f>
        <v>0</v>
      </c>
      <c r="H34" s="37">
        <f t="shared" si="3"/>
        <v>7.4418604651162852</v>
      </c>
      <c r="I34" s="38">
        <f>COUNTIF(Vertices[Out-Degree], "&gt;= " &amp; H34) - COUNTIF(Vertices[Out-Degree], "&gt;=" &amp; H35)</f>
        <v>0</v>
      </c>
      <c r="J34" s="37">
        <f t="shared" si="4"/>
        <v>1973.5813953488382</v>
      </c>
      <c r="K34" s="38">
        <f>COUNTIF(Vertices[Betweenness Centrality], "&gt;= " &amp; J34) - COUNTIF(Vertices[Betweenness Centrality], "&gt;=" &amp; J35)</f>
        <v>0</v>
      </c>
      <c r="L34" s="37">
        <f t="shared" si="5"/>
        <v>0.74418604651162812</v>
      </c>
      <c r="M34" s="38">
        <f>COUNTIF(Vertices[Closeness Centrality], "&gt;= " &amp; L34) - COUNTIF(Vertices[Closeness Centrality], "&gt;=" &amp; L35)</f>
        <v>0</v>
      </c>
      <c r="N34" s="37">
        <f t="shared" si="6"/>
        <v>1.4004837209302332E-2</v>
      </c>
      <c r="O34" s="38">
        <f>COUNTIF(Vertices[Eigenvector Centrality], "&gt;= " &amp; N34) - COUNTIF(Vertices[Eigenvector Centrality], "&gt;=" &amp; N35)</f>
        <v>0</v>
      </c>
      <c r="P34" s="37">
        <f t="shared" si="7"/>
        <v>18.299369953488384</v>
      </c>
      <c r="Q34" s="38">
        <f>COUNTIF(Vertices[PageRank], "&gt;= " &amp; P34) - COUNTIF(Vertices[PageRank], "&gt;=" &amp; P35)</f>
        <v>0</v>
      </c>
      <c r="R34" s="37">
        <f t="shared" si="8"/>
        <v>0.74418604651162812</v>
      </c>
      <c r="S34" s="43">
        <f>COUNTIF(Vertices[Clustering Coefficient], "&gt;= " &amp; R34) - COUNTIF(Vertices[Clustering Coefficient], "&gt;=" &amp; R35)</f>
        <v>0</v>
      </c>
      <c r="T34" s="37" t="e">
        <f t="shared" ca="1" si="9"/>
        <v>#REF!</v>
      </c>
      <c r="U34" s="38" t="e">
        <f t="shared" ca="1" si="0"/>
        <v>#REF!</v>
      </c>
    </row>
    <row r="35" spans="1:21" x14ac:dyDescent="0.3">
      <c r="D35" s="32">
        <f t="shared" si="1"/>
        <v>0</v>
      </c>
      <c r="E35" s="3">
        <f>COUNTIF(Vertices[Degree], "&gt;= " &amp; D35) - COUNTIF(Vertices[Degree], "&gt;=" &amp; D36)</f>
        <v>0</v>
      </c>
      <c r="F35" s="39">
        <f t="shared" si="2"/>
        <v>39.906976744186046</v>
      </c>
      <c r="G35" s="40">
        <f>COUNTIF(Vertices[In-Degree], "&gt;= " &amp; F35) - COUNTIF(Vertices[In-Degree], "&gt;=" &amp; F36)</f>
        <v>1</v>
      </c>
      <c r="H35" s="39">
        <f t="shared" si="3"/>
        <v>7.6744186046511693</v>
      </c>
      <c r="I35" s="40">
        <f>COUNTIF(Vertices[Out-Degree], "&gt;= " &amp; H35) - COUNTIF(Vertices[Out-Degree], "&gt;=" &amp; H36)</f>
        <v>0</v>
      </c>
      <c r="J35" s="39">
        <f t="shared" si="4"/>
        <v>2035.2558139534895</v>
      </c>
      <c r="K35" s="40">
        <f>COUNTIF(Vertices[Betweenness Centrality], "&gt;= " &amp; J35) - COUNTIF(Vertices[Betweenness Centrality], "&gt;=" &amp; J36)</f>
        <v>1</v>
      </c>
      <c r="L35" s="39">
        <f t="shared" si="5"/>
        <v>0.76744186046511653</v>
      </c>
      <c r="M35" s="40">
        <f>COUNTIF(Vertices[Closeness Centrality], "&gt;= " &amp; L35) - COUNTIF(Vertices[Closeness Centrality], "&gt;=" &amp; L36)</f>
        <v>0</v>
      </c>
      <c r="N35" s="39">
        <f t="shared" si="6"/>
        <v>1.444248837209303E-2</v>
      </c>
      <c r="O35" s="40">
        <f>COUNTIF(Vertices[Eigenvector Centrality], "&gt;= " &amp; N35) - COUNTIF(Vertices[Eigenvector Centrality], "&gt;=" &amp; N36)</f>
        <v>0</v>
      </c>
      <c r="P35" s="39">
        <f t="shared" si="7"/>
        <v>18.856920139534896</v>
      </c>
      <c r="Q35" s="40">
        <f>COUNTIF(Vertices[PageRank], "&gt;= " &amp; P35) - COUNTIF(Vertices[PageRank], "&gt;=" &amp; P36)</f>
        <v>1</v>
      </c>
      <c r="R35" s="39">
        <f t="shared" si="8"/>
        <v>0.76744186046511653</v>
      </c>
      <c r="S35" s="44">
        <f>COUNTIF(Vertices[Clustering Coefficient], "&gt;= " &amp; R35) - COUNTIF(Vertices[Clustering Coefficient], "&gt;=" &amp; R36)</f>
        <v>0</v>
      </c>
      <c r="T35" s="39" t="e">
        <f t="shared" ca="1" si="9"/>
        <v>#REF!</v>
      </c>
      <c r="U35" s="40" t="e">
        <f t="shared" ca="1" si="0"/>
        <v>#REF!</v>
      </c>
    </row>
    <row r="36" spans="1:21" x14ac:dyDescent="0.3">
      <c r="D36" s="32">
        <f t="shared" si="1"/>
        <v>0</v>
      </c>
      <c r="E36" s="3">
        <f>COUNTIF(Vertices[Degree], "&gt;= " &amp; D36) - COUNTIF(Vertices[Degree], "&gt;=" &amp; D37)</f>
        <v>0</v>
      </c>
      <c r="F36" s="37">
        <f t="shared" si="2"/>
        <v>41.116279069767444</v>
      </c>
      <c r="G36" s="38">
        <f>COUNTIF(Vertices[In-Degree], "&gt;= " &amp; F36) - COUNTIF(Vertices[In-Degree], "&gt;=" &amp; F37)</f>
        <v>0</v>
      </c>
      <c r="H36" s="37">
        <f t="shared" si="3"/>
        <v>7.9069767441860535</v>
      </c>
      <c r="I36" s="38">
        <f>COUNTIF(Vertices[Out-Degree], "&gt;= " &amp; H36) - COUNTIF(Vertices[Out-Degree], "&gt;=" &amp; H37)</f>
        <v>0</v>
      </c>
      <c r="J36" s="37">
        <f t="shared" si="4"/>
        <v>2096.9302325581407</v>
      </c>
      <c r="K36" s="38">
        <f>COUNTIF(Vertices[Betweenness Centrality], "&gt;= " &amp; J36) - COUNTIF(Vertices[Betweenness Centrality], "&gt;=" &amp; J37)</f>
        <v>0</v>
      </c>
      <c r="L36" s="37">
        <f t="shared" si="5"/>
        <v>0.79069767441860495</v>
      </c>
      <c r="M36" s="38">
        <f>COUNTIF(Vertices[Closeness Centrality], "&gt;= " &amp; L36) - COUNTIF(Vertices[Closeness Centrality], "&gt;=" &amp; L37)</f>
        <v>0</v>
      </c>
      <c r="N36" s="37">
        <f t="shared" si="6"/>
        <v>1.4880139534883728E-2</v>
      </c>
      <c r="O36" s="38">
        <f>COUNTIF(Vertices[Eigenvector Centrality], "&gt;= " &amp; N36) - COUNTIF(Vertices[Eigenvector Centrality], "&gt;=" &amp; N37)</f>
        <v>0</v>
      </c>
      <c r="P36" s="37">
        <f t="shared" si="7"/>
        <v>19.414470325581409</v>
      </c>
      <c r="Q36" s="38">
        <f>COUNTIF(Vertices[PageRank], "&gt;= " &amp; P36) - COUNTIF(Vertices[PageRank], "&gt;=" &amp; P37)</f>
        <v>0</v>
      </c>
      <c r="R36" s="37">
        <f t="shared" si="8"/>
        <v>0.79069767441860495</v>
      </c>
      <c r="S36" s="43">
        <f>COUNTIF(Vertices[Clustering Coefficient], "&gt;= " &amp; R36) - COUNTIF(Vertices[Clustering Coefficient], "&gt;=" &amp; R37)</f>
        <v>0</v>
      </c>
      <c r="T36" s="37" t="e">
        <f t="shared" ca="1" si="9"/>
        <v>#REF!</v>
      </c>
      <c r="U36" s="38" t="e">
        <f t="shared" ca="1" si="0"/>
        <v>#REF!</v>
      </c>
    </row>
    <row r="37" spans="1:21" x14ac:dyDescent="0.3">
      <c r="D37" s="32">
        <f t="shared" si="1"/>
        <v>0</v>
      </c>
      <c r="E37" s="3">
        <f>COUNTIF(Vertices[Degree], "&gt;= " &amp; D37) - COUNTIF(Vertices[Degree], "&gt;=" &amp; D38)</f>
        <v>0</v>
      </c>
      <c r="F37" s="39">
        <f t="shared" si="2"/>
        <v>42.325581395348841</v>
      </c>
      <c r="G37" s="40">
        <f>COUNTIF(Vertices[In-Degree], "&gt;= " &amp; F37) - COUNTIF(Vertices[In-Degree], "&gt;=" &amp; F38)</f>
        <v>0</v>
      </c>
      <c r="H37" s="39">
        <f t="shared" si="3"/>
        <v>8.1395348837209376</v>
      </c>
      <c r="I37" s="40">
        <f>COUNTIF(Vertices[Out-Degree], "&gt;= " &amp; H37) - COUNTIF(Vertices[Out-Degree], "&gt;=" &amp; H38)</f>
        <v>0</v>
      </c>
      <c r="J37" s="39">
        <f t="shared" si="4"/>
        <v>2158.6046511627919</v>
      </c>
      <c r="K37" s="40">
        <f>COUNTIF(Vertices[Betweenness Centrality], "&gt;= " &amp; J37) - COUNTIF(Vertices[Betweenness Centrality], "&gt;=" &amp; J38)</f>
        <v>0</v>
      </c>
      <c r="L37" s="39">
        <f t="shared" si="5"/>
        <v>0.81395348837209336</v>
      </c>
      <c r="M37" s="40">
        <f>COUNTIF(Vertices[Closeness Centrality], "&gt;= " &amp; L37) - COUNTIF(Vertices[Closeness Centrality], "&gt;=" &amp; L38)</f>
        <v>0</v>
      </c>
      <c r="N37" s="39">
        <f t="shared" si="6"/>
        <v>1.5317790697674426E-2</v>
      </c>
      <c r="O37" s="40">
        <f>COUNTIF(Vertices[Eigenvector Centrality], "&gt;= " &amp; N37) - COUNTIF(Vertices[Eigenvector Centrality], "&gt;=" &amp; N38)</f>
        <v>0</v>
      </c>
      <c r="P37" s="39">
        <f t="shared" si="7"/>
        <v>19.972020511627921</v>
      </c>
      <c r="Q37" s="40">
        <f>COUNTIF(Vertices[PageRank], "&gt;= " &amp; P37) - COUNTIF(Vertices[PageRank], "&gt;=" &amp; P38)</f>
        <v>0</v>
      </c>
      <c r="R37" s="39">
        <f t="shared" si="8"/>
        <v>0.81395348837209336</v>
      </c>
      <c r="S37" s="44">
        <f>COUNTIF(Vertices[Clustering Coefficient], "&gt;= " &amp; R37) - COUNTIF(Vertices[Clustering Coefficient], "&gt;=" &amp; R38)</f>
        <v>0</v>
      </c>
      <c r="T37" s="39" t="e">
        <f t="shared" ca="1" si="9"/>
        <v>#REF!</v>
      </c>
      <c r="U37" s="40" t="e">
        <f t="shared" ca="1" si="0"/>
        <v>#REF!</v>
      </c>
    </row>
    <row r="38" spans="1:21" x14ac:dyDescent="0.3">
      <c r="D38" s="32">
        <f t="shared" si="1"/>
        <v>0</v>
      </c>
      <c r="E38" s="3">
        <f>COUNTIF(Vertices[Degree], "&gt;= " &amp; D38) - COUNTIF(Vertices[Degree], "&gt;=" &amp; D39)</f>
        <v>0</v>
      </c>
      <c r="F38" s="37">
        <f t="shared" si="2"/>
        <v>43.534883720930239</v>
      </c>
      <c r="G38" s="38">
        <f>COUNTIF(Vertices[In-Degree], "&gt;= " &amp; F38) - COUNTIF(Vertices[In-Degree], "&gt;=" &amp; F39)</f>
        <v>0</v>
      </c>
      <c r="H38" s="37">
        <f t="shared" si="3"/>
        <v>8.3720930232558217</v>
      </c>
      <c r="I38" s="38">
        <f>COUNTIF(Vertices[Out-Degree], "&gt;= " &amp; H38) - COUNTIF(Vertices[Out-Degree], "&gt;=" &amp; H39)</f>
        <v>0</v>
      </c>
      <c r="J38" s="37">
        <f t="shared" si="4"/>
        <v>2220.2790697674432</v>
      </c>
      <c r="K38" s="38">
        <f>COUNTIF(Vertices[Betweenness Centrality], "&gt;= " &amp; J38) - COUNTIF(Vertices[Betweenness Centrality], "&gt;=" &amp; J39)</f>
        <v>0</v>
      </c>
      <c r="L38" s="37">
        <f t="shared" si="5"/>
        <v>0.83720930232558177</v>
      </c>
      <c r="M38" s="38">
        <f>COUNTIF(Vertices[Closeness Centrality], "&gt;= " &amp; L38) - COUNTIF(Vertices[Closeness Centrality], "&gt;=" &amp; L39)</f>
        <v>0</v>
      </c>
      <c r="N38" s="37">
        <f t="shared" si="6"/>
        <v>1.5755441860465125E-2</v>
      </c>
      <c r="O38" s="38">
        <f>COUNTIF(Vertices[Eigenvector Centrality], "&gt;= " &amp; N38) - COUNTIF(Vertices[Eigenvector Centrality], "&gt;=" &amp; N39)</f>
        <v>0</v>
      </c>
      <c r="P38" s="37">
        <f t="shared" si="7"/>
        <v>20.529570697674433</v>
      </c>
      <c r="Q38" s="38">
        <f>COUNTIF(Vertices[PageRank], "&gt;= " &amp; P38) - COUNTIF(Vertices[PageRank], "&gt;=" &amp; P39)</f>
        <v>0</v>
      </c>
      <c r="R38" s="37">
        <f t="shared" si="8"/>
        <v>0.83720930232558177</v>
      </c>
      <c r="S38" s="43">
        <f>COUNTIF(Vertices[Clustering Coefficient], "&gt;= " &amp; R38) - COUNTIF(Vertices[Clustering Coefficient], "&gt;=" &amp; R39)</f>
        <v>0</v>
      </c>
      <c r="T38" s="37" t="e">
        <f t="shared" ca="1" si="9"/>
        <v>#REF!</v>
      </c>
      <c r="U38" s="38" t="e">
        <f t="shared" ca="1" si="0"/>
        <v>#REF!</v>
      </c>
    </row>
    <row r="39" spans="1:21" x14ac:dyDescent="0.3">
      <c r="D39" s="32">
        <f t="shared" si="1"/>
        <v>0</v>
      </c>
      <c r="E39" s="3">
        <f>COUNTIF(Vertices[Degree], "&gt;= " &amp; D39) - COUNTIF(Vertices[Degree], "&gt;=" &amp; D40)</f>
        <v>0</v>
      </c>
      <c r="F39" s="39">
        <f t="shared" si="2"/>
        <v>44.744186046511636</v>
      </c>
      <c r="G39" s="40">
        <f>COUNTIF(Vertices[In-Degree], "&gt;= " &amp; F39) - COUNTIF(Vertices[In-Degree], "&gt;=" &amp; F40)</f>
        <v>0</v>
      </c>
      <c r="H39" s="39">
        <f t="shared" si="3"/>
        <v>8.6046511627907059</v>
      </c>
      <c r="I39" s="40">
        <f>COUNTIF(Vertices[Out-Degree], "&gt;= " &amp; H39) - COUNTIF(Vertices[Out-Degree], "&gt;=" &amp; H40)</f>
        <v>0</v>
      </c>
      <c r="J39" s="39">
        <f t="shared" si="4"/>
        <v>2281.9534883720944</v>
      </c>
      <c r="K39" s="40">
        <f>COUNTIF(Vertices[Betweenness Centrality], "&gt;= " &amp; J39) - COUNTIF(Vertices[Betweenness Centrality], "&gt;=" &amp; J40)</f>
        <v>0</v>
      </c>
      <c r="L39" s="39">
        <f t="shared" si="5"/>
        <v>0.86046511627907019</v>
      </c>
      <c r="M39" s="40">
        <f>COUNTIF(Vertices[Closeness Centrality], "&gt;= " &amp; L39) - COUNTIF(Vertices[Closeness Centrality], "&gt;=" &amp; L40)</f>
        <v>0</v>
      </c>
      <c r="N39" s="39">
        <f t="shared" si="6"/>
        <v>1.6193093023255823E-2</v>
      </c>
      <c r="O39" s="40">
        <f>COUNTIF(Vertices[Eigenvector Centrality], "&gt;= " &amp; N39) - COUNTIF(Vertices[Eigenvector Centrality], "&gt;=" &amp; N40)</f>
        <v>0</v>
      </c>
      <c r="P39" s="39">
        <f t="shared" si="7"/>
        <v>21.087120883720946</v>
      </c>
      <c r="Q39" s="40">
        <f>COUNTIF(Vertices[PageRank], "&gt;= " &amp; P39) - COUNTIF(Vertices[PageRank], "&gt;=" &amp; P40)</f>
        <v>0</v>
      </c>
      <c r="R39" s="39">
        <f t="shared" si="8"/>
        <v>0.86046511627907019</v>
      </c>
      <c r="S39" s="44">
        <f>COUNTIF(Vertices[Clustering Coefficient], "&gt;= " &amp; R39) - COUNTIF(Vertices[Clustering Coefficient], "&gt;=" &amp; R40)</f>
        <v>0</v>
      </c>
      <c r="T39" s="39" t="e">
        <f t="shared" ca="1" si="9"/>
        <v>#REF!</v>
      </c>
      <c r="U39" s="40" t="e">
        <f t="shared" ca="1" si="0"/>
        <v>#REF!</v>
      </c>
    </row>
    <row r="40" spans="1:21" x14ac:dyDescent="0.3">
      <c r="D40" s="32">
        <f t="shared" si="1"/>
        <v>0</v>
      </c>
      <c r="E40" s="3">
        <f>COUNTIF(Vertices[Degree], "&gt;= " &amp; D40) - COUNTIF(Vertices[Degree], "&gt;=" &amp; D41)</f>
        <v>0</v>
      </c>
      <c r="F40" s="37">
        <f t="shared" si="2"/>
        <v>45.953488372093034</v>
      </c>
      <c r="G40" s="38">
        <f>COUNTIF(Vertices[In-Degree], "&gt;= " &amp; F40) - COUNTIF(Vertices[In-Degree], "&gt;=" &amp; F41)</f>
        <v>0</v>
      </c>
      <c r="H40" s="37">
        <f t="shared" si="3"/>
        <v>8.83720930232559</v>
      </c>
      <c r="I40" s="38">
        <f>COUNTIF(Vertices[Out-Degree], "&gt;= " &amp; H40) - COUNTIF(Vertices[Out-Degree], "&gt;=" &amp; H41)</f>
        <v>0</v>
      </c>
      <c r="J40" s="37">
        <f t="shared" si="4"/>
        <v>2343.6279069767456</v>
      </c>
      <c r="K40" s="38">
        <f>COUNTIF(Vertices[Betweenness Centrality], "&gt;= " &amp; J40) - COUNTIF(Vertices[Betweenness Centrality], "&gt;=" &amp; J41)</f>
        <v>0</v>
      </c>
      <c r="L40" s="37">
        <f t="shared" si="5"/>
        <v>0.8837209302325586</v>
      </c>
      <c r="M40" s="38">
        <f>COUNTIF(Vertices[Closeness Centrality], "&gt;= " &amp; L40) - COUNTIF(Vertices[Closeness Centrality], "&gt;=" &amp; L41)</f>
        <v>0</v>
      </c>
      <c r="N40" s="37">
        <f t="shared" si="6"/>
        <v>1.6630744186046521E-2</v>
      </c>
      <c r="O40" s="38">
        <f>COUNTIF(Vertices[Eigenvector Centrality], "&gt;= " &amp; N40) - COUNTIF(Vertices[Eigenvector Centrality], "&gt;=" &amp; N41)</f>
        <v>0</v>
      </c>
      <c r="P40" s="37">
        <f t="shared" si="7"/>
        <v>21.644671069767458</v>
      </c>
      <c r="Q40" s="38">
        <f>COUNTIF(Vertices[PageRank], "&gt;= " &amp; P40) - COUNTIF(Vertices[PageRank], "&gt;=" &amp; P41)</f>
        <v>0</v>
      </c>
      <c r="R40" s="37">
        <f t="shared" si="8"/>
        <v>0.8837209302325586</v>
      </c>
      <c r="S40" s="43">
        <f>COUNTIF(Vertices[Clustering Coefficient], "&gt;= " &amp; R40) - COUNTIF(Vertices[Clustering Coefficient], "&gt;=" &amp; R41)</f>
        <v>0</v>
      </c>
      <c r="T40" s="37" t="e">
        <f t="shared" ca="1" si="9"/>
        <v>#REF!</v>
      </c>
      <c r="U40" s="38" t="e">
        <f t="shared" ca="1" si="0"/>
        <v>#REF!</v>
      </c>
    </row>
    <row r="41" spans="1:21" x14ac:dyDescent="0.3">
      <c r="D41" s="32">
        <f t="shared" si="1"/>
        <v>0</v>
      </c>
      <c r="E41" s="3">
        <f>COUNTIF(Vertices[Degree], "&gt;= " &amp; D41) - COUNTIF(Vertices[Degree], "&gt;=" &amp; D42)</f>
        <v>0</v>
      </c>
      <c r="F41" s="39">
        <f t="shared" si="2"/>
        <v>47.162790697674431</v>
      </c>
      <c r="G41" s="40">
        <f>COUNTIF(Vertices[In-Degree], "&gt;= " &amp; F41) - COUNTIF(Vertices[In-Degree], "&gt;=" &amp; F42)</f>
        <v>0</v>
      </c>
      <c r="H41" s="39">
        <f t="shared" si="3"/>
        <v>9.0697674418604741</v>
      </c>
      <c r="I41" s="40">
        <f>COUNTIF(Vertices[Out-Degree], "&gt;= " &amp; H41) - COUNTIF(Vertices[Out-Degree], "&gt;=" &amp; H42)</f>
        <v>0</v>
      </c>
      <c r="J41" s="39">
        <f t="shared" si="4"/>
        <v>2405.3023255813969</v>
      </c>
      <c r="K41" s="40">
        <f>COUNTIF(Vertices[Betweenness Centrality], "&gt;= " &amp; J41) - COUNTIF(Vertices[Betweenness Centrality], "&gt;=" &amp; J42)</f>
        <v>0</v>
      </c>
      <c r="L41" s="39">
        <f t="shared" si="5"/>
        <v>0.90697674418604701</v>
      </c>
      <c r="M41" s="40">
        <f>COUNTIF(Vertices[Closeness Centrality], "&gt;= " &amp; L41) - COUNTIF(Vertices[Closeness Centrality], "&gt;=" &amp; L42)</f>
        <v>0</v>
      </c>
      <c r="N41" s="39">
        <f t="shared" si="6"/>
        <v>1.706839534883722E-2</v>
      </c>
      <c r="O41" s="40">
        <f>COUNTIF(Vertices[Eigenvector Centrality], "&gt;= " &amp; N41) - COUNTIF(Vertices[Eigenvector Centrality], "&gt;=" &amp; N42)</f>
        <v>0</v>
      </c>
      <c r="P41" s="39">
        <f t="shared" si="7"/>
        <v>22.202221255813971</v>
      </c>
      <c r="Q41" s="40">
        <f>COUNTIF(Vertices[PageRank], "&gt;= " &amp; P41) - COUNTIF(Vertices[PageRank], "&gt;=" &amp; P42)</f>
        <v>0</v>
      </c>
      <c r="R41" s="39">
        <f t="shared" si="8"/>
        <v>0.90697674418604701</v>
      </c>
      <c r="S41" s="44">
        <f>COUNTIF(Vertices[Clustering Coefficient], "&gt;= " &amp; R41) - COUNTIF(Vertices[Clustering Coefficient], "&gt;=" &amp; R42)</f>
        <v>0</v>
      </c>
      <c r="T41" s="39" t="e">
        <f t="shared" ca="1" si="9"/>
        <v>#REF!</v>
      </c>
      <c r="U41" s="40" t="e">
        <f t="shared" ca="1" si="0"/>
        <v>#REF!</v>
      </c>
    </row>
    <row r="42" spans="1:21" x14ac:dyDescent="0.3">
      <c r="D42" s="32">
        <f t="shared" si="1"/>
        <v>0</v>
      </c>
      <c r="E42" s="3">
        <f>COUNTIF(Vertices[Degree], "&gt;= " &amp; D42) - COUNTIF(Vertices[Degree], "&gt;=" &amp; D43)</f>
        <v>0</v>
      </c>
      <c r="F42" s="37">
        <f t="shared" si="2"/>
        <v>48.372093023255829</v>
      </c>
      <c r="G42" s="38">
        <f>COUNTIF(Vertices[In-Degree], "&gt;= " &amp; F42) - COUNTIF(Vertices[In-Degree], "&gt;=" &amp; F43)</f>
        <v>0</v>
      </c>
      <c r="H42" s="37">
        <f t="shared" si="3"/>
        <v>9.3023255813953583</v>
      </c>
      <c r="I42" s="38">
        <f>COUNTIF(Vertices[Out-Degree], "&gt;= " &amp; H42) - COUNTIF(Vertices[Out-Degree], "&gt;=" &amp; H43)</f>
        <v>0</v>
      </c>
      <c r="J42" s="37">
        <f t="shared" si="4"/>
        <v>2466.9767441860481</v>
      </c>
      <c r="K42" s="38">
        <f>COUNTIF(Vertices[Betweenness Centrality], "&gt;= " &amp; J42) - COUNTIF(Vertices[Betweenness Centrality], "&gt;=" &amp; J43)</f>
        <v>0</v>
      </c>
      <c r="L42" s="37">
        <f t="shared" si="5"/>
        <v>0.93023255813953543</v>
      </c>
      <c r="M42" s="38">
        <f>COUNTIF(Vertices[Closeness Centrality], "&gt;= " &amp; L42) - COUNTIF(Vertices[Closeness Centrality], "&gt;=" &amp; L43)</f>
        <v>0</v>
      </c>
      <c r="N42" s="37">
        <f t="shared" si="6"/>
        <v>1.7506046511627918E-2</v>
      </c>
      <c r="O42" s="38">
        <f>COUNTIF(Vertices[Eigenvector Centrality], "&gt;= " &amp; N42) - COUNTIF(Vertices[Eigenvector Centrality], "&gt;=" &amp; N43)</f>
        <v>0</v>
      </c>
      <c r="P42" s="37">
        <f t="shared" si="7"/>
        <v>22.759771441860483</v>
      </c>
      <c r="Q42" s="38">
        <f>COUNTIF(Vertices[PageRank], "&gt;= " &amp; P42) - COUNTIF(Vertices[PageRank], "&gt;=" &amp; P43)</f>
        <v>0</v>
      </c>
      <c r="R42" s="37">
        <f t="shared" si="8"/>
        <v>0.93023255813953543</v>
      </c>
      <c r="S42" s="43">
        <f>COUNTIF(Vertices[Clustering Coefficient], "&gt;= " &amp; R42) - COUNTIF(Vertices[Clustering Coefficient], "&gt;=" &amp; R43)</f>
        <v>0</v>
      </c>
      <c r="T42" s="37" t="e">
        <f t="shared" ca="1" si="9"/>
        <v>#REF!</v>
      </c>
      <c r="U42" s="38" t="e">
        <f t="shared" ca="1" si="0"/>
        <v>#REF!</v>
      </c>
    </row>
    <row r="43" spans="1:21" x14ac:dyDescent="0.3">
      <c r="A43" s="33" t="s">
        <v>81</v>
      </c>
      <c r="B43" s="46" t="str">
        <f>IF(COUNT(Vertices[Degree])&gt;0, D2, NoMetricMessage)</f>
        <v>Not Available</v>
      </c>
      <c r="D43" s="32">
        <f t="shared" si="1"/>
        <v>0</v>
      </c>
      <c r="E43" s="3">
        <f>COUNTIF(Vertices[Degree], "&gt;= " &amp; D43) - COUNTIF(Vertices[Degree], "&gt;=" &amp; D44)</f>
        <v>0</v>
      </c>
      <c r="F43" s="39">
        <f t="shared" si="2"/>
        <v>49.581395348837226</v>
      </c>
      <c r="G43" s="40">
        <f>COUNTIF(Vertices[In-Degree], "&gt;= " &amp; F43) - COUNTIF(Vertices[In-Degree], "&gt;=" &amp; F44)</f>
        <v>0</v>
      </c>
      <c r="H43" s="39">
        <f t="shared" si="3"/>
        <v>9.5348837209302424</v>
      </c>
      <c r="I43" s="40">
        <f>COUNTIF(Vertices[Out-Degree], "&gt;= " &amp; H43) - COUNTIF(Vertices[Out-Degree], "&gt;=" &amp; H44)</f>
        <v>0</v>
      </c>
      <c r="J43" s="39">
        <f t="shared" si="4"/>
        <v>2528.6511627906993</v>
      </c>
      <c r="K43" s="40">
        <f>COUNTIF(Vertices[Betweenness Centrality], "&gt;= " &amp; J43) - COUNTIF(Vertices[Betweenness Centrality], "&gt;=" &amp; J44)</f>
        <v>0</v>
      </c>
      <c r="L43" s="39">
        <f t="shared" si="5"/>
        <v>0.95348837209302384</v>
      </c>
      <c r="M43" s="40">
        <f>COUNTIF(Vertices[Closeness Centrality], "&gt;= " &amp; L43) - COUNTIF(Vertices[Closeness Centrality], "&gt;=" &amp; L44)</f>
        <v>0</v>
      </c>
      <c r="N43" s="39">
        <f t="shared" si="6"/>
        <v>1.7943697674418616E-2</v>
      </c>
      <c r="O43" s="40">
        <f>COUNTIF(Vertices[Eigenvector Centrality], "&gt;= " &amp; N43) - COUNTIF(Vertices[Eigenvector Centrality], "&gt;=" &amp; N44)</f>
        <v>0</v>
      </c>
      <c r="P43" s="39">
        <f t="shared" si="7"/>
        <v>23.317321627906995</v>
      </c>
      <c r="Q43" s="40">
        <f>COUNTIF(Vertices[PageRank], "&gt;= " &amp; P43) - COUNTIF(Vertices[PageRank], "&gt;=" &amp; P44)</f>
        <v>0</v>
      </c>
      <c r="R43" s="39">
        <f t="shared" si="8"/>
        <v>0.95348837209302384</v>
      </c>
      <c r="S43" s="44">
        <f>COUNTIF(Vertices[Clustering Coefficient], "&gt;= " &amp; R43) - COUNTIF(Vertices[Clustering Coefficient], "&gt;=" &amp; R44)</f>
        <v>0</v>
      </c>
      <c r="T43" s="39" t="e">
        <f t="shared" ca="1" si="9"/>
        <v>#REF!</v>
      </c>
      <c r="U43" s="40" t="e">
        <f t="shared" ca="1" si="0"/>
        <v>#REF!</v>
      </c>
    </row>
    <row r="44" spans="1:21" x14ac:dyDescent="0.3">
      <c r="A44" s="33" t="s">
        <v>82</v>
      </c>
      <c r="B44" s="46" t="str">
        <f>IF(COUNT(Vertices[Degree])&gt;0, D45, NoMetricMessage)</f>
        <v>Not Available</v>
      </c>
      <c r="D44" s="32">
        <f t="shared" si="1"/>
        <v>0</v>
      </c>
      <c r="E44" s="3">
        <f>COUNTIF(Vertices[Degree], "&gt;= " &amp; D44) - COUNTIF(Vertices[Degree], "&gt;=" &amp; D45)</f>
        <v>0</v>
      </c>
      <c r="F44" s="37">
        <f t="shared" si="2"/>
        <v>50.790697674418624</v>
      </c>
      <c r="G44" s="38">
        <f>COUNTIF(Vertices[In-Degree], "&gt;= " &amp; F44) - COUNTIF(Vertices[In-Degree], "&gt;=" &amp; F45)</f>
        <v>0</v>
      </c>
      <c r="H44" s="37">
        <f t="shared" si="3"/>
        <v>9.7674418604651265</v>
      </c>
      <c r="I44" s="38">
        <f>COUNTIF(Vertices[Out-Degree], "&gt;= " &amp; H44) - COUNTIF(Vertices[Out-Degree], "&gt;=" &amp; H45)</f>
        <v>0</v>
      </c>
      <c r="J44" s="37">
        <f t="shared" si="4"/>
        <v>2590.3255813953506</v>
      </c>
      <c r="K44" s="38">
        <f>COUNTIF(Vertices[Betweenness Centrality], "&gt;= " &amp; J44) - COUNTIF(Vertices[Betweenness Centrality], "&gt;=" &amp; J45)</f>
        <v>0</v>
      </c>
      <c r="L44" s="37">
        <f t="shared" si="5"/>
        <v>0.97674418604651225</v>
      </c>
      <c r="M44" s="38">
        <f>COUNTIF(Vertices[Closeness Centrality], "&gt;= " &amp; L44) - COUNTIF(Vertices[Closeness Centrality], "&gt;=" &amp; L45)</f>
        <v>0</v>
      </c>
      <c r="N44" s="37">
        <f t="shared" si="6"/>
        <v>1.8381348837209315E-2</v>
      </c>
      <c r="O44" s="38">
        <f>COUNTIF(Vertices[Eigenvector Centrality], "&gt;= " &amp; N44) - COUNTIF(Vertices[Eigenvector Centrality], "&gt;=" &amp; N45)</f>
        <v>0</v>
      </c>
      <c r="P44" s="37">
        <f t="shared" si="7"/>
        <v>23.874871813953508</v>
      </c>
      <c r="Q44" s="38">
        <f>COUNTIF(Vertices[PageRank], "&gt;= " &amp; P44) - COUNTIF(Vertices[PageRank], "&gt;=" &amp; P45)</f>
        <v>0</v>
      </c>
      <c r="R44" s="37">
        <f t="shared" si="8"/>
        <v>0.97674418604651225</v>
      </c>
      <c r="S44" s="43">
        <f>COUNTIF(Vertices[Clustering Coefficient], "&gt;= " &amp; R44) - COUNTIF(Vertices[Clustering Coefficient], "&gt;=" &amp; R45)</f>
        <v>0</v>
      </c>
      <c r="T44" s="37" t="e">
        <f t="shared" ca="1" si="9"/>
        <v>#REF!</v>
      </c>
      <c r="U44" s="38" t="e">
        <f t="shared" ca="1" si="0"/>
        <v>#REF!</v>
      </c>
    </row>
    <row r="45" spans="1:21" x14ac:dyDescent="0.3">
      <c r="A45" s="33" t="s">
        <v>83</v>
      </c>
      <c r="B45" s="47" t="str">
        <f>IFERROR(AVERAGE(Vertices[Degree]),NoMetricMessage)</f>
        <v>Not Available</v>
      </c>
      <c r="D45" s="32">
        <f>MAX(Vertices[Degree])</f>
        <v>0</v>
      </c>
      <c r="E45" s="3">
        <f>COUNTIF(Vertices[Degree], "&gt;= " &amp; D45) - COUNTIF(Vertices[Degree], "&gt;=" &amp; D46)</f>
        <v>0</v>
      </c>
      <c r="F45" s="41">
        <f>MAX(Vertices[In-Degree])</f>
        <v>52</v>
      </c>
      <c r="G45" s="42">
        <f>COUNTIF(Vertices[In-Degree], "&gt;= " &amp; F45) - COUNTIF(Vertices[In-Degree], "&gt;=" &amp; F46)</f>
        <v>1</v>
      </c>
      <c r="H45" s="41">
        <f>MAX(Vertices[Out-Degree])</f>
        <v>10</v>
      </c>
      <c r="I45" s="42">
        <f>COUNTIF(Vertices[Out-Degree], "&gt;= " &amp; H45) - COUNTIF(Vertices[Out-Degree], "&gt;=" &amp; H46)</f>
        <v>1</v>
      </c>
      <c r="J45" s="41">
        <f>MAX(Vertices[Betweenness Centrality])</f>
        <v>2652</v>
      </c>
      <c r="K45" s="42">
        <f>COUNTIF(Vertices[Betweenness Centrality], "&gt;= " &amp; J45) - COUNTIF(Vertices[Betweenness Centrality], "&gt;=" &amp; J46)</f>
        <v>1</v>
      </c>
      <c r="L45" s="41">
        <f>MAX(Vertices[Closeness Centrality])</f>
        <v>1</v>
      </c>
      <c r="M45" s="42">
        <f>COUNTIF(Vertices[Closeness Centrality], "&gt;= " &amp; L45) - COUNTIF(Vertices[Closeness Centrality], "&gt;=" &amp; L46)</f>
        <v>288</v>
      </c>
      <c r="N45" s="41">
        <f>MAX(Vertices[Eigenvector Centrality])</f>
        <v>1.8818999999999999E-2</v>
      </c>
      <c r="O45" s="42">
        <f>COUNTIF(Vertices[Eigenvector Centrality], "&gt;= " &amp; N45) - COUNTIF(Vertices[Eigenvector Centrality], "&gt;=" &amp; N46)</f>
        <v>53</v>
      </c>
      <c r="P45" s="41">
        <f>MAX(Vertices[PageRank])</f>
        <v>24.432421999999999</v>
      </c>
      <c r="Q45" s="42">
        <f>COUNTIF(Vertices[PageRank], "&gt;= " &amp; P45) - COUNTIF(Vertices[PageRank], "&gt;=" &amp; P46)</f>
        <v>1</v>
      </c>
      <c r="R45" s="41">
        <f>MAX(Vertices[Clustering Coefficient])</f>
        <v>1</v>
      </c>
      <c r="S45" s="45">
        <f>COUNTIF(Vertices[Clustering Coefficient], "&gt;= " &amp; R45) - COUNTIF(Vertices[Clustering Coefficient], "&gt;=" &amp; R46)</f>
        <v>5</v>
      </c>
      <c r="T45" s="41" t="e">
        <f ca="1">MAX(INDIRECT(DynamicFilterSourceColumnRange))</f>
        <v>#REF!</v>
      </c>
      <c r="U45" s="42" t="e">
        <f t="shared" ca="1" si="0"/>
        <v>#REF!</v>
      </c>
    </row>
    <row r="46" spans="1:21" x14ac:dyDescent="0.3">
      <c r="A46" s="33" t="s">
        <v>84</v>
      </c>
      <c r="B46" s="47" t="str">
        <f>IFERROR(MEDIAN(Vertices[Degree]),NoMetricMessage)</f>
        <v>Not Available</v>
      </c>
    </row>
    <row r="57" spans="1:2" x14ac:dyDescent="0.3">
      <c r="A57" s="33" t="s">
        <v>88</v>
      </c>
      <c r="B57" s="46">
        <f>IF(COUNT(Vertices[In-Degree])&gt;0, F2, NoMetricMessage)</f>
        <v>0</v>
      </c>
    </row>
    <row r="58" spans="1:2" x14ac:dyDescent="0.3">
      <c r="A58" s="33" t="s">
        <v>89</v>
      </c>
      <c r="B58" s="46">
        <f>IF(COUNT(Vertices[In-Degree])&gt;0, F45, NoMetricMessage)</f>
        <v>52</v>
      </c>
    </row>
    <row r="59" spans="1:2" x14ac:dyDescent="0.3">
      <c r="A59" s="33" t="s">
        <v>90</v>
      </c>
      <c r="B59" s="47">
        <f>IFERROR(AVERAGE(Vertices[In-Degree]),NoMetricMessage)</f>
        <v>0.8902439024390244</v>
      </c>
    </row>
    <row r="60" spans="1:2" x14ac:dyDescent="0.3">
      <c r="A60" s="33" t="s">
        <v>91</v>
      </c>
      <c r="B60" s="47">
        <f>IFERROR(MEDIAN(Vertices[In-Degree]),NoMetricMessage)</f>
        <v>1</v>
      </c>
    </row>
    <row r="71" spans="1:2" x14ac:dyDescent="0.3">
      <c r="A71" s="33" t="s">
        <v>94</v>
      </c>
      <c r="B71" s="46">
        <f>IF(COUNT(Vertices[Out-Degree])&gt;0, H2, NoMetricMessage)</f>
        <v>0</v>
      </c>
    </row>
    <row r="72" spans="1:2" x14ac:dyDescent="0.3">
      <c r="A72" s="33" t="s">
        <v>95</v>
      </c>
      <c r="B72" s="46">
        <f>IF(COUNT(Vertices[Out-Degree])&gt;0, H45, NoMetricMessage)</f>
        <v>10</v>
      </c>
    </row>
    <row r="73" spans="1:2" x14ac:dyDescent="0.3">
      <c r="A73" s="33" t="s">
        <v>96</v>
      </c>
      <c r="B73" s="47">
        <f>IFERROR(AVERAGE(Vertices[Out-Degree]),NoMetricMessage)</f>
        <v>0.8902439024390244</v>
      </c>
    </row>
    <row r="74" spans="1:2" x14ac:dyDescent="0.3">
      <c r="A74" s="33" t="s">
        <v>97</v>
      </c>
      <c r="B74" s="47">
        <f>IFERROR(MEDIAN(Vertices[Out-Degree]),NoMetricMessage)</f>
        <v>1</v>
      </c>
    </row>
    <row r="85" spans="1:2" x14ac:dyDescent="0.3">
      <c r="A85" s="33" t="s">
        <v>100</v>
      </c>
      <c r="B85" s="47">
        <f>IF(COUNT(Vertices[Betweenness Centrality])&gt;0, J2, NoMetricMessage)</f>
        <v>0</v>
      </c>
    </row>
    <row r="86" spans="1:2" x14ac:dyDescent="0.3">
      <c r="A86" s="33" t="s">
        <v>101</v>
      </c>
      <c r="B86" s="47">
        <f>IF(COUNT(Vertices[Betweenness Centrality])&gt;0, J45, NoMetricMessage)</f>
        <v>2652</v>
      </c>
    </row>
    <row r="87" spans="1:2" x14ac:dyDescent="0.3">
      <c r="A87" s="33" t="s">
        <v>102</v>
      </c>
      <c r="B87" s="47">
        <f>IFERROR(AVERAGE(Vertices[Betweenness Centrality]),NoMetricMessage)</f>
        <v>14.921951220325203</v>
      </c>
    </row>
    <row r="88" spans="1:2" x14ac:dyDescent="0.3">
      <c r="A88" s="33" t="s">
        <v>103</v>
      </c>
      <c r="B88" s="47">
        <f>IFERROR(MEDIAN(Vertices[Betweenness Centrality]),NoMetricMessage)</f>
        <v>0</v>
      </c>
    </row>
    <row r="99" spans="1:2" x14ac:dyDescent="0.3">
      <c r="A99" s="33" t="s">
        <v>106</v>
      </c>
      <c r="B99" s="47">
        <f>IF(COUNT(Vertices[Closeness Centrality])&gt;0, L2, NoMetricMessage)</f>
        <v>0</v>
      </c>
    </row>
    <row r="100" spans="1:2" x14ac:dyDescent="0.3">
      <c r="A100" s="33" t="s">
        <v>107</v>
      </c>
      <c r="B100" s="47">
        <f>IF(COUNT(Vertices[Closeness Centrality])&gt;0, L45, NoMetricMessage)</f>
        <v>1</v>
      </c>
    </row>
    <row r="101" spans="1:2" x14ac:dyDescent="0.3">
      <c r="A101" s="33" t="s">
        <v>108</v>
      </c>
      <c r="B101" s="47">
        <f>IFERROR(AVERAGE(Vertices[Closeness Centrality]),NoMetricMessage)</f>
        <v>0.29538754390243743</v>
      </c>
    </row>
    <row r="102" spans="1:2" x14ac:dyDescent="0.3">
      <c r="A102" s="33" t="s">
        <v>109</v>
      </c>
      <c r="B102" s="47">
        <f>IFERROR(MEDIAN(Vertices[Closeness Centrality]),NoMetricMessage)</f>
        <v>3.7037E-2</v>
      </c>
    </row>
    <row r="113" spans="1:2" x14ac:dyDescent="0.3">
      <c r="A113" s="33" t="s">
        <v>112</v>
      </c>
      <c r="B113" s="47">
        <f>IF(COUNT(Vertices[Eigenvector Centrality])&gt;0, N2, NoMetricMessage)</f>
        <v>0</v>
      </c>
    </row>
    <row r="114" spans="1:2" x14ac:dyDescent="0.3">
      <c r="A114" s="33" t="s">
        <v>113</v>
      </c>
      <c r="B114" s="47">
        <f>IF(COUNT(Vertices[Eigenvector Centrality])&gt;0, N45, NoMetricMessage)</f>
        <v>1.8818999999999999E-2</v>
      </c>
    </row>
    <row r="115" spans="1:2" x14ac:dyDescent="0.3">
      <c r="A115" s="33" t="s">
        <v>114</v>
      </c>
      <c r="B115" s="47">
        <f>IFERROR(AVERAGE(Vertices[Eigenvector Centrality]),NoMetricMessage)</f>
        <v>8.1299349593496066E-4</v>
      </c>
    </row>
    <row r="116" spans="1:2" x14ac:dyDescent="0.3">
      <c r="A116" s="33" t="s">
        <v>115</v>
      </c>
      <c r="B116" s="47">
        <f>IFERROR(MEDIAN(Vertices[Eigenvector Centrality]),NoMetricMessage)</f>
        <v>0</v>
      </c>
    </row>
    <row r="127" spans="1:2" x14ac:dyDescent="0.3">
      <c r="A127" s="33" t="s">
        <v>140</v>
      </c>
      <c r="B127" s="47">
        <f>IF(COUNT(Vertices[PageRank])&gt;0, P2, NoMetricMessage)</f>
        <v>0.457764</v>
      </c>
    </row>
    <row r="128" spans="1:2" x14ac:dyDescent="0.3">
      <c r="A128" s="33" t="s">
        <v>141</v>
      </c>
      <c r="B128" s="47">
        <f>IF(COUNT(Vertices[PageRank])&gt;0, P45, NoMetricMessage)</f>
        <v>24.432421999999999</v>
      </c>
    </row>
    <row r="129" spans="1:2" x14ac:dyDescent="0.3">
      <c r="A129" s="33" t="s">
        <v>142</v>
      </c>
      <c r="B129" s="47">
        <f>IFERROR(AVERAGE(Vertices[PageRank]),NoMetricMessage)</f>
        <v>0.99999976504065058</v>
      </c>
    </row>
    <row r="130" spans="1:2" x14ac:dyDescent="0.3">
      <c r="A130" s="33" t="s">
        <v>143</v>
      </c>
      <c r="B130" s="47">
        <f>IFERROR(MEDIAN(Vertices[PageRank]),NoMetricMessage)</f>
        <v>1</v>
      </c>
    </row>
    <row r="141" spans="1:2" x14ac:dyDescent="0.3">
      <c r="A141" s="33" t="s">
        <v>118</v>
      </c>
      <c r="B141" s="47">
        <f>IF(COUNT(Vertices[Clustering Coefficient])&gt;0, R2, NoMetricMessage)</f>
        <v>0</v>
      </c>
    </row>
    <row r="142" spans="1:2" x14ac:dyDescent="0.3">
      <c r="A142" s="33" t="s">
        <v>119</v>
      </c>
      <c r="B142" s="47">
        <f>IF(COUNT(Vertices[Clustering Coefficient])&gt;0, R45, NoMetricMessage)</f>
        <v>1</v>
      </c>
    </row>
    <row r="143" spans="1:2" x14ac:dyDescent="0.3">
      <c r="A143" s="33" t="s">
        <v>120</v>
      </c>
      <c r="B143" s="47">
        <f>IFERROR(AVERAGE(Vertices[Clustering Coefficient]),NoMetricMessage)</f>
        <v>1.6538121530947931E-2</v>
      </c>
    </row>
    <row r="144" spans="1:2" x14ac:dyDescent="0.3">
      <c r="A144" s="33" t="s">
        <v>121</v>
      </c>
      <c r="B144" s="47">
        <f>IFERROR(MEDIAN(Vertices[Clustering Coefficient]),NoMetricMessage)</f>
        <v>0</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
      <c r="A2" s="1" t="s">
        <v>51</v>
      </c>
      <c r="B2" s="1" t="s">
        <v>132</v>
      </c>
      <c r="C2" t="s">
        <v>54</v>
      </c>
      <c r="D2" t="s">
        <v>55</v>
      </c>
      <c r="E2" t="s">
        <v>55</v>
      </c>
      <c r="F2" s="1" t="s">
        <v>51</v>
      </c>
      <c r="G2" t="s">
        <v>65</v>
      </c>
      <c r="H2" t="s">
        <v>159</v>
      </c>
      <c r="J2" t="s">
        <v>19</v>
      </c>
      <c r="K2">
        <v>108</v>
      </c>
    </row>
    <row r="3" spans="1:18" x14ac:dyDescent="0.3">
      <c r="A3" s="1" t="s">
        <v>52</v>
      </c>
      <c r="B3" s="1" t="s">
        <v>133</v>
      </c>
      <c r="C3" t="s">
        <v>52</v>
      </c>
      <c r="D3" t="s">
        <v>56</v>
      </c>
      <c r="E3" t="s">
        <v>56</v>
      </c>
      <c r="F3" s="1" t="s">
        <v>52</v>
      </c>
      <c r="G3" t="s">
        <v>66</v>
      </c>
      <c r="H3" t="s">
        <v>68</v>
      </c>
      <c r="J3" t="s">
        <v>30</v>
      </c>
      <c r="K3" t="s">
        <v>10532</v>
      </c>
    </row>
    <row r="4" spans="1:18" x14ac:dyDescent="0.3">
      <c r="A4" s="1" t="s">
        <v>53</v>
      </c>
      <c r="B4" s="1" t="s">
        <v>134</v>
      </c>
      <c r="C4" t="s">
        <v>53</v>
      </c>
      <c r="D4" t="s">
        <v>57</v>
      </c>
      <c r="E4" t="s">
        <v>57</v>
      </c>
      <c r="F4" s="1" t="s">
        <v>53</v>
      </c>
      <c r="G4">
        <v>0</v>
      </c>
      <c r="H4" t="s">
        <v>69</v>
      </c>
      <c r="J4" s="12" t="s">
        <v>78</v>
      </c>
      <c r="K4" s="12"/>
    </row>
    <row r="5" spans="1:18" ht="409.6" x14ac:dyDescent="0.3">
      <c r="A5">
        <v>1</v>
      </c>
      <c r="B5" s="1" t="s">
        <v>135</v>
      </c>
      <c r="C5" t="s">
        <v>51</v>
      </c>
      <c r="D5" t="s">
        <v>58</v>
      </c>
      <c r="E5" t="s">
        <v>58</v>
      </c>
      <c r="F5">
        <v>1</v>
      </c>
      <c r="G5">
        <v>1</v>
      </c>
      <c r="H5" t="s">
        <v>70</v>
      </c>
      <c r="J5" t="s">
        <v>172</v>
      </c>
      <c r="K5" s="13" t="s">
        <v>12229</v>
      </c>
    </row>
    <row r="6" spans="1:18" x14ac:dyDescent="0.3">
      <c r="A6">
        <v>0</v>
      </c>
      <c r="B6" s="1" t="s">
        <v>136</v>
      </c>
      <c r="C6">
        <v>1</v>
      </c>
      <c r="D6" t="s">
        <v>59</v>
      </c>
      <c r="E6" t="s">
        <v>59</v>
      </c>
      <c r="F6">
        <v>0</v>
      </c>
      <c r="H6" t="s">
        <v>71</v>
      </c>
      <c r="J6" t="s">
        <v>173</v>
      </c>
      <c r="K6">
        <v>1</v>
      </c>
      <c r="R6" t="s">
        <v>129</v>
      </c>
    </row>
    <row r="7" spans="1:18" x14ac:dyDescent="0.3">
      <c r="A7">
        <v>2</v>
      </c>
      <c r="B7">
        <v>1</v>
      </c>
      <c r="C7">
        <v>0</v>
      </c>
      <c r="D7" t="s">
        <v>60</v>
      </c>
      <c r="E7" t="s">
        <v>60</v>
      </c>
      <c r="F7">
        <v>2</v>
      </c>
      <c r="H7" t="s">
        <v>72</v>
      </c>
      <c r="J7" t="s">
        <v>174</v>
      </c>
      <c r="K7" t="s">
        <v>175</v>
      </c>
    </row>
    <row r="8" spans="1:18" x14ac:dyDescent="0.3">
      <c r="A8"/>
      <c r="B8">
        <v>2</v>
      </c>
      <c r="C8">
        <v>2</v>
      </c>
      <c r="D8" t="s">
        <v>61</v>
      </c>
      <c r="E8" t="s">
        <v>61</v>
      </c>
      <c r="H8" t="s">
        <v>73</v>
      </c>
      <c r="J8" t="s">
        <v>176</v>
      </c>
      <c r="K8" t="s">
        <v>12227</v>
      </c>
    </row>
    <row r="9" spans="1:18" x14ac:dyDescent="0.3">
      <c r="A9"/>
      <c r="B9">
        <v>3</v>
      </c>
      <c r="C9">
        <v>4</v>
      </c>
      <c r="D9" t="s">
        <v>62</v>
      </c>
      <c r="E9" t="s">
        <v>62</v>
      </c>
      <c r="H9" t="s">
        <v>74</v>
      </c>
    </row>
    <row r="10" spans="1:18" x14ac:dyDescent="0.3">
      <c r="A10"/>
      <c r="B10">
        <v>4</v>
      </c>
      <c r="D10" t="s">
        <v>63</v>
      </c>
      <c r="E10" t="s">
        <v>63</v>
      </c>
      <c r="H10" t="s">
        <v>75</v>
      </c>
    </row>
    <row r="11" spans="1:18" x14ac:dyDescent="0.3">
      <c r="A11"/>
      <c r="B11">
        <v>5</v>
      </c>
      <c r="D11" t="s">
        <v>46</v>
      </c>
      <c r="E11">
        <v>1</v>
      </c>
      <c r="H11" t="s">
        <v>76</v>
      </c>
    </row>
    <row r="12" spans="1:18" x14ac:dyDescent="0.3">
      <c r="A12"/>
      <c r="B12"/>
      <c r="D12" t="s">
        <v>64</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F6F7C-B580-40D8-8DE1-A69867C53C1B}">
  <dimension ref="A1:B102"/>
  <sheetViews>
    <sheetView topLeftCell="A12" workbookViewId="0">
      <selection activeCell="C19" sqref="C19"/>
    </sheetView>
  </sheetViews>
  <sheetFormatPr defaultRowHeight="14.4" x14ac:dyDescent="0.3"/>
  <cols>
    <col min="1" max="1" width="39.77734375" customWidth="1"/>
    <col min="2" max="2" width="18.77734375" bestFit="1" customWidth="1"/>
  </cols>
  <sheetData>
    <row r="1" spans="1:2" ht="14.4" customHeight="1" x14ac:dyDescent="0.3">
      <c r="A1" s="13" t="s">
        <v>10538</v>
      </c>
      <c r="B1" s="13" t="s">
        <v>10541</v>
      </c>
    </row>
    <row r="2" spans="1:2" x14ac:dyDescent="0.3">
      <c r="A2" s="81" t="s">
        <v>2126</v>
      </c>
      <c r="B2" s="76">
        <v>28</v>
      </c>
    </row>
    <row r="3" spans="1:2" x14ac:dyDescent="0.3">
      <c r="A3" s="81" t="s">
        <v>10539</v>
      </c>
      <c r="B3" s="76">
        <v>13</v>
      </c>
    </row>
    <row r="4" spans="1:2" x14ac:dyDescent="0.3">
      <c r="A4" s="81" t="s">
        <v>10540</v>
      </c>
      <c r="B4" s="76">
        <v>13</v>
      </c>
    </row>
    <row r="5" spans="1:2" x14ac:dyDescent="0.3">
      <c r="A5" s="81" t="s">
        <v>2155</v>
      </c>
      <c r="B5" s="76">
        <v>8</v>
      </c>
    </row>
    <row r="6" spans="1:2" x14ac:dyDescent="0.3">
      <c r="A6" s="81" t="s">
        <v>2217</v>
      </c>
      <c r="B6" s="76">
        <v>6</v>
      </c>
    </row>
    <row r="7" spans="1:2" x14ac:dyDescent="0.3">
      <c r="A7" s="81" t="s">
        <v>2118</v>
      </c>
      <c r="B7" s="76">
        <v>5</v>
      </c>
    </row>
    <row r="8" spans="1:2" x14ac:dyDescent="0.3">
      <c r="A8" s="81" t="s">
        <v>2172</v>
      </c>
      <c r="B8" s="76">
        <v>5</v>
      </c>
    </row>
    <row r="9" spans="1:2" x14ac:dyDescent="0.3">
      <c r="A9" s="81" t="s">
        <v>2163</v>
      </c>
      <c r="B9" s="76">
        <v>4</v>
      </c>
    </row>
    <row r="10" spans="1:2" x14ac:dyDescent="0.3">
      <c r="A10" s="81" t="s">
        <v>2185</v>
      </c>
      <c r="B10" s="76">
        <v>4</v>
      </c>
    </row>
    <row r="11" spans="1:2" x14ac:dyDescent="0.3">
      <c r="A11" s="81" t="s">
        <v>2209</v>
      </c>
      <c r="B11" s="76">
        <v>3</v>
      </c>
    </row>
    <row r="14" spans="1:2" ht="14.4" customHeight="1" x14ac:dyDescent="0.3">
      <c r="A14" s="13" t="s">
        <v>10543</v>
      </c>
      <c r="B14" s="13" t="s">
        <v>10541</v>
      </c>
    </row>
    <row r="15" spans="1:2" x14ac:dyDescent="0.3">
      <c r="A15" s="76" t="s">
        <v>2350</v>
      </c>
      <c r="B15" s="76">
        <v>204</v>
      </c>
    </row>
    <row r="16" spans="1:2" x14ac:dyDescent="0.3">
      <c r="A16" s="76" t="s">
        <v>2352</v>
      </c>
      <c r="B16" s="76">
        <v>33</v>
      </c>
    </row>
    <row r="17" spans="1:2" x14ac:dyDescent="0.3">
      <c r="A17" s="76" t="s">
        <v>2370</v>
      </c>
      <c r="B17" s="76">
        <v>9</v>
      </c>
    </row>
    <row r="18" spans="1:2" x14ac:dyDescent="0.3">
      <c r="A18" s="76" t="s">
        <v>2357</v>
      </c>
      <c r="B18" s="76">
        <v>9</v>
      </c>
    </row>
    <row r="19" spans="1:2" x14ac:dyDescent="0.3">
      <c r="A19" s="76" t="s">
        <v>2360</v>
      </c>
      <c r="B19" s="76">
        <v>8</v>
      </c>
    </row>
    <row r="20" spans="1:2" x14ac:dyDescent="0.3">
      <c r="A20" s="76" t="s">
        <v>2359</v>
      </c>
      <c r="B20" s="76">
        <v>7</v>
      </c>
    </row>
    <row r="21" spans="1:2" x14ac:dyDescent="0.3">
      <c r="A21" s="76" t="s">
        <v>2363</v>
      </c>
      <c r="B21" s="76">
        <v>6</v>
      </c>
    </row>
    <row r="22" spans="1:2" x14ac:dyDescent="0.3">
      <c r="A22" s="76" t="s">
        <v>2365</v>
      </c>
      <c r="B22" s="76">
        <v>5</v>
      </c>
    </row>
    <row r="23" spans="1:2" x14ac:dyDescent="0.3">
      <c r="A23" s="76" t="s">
        <v>2351</v>
      </c>
      <c r="B23" s="76">
        <v>5</v>
      </c>
    </row>
    <row r="24" spans="1:2" x14ac:dyDescent="0.3">
      <c r="A24" s="76" t="s">
        <v>2361</v>
      </c>
      <c r="B24" s="76">
        <v>4</v>
      </c>
    </row>
    <row r="27" spans="1:2" ht="14.4" customHeight="1" x14ac:dyDescent="0.3">
      <c r="A27" s="13" t="s">
        <v>10545</v>
      </c>
      <c r="B27" s="13" t="s">
        <v>10541</v>
      </c>
    </row>
    <row r="28" spans="1:2" x14ac:dyDescent="0.3">
      <c r="A28" s="76" t="s">
        <v>2392</v>
      </c>
      <c r="B28" s="76">
        <v>25</v>
      </c>
    </row>
    <row r="29" spans="1:2" x14ac:dyDescent="0.3">
      <c r="A29" s="76" t="s">
        <v>2390</v>
      </c>
      <c r="B29" s="76">
        <v>18</v>
      </c>
    </row>
    <row r="30" spans="1:2" x14ac:dyDescent="0.3">
      <c r="A30" s="76" t="s">
        <v>2400</v>
      </c>
      <c r="B30" s="76">
        <v>14</v>
      </c>
    </row>
    <row r="31" spans="1:2" x14ac:dyDescent="0.3">
      <c r="A31" s="76" t="s">
        <v>2418</v>
      </c>
      <c r="B31" s="76">
        <v>11</v>
      </c>
    </row>
    <row r="32" spans="1:2" x14ac:dyDescent="0.3">
      <c r="A32" s="76" t="s">
        <v>2388</v>
      </c>
      <c r="B32" s="76">
        <v>9</v>
      </c>
    </row>
    <row r="33" spans="1:2" x14ac:dyDescent="0.3">
      <c r="A33" s="76" t="s">
        <v>1177</v>
      </c>
      <c r="B33" s="76">
        <v>9</v>
      </c>
    </row>
    <row r="34" spans="1:2" x14ac:dyDescent="0.3">
      <c r="A34" s="76" t="s">
        <v>1239</v>
      </c>
      <c r="B34" s="76">
        <v>7</v>
      </c>
    </row>
    <row r="35" spans="1:2" x14ac:dyDescent="0.3">
      <c r="A35" s="76" t="s">
        <v>2423</v>
      </c>
      <c r="B35" s="76">
        <v>4</v>
      </c>
    </row>
    <row r="36" spans="1:2" x14ac:dyDescent="0.3">
      <c r="A36" s="76" t="s">
        <v>2436</v>
      </c>
      <c r="B36" s="76">
        <v>4</v>
      </c>
    </row>
    <row r="37" spans="1:2" x14ac:dyDescent="0.3">
      <c r="A37" s="76" t="s">
        <v>10546</v>
      </c>
      <c r="B37" s="76">
        <v>4</v>
      </c>
    </row>
    <row r="40" spans="1:2" ht="14.4" customHeight="1" x14ac:dyDescent="0.3">
      <c r="A40" s="13" t="s">
        <v>10548</v>
      </c>
      <c r="B40" s="13" t="s">
        <v>10541</v>
      </c>
    </row>
    <row r="41" spans="1:2" x14ac:dyDescent="0.3">
      <c r="A41" s="82" t="s">
        <v>10549</v>
      </c>
      <c r="B41" s="82">
        <v>554</v>
      </c>
    </row>
    <row r="42" spans="1:2" x14ac:dyDescent="0.3">
      <c r="A42" s="82" t="s">
        <v>10550</v>
      </c>
      <c r="B42" s="82">
        <v>263</v>
      </c>
    </row>
    <row r="43" spans="1:2" x14ac:dyDescent="0.3">
      <c r="A43" s="82" t="s">
        <v>10551</v>
      </c>
      <c r="B43" s="82">
        <v>0</v>
      </c>
    </row>
    <row r="44" spans="1:2" x14ac:dyDescent="0.3">
      <c r="A44" s="82" t="s">
        <v>10552</v>
      </c>
      <c r="B44" s="82">
        <v>15436</v>
      </c>
    </row>
    <row r="45" spans="1:2" x14ac:dyDescent="0.3">
      <c r="A45" s="82" t="s">
        <v>10553</v>
      </c>
      <c r="B45" s="82">
        <v>16253</v>
      </c>
    </row>
    <row r="46" spans="1:2" x14ac:dyDescent="0.3">
      <c r="A46" s="82" t="s">
        <v>1177</v>
      </c>
      <c r="B46" s="82">
        <v>882</v>
      </c>
    </row>
    <row r="47" spans="1:2" x14ac:dyDescent="0.3">
      <c r="A47" s="82" t="s">
        <v>2418</v>
      </c>
      <c r="B47" s="82">
        <v>874</v>
      </c>
    </row>
    <row r="48" spans="1:2" x14ac:dyDescent="0.3">
      <c r="A48" s="82" t="s">
        <v>10554</v>
      </c>
      <c r="B48" s="82">
        <v>428</v>
      </c>
    </row>
    <row r="49" spans="1:2" x14ac:dyDescent="0.3">
      <c r="A49" s="82" t="s">
        <v>10555</v>
      </c>
      <c r="B49" s="82">
        <v>108</v>
      </c>
    </row>
    <row r="50" spans="1:2" x14ac:dyDescent="0.3">
      <c r="A50" s="82" t="s">
        <v>10556</v>
      </c>
      <c r="B50" s="82">
        <v>105</v>
      </c>
    </row>
    <row r="53" spans="1:2" ht="14.4" customHeight="1" x14ac:dyDescent="0.3">
      <c r="A53" s="13" t="s">
        <v>10558</v>
      </c>
      <c r="B53" s="13" t="s">
        <v>10541</v>
      </c>
    </row>
    <row r="54" spans="1:2" x14ac:dyDescent="0.3">
      <c r="A54" s="82" t="s">
        <v>10559</v>
      </c>
      <c r="B54" s="82">
        <v>803</v>
      </c>
    </row>
    <row r="55" spans="1:2" x14ac:dyDescent="0.3">
      <c r="A55" s="82" t="s">
        <v>10560</v>
      </c>
      <c r="B55" s="82">
        <v>78</v>
      </c>
    </row>
    <row r="56" spans="1:2" x14ac:dyDescent="0.3">
      <c r="A56" s="82" t="s">
        <v>10561</v>
      </c>
      <c r="B56" s="82">
        <v>60</v>
      </c>
    </row>
    <row r="57" spans="1:2" x14ac:dyDescent="0.3">
      <c r="A57" s="82" t="s">
        <v>10562</v>
      </c>
      <c r="B57" s="82">
        <v>57</v>
      </c>
    </row>
    <row r="58" spans="1:2" x14ac:dyDescent="0.3">
      <c r="A58" s="82" t="s">
        <v>10563</v>
      </c>
      <c r="B58" s="82">
        <v>55</v>
      </c>
    </row>
    <row r="59" spans="1:2" x14ac:dyDescent="0.3">
      <c r="A59" s="82" t="s">
        <v>10564</v>
      </c>
      <c r="B59" s="82">
        <v>55</v>
      </c>
    </row>
    <row r="60" spans="1:2" x14ac:dyDescent="0.3">
      <c r="A60" s="82" t="s">
        <v>10565</v>
      </c>
      <c r="B60" s="82">
        <v>55</v>
      </c>
    </row>
    <row r="61" spans="1:2" x14ac:dyDescent="0.3">
      <c r="A61" s="82" t="s">
        <v>10566</v>
      </c>
      <c r="B61" s="82">
        <v>55</v>
      </c>
    </row>
    <row r="62" spans="1:2" x14ac:dyDescent="0.3">
      <c r="A62" s="82" t="s">
        <v>10567</v>
      </c>
      <c r="B62" s="82">
        <v>55</v>
      </c>
    </row>
    <row r="63" spans="1:2" x14ac:dyDescent="0.3">
      <c r="A63" s="82" t="s">
        <v>10568</v>
      </c>
      <c r="B63" s="82">
        <v>52</v>
      </c>
    </row>
    <row r="66" spans="1:2" ht="14.4" customHeight="1" x14ac:dyDescent="0.3">
      <c r="A66" s="13" t="s">
        <v>10570</v>
      </c>
      <c r="B66" s="13" t="s">
        <v>10541</v>
      </c>
    </row>
    <row r="67" spans="1:2" x14ac:dyDescent="0.3">
      <c r="A67" s="76" t="s">
        <v>1092</v>
      </c>
      <c r="B67" s="76">
        <v>6</v>
      </c>
    </row>
    <row r="68" spans="1:2" x14ac:dyDescent="0.3">
      <c r="A68" s="76" t="s">
        <v>1323</v>
      </c>
      <c r="B68" s="76">
        <v>4</v>
      </c>
    </row>
    <row r="69" spans="1:2" x14ac:dyDescent="0.3">
      <c r="A69" s="76" t="s">
        <v>1182</v>
      </c>
      <c r="B69" s="76">
        <v>4</v>
      </c>
    </row>
    <row r="70" spans="1:2" x14ac:dyDescent="0.3">
      <c r="A70" s="76" t="s">
        <v>1177</v>
      </c>
      <c r="B70" s="76">
        <v>3</v>
      </c>
    </row>
    <row r="71" spans="1:2" x14ac:dyDescent="0.3">
      <c r="A71" s="76" t="s">
        <v>1171</v>
      </c>
      <c r="B71" s="76">
        <v>3</v>
      </c>
    </row>
    <row r="72" spans="1:2" x14ac:dyDescent="0.3">
      <c r="A72" s="76" t="s">
        <v>930</v>
      </c>
      <c r="B72" s="76">
        <v>2</v>
      </c>
    </row>
    <row r="73" spans="1:2" x14ac:dyDescent="0.3">
      <c r="A73" s="76" t="s">
        <v>1095</v>
      </c>
      <c r="B73" s="76">
        <v>2</v>
      </c>
    </row>
    <row r="74" spans="1:2" x14ac:dyDescent="0.3">
      <c r="A74" s="76" t="s">
        <v>1091</v>
      </c>
      <c r="B74" s="76">
        <v>2</v>
      </c>
    </row>
    <row r="75" spans="1:2" x14ac:dyDescent="0.3">
      <c r="A75" s="76" t="s">
        <v>1354</v>
      </c>
      <c r="B75" s="76">
        <v>2</v>
      </c>
    </row>
    <row r="76" spans="1:2" x14ac:dyDescent="0.3">
      <c r="A76" s="76" t="s">
        <v>1316</v>
      </c>
      <c r="B76" s="76">
        <v>2</v>
      </c>
    </row>
    <row r="79" spans="1:2" ht="14.4" customHeight="1" x14ac:dyDescent="0.3">
      <c r="A79" s="13" t="s">
        <v>10571</v>
      </c>
      <c r="B79" s="13" t="s">
        <v>10541</v>
      </c>
    </row>
    <row r="80" spans="1:2" x14ac:dyDescent="0.3">
      <c r="A80" s="76" t="s">
        <v>1189</v>
      </c>
      <c r="B80" s="76">
        <v>52</v>
      </c>
    </row>
    <row r="81" spans="1:2" x14ac:dyDescent="0.3">
      <c r="A81" s="76" t="s">
        <v>985</v>
      </c>
      <c r="B81" s="76">
        <v>40</v>
      </c>
    </row>
    <row r="82" spans="1:2" x14ac:dyDescent="0.3">
      <c r="A82" s="76" t="s">
        <v>1181</v>
      </c>
      <c r="B82" s="76">
        <v>28</v>
      </c>
    </row>
    <row r="83" spans="1:2" x14ac:dyDescent="0.3">
      <c r="A83" s="76" t="s">
        <v>1176</v>
      </c>
      <c r="B83" s="76">
        <v>24</v>
      </c>
    </row>
    <row r="84" spans="1:2" x14ac:dyDescent="0.3">
      <c r="A84" s="76" t="s">
        <v>1144</v>
      </c>
      <c r="B84" s="76">
        <v>21</v>
      </c>
    </row>
    <row r="85" spans="1:2" x14ac:dyDescent="0.3">
      <c r="A85" s="76" t="s">
        <v>1287</v>
      </c>
      <c r="B85" s="76">
        <v>17</v>
      </c>
    </row>
    <row r="86" spans="1:2" x14ac:dyDescent="0.3">
      <c r="A86" s="76" t="s">
        <v>1069</v>
      </c>
      <c r="B86" s="76">
        <v>16</v>
      </c>
    </row>
    <row r="87" spans="1:2" x14ac:dyDescent="0.3">
      <c r="A87" s="76" t="s">
        <v>1100</v>
      </c>
      <c r="B87" s="76">
        <v>14</v>
      </c>
    </row>
    <row r="88" spans="1:2" x14ac:dyDescent="0.3">
      <c r="A88" s="76" t="s">
        <v>1196</v>
      </c>
      <c r="B88" s="76">
        <v>13</v>
      </c>
    </row>
    <row r="89" spans="1:2" x14ac:dyDescent="0.3">
      <c r="A89" s="76" t="s">
        <v>946</v>
      </c>
      <c r="B89" s="76">
        <v>13</v>
      </c>
    </row>
    <row r="92" spans="1:2" ht="14.4" customHeight="1" x14ac:dyDescent="0.3">
      <c r="A92" s="13" t="s">
        <v>10574</v>
      </c>
      <c r="B92" s="13" t="s">
        <v>10541</v>
      </c>
    </row>
    <row r="93" spans="1:2" x14ac:dyDescent="0.3">
      <c r="A93" s="76" t="s">
        <v>930</v>
      </c>
      <c r="B93" s="76">
        <v>4053840</v>
      </c>
    </row>
    <row r="94" spans="1:2" x14ac:dyDescent="0.3">
      <c r="A94" s="76" t="s">
        <v>1092</v>
      </c>
      <c r="B94" s="76">
        <v>3311655</v>
      </c>
    </row>
    <row r="95" spans="1:2" x14ac:dyDescent="0.3">
      <c r="A95" s="76" t="s">
        <v>1206</v>
      </c>
      <c r="B95" s="76">
        <v>2994386</v>
      </c>
    </row>
    <row r="96" spans="1:2" x14ac:dyDescent="0.3">
      <c r="A96" s="76" t="s">
        <v>1174</v>
      </c>
      <c r="B96" s="76">
        <v>1264885</v>
      </c>
    </row>
    <row r="97" spans="1:2" x14ac:dyDescent="0.3">
      <c r="A97" s="76" t="s">
        <v>739</v>
      </c>
      <c r="B97" s="76">
        <v>1018173</v>
      </c>
    </row>
    <row r="98" spans="1:2" x14ac:dyDescent="0.3">
      <c r="A98" s="76" t="s">
        <v>366</v>
      </c>
      <c r="B98" s="76">
        <v>898914</v>
      </c>
    </row>
    <row r="99" spans="1:2" x14ac:dyDescent="0.3">
      <c r="A99" s="76" t="s">
        <v>570</v>
      </c>
      <c r="B99" s="76">
        <v>885409</v>
      </c>
    </row>
    <row r="100" spans="1:2" x14ac:dyDescent="0.3">
      <c r="A100" s="76" t="s">
        <v>677</v>
      </c>
      <c r="B100" s="76">
        <v>857242</v>
      </c>
    </row>
    <row r="101" spans="1:2" x14ac:dyDescent="0.3">
      <c r="A101" s="76" t="s">
        <v>1216</v>
      </c>
      <c r="B101" s="76">
        <v>648302</v>
      </c>
    </row>
    <row r="102" spans="1:2" x14ac:dyDescent="0.3">
      <c r="A102" s="76" t="s">
        <v>1029</v>
      </c>
      <c r="B102" s="76">
        <v>488865</v>
      </c>
    </row>
  </sheetData>
  <hyperlinks>
    <hyperlink ref="A2" r:id="rId1" xr:uid="{7E429B11-F25C-43F3-9F3E-21B21F527685}"/>
    <hyperlink ref="A3" r:id="rId2" xr:uid="{A90DAB53-40C0-4313-B340-AE2F58B03F57}"/>
    <hyperlink ref="A4" r:id="rId3" xr:uid="{9A02500E-05BE-4C18-989D-D1F8D0F09CC3}"/>
    <hyperlink ref="A5" r:id="rId4" xr:uid="{8B9285DD-36C4-4B16-89E8-4A9F09765614}"/>
    <hyperlink ref="A6" r:id="rId5" xr:uid="{B82B1BEA-C800-4705-AD3E-8A8BAFB36C12}"/>
    <hyperlink ref="A7" r:id="rId6" xr:uid="{930E33AE-90B7-4DD2-93ED-A9A02AC462AB}"/>
    <hyperlink ref="A8" r:id="rId7" xr:uid="{C94DCB3C-085F-475B-B4BE-EB07F26E119D}"/>
    <hyperlink ref="A9" r:id="rId8" xr:uid="{8069EBB4-7113-4ABF-AC7F-D893761ECBA4}"/>
    <hyperlink ref="A10" r:id="rId9" xr:uid="{CD7FB94C-5A11-4C45-8442-EBD15AC55681}"/>
    <hyperlink ref="A11" r:id="rId10" xr:uid="{9969AB57-3FCC-408C-9ED6-2321DA8631F8}"/>
  </hyperlinks>
  <pageMargins left="0.7" right="0.7" top="0.75" bottom="0.75" header="0.3" footer="0.3"/>
  <tableParts count="8">
    <tablePart r:id="rId11"/>
    <tablePart r:id="rId12"/>
    <tablePart r:id="rId13"/>
    <tablePart r:id="rId14"/>
    <tablePart r:id="rId15"/>
    <tablePart r:id="rId16"/>
    <tablePart r:id="rId17"/>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99B353-4311-4ACE-83B8-18B3D7962F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2008-01-30T00:41:58Z</dcterms:created>
  <dcterms:modified xsi:type="dcterms:W3CDTF">2019-12-05T21:33:33Z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