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becke\Downloads\"/>
    </mc:Choice>
  </mc:AlternateContent>
  <xr:revisionPtr revIDLastSave="0" documentId="13_ncr:1_{D38D4489-45F0-43D3-9593-AD7D2C31F527}" xr6:coauthVersionLast="47" xr6:coauthVersionMax="47" xr10:uidLastSave="{00000000-0000-0000-0000-000000000000}"/>
  <bookViews>
    <workbookView xWindow="-120" yWindow="-120" windowWidth="20730" windowHeight="11040" tabRatio="683" xr2:uid="{00000000-000D-0000-FFFF-FFFF00000000}"/>
  </bookViews>
  <sheets>
    <sheet name="Dashboard" sheetId="21" r:id="rId1"/>
    <sheet name="Total Sales" sheetId="18" state="hidden" r:id="rId2"/>
    <sheet name="CountryBarChart" sheetId="19" state="hidden" r:id="rId3"/>
    <sheet name="TopCustomers" sheetId="20" state="hidden" r:id="rId4"/>
    <sheet name="orders" sheetId="17" state="hidden" r:id="rId5"/>
    <sheet name="customers" sheetId="13" state="hidden" r:id="rId6"/>
    <sheet name="products" sheetId="2" state="hidden"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<sst xmlns="http://schemas.openxmlformats.org/spreadsheetml/2006/main" count="11128" uniqueCount="6221">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</sst>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dd\-mm\-yyyy"/>
    <numFmt numFmtId="166" formatCode="dd\-mmm\-yyyy"/>
    <numFmt numFmtId="167" formatCode="0.0\ &quot;Kg&quot;"/>
    <numFmt numFmtId="168" formatCode="_-* #,##0.00\ [$€-407]_-;\-* #,##0.00\ [$€-407]_-;_-* &quot;-&quot;??\ [$€-407]_-;_-@_-"/>
    <numFmt numFmtId="169" formatCode="#,##0_ ;\-#,##0\ "/>
    <numFmt numFmtId="170" formatCode="[$EUR]\ #,##0;\-[$EUR]\ #,##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9" fontId="0" fillId="0" borderId="0" xfId="0" applyNumberFormat="1"/>
    <xf numFmtId="170" fontId="0" fillId="0" borderId="0" xfId="0" applyNumberFormat="1"/>
  </cellXfs>
  <cellStyles count="1">
    <cellStyle name="Normal" xfId="0" builtinId="0"/>
  </cellStyles>
  <dxfs count="16">
    <dxf>
      <numFmt numFmtId="0" formatCode="General"/>
    </dxf>
    <dxf>
      <numFmt numFmtId="168" formatCode="_-* #,##0.00\ [$€-407]_-;\-* #,##0.00\ [$€-407]_-;_-* &quot;-&quot;??\ [$€-407]_-;_-@_-"/>
    </dxf>
    <dxf>
      <numFmt numFmtId="168" formatCode="_-* #,##0.00\ [$€-407]_-;\-* #,##0.00\ [$€-407]_-;_-* &quot;-&quot;??\ [$€-407]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1381675-A245-4D6E-8F75-7BBB761844D8}">
      <tableStyleElement type="wholeTable" dxfId="15"/>
      <tableStyleElement type="headerRow" dxfId="14"/>
    </tableStyle>
    <tableStyle name="Purple Time line style" pivot="0" table="0" count="8" xr9:uid="{BFAD1FA6-21EE-4A6C-836F-8681681E4A75}">
      <tableStyleElement type="wholeTable" dxfId="13"/>
      <tableStyleElement type="headerRow" dxfId="12"/>
    </tableStyle>
  </tableStyles>
  <colors>
    <mruColors>
      <color rgb="FF3C1464"/>
      <color rgb="FF008E40"/>
      <color rgb="FF71FFB1"/>
      <color rgb="FF00F66F"/>
      <color rgb="FF004821"/>
      <color rgb="FFCFAFEF"/>
      <color rgb="FF9F5FDF"/>
      <color rgb="FFAE78E4"/>
      <color rgb="FFE2CFF5"/>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F5FD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 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 Sales!Total Sales</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de-DE"/>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E0A-446B-ACCD-6813425B58E6}"/>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E0A-446B-ACCD-6813425B58E6}"/>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E0A-446B-ACCD-6813425B58E6}"/>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E0A-446B-ACCD-6813425B58E6}"/>
            </c:ext>
          </c:extLst>
        </c:ser>
        <c:dLbls>
          <c:showLegendKey val="0"/>
          <c:showVal val="0"/>
          <c:showCatName val="0"/>
          <c:showSerName val="0"/>
          <c:showPercent val="0"/>
          <c:showBubbleSize val="0"/>
        </c:dLbls>
        <c:smooth val="0"/>
        <c:axId val="410927407"/>
        <c:axId val="410927887"/>
      </c:lineChart>
      <c:catAx>
        <c:axId val="41092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crossAx val="410927887"/>
        <c:crosses val="autoZero"/>
        <c:auto val="1"/>
        <c:lblAlgn val="ctr"/>
        <c:lblOffset val="100"/>
        <c:noMultiLvlLbl val="0"/>
      </c:catAx>
      <c:valAx>
        <c:axId val="41092788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de-DE"/>
                  <a:t>EURO</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de-DE"/>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crossAx val="41092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[coffeeSalesDashboard.xlsx]CountryBarChart!Country</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de-DE"/>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E40"/>
          </a:solidFill>
          <a:ln w="25400">
            <a:solidFill>
              <a:schemeClr val="bg1"/>
            </a:solidFill>
          </a:ln>
          <a:effectLst/>
        </c:spPr>
      </c:pivotFmt>
      <c:pivotFmt>
        <c:idx val="2"/>
        <c:spPr>
          <a:solidFill>
            <a:srgbClr val="00F66F"/>
          </a:solidFill>
          <a:ln w="25400">
            <a:solidFill>
              <a:schemeClr val="bg1"/>
            </a:solidFill>
          </a:ln>
          <a:effectLst/>
        </c:spPr>
      </c:pivotFmt>
      <c:pivotFmt>
        <c:idx val="3"/>
        <c:spPr>
          <a:solidFill>
            <a:srgbClr val="71FFB1"/>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1FFB1"/>
          </a:solidFill>
          <a:ln w="25400">
            <a:solidFill>
              <a:schemeClr val="bg1"/>
            </a:solidFill>
          </a:ln>
          <a:effectLst/>
        </c:spPr>
      </c:pivotFmt>
      <c:pivotFmt>
        <c:idx val="6"/>
        <c:spPr>
          <a:solidFill>
            <a:srgbClr val="00F66F"/>
          </a:solidFill>
          <a:ln w="25400">
            <a:solidFill>
              <a:schemeClr val="bg1"/>
            </a:solidFill>
          </a:ln>
          <a:effectLst/>
        </c:spPr>
      </c:pivotFmt>
      <c:pivotFmt>
        <c:idx val="7"/>
        <c:spPr>
          <a:solidFill>
            <a:srgbClr val="008E40"/>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1FFB1"/>
          </a:solidFill>
          <a:ln w="25400">
            <a:solidFill>
              <a:schemeClr val="bg1"/>
            </a:solidFill>
          </a:ln>
          <a:effectLst/>
        </c:spPr>
      </c:pivotFmt>
      <c:pivotFmt>
        <c:idx val="10"/>
        <c:spPr>
          <a:solidFill>
            <a:srgbClr val="00F66F"/>
          </a:solidFill>
          <a:ln w="25400">
            <a:solidFill>
              <a:schemeClr val="bg1"/>
            </a:solidFill>
          </a:ln>
          <a:effectLst/>
        </c:spPr>
      </c:pivotFmt>
      <c:pivotFmt>
        <c:idx val="11"/>
        <c:spPr>
          <a:solidFill>
            <a:srgbClr val="008E40"/>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71FFB1"/>
              </a:solidFill>
              <a:ln w="25400">
                <a:solidFill>
                  <a:schemeClr val="bg1"/>
                </a:solidFill>
              </a:ln>
              <a:effectLst/>
            </c:spPr>
            <c:extLst>
              <c:ext xmlns:c16="http://schemas.microsoft.com/office/drawing/2014/chart" uri="{C3380CC4-5D6E-409C-BE32-E72D297353CC}">
                <c16:uniqueId val="{00000001-2E19-4EAF-9E6C-F410BE42F26E}"/>
              </c:ext>
            </c:extLst>
          </c:dPt>
          <c:dPt>
            <c:idx val="1"/>
            <c:invertIfNegative val="0"/>
            <c:bubble3D val="0"/>
            <c:spPr>
              <a:solidFill>
                <a:srgbClr val="00F66F"/>
              </a:solidFill>
              <a:ln w="25400">
                <a:solidFill>
                  <a:schemeClr val="bg1"/>
                </a:solidFill>
              </a:ln>
              <a:effectLst/>
            </c:spPr>
            <c:extLst>
              <c:ext xmlns:c16="http://schemas.microsoft.com/office/drawing/2014/chart" uri="{C3380CC4-5D6E-409C-BE32-E72D297353CC}">
                <c16:uniqueId val="{00000003-2E19-4EAF-9E6C-F410BE42F26E}"/>
              </c:ext>
            </c:extLst>
          </c:dPt>
          <c:dPt>
            <c:idx val="2"/>
            <c:invertIfNegative val="0"/>
            <c:bubble3D val="0"/>
            <c:spPr>
              <a:solidFill>
                <a:srgbClr val="008E40"/>
              </a:solidFill>
              <a:ln w="25400">
                <a:solidFill>
                  <a:schemeClr val="bg1"/>
                </a:solidFill>
              </a:ln>
              <a:effectLst/>
            </c:spPr>
            <c:extLst>
              <c:ext xmlns:c16="http://schemas.microsoft.com/office/drawing/2014/chart" uri="{C3380CC4-5D6E-409C-BE32-E72D297353CC}">
                <c16:uniqueId val="{00000005-2E19-4EAF-9E6C-F410BE42F26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[$EUR]\ #,##0;\-[$EUR]\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E19-4EAF-9E6C-F410BE42F26E}"/>
            </c:ext>
          </c:extLst>
        </c:ser>
        <c:dLbls>
          <c:dLblPos val="outEnd"/>
          <c:showLegendKey val="0"/>
          <c:showVal val="1"/>
          <c:showCatName val="0"/>
          <c:showSerName val="0"/>
          <c:showPercent val="0"/>
          <c:showBubbleSize val="0"/>
        </c:dLbls>
        <c:gapWidth val="182"/>
        <c:axId val="406020223"/>
        <c:axId val="406021663"/>
      </c:barChart>
      <c:catAx>
        <c:axId val="406020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crossAx val="406021663"/>
        <c:crosses val="autoZero"/>
        <c:auto val="1"/>
        <c:lblAlgn val="ctr"/>
        <c:lblOffset val="100"/>
        <c:noMultiLvlLbl val="0"/>
      </c:catAx>
      <c:valAx>
        <c:axId val="406021663"/>
        <c:scaling>
          <c:orientation val="minMax"/>
        </c:scaling>
        <c:delete val="0"/>
        <c:axPos val="b"/>
        <c:majorGridlines>
          <c:spPr>
            <a:ln w="9525" cap="flat" cmpd="sng" algn="ctr">
              <a:solidFill>
                <a:schemeClr val="bg1"/>
              </a:solidFill>
              <a:round/>
            </a:ln>
            <a:effectLst/>
          </c:spPr>
        </c:majorGridlines>
        <c:numFmt formatCode="[$EUR]\ #,##0;\-[$EUR]\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crossAx val="40602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[coffeeSalesDashboard.xlsx]TopCustomers!Top Customer</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de-DE"/>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E40"/>
          </a:solidFill>
          <a:ln w="25400">
            <a:solidFill>
              <a:schemeClr val="bg1"/>
            </a:solidFill>
          </a:ln>
          <a:effectLst/>
        </c:spPr>
      </c:pivotFmt>
      <c:pivotFmt>
        <c:idx val="2"/>
        <c:spPr>
          <a:solidFill>
            <a:srgbClr val="00F66F"/>
          </a:solidFill>
          <a:ln w="25400">
            <a:solidFill>
              <a:schemeClr val="bg1"/>
            </a:solidFill>
          </a:ln>
          <a:effectLst/>
        </c:spPr>
      </c:pivotFmt>
      <c:pivotFmt>
        <c:idx val="3"/>
        <c:spPr>
          <a:solidFill>
            <a:srgbClr val="71FFB1"/>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1FFB1"/>
          </a:solidFill>
          <a:ln w="25400">
            <a:solidFill>
              <a:schemeClr val="bg1"/>
            </a:solidFill>
          </a:ln>
          <a:effectLst/>
        </c:spPr>
      </c:pivotFmt>
      <c:pivotFmt>
        <c:idx val="6"/>
        <c:spPr>
          <a:solidFill>
            <a:srgbClr val="00F66F"/>
          </a:solidFill>
          <a:ln w="25400">
            <a:solidFill>
              <a:schemeClr val="bg1"/>
            </a:solidFill>
          </a:ln>
          <a:effectLst/>
        </c:spPr>
      </c:pivotFmt>
      <c:pivotFmt>
        <c:idx val="7"/>
        <c:spPr>
          <a:solidFill>
            <a:srgbClr val="008E40"/>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3168-43DA-A8B4-BEE55D7F34EB}"/>
              </c:ext>
            </c:extLst>
          </c:dPt>
          <c:dPt>
            <c:idx val="1"/>
            <c:invertIfNegative val="0"/>
            <c:bubble3D val="0"/>
            <c:extLst>
              <c:ext xmlns:c16="http://schemas.microsoft.com/office/drawing/2014/chart" uri="{C3380CC4-5D6E-409C-BE32-E72D297353CC}">
                <c16:uniqueId val="{00000001-3168-43DA-A8B4-BEE55D7F34EB}"/>
              </c:ext>
            </c:extLst>
          </c:dPt>
          <c:dPt>
            <c:idx val="2"/>
            <c:invertIfNegative val="0"/>
            <c:bubble3D val="0"/>
            <c:extLst>
              <c:ext xmlns:c16="http://schemas.microsoft.com/office/drawing/2014/chart" uri="{C3380CC4-5D6E-409C-BE32-E72D297353CC}">
                <c16:uniqueId val="{00000002-3168-43DA-A8B4-BEE55D7F34E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[$EUR]\ #,##0;\-[$EUR]\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168-43DA-A8B4-BEE55D7F34EB}"/>
            </c:ext>
          </c:extLst>
        </c:ser>
        <c:dLbls>
          <c:dLblPos val="outEnd"/>
          <c:showLegendKey val="0"/>
          <c:showVal val="1"/>
          <c:showCatName val="0"/>
          <c:showSerName val="0"/>
          <c:showPercent val="0"/>
          <c:showBubbleSize val="0"/>
        </c:dLbls>
        <c:gapWidth val="182"/>
        <c:axId val="406020223"/>
        <c:axId val="406021663"/>
      </c:barChart>
      <c:catAx>
        <c:axId val="406020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crossAx val="406021663"/>
        <c:crosses val="autoZero"/>
        <c:auto val="1"/>
        <c:lblAlgn val="ctr"/>
        <c:lblOffset val="100"/>
        <c:noMultiLvlLbl val="0"/>
      </c:catAx>
      <c:valAx>
        <c:axId val="406021663"/>
        <c:scaling>
          <c:orientation val="minMax"/>
        </c:scaling>
        <c:delete val="0"/>
        <c:axPos val="b"/>
        <c:majorGridlines>
          <c:spPr>
            <a:ln w="9525" cap="flat" cmpd="sng" algn="ctr">
              <a:solidFill>
                <a:schemeClr val="bg1"/>
              </a:solidFill>
              <a:round/>
            </a:ln>
            <a:effectLst/>
          </c:spPr>
        </c:majorGridlines>
        <c:numFmt formatCode="[$EUR]\ #,##0;\-[$EUR]\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crossAx val="40602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 Sales!Total 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de-DE"/>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2FA-4FD7-AEB6-85AC9B5EAF67}"/>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2FA-4FD7-AEB6-85AC9B5EAF67}"/>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2FA-4FD7-AEB6-85AC9B5EAF67}"/>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2FA-4FD7-AEB6-85AC9B5EAF67}"/>
            </c:ext>
          </c:extLst>
        </c:ser>
        <c:dLbls>
          <c:showLegendKey val="0"/>
          <c:showVal val="0"/>
          <c:showCatName val="0"/>
          <c:showSerName val="0"/>
          <c:showPercent val="0"/>
          <c:showBubbleSize val="0"/>
        </c:dLbls>
        <c:smooth val="0"/>
        <c:axId val="410927407"/>
        <c:axId val="410927887"/>
      </c:lineChart>
      <c:catAx>
        <c:axId val="41092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crossAx val="410927887"/>
        <c:crosses val="autoZero"/>
        <c:auto val="1"/>
        <c:lblAlgn val="ctr"/>
        <c:lblOffset val="100"/>
        <c:noMultiLvlLbl val="0"/>
      </c:catAx>
      <c:valAx>
        <c:axId val="41092788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de-DE"/>
                  <a:t>EURO</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de-DE"/>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crossAx val="41092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[coffeeSalesDashboard.xlsx]CountryBarChart!Country</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de-DE"/>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E40"/>
          </a:solidFill>
          <a:ln w="25400">
            <a:solidFill>
              <a:schemeClr val="bg1"/>
            </a:solidFill>
          </a:ln>
          <a:effectLst/>
        </c:spPr>
      </c:pivotFmt>
      <c:pivotFmt>
        <c:idx val="2"/>
        <c:spPr>
          <a:solidFill>
            <a:srgbClr val="00F66F"/>
          </a:solidFill>
          <a:ln w="25400">
            <a:solidFill>
              <a:schemeClr val="bg1"/>
            </a:solidFill>
          </a:ln>
          <a:effectLst/>
        </c:spPr>
      </c:pivotFmt>
      <c:pivotFmt>
        <c:idx val="3"/>
        <c:spPr>
          <a:solidFill>
            <a:srgbClr val="71FFB1"/>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71FFB1"/>
              </a:solidFill>
              <a:ln w="25400">
                <a:solidFill>
                  <a:schemeClr val="bg1"/>
                </a:solidFill>
              </a:ln>
              <a:effectLst/>
            </c:spPr>
            <c:extLst>
              <c:ext xmlns:c16="http://schemas.microsoft.com/office/drawing/2014/chart" uri="{C3380CC4-5D6E-409C-BE32-E72D297353CC}">
                <c16:uniqueId val="{00000004-F8B7-42A5-A0C7-34699C9BE397}"/>
              </c:ext>
            </c:extLst>
          </c:dPt>
          <c:dPt>
            <c:idx val="1"/>
            <c:invertIfNegative val="0"/>
            <c:bubble3D val="0"/>
            <c:spPr>
              <a:solidFill>
                <a:srgbClr val="00F66F"/>
              </a:solidFill>
              <a:ln w="25400">
                <a:solidFill>
                  <a:schemeClr val="bg1"/>
                </a:solidFill>
              </a:ln>
              <a:effectLst/>
            </c:spPr>
            <c:extLst>
              <c:ext xmlns:c16="http://schemas.microsoft.com/office/drawing/2014/chart" uri="{C3380CC4-5D6E-409C-BE32-E72D297353CC}">
                <c16:uniqueId val="{00000003-F8B7-42A5-A0C7-34699C9BE397}"/>
              </c:ext>
            </c:extLst>
          </c:dPt>
          <c:dPt>
            <c:idx val="2"/>
            <c:invertIfNegative val="0"/>
            <c:bubble3D val="0"/>
            <c:spPr>
              <a:solidFill>
                <a:srgbClr val="008E40"/>
              </a:solidFill>
              <a:ln w="25400">
                <a:solidFill>
                  <a:schemeClr val="bg1"/>
                </a:solidFill>
              </a:ln>
              <a:effectLst/>
            </c:spPr>
            <c:extLst>
              <c:ext xmlns:c16="http://schemas.microsoft.com/office/drawing/2014/chart" uri="{C3380CC4-5D6E-409C-BE32-E72D297353CC}">
                <c16:uniqueId val="{00000002-F8B7-42A5-A0C7-34699C9BE39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[$EUR]\ #,##0;\-[$EUR]\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8B7-42A5-A0C7-34699C9BE397}"/>
            </c:ext>
          </c:extLst>
        </c:ser>
        <c:dLbls>
          <c:dLblPos val="outEnd"/>
          <c:showLegendKey val="0"/>
          <c:showVal val="1"/>
          <c:showCatName val="0"/>
          <c:showSerName val="0"/>
          <c:showPercent val="0"/>
          <c:showBubbleSize val="0"/>
        </c:dLbls>
        <c:gapWidth val="182"/>
        <c:axId val="406020223"/>
        <c:axId val="406021663"/>
      </c:barChart>
      <c:catAx>
        <c:axId val="406020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crossAx val="406021663"/>
        <c:crosses val="autoZero"/>
        <c:auto val="1"/>
        <c:lblAlgn val="ctr"/>
        <c:lblOffset val="100"/>
        <c:noMultiLvlLbl val="0"/>
      </c:catAx>
      <c:valAx>
        <c:axId val="406021663"/>
        <c:scaling>
          <c:orientation val="minMax"/>
        </c:scaling>
        <c:delete val="0"/>
        <c:axPos val="b"/>
        <c:majorGridlines>
          <c:spPr>
            <a:ln w="9525" cap="flat" cmpd="sng" algn="ctr">
              <a:solidFill>
                <a:schemeClr val="bg1"/>
              </a:solidFill>
              <a:round/>
            </a:ln>
            <a:effectLst/>
          </c:spPr>
        </c:majorGridlines>
        <c:numFmt formatCode="[$EUR]\ #,##0;\-[$EUR]\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crossAx val="40602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[coffeeSalesDashboard.xlsx]TopCustomers!Top Customer</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de-DE"/>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E40"/>
          </a:solidFill>
          <a:ln w="25400">
            <a:solidFill>
              <a:schemeClr val="bg1"/>
            </a:solidFill>
          </a:ln>
          <a:effectLst/>
        </c:spPr>
      </c:pivotFmt>
      <c:pivotFmt>
        <c:idx val="2"/>
        <c:spPr>
          <a:solidFill>
            <a:srgbClr val="00F66F"/>
          </a:solidFill>
          <a:ln w="25400">
            <a:solidFill>
              <a:schemeClr val="bg1"/>
            </a:solidFill>
          </a:ln>
          <a:effectLst/>
        </c:spPr>
      </c:pivotFmt>
      <c:pivotFmt>
        <c:idx val="3"/>
        <c:spPr>
          <a:solidFill>
            <a:srgbClr val="71FFB1"/>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1FFB1"/>
          </a:solidFill>
          <a:ln w="25400">
            <a:solidFill>
              <a:schemeClr val="bg1"/>
            </a:solidFill>
          </a:ln>
          <a:effectLst/>
        </c:spPr>
      </c:pivotFmt>
      <c:pivotFmt>
        <c:idx val="6"/>
        <c:spPr>
          <a:solidFill>
            <a:srgbClr val="00F66F"/>
          </a:solidFill>
          <a:ln w="25400">
            <a:solidFill>
              <a:schemeClr val="bg1"/>
            </a:solidFill>
          </a:ln>
          <a:effectLst/>
        </c:spPr>
      </c:pivotFmt>
      <c:pivotFmt>
        <c:idx val="7"/>
        <c:spPr>
          <a:solidFill>
            <a:srgbClr val="008E40"/>
          </a:solidFill>
          <a:ln w="25400">
            <a:solidFill>
              <a:schemeClr val="bg1"/>
            </a:solidFill>
          </a:ln>
          <a:effectLst/>
        </c:spPr>
      </c:pivotFmt>
    </c:pivotFmts>
    <c:plotArea>
      <c:layout/>
      <c:barChart>
        <c:barDir val="bar"/>
        <c:grouping val="clustered"/>
        <c:varyColors val="0"/>
        <c:ser>
          <c:idx val="0"/>
          <c:order val="0"/>
          <c:tx>
            <c:strRef>
              <c:f>TopCustomers!$B$3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A25B-4DB5-865D-C941817FC8F3}"/>
              </c:ext>
            </c:extLst>
          </c:dPt>
          <c:dPt>
            <c:idx val="1"/>
            <c:invertIfNegative val="0"/>
            <c:bubble3D val="0"/>
            <c:extLst>
              <c:ext xmlns:c16="http://schemas.microsoft.com/office/drawing/2014/chart" uri="{C3380CC4-5D6E-409C-BE32-E72D297353CC}">
                <c16:uniqueId val="{00000003-A25B-4DB5-865D-C941817FC8F3}"/>
              </c:ext>
            </c:extLst>
          </c:dPt>
          <c:dPt>
            <c:idx val="2"/>
            <c:invertIfNegative val="0"/>
            <c:bubble3D val="0"/>
            <c:extLst>
              <c:ext xmlns:c16="http://schemas.microsoft.com/office/drawing/2014/chart" uri="{C3380CC4-5D6E-409C-BE32-E72D297353CC}">
                <c16:uniqueId val="{00000005-A25B-4DB5-865D-C941817FC8F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[$EUR]\ #,##0;\-[$EUR]\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A25B-4DB5-865D-C941817FC8F3}"/>
            </c:ext>
          </c:extLst>
        </c:ser>
        <c:dLbls>
          <c:dLblPos val="outEnd"/>
          <c:showLegendKey val="0"/>
          <c:showVal val="1"/>
          <c:showCatName val="0"/>
          <c:showSerName val="0"/>
          <c:showPercent val="0"/>
          <c:showBubbleSize val="0"/>
        </c:dLbls>
        <c:gapWidth val="182"/>
        <c:axId val="406020223"/>
        <c:axId val="406021663"/>
      </c:barChart>
      <c:catAx>
        <c:axId val="406020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crossAx val="406021663"/>
        <c:crosses val="autoZero"/>
        <c:auto val="1"/>
        <c:lblAlgn val="ctr"/>
        <c:lblOffset val="100"/>
        <c:noMultiLvlLbl val="0"/>
      </c:catAx>
      <c:valAx>
        <c:axId val="406021663"/>
        <c:scaling>
          <c:orientation val="minMax"/>
        </c:scaling>
        <c:delete val="0"/>
        <c:axPos val="b"/>
        <c:majorGridlines>
          <c:spPr>
            <a:ln w="9525" cap="flat" cmpd="sng" algn="ctr">
              <a:solidFill>
                <a:schemeClr val="bg1"/>
              </a:solidFill>
              <a:round/>
            </a:ln>
            <a:effectLst/>
          </c:spPr>
        </c:majorGridlines>
        <c:numFmt formatCode="[$EUR]\ #,##0;\-[$EUR]\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de-DE"/>
          </a:p>
        </c:txPr>
        <c:crossAx val="40602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9522</xdr:colOff>
      <xdr:row>0</xdr:row>
      <xdr:rowOff>59530</xdr:rowOff>
    </xdr:from>
    <xdr:to>
      <xdr:col>26</xdr:col>
      <xdr:colOff>101599</xdr:colOff>
      <xdr:row>5</xdr:row>
      <xdr:rowOff>33599</xdr:rowOff>
    </xdr:to>
    <xdr:sp macro="" textlink="">
      <xdr:nvSpPr>
        <xdr:cNvPr id="3" name="Rectangle 2">
          <a:extLst>
            <a:ext uri="{FF2B5EF4-FFF2-40B4-BE49-F238E27FC236}">
              <a16:creationId xmlns:a16="http://schemas.microsoft.com/office/drawing/2014/main" id="{72F466B1-CB09-4C07-877A-6CE3FE67FA48}"/>
            </a:ext>
          </a:extLst>
        </xdr:cNvPr>
        <xdr:cNvSpPr/>
      </xdr:nvSpPr>
      <xdr:spPr>
        <a:xfrm>
          <a:off x="123822" y="59530"/>
          <a:ext cx="14341477" cy="799569"/>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4800" kern="1200"/>
            <a:t>Coffee Sales Dashboard</a:t>
          </a:r>
        </a:p>
      </xdr:txBody>
    </xdr:sp>
    <xdr:clientData/>
  </xdr:twoCellAnchor>
  <xdr:twoCellAnchor>
    <xdr:from>
      <xdr:col>1</xdr:col>
      <xdr:colOff>11907</xdr:colOff>
      <xdr:row>16</xdr:row>
      <xdr:rowOff>50005</xdr:rowOff>
    </xdr:from>
    <xdr:to>
      <xdr:col>13</xdr:col>
      <xdr:colOff>452437</xdr:colOff>
      <xdr:row>36</xdr:row>
      <xdr:rowOff>178593</xdr:rowOff>
    </xdr:to>
    <xdr:graphicFrame macro="">
      <xdr:nvGraphicFramePr>
        <xdr:cNvPr id="4" name="Total sales">
          <a:extLst>
            <a:ext uri="{FF2B5EF4-FFF2-40B4-BE49-F238E27FC236}">
              <a16:creationId xmlns:a16="http://schemas.microsoft.com/office/drawing/2014/main" id="{153069BE-C306-491C-91BE-DEA5268FE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14288</xdr:colOff>
      <xdr:row>6</xdr:row>
      <xdr:rowOff>11906</xdr:rowOff>
    </xdr:from>
    <xdr:to>
      <xdr:col>17</xdr:col>
      <xdr:colOff>595311</xdr:colOff>
      <xdr:row>16</xdr:row>
      <xdr:rowOff>1</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420F3F5E-CF32-4192-861A-D1657941C031}"/>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8588" y="900906"/>
              <a:ext cx="10334623" cy="1766095"/>
            </a:xfrm>
            <a:prstGeom prst="rect">
              <a:avLst/>
            </a:prstGeom>
            <a:solidFill>
              <a:prstClr val="white"/>
            </a:solidFill>
            <a:ln w="1">
              <a:solidFill>
                <a:prstClr val="green"/>
              </a:solidFill>
            </a:ln>
          </xdr:spPr>
          <xdr:txBody>
            <a:bodyPr vertOverflow="clip" horzOverflow="clip"/>
            <a:lstStyle/>
            <a:p>
              <a:r>
                <a:rPr lang="de-DE" sz="1100"/>
                <a:t>Timeline: Works in Excel 2013 or higher. Do not move or resize.</a:t>
              </a:r>
            </a:p>
          </xdr:txBody>
        </xdr:sp>
      </mc:Fallback>
    </mc:AlternateContent>
    <xdr:clientData/>
  </xdr:twoCellAnchor>
  <xdr:twoCellAnchor editAs="oneCell">
    <xdr:from>
      <xdr:col>18</xdr:col>
      <xdr:colOff>38103</xdr:colOff>
      <xdr:row>6</xdr:row>
      <xdr:rowOff>33338</xdr:rowOff>
    </xdr:from>
    <xdr:to>
      <xdr:col>26</xdr:col>
      <xdr:colOff>101600</xdr:colOff>
      <xdr:row>9</xdr:row>
      <xdr:rowOff>166688</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3CE6673E-872A-44D5-8D66-0C7AB56D860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515603" y="922338"/>
              <a:ext cx="3949697" cy="70485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583406</xdr:colOff>
      <xdr:row>10</xdr:row>
      <xdr:rowOff>40480</xdr:rowOff>
    </xdr:from>
    <xdr:to>
      <xdr:col>26</xdr:col>
      <xdr:colOff>107155</xdr:colOff>
      <xdr:row>15</xdr:row>
      <xdr:rowOff>154782</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73A7A320-2195-4F16-B65F-CAF697A6D43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394406" y="1691480"/>
              <a:ext cx="2076449" cy="939802"/>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40485</xdr:colOff>
      <xdr:row>10</xdr:row>
      <xdr:rowOff>42862</xdr:rowOff>
    </xdr:from>
    <xdr:to>
      <xdr:col>21</xdr:col>
      <xdr:colOff>523876</xdr:colOff>
      <xdr:row>15</xdr:row>
      <xdr:rowOff>183356</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24D99D83-B3ED-48C0-8BC9-58F2A3D679D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517985" y="1693862"/>
              <a:ext cx="1816891" cy="965994"/>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511968</xdr:colOff>
      <xdr:row>16</xdr:row>
      <xdr:rowOff>47625</xdr:rowOff>
    </xdr:from>
    <xdr:to>
      <xdr:col>26</xdr:col>
      <xdr:colOff>95250</xdr:colOff>
      <xdr:row>26</xdr:row>
      <xdr:rowOff>23813</xdr:rowOff>
    </xdr:to>
    <xdr:graphicFrame macro="">
      <xdr:nvGraphicFramePr>
        <xdr:cNvPr id="9" name="Chart 8">
          <a:extLst>
            <a:ext uri="{FF2B5EF4-FFF2-40B4-BE49-F238E27FC236}">
              <a16:creationId xmlns:a16="http://schemas.microsoft.com/office/drawing/2014/main" id="{A760BA74-8DB6-4602-ABD9-0883EE407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523873</xdr:colOff>
      <xdr:row>26</xdr:row>
      <xdr:rowOff>59532</xdr:rowOff>
    </xdr:from>
    <xdr:to>
      <xdr:col>26</xdr:col>
      <xdr:colOff>107155</xdr:colOff>
      <xdr:row>37</xdr:row>
      <xdr:rowOff>0</xdr:rowOff>
    </xdr:to>
    <xdr:graphicFrame macro="">
      <xdr:nvGraphicFramePr>
        <xdr:cNvPr id="10" name="Chart 9">
          <a:extLst>
            <a:ext uri="{FF2B5EF4-FFF2-40B4-BE49-F238E27FC236}">
              <a16:creationId xmlns:a16="http://schemas.microsoft.com/office/drawing/2014/main" id="{BB075CE9-2265-48C4-AFC3-5DA29D952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28573</xdr:colOff>
      <xdr:row>7</xdr:row>
      <xdr:rowOff>14286</xdr:rowOff>
    </xdr:from>
    <xdr:to>
      <xdr:col>16</xdr:col>
      <xdr:colOff>466724</xdr:colOff>
      <xdr:row>23</xdr:row>
      <xdr:rowOff>19049</xdr:rowOff>
    </xdr:to>
    <xdr:graphicFrame macro="">
      <xdr:nvGraphicFramePr>
        <xdr:cNvPr id="3" name="Total sales">
          <a:extLst>
            <a:ext uri="{FF2B5EF4-FFF2-40B4-BE49-F238E27FC236}">
              <a16:creationId xmlns:a16="http://schemas.microsoft.com/office/drawing/2014/main" id="{E48CBD15-2B14-0178-6891-882F58E86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66674</xdr:colOff>
      <xdr:row>0</xdr:row>
      <xdr:rowOff>0</xdr:rowOff>
    </xdr:from>
    <xdr:to>
      <xdr:col>16</xdr:col>
      <xdr:colOff>438149</xdr:colOff>
      <xdr:row>6</xdr:row>
      <xdr:rowOff>142875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8C6AC75D-AE05-C93C-0D53-8CE1921D79F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305424" y="0"/>
              <a:ext cx="6467475" cy="1285875"/>
            </a:xfrm>
            <a:prstGeom prst="rect">
              <a:avLst/>
            </a:prstGeom>
            <a:solidFill>
              <a:prstClr val="white"/>
            </a:solidFill>
            <a:ln w="1">
              <a:solidFill>
                <a:prstClr val="green"/>
              </a:solidFill>
            </a:ln>
          </xdr:spPr>
          <xdr:txBody>
            <a:bodyPr vertOverflow="clip" horzOverflow="clip"/>
            <a:lstStyle/>
            <a:p>
              <a:r>
                <a:rPr lang="de-DE" sz="1100"/>
                <a:t>Timeline: Works in Excel 2013 or higher. Do not move or resize.</a:t>
              </a:r>
            </a:p>
          </xdr:txBody>
        </xdr:sp>
      </mc:Fallback>
    </mc:AlternateContent>
    <xdr:clientData/>
  </xdr:twoCellAnchor>
  <xdr:twoCellAnchor editAs="oneCell">
    <xdr:from>
      <xdr:col>16</xdr:col>
      <xdr:colOff>495299</xdr:colOff>
      <xdr:row>0</xdr:row>
      <xdr:rowOff>57151</xdr:rowOff>
    </xdr:from>
    <xdr:to>
      <xdr:col>20</xdr:col>
      <xdr:colOff>600074</xdr:colOff>
      <xdr:row>4</xdr:row>
      <xdr:rowOff>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3B7439EB-40B0-F091-5CA7-E411174BDF9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830049" y="57151"/>
              <a:ext cx="2543175" cy="70485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542925</xdr:colOff>
      <xdr:row>4</xdr:row>
      <xdr:rowOff>123825</xdr:rowOff>
    </xdr:from>
    <xdr:to>
      <xdr:col>22</xdr:col>
      <xdr:colOff>542925</xdr:colOff>
      <xdr:row>9</xdr:row>
      <xdr:rowOff>76200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CF48ABC1-A8F1-CFB8-5DB1-FE1B9F67854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706475" y="885825"/>
              <a:ext cx="1828800" cy="904875"/>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485775</xdr:colOff>
      <xdr:row>4</xdr:row>
      <xdr:rowOff>66675</xdr:rowOff>
    </xdr:from>
    <xdr:to>
      <xdr:col>19</xdr:col>
      <xdr:colOff>485775</xdr:colOff>
      <xdr:row>9</xdr:row>
      <xdr:rowOff>76200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21FF51D0-B26B-A49F-824C-9D7E1CBFE5D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820525" y="828675"/>
              <a:ext cx="1828800" cy="962025"/>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104775</xdr:colOff>
      <xdr:row>0</xdr:row>
      <xdr:rowOff>176212</xdr:rowOff>
    </xdr:from>
    <xdr:to>
      <xdr:col>12</xdr:col>
      <xdr:colOff>552450</xdr:colOff>
      <xdr:row>10</xdr:row>
      <xdr:rowOff>152400</xdr:rowOff>
    </xdr:to>
    <xdr:graphicFrame macro="">
      <xdr:nvGraphicFramePr>
        <xdr:cNvPr id="7" name="Chart 6">
          <a:extLst>
            <a:ext uri="{FF2B5EF4-FFF2-40B4-BE49-F238E27FC236}">
              <a16:creationId xmlns:a16="http://schemas.microsoft.com/office/drawing/2014/main" id="{14F938E1-4E4D-6B4A-4547-B8E3F4AFD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104775</xdr:colOff>
      <xdr:row>0</xdr:row>
      <xdr:rowOff>176212</xdr:rowOff>
    </xdr:from>
    <xdr:to>
      <xdr:col>12</xdr:col>
      <xdr:colOff>552450</xdr:colOff>
      <xdr:row>14</xdr:row>
      <xdr:rowOff>57150</xdr:rowOff>
    </xdr:to>
    <xdr:graphicFrame macro="">
      <xdr:nvGraphicFramePr>
        <xdr:cNvPr id="2" name="Chart 1">
          <a:extLst>
            <a:ext uri="{FF2B5EF4-FFF2-40B4-BE49-F238E27FC236}">
              <a16:creationId xmlns:a16="http://schemas.microsoft.com/office/drawing/2014/main" id="{08754FC1-D3C7-4EF5-9AD5-946158F04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Becker" refreshedDate="45667.455598032408" createdVersion="8" refreshedVersion="8" minRefreshableVersion="3" recordCount="1000" xr:uid="{59601252-EBF3-4B97-AAF4-93E6C3A11A99}">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701396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495C88-C77A-4724-A44E-8B64F43B1200}"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9"/>
  </dataFields>
  <chartFormats count="8">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2"/>
          </reference>
        </references>
      </pivotArea>
    </chartFormat>
    <chartFormat chart="11" format="3" series="1">
      <pivotArea type="data" outline="0" fieldPosition="0">
        <references count="2">
          <reference field="4294967294" count="1" selected="0">
            <x v="0"/>
          </reference>
          <reference field="13" count="1" selected="0">
            <x v="3"/>
          </reference>
        </references>
      </pivotArea>
    </chartFormat>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2">
          <reference field="4294967294" count="1" selected="0">
            <x v="0"/>
          </reference>
          <reference field="13" count="1" selected="0">
            <x v="2"/>
          </reference>
        </references>
      </pivotArea>
    </chartFormat>
    <chartFormat chart="1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74E600-DAB2-4D59-9356-E968304B4B87}" name="Country"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8">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7" count="1" selected="0">
            <x v="2"/>
          </reference>
        </references>
      </pivotArea>
    </chartFormat>
    <chartFormat chart="16" format="2">
      <pivotArea type="data" outline="0" fieldPosition="0">
        <references count="2">
          <reference field="4294967294" count="1" selected="0">
            <x v="0"/>
          </reference>
          <reference field="7" count="1" selected="0">
            <x v="0"/>
          </reference>
        </references>
      </pivotArea>
    </chartFormat>
    <chartFormat chart="16" format="3">
      <pivotArea type="data" outline="0" fieldPosition="0">
        <references count="2">
          <reference field="4294967294" count="1" selected="0">
            <x v="0"/>
          </reference>
          <reference field="7" count="1" selected="0">
            <x v="1"/>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5DCF7C-C88C-446D-9507-465405866B33}" name="Top Customer"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0"/>
  </dataFields>
  <chartFormats count="4">
    <chartFormat chart="15" format="8"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20328BF-9FF7-4E07-A023-A1340614F453}" sourceName="Roast Type Name">
  <pivotTables>
    <pivotTable tabId="18" name="Total Sales"/>
    <pivotTable tabId="19" name="Country"/>
    <pivotTable tabId="20" name="Top Customer"/>
  </pivotTables>
  <data>
    <tabular pivotCacheId="57013965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3F6BAFD-A7D7-41D5-96ED-DCEE4AC4B8B2}" sourceName="Size">
  <pivotTables>
    <pivotTable tabId="18" name="Total Sales"/>
    <pivotTable tabId="19" name="Country"/>
    <pivotTable tabId="20" name="Top Customer"/>
  </pivotTables>
  <data>
    <tabular pivotCacheId="570139654">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DA9F0F8-468A-4373-AF70-017DF3EBC9C4}" sourceName="Loyalty Card">
  <pivotTables>
    <pivotTable tabId="18" name="Total Sales"/>
    <pivotTable tabId="19" name="Country"/>
    <pivotTable tabId="20" name="Top Customer"/>
  </pivotTables>
  <data>
    <tabular pivotCacheId="57013965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60D45D3C-EBC5-485B-8034-71C95F95D7B6}" cache="Slicer_Roast_Type_Name" caption="Roast Type Name" columnCount="3" rowHeight="241300"/>
  <slicer name="Size 1" xr10:uid="{908F4682-5BF3-43D5-BCA7-D856A8BDC61F}" cache="Slicer_Size" caption="Size" columnCount="2" rowHeight="241300"/>
  <slicer name="Loyalty Card 1" xr10:uid="{2AFAA406-57ED-4B59-94DF-E41D47C736DB}"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99E1BF77-543B-4F55-9878-67D457621D25}" cache="Slicer_Roast_Type_Name" caption="Roast Type Name" columnCount="3" rowHeight="241300"/>
  <slicer name="Size" xr10:uid="{D228E164-4620-4308-A64B-94899654B542}" cache="Slicer_Size" caption="Size" columnCount="2" rowHeight="241300"/>
  <slicer name="Loyalty Card" xr10:uid="{219D04FF-82FA-43D7-BC4D-C248BA17E6CD}"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151813-2949-43DF-BEB3-A5210B103B16}" name="Orders" displayName="Orders" ref="A1:P1001" totalsRowShown="0" headerRowDxfId="11">
  <autoFilter ref="A1:P1001" xr:uid="{13151813-2949-43DF-BEB3-A5210B103B16}"/>
  <tableColumns count="16">
    <tableColumn id="1" xr3:uid="{6DDC5F0E-08FF-43BD-8FC2-E156A0B0E51A}" name="Order ID" dataDxfId="10"/>
    <tableColumn id="2" xr3:uid="{E7A620D6-B098-496C-8F52-50E0322C4B87}" name="Order Date" dataDxfId="9"/>
    <tableColumn id="3" xr3:uid="{4D4DCEBE-1367-403C-BB5F-BEDFE17110B8}" name="Customer ID" dataDxfId="8"/>
    <tableColumn id="4" xr3:uid="{6946A4F2-E90A-4585-B8FB-956DCC0A6378}" name="Product ID"/>
    <tableColumn id="5" xr3:uid="{74FCB6DF-31DF-447B-BE94-0384CE26CD92}" name="Quantity" dataDxfId="7"/>
    <tableColumn id="6" xr3:uid="{185FB858-E1D3-4827-B27F-0AF45FD088F1}" name="Customer Name" dataDxfId="6">
      <calculatedColumnFormula>_xlfn.XLOOKUP(C2,customers!$A$1:$A$1001,customers!$B$1:$B$1001,,0)</calculatedColumnFormula>
    </tableColumn>
    <tableColumn id="7" xr3:uid="{86217987-2163-426E-B198-D7A32DCE7F48}" name="Email" dataDxfId="5">
      <calculatedColumnFormula>IF(_xlfn.XLOOKUP(C2,customers!$A$1:$A$1001,customers!$C$1:$C$1001,,0)=0,"",_xlfn.XLOOKUP(C2,customers!$A$1:$A$1001,customers!$C$1:$C$1001,,0))</calculatedColumnFormula>
    </tableColumn>
    <tableColumn id="8" xr3:uid="{690D40E8-2939-4611-93FD-C07C74A1D658}" name="Country" dataDxfId="4">
      <calculatedColumnFormula>_xlfn.XLOOKUP(C2,customers!$A$1:$A$1001,customers!$G$1:$G$1001,,0)</calculatedColumnFormula>
    </tableColumn>
    <tableColumn id="9" xr3:uid="{DA8D41AB-5731-4888-B71E-5ED148C05FB0}" name="Coffee Type">
      <calculatedColumnFormula>INDEX(products!$A$1:$G$49,MATCH(orders!$D2,products!$A$1:$A$49,0),MATCH(orders!I$1,products!$A$1:$G$1,0))</calculatedColumnFormula>
    </tableColumn>
    <tableColumn id="10" xr3:uid="{B9EEACF0-738A-48DD-97E1-2AC6027DABA4}" name="Roast Type">
      <calculatedColumnFormula>INDEX(products!$A$1:$G$49,MATCH(orders!$D2,products!$A$1:$A$49,0),MATCH(orders!J$1,products!$A$1:$G$1,0))</calculatedColumnFormula>
    </tableColumn>
    <tableColumn id="11" xr3:uid="{D6708CB9-0EB5-48FA-BA1D-D52A7D5D0556}" name="Size" dataDxfId="3">
      <calculatedColumnFormula>INDEX(products!$A$1:$G$49,MATCH(orders!$D2,products!$A$1:$A$49,0),MATCH(orders!K$1,products!$A$1:$G$1,0))</calculatedColumnFormula>
    </tableColumn>
    <tableColumn id="12" xr3:uid="{AD300F71-CCBD-4BAA-8D8C-93499C8B6892}" name="Unit Price" dataDxfId="2">
      <calculatedColumnFormula>INDEX(products!$A$1:$G$49,MATCH(orders!$D2,products!$A$1:$A$49,0),MATCH(orders!L$1,products!$A$1:$G$1,0))</calculatedColumnFormula>
    </tableColumn>
    <tableColumn id="13" xr3:uid="{FE4AD846-A00C-435D-AA83-BC932D7D5EEA}" name="Sales" dataDxfId="1">
      <calculatedColumnFormula>L2*E2</calculatedColumnFormula>
    </tableColumn>
    <tableColumn id="14" xr3:uid="{0FF09814-FCB6-4203-A9C3-6055B9D4F74B}" name="Coffee Type Name">
      <calculatedColumnFormula>IF(I2="Rob", "Robusta",IF(I2="Exc","Excelsa",IF(I2="Lib","Liberica",IF(I2="Ara","Arabica",""))))</calculatedColumnFormula>
    </tableColumn>
    <tableColumn id="15" xr3:uid="{AB194CC6-7A19-4E6B-ABBF-4D7CE8070FAE}" name="Roast Type Name">
      <calculatedColumnFormula>IF(J2="M","Medium",IF(J2="L","Light",IF(J2="D","Dark","")))</calculatedColumnFormula>
    </tableColumn>
    <tableColumn id="16" xr3:uid="{FAF96290-83C5-445C-A3CD-570E971A474F}" name="Loyalty Card"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C888EBB-9955-4381-84B2-1A7EE1998EFB}" sourceName="Order Date">
  <pivotTables>
    <pivotTable tabId="18" name="Total Sales"/>
    <pivotTable tabId="19" name="Country"/>
    <pivotTable tabId="20" name="Top Customer"/>
  </pivotTables>
  <state minimalRefreshVersion="6" lastRefreshVersion="6" pivotCacheId="57013965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C006BF8-1142-4811-8F30-3B9ED64DD31B}" cache="NativeTimeline_Order_Date" caption="Order Date" level="2" selectionLevel="2" scrollPosition="2019-12-03T00:00:00" style="Purple Time 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FA15AED-6881-4DA0-A83F-16447267752A}" cache="NativeTimeline_Order_Date" caption="Order Date" level="2" selectionLevel="2" scrollPosition="2019-12-03T00:00:00" style="Purple Time 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3B179-3ABC-42C6-8B13-7E7EA850BE22}">
  <dimension ref="A1:A11"/>
  <sheetViews>
    <sheetView showGridLines="0" showRowColHeaders="0" tabSelected="1" zoomScale="75" zoomScaleNormal="75" workbookViewId="0">
      <selection activeCell="AC7" sqref="AC7"/>
    </sheetView>
  </sheetViews>
  <sheetFormatPr defaultRowHeight="15" x14ac:dyDescent="0.25"/>
  <cols>
    <col min="1" max="1"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8490F-6E90-4924-B3A0-7A8BD3005405}">
  <dimension ref="A3:F48"/>
  <sheetViews>
    <sheetView topLeftCell="F1" workbookViewId="0">
      <selection activeCell="A3" sqref="A3:F48"/>
      <pivotSelection pane="bottomRight" showHeader="1" activeRow="2" previousRow="2" click="5" r:id="rId1">
        <pivotArea type="all" dataOnly="0" outline="0" fieldPosition="0"/>
      </pivotSelection>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6198</v>
      </c>
      <c r="C3" s="7" t="s">
        <v>6196</v>
      </c>
    </row>
    <row r="4" spans="1:6" x14ac:dyDescent="0.25">
      <c r="A4" s="7" t="s">
        <v>6215</v>
      </c>
      <c r="B4" s="7" t="s">
        <v>6216</v>
      </c>
      <c r="C4" t="s">
        <v>6217</v>
      </c>
      <c r="D4" t="s">
        <v>6218</v>
      </c>
      <c r="E4" t="s">
        <v>6219</v>
      </c>
      <c r="F4" t="s">
        <v>6220</v>
      </c>
    </row>
    <row r="5" spans="1:6" x14ac:dyDescent="0.25">
      <c r="A5" t="s">
        <v>6199</v>
      </c>
      <c r="B5" t="s">
        <v>6203</v>
      </c>
      <c r="C5" s="8">
        <v>186.85499999999999</v>
      </c>
      <c r="D5" s="8">
        <v>305.97000000000003</v>
      </c>
      <c r="E5" s="8">
        <v>213.15999999999997</v>
      </c>
      <c r="F5" s="8">
        <v>123</v>
      </c>
    </row>
    <row r="6" spans="1:6" x14ac:dyDescent="0.25">
      <c r="B6" t="s">
        <v>6204</v>
      </c>
      <c r="C6" s="8">
        <v>251.96499999999997</v>
      </c>
      <c r="D6" s="8">
        <v>129.46</v>
      </c>
      <c r="E6" s="8">
        <v>434.03999999999996</v>
      </c>
      <c r="F6" s="8">
        <v>171.93999999999997</v>
      </c>
    </row>
    <row r="7" spans="1:6" x14ac:dyDescent="0.25">
      <c r="B7" t="s">
        <v>6205</v>
      </c>
      <c r="C7" s="8">
        <v>224.94499999999999</v>
      </c>
      <c r="D7" s="8">
        <v>349.12</v>
      </c>
      <c r="E7" s="8">
        <v>321.04000000000002</v>
      </c>
      <c r="F7" s="8">
        <v>126.035</v>
      </c>
    </row>
    <row r="8" spans="1:6" x14ac:dyDescent="0.25">
      <c r="B8" t="s">
        <v>6206</v>
      </c>
      <c r="C8" s="8">
        <v>307.12</v>
      </c>
      <c r="D8" s="8">
        <v>681.07499999999993</v>
      </c>
      <c r="E8" s="8">
        <v>533.70499999999993</v>
      </c>
      <c r="F8" s="8">
        <v>158.85</v>
      </c>
    </row>
    <row r="9" spans="1:6" x14ac:dyDescent="0.25">
      <c r="B9" t="s">
        <v>6207</v>
      </c>
      <c r="C9" s="8">
        <v>53.664999999999992</v>
      </c>
      <c r="D9" s="8">
        <v>83.025000000000006</v>
      </c>
      <c r="E9" s="8">
        <v>193.83499999999998</v>
      </c>
      <c r="F9" s="8">
        <v>68.039999999999992</v>
      </c>
    </row>
    <row r="10" spans="1:6" x14ac:dyDescent="0.25">
      <c r="B10" t="s">
        <v>6208</v>
      </c>
      <c r="C10" s="8">
        <v>163.01999999999998</v>
      </c>
      <c r="D10" s="8">
        <v>678.3599999999999</v>
      </c>
      <c r="E10" s="8">
        <v>171.04500000000002</v>
      </c>
      <c r="F10" s="8">
        <v>372.255</v>
      </c>
    </row>
    <row r="11" spans="1:6" x14ac:dyDescent="0.25">
      <c r="B11" t="s">
        <v>6209</v>
      </c>
      <c r="C11" s="8">
        <v>345.02</v>
      </c>
      <c r="D11" s="8">
        <v>273.86999999999995</v>
      </c>
      <c r="E11" s="8">
        <v>184.12999999999997</v>
      </c>
      <c r="F11" s="8">
        <v>201.11499999999998</v>
      </c>
    </row>
    <row r="12" spans="1:6" x14ac:dyDescent="0.25">
      <c r="B12" t="s">
        <v>6210</v>
      </c>
      <c r="C12" s="8">
        <v>334.89</v>
      </c>
      <c r="D12" s="8">
        <v>70.95</v>
      </c>
      <c r="E12" s="8">
        <v>134.23000000000002</v>
      </c>
      <c r="F12" s="8">
        <v>166.27499999999998</v>
      </c>
    </row>
    <row r="13" spans="1:6" x14ac:dyDescent="0.25">
      <c r="B13" t="s">
        <v>6211</v>
      </c>
      <c r="C13" s="8">
        <v>178.70999999999998</v>
      </c>
      <c r="D13" s="8">
        <v>166.1</v>
      </c>
      <c r="E13" s="8">
        <v>439.30999999999995</v>
      </c>
      <c r="F13" s="8">
        <v>492.9</v>
      </c>
    </row>
    <row r="14" spans="1:6" x14ac:dyDescent="0.25">
      <c r="B14" t="s">
        <v>6212</v>
      </c>
      <c r="C14" s="8">
        <v>301.98500000000001</v>
      </c>
      <c r="D14" s="8">
        <v>153.76499999999999</v>
      </c>
      <c r="E14" s="8">
        <v>215.55499999999998</v>
      </c>
      <c r="F14" s="8">
        <v>213.66499999999999</v>
      </c>
    </row>
    <row r="15" spans="1:6" x14ac:dyDescent="0.25">
      <c r="B15" t="s">
        <v>6213</v>
      </c>
      <c r="C15" s="8">
        <v>312.83499999999998</v>
      </c>
      <c r="D15" s="8">
        <v>63.249999999999993</v>
      </c>
      <c r="E15" s="8">
        <v>350.89500000000004</v>
      </c>
      <c r="F15" s="8">
        <v>96.405000000000001</v>
      </c>
    </row>
    <row r="16" spans="1:6" x14ac:dyDescent="0.25">
      <c r="B16" t="s">
        <v>6214</v>
      </c>
      <c r="C16" s="8">
        <v>265.62</v>
      </c>
      <c r="D16" s="8">
        <v>526.51499999999987</v>
      </c>
      <c r="E16" s="8">
        <v>187.06</v>
      </c>
      <c r="F16" s="8">
        <v>210.58999999999997</v>
      </c>
    </row>
    <row r="17" spans="1:6" x14ac:dyDescent="0.25">
      <c r="A17" t="s">
        <v>6200</v>
      </c>
      <c r="B17" t="s">
        <v>6203</v>
      </c>
      <c r="C17" s="8">
        <v>47.25</v>
      </c>
      <c r="D17" s="8">
        <v>65.805000000000007</v>
      </c>
      <c r="E17" s="8">
        <v>274.67500000000001</v>
      </c>
      <c r="F17" s="8">
        <v>179.22</v>
      </c>
    </row>
    <row r="18" spans="1:6" x14ac:dyDescent="0.25">
      <c r="B18" t="s">
        <v>6204</v>
      </c>
      <c r="C18" s="8">
        <v>745.44999999999993</v>
      </c>
      <c r="D18" s="8">
        <v>428.88499999999999</v>
      </c>
      <c r="E18" s="8">
        <v>194.17499999999998</v>
      </c>
      <c r="F18" s="8">
        <v>429.82999999999993</v>
      </c>
    </row>
    <row r="19" spans="1:6" x14ac:dyDescent="0.25">
      <c r="B19" t="s">
        <v>6205</v>
      </c>
      <c r="C19" s="8">
        <v>130.47</v>
      </c>
      <c r="D19" s="8">
        <v>271.48500000000001</v>
      </c>
      <c r="E19" s="8">
        <v>281.20499999999998</v>
      </c>
      <c r="F19" s="8">
        <v>231.63000000000002</v>
      </c>
    </row>
    <row r="20" spans="1:6" x14ac:dyDescent="0.25">
      <c r="B20" t="s">
        <v>6206</v>
      </c>
      <c r="C20" s="8">
        <v>27</v>
      </c>
      <c r="D20" s="8">
        <v>347.26</v>
      </c>
      <c r="E20" s="8">
        <v>147.51</v>
      </c>
      <c r="F20" s="8">
        <v>240.04</v>
      </c>
    </row>
    <row r="21" spans="1:6" x14ac:dyDescent="0.25">
      <c r="B21" t="s">
        <v>6207</v>
      </c>
      <c r="C21" s="8">
        <v>255.11499999999995</v>
      </c>
      <c r="D21" s="8">
        <v>541.73</v>
      </c>
      <c r="E21" s="8">
        <v>83.43</v>
      </c>
      <c r="F21" s="8">
        <v>59.079999999999991</v>
      </c>
    </row>
    <row r="22" spans="1:6" x14ac:dyDescent="0.25">
      <c r="B22" t="s">
        <v>6208</v>
      </c>
      <c r="C22" s="8">
        <v>584.78999999999985</v>
      </c>
      <c r="D22" s="8">
        <v>357.42999999999995</v>
      </c>
      <c r="E22" s="8">
        <v>355.34</v>
      </c>
      <c r="F22" s="8">
        <v>140.88</v>
      </c>
    </row>
    <row r="23" spans="1:6" x14ac:dyDescent="0.25">
      <c r="B23" t="s">
        <v>6209</v>
      </c>
      <c r="C23" s="8">
        <v>430.62</v>
      </c>
      <c r="D23" s="8">
        <v>227.42500000000001</v>
      </c>
      <c r="E23" s="8">
        <v>236.315</v>
      </c>
      <c r="F23" s="8">
        <v>414.58499999999992</v>
      </c>
    </row>
    <row r="24" spans="1:6" x14ac:dyDescent="0.25">
      <c r="B24" t="s">
        <v>6210</v>
      </c>
      <c r="C24" s="8">
        <v>22.5</v>
      </c>
      <c r="D24" s="8">
        <v>77.72</v>
      </c>
      <c r="E24" s="8">
        <v>60.5</v>
      </c>
      <c r="F24" s="8">
        <v>139.67999999999998</v>
      </c>
    </row>
    <row r="25" spans="1:6" x14ac:dyDescent="0.25">
      <c r="B25" t="s">
        <v>6211</v>
      </c>
      <c r="C25" s="8">
        <v>126.14999999999999</v>
      </c>
      <c r="D25" s="8">
        <v>195.11</v>
      </c>
      <c r="E25" s="8">
        <v>89.13</v>
      </c>
      <c r="F25" s="8">
        <v>302.65999999999997</v>
      </c>
    </row>
    <row r="26" spans="1:6" x14ac:dyDescent="0.25">
      <c r="B26" t="s">
        <v>6212</v>
      </c>
      <c r="C26" s="8">
        <v>376.03</v>
      </c>
      <c r="D26" s="8">
        <v>523.24</v>
      </c>
      <c r="E26" s="8">
        <v>440.96499999999997</v>
      </c>
      <c r="F26" s="8">
        <v>174.46999999999997</v>
      </c>
    </row>
    <row r="27" spans="1:6" x14ac:dyDescent="0.25">
      <c r="B27" t="s">
        <v>6213</v>
      </c>
      <c r="C27" s="8">
        <v>515.17999999999995</v>
      </c>
      <c r="D27" s="8">
        <v>142.56</v>
      </c>
      <c r="E27" s="8">
        <v>347.03999999999996</v>
      </c>
      <c r="F27" s="8">
        <v>104.08499999999999</v>
      </c>
    </row>
    <row r="28" spans="1:6" x14ac:dyDescent="0.25">
      <c r="B28" t="s">
        <v>6214</v>
      </c>
      <c r="C28" s="8">
        <v>95.859999999999985</v>
      </c>
      <c r="D28" s="8">
        <v>484.76</v>
      </c>
      <c r="E28" s="8">
        <v>94.17</v>
      </c>
      <c r="F28" s="8">
        <v>77.10499999999999</v>
      </c>
    </row>
    <row r="29" spans="1:6" x14ac:dyDescent="0.25">
      <c r="A29" t="s">
        <v>6201</v>
      </c>
      <c r="B29" t="s">
        <v>6203</v>
      </c>
      <c r="C29" s="8">
        <v>258.34500000000003</v>
      </c>
      <c r="D29" s="8">
        <v>139.625</v>
      </c>
      <c r="E29" s="8">
        <v>279.52000000000004</v>
      </c>
      <c r="F29" s="8">
        <v>160.19499999999999</v>
      </c>
    </row>
    <row r="30" spans="1:6" x14ac:dyDescent="0.25">
      <c r="B30" t="s">
        <v>6204</v>
      </c>
      <c r="C30" s="8">
        <v>342.2</v>
      </c>
      <c r="D30" s="8">
        <v>284.24999999999994</v>
      </c>
      <c r="E30" s="8">
        <v>251.83</v>
      </c>
      <c r="F30" s="8">
        <v>80.550000000000011</v>
      </c>
    </row>
    <row r="31" spans="1:6" x14ac:dyDescent="0.25">
      <c r="B31" t="s">
        <v>6205</v>
      </c>
      <c r="C31" s="8">
        <v>418.30499999999989</v>
      </c>
      <c r="D31" s="8">
        <v>468.125</v>
      </c>
      <c r="E31" s="8">
        <v>405.05500000000006</v>
      </c>
      <c r="F31" s="8">
        <v>253.15499999999997</v>
      </c>
    </row>
    <row r="32" spans="1:6" x14ac:dyDescent="0.25">
      <c r="B32" t="s">
        <v>6206</v>
      </c>
      <c r="C32" s="8">
        <v>102.32999999999998</v>
      </c>
      <c r="D32" s="8">
        <v>242.14000000000001</v>
      </c>
      <c r="E32" s="8">
        <v>554.875</v>
      </c>
      <c r="F32" s="8">
        <v>106.23999999999998</v>
      </c>
    </row>
    <row r="33" spans="1:6" x14ac:dyDescent="0.25">
      <c r="B33" t="s">
        <v>6207</v>
      </c>
      <c r="C33" s="8">
        <v>234.71999999999997</v>
      </c>
      <c r="D33" s="8">
        <v>133.08000000000001</v>
      </c>
      <c r="E33" s="8">
        <v>267.2</v>
      </c>
      <c r="F33" s="8">
        <v>272.68999999999994</v>
      </c>
    </row>
    <row r="34" spans="1:6" x14ac:dyDescent="0.25">
      <c r="B34" t="s">
        <v>6208</v>
      </c>
      <c r="C34" s="8">
        <v>430.39</v>
      </c>
      <c r="D34" s="8">
        <v>136.20500000000001</v>
      </c>
      <c r="E34" s="8">
        <v>209.6</v>
      </c>
      <c r="F34" s="8">
        <v>88.334999999999994</v>
      </c>
    </row>
    <row r="35" spans="1:6" x14ac:dyDescent="0.25">
      <c r="B35" t="s">
        <v>6209</v>
      </c>
      <c r="C35" s="8">
        <v>109.005</v>
      </c>
      <c r="D35" s="8">
        <v>393.57499999999999</v>
      </c>
      <c r="E35" s="8">
        <v>61.034999999999997</v>
      </c>
      <c r="F35" s="8">
        <v>199.48999999999998</v>
      </c>
    </row>
    <row r="36" spans="1:6" x14ac:dyDescent="0.25">
      <c r="B36" t="s">
        <v>6210</v>
      </c>
      <c r="C36" s="8">
        <v>287.52499999999998</v>
      </c>
      <c r="D36" s="8">
        <v>288.67</v>
      </c>
      <c r="E36" s="8">
        <v>125.58</v>
      </c>
      <c r="F36" s="8">
        <v>374.13499999999999</v>
      </c>
    </row>
    <row r="37" spans="1:6" x14ac:dyDescent="0.25">
      <c r="B37" t="s">
        <v>6211</v>
      </c>
      <c r="C37" s="8">
        <v>840.92999999999984</v>
      </c>
      <c r="D37" s="8">
        <v>409.875</v>
      </c>
      <c r="E37" s="8">
        <v>171.32999999999998</v>
      </c>
      <c r="F37" s="8">
        <v>221.43999999999997</v>
      </c>
    </row>
    <row r="38" spans="1:6" x14ac:dyDescent="0.25">
      <c r="B38" t="s">
        <v>6212</v>
      </c>
      <c r="C38" s="8">
        <v>299.07</v>
      </c>
      <c r="D38" s="8">
        <v>260.32499999999999</v>
      </c>
      <c r="E38" s="8">
        <v>584.64</v>
      </c>
      <c r="F38" s="8">
        <v>256.36500000000001</v>
      </c>
    </row>
    <row r="39" spans="1:6" x14ac:dyDescent="0.25">
      <c r="B39" t="s">
        <v>6213</v>
      </c>
      <c r="C39" s="8">
        <v>323.32499999999999</v>
      </c>
      <c r="D39" s="8">
        <v>565.57000000000005</v>
      </c>
      <c r="E39" s="8">
        <v>537.80999999999995</v>
      </c>
      <c r="F39" s="8">
        <v>189.47499999999999</v>
      </c>
    </row>
    <row r="40" spans="1:6" x14ac:dyDescent="0.25">
      <c r="B40" t="s">
        <v>6214</v>
      </c>
      <c r="C40" s="8">
        <v>399.48499999999996</v>
      </c>
      <c r="D40" s="8">
        <v>148.19999999999999</v>
      </c>
      <c r="E40" s="8">
        <v>388.21999999999997</v>
      </c>
      <c r="F40" s="8">
        <v>212.07499999999999</v>
      </c>
    </row>
    <row r="41" spans="1:6" x14ac:dyDescent="0.25">
      <c r="A41" t="s">
        <v>6202</v>
      </c>
      <c r="B41" t="s">
        <v>6203</v>
      </c>
      <c r="C41" s="8">
        <v>112.69499999999999</v>
      </c>
      <c r="D41" s="8">
        <v>166.32</v>
      </c>
      <c r="E41" s="8">
        <v>843.71499999999992</v>
      </c>
      <c r="F41" s="8">
        <v>146.685</v>
      </c>
    </row>
    <row r="42" spans="1:6" x14ac:dyDescent="0.25">
      <c r="B42" t="s">
        <v>6204</v>
      </c>
      <c r="C42" s="8">
        <v>114.87999999999998</v>
      </c>
      <c r="D42" s="8">
        <v>133.815</v>
      </c>
      <c r="E42" s="8">
        <v>91.175000000000011</v>
      </c>
      <c r="F42" s="8">
        <v>53.759999999999991</v>
      </c>
    </row>
    <row r="43" spans="1:6" x14ac:dyDescent="0.25">
      <c r="B43" t="s">
        <v>6205</v>
      </c>
      <c r="C43" s="8">
        <v>277.76</v>
      </c>
      <c r="D43" s="8">
        <v>175.41</v>
      </c>
      <c r="E43" s="8">
        <v>462.50999999999993</v>
      </c>
      <c r="F43" s="8">
        <v>399.52499999999998</v>
      </c>
    </row>
    <row r="44" spans="1:6" x14ac:dyDescent="0.25">
      <c r="B44" t="s">
        <v>6206</v>
      </c>
      <c r="C44" s="8">
        <v>197.89499999999998</v>
      </c>
      <c r="D44" s="8">
        <v>289.755</v>
      </c>
      <c r="E44" s="8">
        <v>88.545000000000002</v>
      </c>
      <c r="F44" s="8">
        <v>200.25499999999997</v>
      </c>
    </row>
    <row r="45" spans="1:6" x14ac:dyDescent="0.25">
      <c r="B45" t="s">
        <v>6207</v>
      </c>
      <c r="C45" s="8">
        <v>193.11499999999998</v>
      </c>
      <c r="D45" s="8">
        <v>212.49499999999998</v>
      </c>
      <c r="E45" s="8">
        <v>292.29000000000002</v>
      </c>
      <c r="F45" s="8">
        <v>304.46999999999997</v>
      </c>
    </row>
    <row r="46" spans="1:6" x14ac:dyDescent="0.25">
      <c r="B46" t="s">
        <v>6208</v>
      </c>
      <c r="C46" s="8">
        <v>179.79</v>
      </c>
      <c r="D46" s="8">
        <v>426.2</v>
      </c>
      <c r="E46" s="8">
        <v>170.08999999999997</v>
      </c>
      <c r="F46" s="8">
        <v>379.31</v>
      </c>
    </row>
    <row r="47" spans="1:6" x14ac:dyDescent="0.25">
      <c r="B47" t="s">
        <v>6209</v>
      </c>
      <c r="C47" s="8">
        <v>247.28999999999996</v>
      </c>
      <c r="D47" s="8">
        <v>246.685</v>
      </c>
      <c r="E47" s="8">
        <v>271.05499999999995</v>
      </c>
      <c r="F47" s="8">
        <v>141.69999999999999</v>
      </c>
    </row>
    <row r="48" spans="1:6" x14ac:dyDescent="0.25">
      <c r="B48" t="s">
        <v>6210</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44500-2C0F-4037-BD32-79C1EBB05904}">
  <dimension ref="A3:B6"/>
  <sheetViews>
    <sheetView workbookViewId="0">
      <selection activeCell="A10" sqref="A10"/>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7</v>
      </c>
      <c r="B3" t="s">
        <v>6198</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9E91F-AA72-4A47-8981-73F6AEC33657}">
  <dimension ref="A3:B8"/>
  <sheetViews>
    <sheetView workbookViewId="0">
      <selection activeCell="A12" sqref="A12"/>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4</v>
      </c>
      <c r="B3" t="s">
        <v>6198</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Normal="100" workbookViewId="0">
      <selection activeCell="Q3" sqref="Q3"/>
    </sheetView>
  </sheetViews>
  <sheetFormatPr defaultRowHeight="15" x14ac:dyDescent="0.25"/>
  <cols>
    <col min="1" max="1" width="16.5703125" bestFit="1" customWidth="1"/>
    <col min="2" max="2" width="12.85546875" style="3" customWidth="1"/>
    <col min="3" max="3" width="17.42578125" bestFit="1" customWidth="1"/>
    <col min="4" max="4" width="12.28515625" customWidth="1"/>
    <col min="5" max="5" width="10.85546875" customWidth="1"/>
    <col min="6" max="6" width="23.7109375" bestFit="1" customWidth="1"/>
    <col min="7" max="7" width="39.42578125" bestFit="1" customWidth="1"/>
    <col min="8" max="8" width="12.85546875" bestFit="1" customWidth="1"/>
    <col min="9" max="9" width="13.85546875" customWidth="1"/>
    <col min="10" max="10" width="12.7109375" customWidth="1"/>
    <col min="11" max="11" width="6.7109375" customWidth="1"/>
    <col min="12" max="12" width="11.85546875" customWidth="1"/>
    <col min="13" max="13" width="9.42578125" bestFit="1" customWidth="1"/>
    <col min="14" max="14" width="19.5703125" customWidth="1"/>
    <col min="15" max="15" width="18.42578125" customWidth="1"/>
    <col min="16" max="16" width="13.5703125" bestFit="1" customWidth="1"/>
  </cols>
  <sheetData>
    <row r="1" spans="1:16" x14ac:dyDescent="0.25">
      <c r="A1" s="2" t="s">
        <v>0</v>
      </c>
      <c r="B1" s="4"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 "Robusta",IF(I2="Exc","Excelsa",IF(I2="Lib","Liberica",IF(I2="Ara","Arabica",""))))</f>
        <v>Robusta</v>
      </c>
      <c r="O2" t="str">
        <f>IF(J2="M","Medium",IF(J2="L","Light",IF(J2="D","Dark","")))</f>
        <v>Medium</v>
      </c>
      <c r="P2" t="str">
        <f>_xlfn.XLOOKUP(Orders[[#This Row],[Customer ID]],customers!$A$1:$A$1001,customers!$I$1:$I$1001,,0)</f>
        <v>Yes</v>
      </c>
    </row>
    <row r="3" spans="1:16" x14ac:dyDescent="0.25">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 "Robusta",IF(I3="Exc","Excelsa",IF(I3="Lib","Liberica",IF(I3="Ara","Arabica",""))))</f>
        <v>Excelsa</v>
      </c>
      <c r="O3" t="str">
        <f t="shared" ref="O3:O66" si="2">IF(J3="M","Medium",IF(J3="L","Light",IF(J3="D","Dark","")))</f>
        <v>Medium</v>
      </c>
      <c r="P3" t="str">
        <f>_xlfn.XLOOKUP(Orders[[#This Row],[Customer ID]],customers!$A$1:$A$1001,customers!$I$1:$I$1001,,0)</f>
        <v>Yes</v>
      </c>
    </row>
    <row r="4" spans="1:16" x14ac:dyDescent="0.25">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 "Robusta",IF(I67="Exc","Excelsa",IF(I67="Lib","Liberica",IF(I67="Ara","Arabica",""))))</f>
        <v>Robusta</v>
      </c>
      <c r="O67" t="str">
        <f t="shared" ref="O67:O130" si="5">IF(J67="M","Medium",IF(J67="L","Light",IF(J67="D","Dark","")))</f>
        <v>Dark</v>
      </c>
      <c r="P67" t="str">
        <f>_xlfn.XLOOKUP(Orders[[#This Row],[Customer ID]],customers!$A$1:$A$1001,customers!$I$1:$I$1001,,0)</f>
        <v>Yes</v>
      </c>
    </row>
    <row r="68" spans="1:16" x14ac:dyDescent="0.25">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 "Robusta",IF(I131="Exc","Excelsa",IF(I131="Lib","Liberica",IF(I131="Ara","Arabica",""))))</f>
        <v>Excelsa</v>
      </c>
      <c r="O131" t="str">
        <f t="shared" ref="O131:O194" si="8">IF(J131="M","Medium",IF(J131="L","Light",IF(J131="D","Dark","")))</f>
        <v>Dark</v>
      </c>
      <c r="P131" t="str">
        <f>_xlfn.XLOOKUP(Orders[[#This Row],[Customer ID]],customers!$A$1:$A$1001,customers!$I$1:$I$1001,,0)</f>
        <v>Yes</v>
      </c>
    </row>
    <row r="132" spans="1:16" x14ac:dyDescent="0.25">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 "Robusta",IF(I195="Exc","Excelsa",IF(I195="Lib","Liberica",IF(I195="Ara","Arabica",""))))</f>
        <v>Excelsa</v>
      </c>
      <c r="O195" t="str">
        <f t="shared" ref="O195:O258" si="11">IF(J195="M","Medium",IF(J195="L","Light",IF(J195="D","Dark","")))</f>
        <v>Light</v>
      </c>
      <c r="P195" t="str">
        <f>_xlfn.XLOOKUP(Orders[[#This Row],[Customer ID]],customers!$A$1:$A$1001,customers!$I$1:$I$1001,,0)</f>
        <v>No</v>
      </c>
    </row>
    <row r="196" spans="1:16" x14ac:dyDescent="0.25">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 "Robusta",IF(I259="Exc","Excelsa",IF(I259="Lib","Liberica",IF(I259="Ara","Arabica",""))))</f>
        <v>Excelsa</v>
      </c>
      <c r="O259" t="str">
        <f t="shared" ref="O259:O322" si="14">IF(J259="M","Medium",IF(J259="L","Light",IF(J259="D","Dark","")))</f>
        <v>Dark</v>
      </c>
      <c r="P259" t="str">
        <f>_xlfn.XLOOKUP(Orders[[#This Row],[Customer ID]],customers!$A$1:$A$1001,customers!$I$1:$I$1001,,0)</f>
        <v>Yes</v>
      </c>
    </row>
    <row r="260" spans="1:16" x14ac:dyDescent="0.25">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 "Robusta",IF(I323="Exc","Excelsa",IF(I323="Lib","Liberica",IF(I323="Ara","Arabica",""))))</f>
        <v>Arabica</v>
      </c>
      <c r="O323" t="str">
        <f t="shared" ref="O323:O386" si="17">IF(J323="M","Medium",IF(J323="L","Light",IF(J323="D","Dark","")))</f>
        <v>Medium</v>
      </c>
      <c r="P323" t="str">
        <f>_xlfn.XLOOKUP(Orders[[#This Row],[Customer ID]],customers!$A$1:$A$1001,customers!$I$1:$I$1001,,0)</f>
        <v>Yes</v>
      </c>
    </row>
    <row r="324" spans="1:16" x14ac:dyDescent="0.25">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 "Robusta",IF(I387="Exc","Excelsa",IF(I387="Lib","Liberica",IF(I387="Ara","Arabica",""))))</f>
        <v>Liberica</v>
      </c>
      <c r="O387" t="str">
        <f t="shared" ref="O387:O450" si="20">IF(J387="M","Medium",IF(J387="L","Light",IF(J387="D","Dark","")))</f>
        <v>Medium</v>
      </c>
      <c r="P387" t="str">
        <f>_xlfn.XLOOKUP(Orders[[#This Row],[Customer ID]],customers!$A$1:$A$1001,customers!$I$1:$I$1001,,0)</f>
        <v>Yes</v>
      </c>
    </row>
    <row r="388" spans="1:16" x14ac:dyDescent="0.25">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 "Robusta",IF(I451="Exc","Excelsa",IF(I451="Lib","Liberica",IF(I451="Ara","Arabica",""))))</f>
        <v>Robusta</v>
      </c>
      <c r="O451" t="str">
        <f t="shared" ref="O451:O514" si="23">IF(J451="M","Medium",IF(J451="L","Light",IF(J451="D","Dark","")))</f>
        <v>Dark</v>
      </c>
      <c r="P451" t="str">
        <f>_xlfn.XLOOKUP(Orders[[#This Row],[Customer ID]],customers!$A$1:$A$1001,customers!$I$1:$I$1001,,0)</f>
        <v>No</v>
      </c>
    </row>
    <row r="452" spans="1:16" x14ac:dyDescent="0.25">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 "Robusta",IF(I515="Exc","Excelsa",IF(I515="Lib","Liberica",IF(I515="Ara","Arabica",""))))</f>
        <v>Liberica</v>
      </c>
      <c r="O515" t="str">
        <f t="shared" ref="O515:O578" si="26">IF(J515="M","Medium",IF(J515="L","Light",IF(J515="D","Dark","")))</f>
        <v>Light</v>
      </c>
      <c r="P515" t="str">
        <f>_xlfn.XLOOKUP(Orders[[#This Row],[Customer ID]],customers!$A$1:$A$1001,customers!$I$1:$I$1001,,0)</f>
        <v>No</v>
      </c>
    </row>
    <row r="516" spans="1:16" x14ac:dyDescent="0.25">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 "Robusta",IF(I579="Exc","Excelsa",IF(I579="Lib","Liberica",IF(I579="Ara","Arabica",""))))</f>
        <v>Liberica</v>
      </c>
      <c r="O579" t="str">
        <f t="shared" ref="O579:O642" si="29">IF(J579="M","Medium",IF(J579="L","Light",IF(J579="D","Dark","")))</f>
        <v>Medium</v>
      </c>
      <c r="P579" t="str">
        <f>_xlfn.XLOOKUP(Orders[[#This Row],[Customer ID]],customers!$A$1:$A$1001,customers!$I$1:$I$1001,,0)</f>
        <v>No</v>
      </c>
    </row>
    <row r="580" spans="1:16" x14ac:dyDescent="0.25">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 "Robusta",IF(I643="Exc","Excelsa",IF(I643="Lib","Liberica",IF(I643="Ara","Arabica",""))))</f>
        <v>Robusta</v>
      </c>
      <c r="O643" t="str">
        <f t="shared" ref="O643:O706" si="32">IF(J643="M","Medium",IF(J643="L","Light",IF(J643="D","Dark","")))</f>
        <v>Light</v>
      </c>
      <c r="P643" t="str">
        <f>_xlfn.XLOOKUP(Orders[[#This Row],[Customer ID]],customers!$A$1:$A$1001,customers!$I$1:$I$1001,,0)</f>
        <v>Yes</v>
      </c>
    </row>
    <row r="644" spans="1:16" x14ac:dyDescent="0.25">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 "Robusta",IF(I707="Exc","Excelsa",IF(I707="Lib","Liberica",IF(I707="Ara","Arabica",""))))</f>
        <v>Excelsa</v>
      </c>
      <c r="O707" t="str">
        <f t="shared" ref="O707:O770" si="35">IF(J707="M","Medium",IF(J707="L","Light",IF(J707="D","Dark","")))</f>
        <v>Light</v>
      </c>
      <c r="P707" t="str">
        <f>_xlfn.XLOOKUP(Orders[[#This Row],[Customer ID]],customers!$A$1:$A$1001,customers!$I$1:$I$1001,,0)</f>
        <v>No</v>
      </c>
    </row>
    <row r="708" spans="1:16" x14ac:dyDescent="0.25">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 "Robusta",IF(I771="Exc","Excelsa",IF(I771="Lib","Liberica",IF(I771="Ara","Arabica",""))))</f>
        <v>Robusta</v>
      </c>
      <c r="O771" t="str">
        <f t="shared" ref="O771:O834" si="38">IF(J771="M","Medium",IF(J771="L","Light",IF(J771="D","Dark","")))</f>
        <v>Medium</v>
      </c>
      <c r="P771" t="str">
        <f>_xlfn.XLOOKUP(Orders[[#This Row],[Customer ID]],customers!$A$1:$A$1001,customers!$I$1:$I$1001,,0)</f>
        <v>No</v>
      </c>
    </row>
    <row r="772" spans="1:16" x14ac:dyDescent="0.25">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 "Robusta",IF(I835="Exc","Excelsa",IF(I835="Lib","Liberica",IF(I835="Ara","Arabica",""))))</f>
        <v>Robusta</v>
      </c>
      <c r="O835" t="str">
        <f t="shared" ref="O835:O898" si="41">IF(J835="M","Medium",IF(J835="L","Light",IF(J835="D","Dark","")))</f>
        <v>Dark</v>
      </c>
      <c r="P835" t="str">
        <f>_xlfn.XLOOKUP(Orders[[#This Row],[Customer ID]],customers!$A$1:$A$1001,customers!$I$1:$I$1001,,0)</f>
        <v>Yes</v>
      </c>
    </row>
    <row r="836" spans="1:16" x14ac:dyDescent="0.25">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 "Robusta",IF(I899="Exc","Excelsa",IF(I899="Lib","Liberica",IF(I899="Ara","Arabica",""))))</f>
        <v>Excelsa</v>
      </c>
      <c r="O899" t="str">
        <f t="shared" ref="O899:O962" si="44">IF(J899="M","Medium",IF(J899="L","Light",IF(J899="D","Dark","")))</f>
        <v>Dark</v>
      </c>
      <c r="P899" t="str">
        <f>_xlfn.XLOOKUP(Orders[[#This Row],[Customer ID]],customers!$A$1:$A$1001,customers!$I$1:$I$1001,,0)</f>
        <v>No</v>
      </c>
    </row>
    <row r="900" spans="1:16" x14ac:dyDescent="0.25">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 "Robusta",IF(I963="Exc","Excelsa",IF(I963="Lib","Liberica",IF(I963="Ara","Arabica",""))))</f>
        <v>Arabica</v>
      </c>
      <c r="O963" t="str">
        <f t="shared" ref="O963:O1001" si="47">IF(J963="M","Medium",IF(J963="L","Light",IF(J963="D","Dark","")))</f>
        <v>Dark</v>
      </c>
      <c r="P963" t="str">
        <f>_xlfn.XLOOKUP(Orders[[#This Row],[Customer ID]],customers!$A$1:$A$1001,customers!$I$1:$I$1001,,0)</f>
        <v>Yes</v>
      </c>
    </row>
    <row r="964" spans="1:16" x14ac:dyDescent="0.25">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election activeCell="I1" sqref="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Kumar, Manoj</cp:lastModifiedBy>
  <cp:revision/>
  <cp:lastPrinted>2025-01-10T11:04:40Z</cp:lastPrinted>
  <dcterms:created xsi:type="dcterms:W3CDTF">2022-11-26T09:51:45Z</dcterms:created>
  <dcterms:modified xsi:type="dcterms:W3CDTF">2025-01-10T11:17:06Z</dcterms:modified>
  <cp:category/>
  <cp:contentStatus/>
</cp:coreProperties>
</file>