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VY_Eeshani\Data Analytics Certification KPO\Advanced Excel Training Material\Class Exercise - Nov 2014\Excel Assignment Solutions\"/>
    </mc:Choice>
  </mc:AlternateContent>
  <xr:revisionPtr revIDLastSave="0" documentId="13_ncr:1_{5B945330-E891-4A50-A91B-05BCC380A1E0}" xr6:coauthVersionLast="34" xr6:coauthVersionMax="34" xr10:uidLastSave="{00000000-0000-0000-0000-000000000000}"/>
  <bookViews>
    <workbookView xWindow="0" yWindow="0" windowWidth="12004" windowHeight="6523" firstSheet="1" activeTab="2" xr2:uid="{00000000-000D-0000-FFFF-FFFF00000000}"/>
  </bookViews>
  <sheets>
    <sheet name="Vlookup Q1" sheetId="59" r:id="rId1"/>
    <sheet name="Vlookup Q2" sheetId="6" r:id="rId2"/>
    <sheet name="Vlookup Q3" sheetId="7" r:id="rId3"/>
    <sheet name="Vlookup Q4" sheetId="8" r:id="rId4"/>
    <sheet name="Vlookup Q5" sheetId="9" r:id="rId5"/>
    <sheet name="Vlookup Q6" sheetId="10" r:id="rId6"/>
    <sheet name="Salary" sheetId="61" r:id="rId7"/>
    <sheet name="Age" sheetId="62" r:id="rId8"/>
    <sheet name="Exp" sheetId="63" r:id="rId9"/>
    <sheet name="VLookup Q7" sheetId="60" r:id="rId10"/>
    <sheet name="Vlookup Q8" sheetId="51" r:id="rId11"/>
  </sheets>
  <definedNames>
    <definedName name="Actuarial">#REF!</definedName>
    <definedName name="Analytics">#REF!</definedName>
    <definedName name="Corporate">#REF!</definedName>
    <definedName name="Countifs">#REF!</definedName>
    <definedName name="Date">#REF!</definedName>
    <definedName name="Dollars">#REF!</definedName>
    <definedName name="lookage">Age!$B$4:$C$13</definedName>
    <definedName name="lookexp">Exp!$B$3:$C$12</definedName>
    <definedName name="looksal">Salary!$B$3:$C$12</definedName>
    <definedName name="Minutes">#REF!</definedName>
    <definedName name="Name">#REF!</definedName>
    <definedName name="Product">#REF!</definedName>
    <definedName name="Program">#REF!</definedName>
    <definedName name="Singer">#REF!</definedName>
    <definedName name="Trans_Number">#REF!</definedName>
    <definedName name="Units">#REF!</definedName>
    <definedName name="Years">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7" l="1"/>
  <c r="C4" i="60" l="1"/>
  <c r="D4" i="60"/>
  <c r="E4" i="60"/>
  <c r="C5" i="60"/>
  <c r="D5" i="60"/>
  <c r="E5" i="60"/>
  <c r="C6" i="60"/>
  <c r="D6" i="60"/>
  <c r="E6" i="60"/>
  <c r="C7" i="60"/>
  <c r="D7" i="60"/>
  <c r="E7" i="60"/>
  <c r="C8" i="60"/>
  <c r="D8" i="60"/>
  <c r="E8" i="60"/>
  <c r="C9" i="60"/>
  <c r="D9" i="60"/>
  <c r="E9" i="60"/>
  <c r="C10" i="60"/>
  <c r="D10" i="60"/>
  <c r="E10" i="60"/>
  <c r="C11" i="60"/>
  <c r="D11" i="60"/>
  <c r="E11" i="60"/>
  <c r="C12" i="60"/>
  <c r="D12" i="60"/>
  <c r="E12" i="60"/>
  <c r="E3" i="60"/>
  <c r="D3" i="60"/>
  <c r="C3" i="60"/>
  <c r="I10" i="59"/>
  <c r="I9" i="59"/>
  <c r="H3" i="10" l="1"/>
  <c r="I4" i="10"/>
  <c r="H4" i="10"/>
  <c r="I3" i="10"/>
  <c r="B9" i="9"/>
  <c r="C9" i="8"/>
  <c r="D3" i="8"/>
  <c r="I5" i="6"/>
  <c r="I6" i="6" s="1"/>
  <c r="C10" i="8" l="1"/>
  <c r="D4" i="8"/>
  <c r="D5" i="8" l="1"/>
  <c r="C8" i="8"/>
  <c r="C11" i="8" s="1"/>
  <c r="B10" i="9"/>
  <c r="B12" i="9" s="1"/>
  <c r="B11" i="9"/>
  <c r="E6" i="9"/>
  <c r="E7" i="9" s="1"/>
  <c r="E7" i="8"/>
  <c r="C17" i="51" l="1"/>
  <c r="F17" i="51"/>
  <c r="E17" i="51"/>
  <c r="D17" i="51"/>
  <c r="B14" i="9" l="1"/>
  <c r="C14" i="9" s="1"/>
  <c r="D14" i="9" s="1"/>
</calcChain>
</file>

<file path=xl/sharedStrings.xml><?xml version="1.0" encoding="utf-8"?>
<sst xmlns="http://schemas.openxmlformats.org/spreadsheetml/2006/main" count="147" uniqueCount="93">
  <si>
    <t>Units sold</t>
  </si>
  <si>
    <t>Suitability rating</t>
  </si>
  <si>
    <t>Group 1</t>
  </si>
  <si>
    <t xml:space="preserve">Group 2 </t>
  </si>
  <si>
    <t xml:space="preserve">Group 3 </t>
  </si>
  <si>
    <t>Group 4</t>
  </si>
  <si>
    <t>Assigned to</t>
  </si>
  <si>
    <t>Worker</t>
  </si>
  <si>
    <t>Group</t>
  </si>
  <si>
    <t>Rating</t>
  </si>
  <si>
    <t>No. of Ads</t>
  </si>
  <si>
    <t>Price of Ads</t>
  </si>
  <si>
    <t>Price</t>
  </si>
  <si>
    <t>1-5</t>
  </si>
  <si>
    <t>6-10</t>
  </si>
  <si>
    <t>11-20</t>
  </si>
  <si>
    <t>&gt;=20</t>
  </si>
  <si>
    <t>Part1</t>
  </si>
  <si>
    <t>Part2</t>
  </si>
  <si>
    <t>Part3</t>
  </si>
  <si>
    <t>Final ans</t>
  </si>
  <si>
    <t>Duration of Loan</t>
  </si>
  <si>
    <t>Rate</t>
  </si>
  <si>
    <t>Year</t>
  </si>
  <si>
    <t>Year1</t>
  </si>
  <si>
    <t>Year2</t>
  </si>
  <si>
    <t>Rate1</t>
  </si>
  <si>
    <t>Rate2</t>
  </si>
  <si>
    <t>Lat</t>
  </si>
  <si>
    <t>Long</t>
  </si>
  <si>
    <t>New York</t>
  </si>
  <si>
    <t>Boston</t>
  </si>
  <si>
    <t>Philadelphia</t>
  </si>
  <si>
    <t>Charlotte</t>
  </si>
  <si>
    <t>Atlanta</t>
  </si>
  <si>
    <t>New Orleans</t>
  </si>
  <si>
    <t>Miami</t>
  </si>
  <si>
    <t>Dallas</t>
  </si>
  <si>
    <t>Houston</t>
  </si>
  <si>
    <t>Chicago</t>
  </si>
  <si>
    <t>Detroit</t>
  </si>
  <si>
    <t>Cleveland</t>
  </si>
  <si>
    <t>Indy</t>
  </si>
  <si>
    <t>Denver</t>
  </si>
  <si>
    <t>Minneapolis</t>
  </si>
  <si>
    <t>Phoenix</t>
  </si>
  <si>
    <t>Salt Lake City</t>
  </si>
  <si>
    <t>LA</t>
  </si>
  <si>
    <t>SF</t>
  </si>
  <si>
    <t>SD</t>
  </si>
  <si>
    <t>Seattle</t>
  </si>
  <si>
    <t>Salary</t>
  </si>
  <si>
    <t>Lookup Value</t>
  </si>
  <si>
    <t>Prevs. Slab Cost</t>
  </si>
  <si>
    <t>Prev Cost</t>
  </si>
  <si>
    <t>Remaining Ads</t>
  </si>
  <si>
    <t>Cost of Remaining Ads</t>
  </si>
  <si>
    <t>TV</t>
  </si>
  <si>
    <t>Radios</t>
  </si>
  <si>
    <t>Ipods</t>
  </si>
  <si>
    <t>CD's</t>
  </si>
  <si>
    <t>Computers</t>
  </si>
  <si>
    <t>Printers</t>
  </si>
  <si>
    <t>Tom</t>
  </si>
  <si>
    <t>Dick</t>
  </si>
  <si>
    <t>Harry</t>
  </si>
  <si>
    <t>Wendy</t>
  </si>
  <si>
    <t>Charlene</t>
  </si>
  <si>
    <t>Juli</t>
  </si>
  <si>
    <t>Jami</t>
  </si>
  <si>
    <t>Vivian</t>
  </si>
  <si>
    <t>Christina</t>
  </si>
  <si>
    <t>Salesperson</t>
  </si>
  <si>
    <t>Asc</t>
  </si>
  <si>
    <t>Dsc</t>
  </si>
  <si>
    <t>15-(11-1)</t>
  </si>
  <si>
    <t>Exact</t>
  </si>
  <si>
    <r>
      <rPr>
        <b/>
        <sz val="11"/>
        <color rgb="FFFF0000"/>
        <rFont val="Calibri"/>
        <family val="2"/>
        <scheme val="minor"/>
      </rPr>
      <t>5*12000 + 5*11000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theme="3" tint="0.3999755851924192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*10000</t>
    </r>
  </si>
  <si>
    <t>ID CODE</t>
  </si>
  <si>
    <t>Experience</t>
  </si>
  <si>
    <t>Solution:</t>
  </si>
  <si>
    <t>Zach</t>
  </si>
  <si>
    <t>Bianca</t>
  </si>
  <si>
    <t>Kendall</t>
  </si>
  <si>
    <t>Aidan</t>
  </si>
  <si>
    <t>Amanda</t>
  </si>
  <si>
    <t>Jackson</t>
  </si>
  <si>
    <t>Erica</t>
  </si>
  <si>
    <t>Dixie</t>
  </si>
  <si>
    <t>Tad</t>
  </si>
  <si>
    <t>Adam</t>
  </si>
  <si>
    <t>Age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</si>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</sst>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00%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0" applyNumberFormat="1"/>
    <xf numFmtId="0" fontId="0" fillId="0" borderId="0" xfId="0"/>
    <xf numFmtId="1" fontId="0" fillId="0" borderId="0" xfId="0" applyNumberFormat="1"/>
    <xf numFmtId="0" fontId="1" fillId="0" borderId="0" xfId="1"/>
    <xf numFmtId="0" fontId="1" fillId="0" borderId="0" xfId="1" applyFont="1"/>
    <xf numFmtId="0" fontId="1" fillId="0" borderId="0" xfId="1" applyFill="1"/>
    <xf numFmtId="16" fontId="0" fillId="0" borderId="0" xfId="0" quotePrefix="1" applyNumberFormat="1"/>
    <xf numFmtId="1" fontId="0" fillId="0" borderId="0" xfId="0" quotePrefix="1" applyNumberFormat="1"/>
    <xf numFmtId="0" fontId="0" fillId="0" borderId="0" xfId="0" quotePrefix="1"/>
    <xf numFmtId="0" fontId="0" fillId="2" borderId="0" xfId="0" applyFill="1"/>
    <xf numFmtId="0" fontId="2" fillId="0" borderId="0" xfId="0" applyFont="1"/>
    <xf numFmtId="0" fontId="1" fillId="0" borderId="0" xfId="0" applyFont="1"/>
    <xf numFmtId="0" fontId="4" fillId="0" borderId="0" xfId="0" applyFont="1"/>
    <xf numFmtId="10" fontId="0" fillId="0" borderId="0" xfId="2" applyNumberFormat="1" applyFont="1"/>
    <xf numFmtId="0" fontId="0" fillId="0" borderId="1" xfId="0" applyBorder="1"/>
    <xf numFmtId="165" fontId="0" fillId="0" borderId="0" xfId="0" applyNumberFormat="1"/>
    <xf numFmtId="164" fontId="0" fillId="0" borderId="0" xfId="0" applyNumberFormat="1"/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45"/>
  <sheetViews>
    <sheetView topLeftCell="A3" workbookViewId="0">
      <selection activeCell="I10" sqref="I10"/>
    </sheetView>
  </sheetViews>
  <sheetFormatPr defaultColWidth="9.09765625" defaultRowHeight="14" x14ac:dyDescent="0.3"/>
  <cols>
    <col min="1" max="7" width="9.09765625" style="2"/>
    <col min="8" max="8" width="18" style="2" customWidth="1"/>
    <col min="9" max="9" width="16.8984375" style="2" customWidth="1"/>
    <col min="10" max="16384" width="9.09765625" style="2"/>
  </cols>
  <sheetData>
    <row r="3" spans="3:9" x14ac:dyDescent="0.3">
      <c r="C3" s="2" t="s">
        <v>78</v>
      </c>
      <c r="D3" s="2" t="s">
        <v>51</v>
      </c>
      <c r="E3" s="2" t="s">
        <v>79</v>
      </c>
    </row>
    <row r="4" spans="3:9" x14ac:dyDescent="0.3">
      <c r="C4" s="2">
        <v>45856827</v>
      </c>
      <c r="D4" s="17">
        <v>188272</v>
      </c>
      <c r="E4" s="2">
        <v>30</v>
      </c>
    </row>
    <row r="5" spans="3:9" x14ac:dyDescent="0.3">
      <c r="C5" s="2">
        <v>29099936</v>
      </c>
      <c r="D5" s="17">
        <v>55663</v>
      </c>
      <c r="E5" s="2">
        <v>31</v>
      </c>
    </row>
    <row r="6" spans="3:9" x14ac:dyDescent="0.3">
      <c r="C6" s="2">
        <v>4639128</v>
      </c>
      <c r="D6" s="17">
        <v>50895</v>
      </c>
      <c r="E6" s="2">
        <v>29</v>
      </c>
      <c r="H6" s="13" t="s">
        <v>80</v>
      </c>
    </row>
    <row r="7" spans="3:9" x14ac:dyDescent="0.3">
      <c r="C7" s="2">
        <v>72647981</v>
      </c>
      <c r="D7" s="17">
        <v>171541</v>
      </c>
      <c r="E7" s="2">
        <v>34</v>
      </c>
    </row>
    <row r="8" spans="3:9" x14ac:dyDescent="0.3">
      <c r="C8" s="2">
        <v>94270333</v>
      </c>
      <c r="D8" s="17">
        <v>178939</v>
      </c>
      <c r="E8" s="2">
        <v>10</v>
      </c>
      <c r="H8" s="15" t="s">
        <v>78</v>
      </c>
      <c r="I8" s="15">
        <v>43380927</v>
      </c>
    </row>
    <row r="9" spans="3:9" x14ac:dyDescent="0.3">
      <c r="C9" s="2">
        <v>49505709</v>
      </c>
      <c r="D9" s="17">
        <v>85323</v>
      </c>
      <c r="E9" s="2">
        <v>15</v>
      </c>
      <c r="H9" s="15" t="s">
        <v>51</v>
      </c>
      <c r="I9" s="15">
        <f>VLOOKUP($I$8,$C$3:$E$45,MATCH(H9,$C$3:$E$3,0),0)</f>
        <v>120902</v>
      </c>
    </row>
    <row r="10" spans="3:9" x14ac:dyDescent="0.3">
      <c r="C10" s="2">
        <v>11741046</v>
      </c>
      <c r="D10" s="17">
        <v>190165</v>
      </c>
      <c r="E10" s="2">
        <v>11</v>
      </c>
      <c r="H10" s="15" t="s">
        <v>79</v>
      </c>
      <c r="I10" s="15">
        <f>VLOOKUP($I$8,$C$3:$E$45,MATCH(H10,$C$3:$E$3,0),0)</f>
        <v>24</v>
      </c>
    </row>
    <row r="11" spans="3:9" x14ac:dyDescent="0.3">
      <c r="C11" s="2">
        <v>21281615</v>
      </c>
      <c r="D11" s="17">
        <v>88839</v>
      </c>
      <c r="E11" s="2">
        <v>15</v>
      </c>
    </row>
    <row r="12" spans="3:9" x14ac:dyDescent="0.3">
      <c r="C12" s="2">
        <v>20143706</v>
      </c>
      <c r="D12" s="17">
        <v>69328</v>
      </c>
      <c r="E12" s="2">
        <v>39</v>
      </c>
    </row>
    <row r="13" spans="3:9" x14ac:dyDescent="0.3">
      <c r="C13" s="2">
        <v>44631675</v>
      </c>
      <c r="D13" s="17">
        <v>150854</v>
      </c>
      <c r="E13" s="2">
        <v>10</v>
      </c>
    </row>
    <row r="14" spans="3:9" x14ac:dyDescent="0.3">
      <c r="C14" s="2">
        <v>43380927</v>
      </c>
      <c r="D14" s="17">
        <v>120902</v>
      </c>
      <c r="E14" s="2">
        <v>24</v>
      </c>
    </row>
    <row r="15" spans="3:9" x14ac:dyDescent="0.3">
      <c r="C15" s="2">
        <v>59654577</v>
      </c>
      <c r="D15" s="17">
        <v>114149</v>
      </c>
      <c r="E15" s="2">
        <v>4</v>
      </c>
    </row>
    <row r="16" spans="3:9" x14ac:dyDescent="0.3">
      <c r="C16" s="2">
        <v>84765908</v>
      </c>
      <c r="D16" s="17">
        <v>90555</v>
      </c>
      <c r="E16" s="2">
        <v>31</v>
      </c>
    </row>
    <row r="17" spans="3:5" x14ac:dyDescent="0.3">
      <c r="C17" s="2">
        <v>5620154</v>
      </c>
      <c r="D17" s="17">
        <v>123553</v>
      </c>
      <c r="E17" s="2">
        <v>33</v>
      </c>
    </row>
    <row r="18" spans="3:5" x14ac:dyDescent="0.3">
      <c r="C18" s="2">
        <v>7406159</v>
      </c>
      <c r="D18" s="17">
        <v>194059</v>
      </c>
      <c r="E18" s="2">
        <v>25</v>
      </c>
    </row>
    <row r="19" spans="3:5" x14ac:dyDescent="0.3">
      <c r="C19" s="2">
        <v>47927178</v>
      </c>
      <c r="D19" s="17">
        <v>84381</v>
      </c>
      <c r="E19" s="2">
        <v>16</v>
      </c>
    </row>
    <row r="20" spans="3:5" x14ac:dyDescent="0.3">
      <c r="C20" s="2">
        <v>8838256</v>
      </c>
      <c r="D20" s="17">
        <v>86975</v>
      </c>
      <c r="E20" s="2">
        <v>19</v>
      </c>
    </row>
    <row r="21" spans="3:5" x14ac:dyDescent="0.3">
      <c r="C21" s="2">
        <v>12696373</v>
      </c>
      <c r="D21" s="17">
        <v>68813</v>
      </c>
      <c r="E21" s="2">
        <v>40</v>
      </c>
    </row>
    <row r="22" spans="3:5" x14ac:dyDescent="0.3">
      <c r="C22" s="2">
        <v>3644626</v>
      </c>
      <c r="D22" s="17">
        <v>51565</v>
      </c>
      <c r="E22" s="2">
        <v>27</v>
      </c>
    </row>
    <row r="23" spans="3:5" x14ac:dyDescent="0.3">
      <c r="C23" s="2">
        <v>5544349</v>
      </c>
      <c r="D23" s="17">
        <v>156446</v>
      </c>
      <c r="E23" s="2">
        <v>27</v>
      </c>
    </row>
    <row r="24" spans="3:5" x14ac:dyDescent="0.3">
      <c r="C24" s="2">
        <v>62909768</v>
      </c>
      <c r="D24" s="17">
        <v>135109</v>
      </c>
      <c r="E24" s="2">
        <v>29</v>
      </c>
    </row>
    <row r="25" spans="3:5" x14ac:dyDescent="0.3">
      <c r="C25" s="2">
        <v>54317026</v>
      </c>
      <c r="D25" s="17">
        <v>140871</v>
      </c>
      <c r="E25" s="2">
        <v>20</v>
      </c>
    </row>
    <row r="26" spans="3:5" x14ac:dyDescent="0.3">
      <c r="C26" s="2">
        <v>64162206</v>
      </c>
      <c r="D26" s="17">
        <v>170032</v>
      </c>
      <c r="E26" s="2">
        <v>10</v>
      </c>
    </row>
    <row r="27" spans="3:5" x14ac:dyDescent="0.3">
      <c r="C27" s="2">
        <v>54636987</v>
      </c>
      <c r="D27" s="17">
        <v>61359</v>
      </c>
      <c r="E27" s="2">
        <v>8</v>
      </c>
    </row>
    <row r="28" spans="3:5" x14ac:dyDescent="0.3">
      <c r="C28" s="2">
        <v>6529727</v>
      </c>
      <c r="D28" s="17">
        <v>190464</v>
      </c>
      <c r="E28" s="2">
        <v>14</v>
      </c>
    </row>
    <row r="29" spans="3:5" x14ac:dyDescent="0.3">
      <c r="C29" s="2">
        <v>40407549</v>
      </c>
      <c r="D29" s="17">
        <v>172230</v>
      </c>
      <c r="E29" s="2">
        <v>31</v>
      </c>
    </row>
    <row r="30" spans="3:5" x14ac:dyDescent="0.3">
      <c r="C30" s="2">
        <v>57816494</v>
      </c>
      <c r="D30" s="17">
        <v>195399</v>
      </c>
      <c r="E30" s="2">
        <v>28</v>
      </c>
    </row>
    <row r="31" spans="3:5" x14ac:dyDescent="0.3">
      <c r="C31" s="2">
        <v>32776673</v>
      </c>
      <c r="D31" s="17">
        <v>187702</v>
      </c>
      <c r="E31" s="2">
        <v>32</v>
      </c>
    </row>
    <row r="32" spans="3:5" x14ac:dyDescent="0.3">
      <c r="C32" s="2">
        <v>14239910</v>
      </c>
      <c r="D32" s="17">
        <v>196843</v>
      </c>
      <c r="E32" s="2">
        <v>28</v>
      </c>
    </row>
    <row r="33" spans="3:5" x14ac:dyDescent="0.3">
      <c r="C33" s="2">
        <v>62867501</v>
      </c>
      <c r="D33" s="17">
        <v>121211</v>
      </c>
      <c r="E33" s="2">
        <v>26</v>
      </c>
    </row>
    <row r="34" spans="3:5" x14ac:dyDescent="0.3">
      <c r="C34" s="2">
        <v>39212594</v>
      </c>
      <c r="D34" s="17">
        <v>149368</v>
      </c>
      <c r="E34" s="2">
        <v>8</v>
      </c>
    </row>
    <row r="35" spans="3:5" x14ac:dyDescent="0.3">
      <c r="C35" s="2">
        <v>22050032</v>
      </c>
      <c r="D35" s="17">
        <v>71602</v>
      </c>
      <c r="E35" s="2">
        <v>2</v>
      </c>
    </row>
    <row r="36" spans="3:5" x14ac:dyDescent="0.3">
      <c r="C36" s="2">
        <v>66841312</v>
      </c>
      <c r="D36" s="17">
        <v>138800</v>
      </c>
      <c r="E36" s="2">
        <v>4</v>
      </c>
    </row>
    <row r="37" spans="3:5" x14ac:dyDescent="0.3">
      <c r="C37" s="2">
        <v>66395645</v>
      </c>
      <c r="D37" s="17">
        <v>89334</v>
      </c>
      <c r="E37" s="2">
        <v>0</v>
      </c>
    </row>
    <row r="38" spans="3:5" x14ac:dyDescent="0.3">
      <c r="C38" s="2">
        <v>89464298</v>
      </c>
      <c r="D38" s="17">
        <v>131260</v>
      </c>
      <c r="E38" s="2">
        <v>25</v>
      </c>
    </row>
    <row r="39" spans="3:5" x14ac:dyDescent="0.3">
      <c r="C39" s="2">
        <v>48968487</v>
      </c>
      <c r="D39" s="17">
        <v>140354</v>
      </c>
      <c r="E39" s="2">
        <v>1</v>
      </c>
    </row>
    <row r="40" spans="3:5" x14ac:dyDescent="0.3">
      <c r="C40" s="2">
        <v>35629192</v>
      </c>
      <c r="D40" s="17">
        <v>194357</v>
      </c>
      <c r="E40" s="2">
        <v>28</v>
      </c>
    </row>
    <row r="41" spans="3:5" x14ac:dyDescent="0.3">
      <c r="C41" s="2">
        <v>29110262</v>
      </c>
      <c r="D41" s="17">
        <v>160458</v>
      </c>
      <c r="E41" s="2">
        <v>7</v>
      </c>
    </row>
    <row r="42" spans="3:5" x14ac:dyDescent="0.3">
      <c r="C42" s="2">
        <v>6053307</v>
      </c>
      <c r="D42" s="17">
        <v>85391</v>
      </c>
      <c r="E42" s="2">
        <v>21</v>
      </c>
    </row>
    <row r="43" spans="3:5" x14ac:dyDescent="0.3">
      <c r="C43" s="2">
        <v>61435949</v>
      </c>
      <c r="D43" s="17">
        <v>112828</v>
      </c>
      <c r="E43" s="2">
        <v>25</v>
      </c>
    </row>
    <row r="44" spans="3:5" x14ac:dyDescent="0.3">
      <c r="C44" s="2">
        <v>79801882</v>
      </c>
      <c r="D44" s="17">
        <v>163027</v>
      </c>
      <c r="E44" s="2">
        <v>9</v>
      </c>
    </row>
    <row r="45" spans="3:5" x14ac:dyDescent="0.3">
      <c r="C45" s="2">
        <v>53429314</v>
      </c>
      <c r="D45" s="17">
        <v>120803</v>
      </c>
      <c r="E45" s="2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E12"/>
  <sheetViews>
    <sheetView workbookViewId="0">
      <selection activeCell="I7" sqref="I7"/>
    </sheetView>
  </sheetViews>
  <sheetFormatPr defaultRowHeight="14" x14ac:dyDescent="0.3"/>
  <sheetData>
    <row r="2" spans="2:5" x14ac:dyDescent="0.3">
      <c r="C2" t="s">
        <v>51</v>
      </c>
      <c r="D2" t="s">
        <v>91</v>
      </c>
      <c r="E2" t="s">
        <v>92</v>
      </c>
    </row>
    <row r="3" spans="2:5" x14ac:dyDescent="0.3">
      <c r="B3" s="2" t="s">
        <v>90</v>
      </c>
      <c r="C3">
        <f t="shared" ref="C3:C12" si="0">VLOOKUP(B3,looksal,2,0)</f>
        <v>150</v>
      </c>
      <c r="D3">
        <f t="shared" ref="D3:D12" si="1">VLOOKUP(B3,lookage,2,0)</f>
        <v>43</v>
      </c>
      <c r="E3">
        <f t="shared" ref="E3:E12" si="2">VLOOKUP(B3,lookexp,2,0)</f>
        <v>30.099999999999998</v>
      </c>
    </row>
    <row r="4" spans="2:5" x14ac:dyDescent="0.3">
      <c r="B4" s="2" t="s">
        <v>89</v>
      </c>
      <c r="C4" s="2">
        <f t="shared" si="0"/>
        <v>127</v>
      </c>
      <c r="D4" s="2">
        <f t="shared" si="1"/>
        <v>34</v>
      </c>
      <c r="E4" s="2">
        <f t="shared" si="2"/>
        <v>23.799999999999997</v>
      </c>
    </row>
    <row r="5" spans="2:5" x14ac:dyDescent="0.3">
      <c r="B5" s="2" t="s">
        <v>88</v>
      </c>
      <c r="C5" s="2">
        <f t="shared" si="0"/>
        <v>95</v>
      </c>
      <c r="D5" s="2">
        <f t="shared" si="1"/>
        <v>49</v>
      </c>
      <c r="E5" s="2">
        <f t="shared" si="2"/>
        <v>25.9</v>
      </c>
    </row>
    <row r="6" spans="2:5" x14ac:dyDescent="0.3">
      <c r="B6" s="2" t="s">
        <v>87</v>
      </c>
      <c r="C6" s="2">
        <f t="shared" si="0"/>
        <v>137</v>
      </c>
      <c r="D6" s="2">
        <f t="shared" si="1"/>
        <v>37</v>
      </c>
      <c r="E6" s="2">
        <f t="shared" si="2"/>
        <v>20</v>
      </c>
    </row>
    <row r="7" spans="2:5" x14ac:dyDescent="0.3">
      <c r="B7" s="2" t="s">
        <v>86</v>
      </c>
      <c r="C7" s="2">
        <f t="shared" si="0"/>
        <v>127</v>
      </c>
      <c r="D7" s="2">
        <f t="shared" si="1"/>
        <v>48</v>
      </c>
      <c r="E7" s="2">
        <f t="shared" si="2"/>
        <v>25.2</v>
      </c>
    </row>
    <row r="8" spans="2:5" x14ac:dyDescent="0.3">
      <c r="B8" s="2" t="s">
        <v>85</v>
      </c>
      <c r="C8" s="2">
        <f t="shared" si="0"/>
        <v>132</v>
      </c>
      <c r="D8" s="2">
        <f t="shared" si="1"/>
        <v>36</v>
      </c>
      <c r="E8" s="2">
        <f t="shared" si="2"/>
        <v>23</v>
      </c>
    </row>
    <row r="9" spans="2:5" x14ac:dyDescent="0.3">
      <c r="B9" s="2" t="s">
        <v>84</v>
      </c>
      <c r="C9" s="2">
        <f t="shared" si="0"/>
        <v>140</v>
      </c>
      <c r="D9" s="2">
        <f t="shared" si="1"/>
        <v>50</v>
      </c>
      <c r="E9" s="2">
        <f t="shared" si="2"/>
        <v>35</v>
      </c>
    </row>
    <row r="10" spans="2:5" x14ac:dyDescent="0.3">
      <c r="B10" s="2" t="s">
        <v>83</v>
      </c>
      <c r="C10" s="2">
        <f t="shared" si="0"/>
        <v>118</v>
      </c>
      <c r="D10" s="2">
        <f t="shared" si="1"/>
        <v>59</v>
      </c>
      <c r="E10" s="2">
        <f t="shared" si="2"/>
        <v>41.3</v>
      </c>
    </row>
    <row r="11" spans="2:5" x14ac:dyDescent="0.3">
      <c r="B11" s="2" t="s">
        <v>82</v>
      </c>
      <c r="C11" s="2">
        <f t="shared" si="0"/>
        <v>125</v>
      </c>
      <c r="D11" s="2">
        <f t="shared" si="1"/>
        <v>42</v>
      </c>
      <c r="E11" s="2">
        <f t="shared" si="2"/>
        <v>29.4</v>
      </c>
    </row>
    <row r="12" spans="2:5" x14ac:dyDescent="0.3">
      <c r="B12" s="2" t="s">
        <v>81</v>
      </c>
      <c r="C12" s="2">
        <f t="shared" si="0"/>
        <v>115</v>
      </c>
      <c r="D12" s="2">
        <f t="shared" si="1"/>
        <v>51</v>
      </c>
      <c r="E12" s="2">
        <f t="shared" si="2"/>
        <v>35.699999999999996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H17"/>
  <sheetViews>
    <sheetView zoomScale="130" zoomScaleNormal="130" workbookViewId="0">
      <selection activeCell="G21" sqref="G21"/>
    </sheetView>
  </sheetViews>
  <sheetFormatPr defaultColWidth="9.09765625" defaultRowHeight="14" x14ac:dyDescent="0.3"/>
  <cols>
    <col min="1" max="1" width="9.09765625" style="2"/>
    <col min="2" max="2" width="11.59765625" style="2" customWidth="1"/>
    <col min="3" max="16384" width="9.09765625" style="2"/>
  </cols>
  <sheetData>
    <row r="3" spans="2:8" x14ac:dyDescent="0.3"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</row>
    <row r="4" spans="2:8" x14ac:dyDescent="0.3">
      <c r="C4" s="2" t="s">
        <v>57</v>
      </c>
      <c r="D4" s="2" t="s">
        <v>58</v>
      </c>
      <c r="E4" s="2" t="s">
        <v>59</v>
      </c>
      <c r="F4" s="2" t="s">
        <v>60</v>
      </c>
      <c r="G4" s="2" t="s">
        <v>61</v>
      </c>
      <c r="H4" s="2" t="s">
        <v>62</v>
      </c>
    </row>
    <row r="5" spans="2:8" x14ac:dyDescent="0.3">
      <c r="B5" s="2" t="s">
        <v>63</v>
      </c>
      <c r="C5" s="2">
        <v>9</v>
      </c>
      <c r="D5" s="2">
        <v>6</v>
      </c>
      <c r="E5" s="2">
        <v>9</v>
      </c>
      <c r="F5" s="2">
        <v>8</v>
      </c>
      <c r="G5" s="2">
        <v>5</v>
      </c>
      <c r="H5" s="2">
        <v>12</v>
      </c>
    </row>
    <row r="6" spans="2:8" x14ac:dyDescent="0.3">
      <c r="B6" s="2" t="s">
        <v>64</v>
      </c>
      <c r="C6" s="2">
        <v>10</v>
      </c>
      <c r="D6" s="2">
        <v>12</v>
      </c>
      <c r="E6" s="2">
        <v>7</v>
      </c>
      <c r="F6" s="2">
        <v>6</v>
      </c>
      <c r="G6" s="2">
        <v>8</v>
      </c>
      <c r="H6" s="2">
        <v>8</v>
      </c>
    </row>
    <row r="7" spans="2:8" x14ac:dyDescent="0.3">
      <c r="B7" s="2" t="s">
        <v>65</v>
      </c>
      <c r="C7" s="2">
        <v>12</v>
      </c>
      <c r="D7" s="2">
        <v>5</v>
      </c>
      <c r="E7" s="2">
        <v>11</v>
      </c>
      <c r="F7" s="2">
        <v>6</v>
      </c>
      <c r="G7" s="2">
        <v>5</v>
      </c>
      <c r="H7" s="2">
        <v>6</v>
      </c>
    </row>
    <row r="8" spans="2:8" x14ac:dyDescent="0.3">
      <c r="B8" s="2" t="s">
        <v>66</v>
      </c>
      <c r="C8" s="2">
        <v>11</v>
      </c>
      <c r="D8" s="2">
        <v>11</v>
      </c>
      <c r="E8" s="2">
        <v>12</v>
      </c>
      <c r="F8" s="2">
        <v>9</v>
      </c>
      <c r="G8" s="2">
        <v>10</v>
      </c>
      <c r="H8" s="2">
        <v>9</v>
      </c>
    </row>
    <row r="9" spans="2:8" x14ac:dyDescent="0.3">
      <c r="B9" s="2" t="s">
        <v>67</v>
      </c>
      <c r="C9" s="2">
        <v>6</v>
      </c>
      <c r="D9" s="2">
        <v>9</v>
      </c>
      <c r="E9" s="2">
        <v>9</v>
      </c>
      <c r="F9" s="2">
        <v>5</v>
      </c>
      <c r="G9" s="2">
        <v>6</v>
      </c>
      <c r="H9" s="2">
        <v>6</v>
      </c>
    </row>
    <row r="10" spans="2:8" x14ac:dyDescent="0.3">
      <c r="B10" s="2" t="s">
        <v>68</v>
      </c>
      <c r="C10" s="2">
        <v>6</v>
      </c>
      <c r="D10" s="2">
        <v>12</v>
      </c>
      <c r="E10" s="2">
        <v>5</v>
      </c>
      <c r="F10" s="2">
        <v>11</v>
      </c>
      <c r="G10" s="2">
        <v>11</v>
      </c>
      <c r="H10" s="2">
        <v>7</v>
      </c>
    </row>
    <row r="11" spans="2:8" x14ac:dyDescent="0.3">
      <c r="B11" s="2" t="s">
        <v>69</v>
      </c>
      <c r="C11" s="2">
        <v>8</v>
      </c>
      <c r="D11" s="2">
        <v>6</v>
      </c>
      <c r="E11" s="2">
        <v>11</v>
      </c>
      <c r="F11" s="2">
        <v>8</v>
      </c>
      <c r="G11" s="2">
        <v>12</v>
      </c>
      <c r="H11" s="2">
        <v>11</v>
      </c>
    </row>
    <row r="12" spans="2:8" x14ac:dyDescent="0.3">
      <c r="B12" s="2" t="s">
        <v>70</v>
      </c>
      <c r="C12" s="2">
        <v>10</v>
      </c>
      <c r="D12" s="2">
        <v>7</v>
      </c>
      <c r="E12" s="2">
        <v>11</v>
      </c>
      <c r="F12" s="2">
        <v>8</v>
      </c>
      <c r="G12" s="2">
        <v>9</v>
      </c>
      <c r="H12" s="2">
        <v>8</v>
      </c>
    </row>
    <row r="13" spans="2:8" x14ac:dyDescent="0.3">
      <c r="B13" s="2" t="s">
        <v>71</v>
      </c>
      <c r="C13" s="2">
        <v>8</v>
      </c>
      <c r="D13" s="2">
        <v>6</v>
      </c>
      <c r="E13" s="2">
        <v>6</v>
      </c>
      <c r="F13" s="2">
        <v>8</v>
      </c>
      <c r="G13" s="2">
        <v>6</v>
      </c>
      <c r="H13" s="2">
        <v>11</v>
      </c>
    </row>
    <row r="14" spans="2:8" x14ac:dyDescent="0.3">
      <c r="C14" s="2">
        <v>3</v>
      </c>
      <c r="D14" s="2">
        <v>2</v>
      </c>
      <c r="E14" s="2">
        <v>7</v>
      </c>
      <c r="F14" s="2">
        <v>5</v>
      </c>
    </row>
    <row r="15" spans="2:8" x14ac:dyDescent="0.3">
      <c r="C15" s="11" t="s">
        <v>0</v>
      </c>
    </row>
    <row r="16" spans="2:8" x14ac:dyDescent="0.3">
      <c r="B16" s="12" t="s">
        <v>72</v>
      </c>
      <c r="C16" s="12" t="s">
        <v>58</v>
      </c>
      <c r="D16" s="12" t="s">
        <v>57</v>
      </c>
      <c r="E16" s="12" t="s">
        <v>62</v>
      </c>
      <c r="F16" s="12" t="s">
        <v>60</v>
      </c>
      <c r="G16" s="12"/>
      <c r="H16" s="12"/>
    </row>
    <row r="17" spans="2:6" x14ac:dyDescent="0.3">
      <c r="B17" s="12" t="s">
        <v>69</v>
      </c>
      <c r="C17" s="2">
        <f>INDEX($B$4:$H$13,MATCH($B$17,$B$4:$B$13,0),MATCH(C$16,$B$4:$H$4,0))</f>
        <v>6</v>
      </c>
      <c r="D17" s="2">
        <f t="shared" ref="D17:F17" si="0">INDEX($B$4:$H$13,MATCH($B$17,$B$4:$B$13,0),MATCH(D$16,$B$4:$H$4,0))</f>
        <v>8</v>
      </c>
      <c r="E17" s="2">
        <f t="shared" si="0"/>
        <v>11</v>
      </c>
      <c r="F17" s="2">
        <f t="shared" si="0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2:I84"/>
  <sheetViews>
    <sheetView topLeftCell="B1" zoomScale="130" zoomScaleNormal="130" workbookViewId="0">
      <selection activeCell="I7" sqref="I7"/>
    </sheetView>
  </sheetViews>
  <sheetFormatPr defaultRowHeight="14" x14ac:dyDescent="0.3"/>
  <cols>
    <col min="1" max="1" width="10.3984375" bestFit="1" customWidth="1"/>
  </cols>
  <sheetData>
    <row r="2" spans="1:9" x14ac:dyDescent="0.3">
      <c r="A2" s="4"/>
      <c r="B2" s="4"/>
      <c r="C2" s="4"/>
      <c r="D2" s="5" t="s">
        <v>1</v>
      </c>
      <c r="E2" s="4"/>
      <c r="F2" s="4"/>
    </row>
    <row r="3" spans="1:9" x14ac:dyDescent="0.3">
      <c r="A3" s="4"/>
      <c r="B3" s="4"/>
      <c r="C3" s="4" t="s">
        <v>2</v>
      </c>
      <c r="D3" s="4" t="s">
        <v>3</v>
      </c>
      <c r="E3" s="4" t="s">
        <v>4</v>
      </c>
      <c r="F3" s="4" t="s">
        <v>5</v>
      </c>
    </row>
    <row r="4" spans="1:9" x14ac:dyDescent="0.3">
      <c r="A4" s="4" t="s">
        <v>6</v>
      </c>
      <c r="B4" s="4" t="s">
        <v>7</v>
      </c>
      <c r="C4" s="4">
        <v>1</v>
      </c>
      <c r="D4" s="4">
        <v>2</v>
      </c>
      <c r="E4" s="4">
        <v>3</v>
      </c>
      <c r="F4" s="4">
        <v>4</v>
      </c>
      <c r="H4" t="s">
        <v>7</v>
      </c>
      <c r="I4" s="6">
        <v>59</v>
      </c>
    </row>
    <row r="5" spans="1:9" x14ac:dyDescent="0.3">
      <c r="A5" s="4">
        <v>4</v>
      </c>
      <c r="B5" s="4">
        <v>1</v>
      </c>
      <c r="C5" s="4">
        <v>9</v>
      </c>
      <c r="D5" s="4">
        <v>8</v>
      </c>
      <c r="E5" s="4">
        <v>6</v>
      </c>
      <c r="F5" s="4">
        <v>8</v>
      </c>
      <c r="H5" t="s">
        <v>8</v>
      </c>
      <c r="I5">
        <f>INDEX(A5:A84,MATCH(I4,B5:B84,0))</f>
        <v>3</v>
      </c>
    </row>
    <row r="6" spans="1:9" x14ac:dyDescent="0.3">
      <c r="A6" s="4">
        <v>1</v>
      </c>
      <c r="B6" s="4">
        <v>2</v>
      </c>
      <c r="C6" s="4">
        <v>10</v>
      </c>
      <c r="D6" s="4">
        <v>0</v>
      </c>
      <c r="E6" s="4">
        <v>5</v>
      </c>
      <c r="F6" s="4">
        <v>6</v>
      </c>
      <c r="H6" t="s">
        <v>9</v>
      </c>
      <c r="I6">
        <f>VLOOKUP(I4,B5:F84,MATCH(I5,B4:F4,0),0)</f>
        <v>8</v>
      </c>
    </row>
    <row r="7" spans="1:9" x14ac:dyDescent="0.3">
      <c r="A7" s="4">
        <v>3</v>
      </c>
      <c r="B7" s="4">
        <v>3</v>
      </c>
      <c r="C7" s="4">
        <v>5</v>
      </c>
      <c r="D7" s="4">
        <v>8</v>
      </c>
      <c r="E7" s="4">
        <v>10</v>
      </c>
      <c r="F7" s="4">
        <v>5</v>
      </c>
    </row>
    <row r="8" spans="1:9" x14ac:dyDescent="0.3">
      <c r="A8" s="4">
        <v>1</v>
      </c>
      <c r="B8" s="4">
        <v>4</v>
      </c>
      <c r="C8" s="4">
        <v>4</v>
      </c>
      <c r="D8" s="4">
        <v>0</v>
      </c>
      <c r="E8" s="4">
        <v>5</v>
      </c>
      <c r="F8" s="4">
        <v>2</v>
      </c>
    </row>
    <row r="9" spans="1:9" x14ac:dyDescent="0.3">
      <c r="A9" s="4">
        <v>2</v>
      </c>
      <c r="B9" s="4">
        <v>5</v>
      </c>
      <c r="C9" s="4">
        <v>9</v>
      </c>
      <c r="D9" s="4">
        <v>10</v>
      </c>
      <c r="E9" s="4">
        <v>4</v>
      </c>
      <c r="F9" s="4">
        <v>5</v>
      </c>
    </row>
    <row r="10" spans="1:9" x14ac:dyDescent="0.3">
      <c r="A10" s="4">
        <v>3</v>
      </c>
      <c r="B10" s="4">
        <v>6</v>
      </c>
      <c r="C10" s="4">
        <v>5</v>
      </c>
      <c r="D10" s="4">
        <v>2</v>
      </c>
      <c r="E10" s="4">
        <v>7</v>
      </c>
      <c r="F10" s="4">
        <v>3</v>
      </c>
    </row>
    <row r="11" spans="1:9" x14ac:dyDescent="0.3">
      <c r="A11" s="4">
        <v>1</v>
      </c>
      <c r="B11" s="4">
        <v>7</v>
      </c>
      <c r="C11" s="4">
        <v>8</v>
      </c>
      <c r="D11" s="4">
        <v>3</v>
      </c>
      <c r="E11" s="4">
        <v>1</v>
      </c>
      <c r="F11" s="4">
        <v>2</v>
      </c>
    </row>
    <row r="12" spans="1:9" x14ac:dyDescent="0.3">
      <c r="A12" s="4">
        <v>3</v>
      </c>
      <c r="B12" s="4">
        <v>8</v>
      </c>
      <c r="C12" s="4">
        <v>2</v>
      </c>
      <c r="D12" s="4">
        <v>2</v>
      </c>
      <c r="E12" s="4">
        <v>9</v>
      </c>
      <c r="F12" s="4">
        <v>2</v>
      </c>
    </row>
    <row r="13" spans="1:9" x14ac:dyDescent="0.3">
      <c r="A13" s="4">
        <v>1</v>
      </c>
      <c r="B13" s="4">
        <v>9</v>
      </c>
      <c r="C13" s="4">
        <v>8</v>
      </c>
      <c r="D13" s="4">
        <v>7</v>
      </c>
      <c r="E13" s="4">
        <v>6</v>
      </c>
      <c r="F13" s="4">
        <v>3</v>
      </c>
    </row>
    <row r="14" spans="1:9" x14ac:dyDescent="0.3">
      <c r="A14" s="4">
        <v>4</v>
      </c>
      <c r="B14" s="4">
        <v>10</v>
      </c>
      <c r="C14" s="4">
        <v>7</v>
      </c>
      <c r="D14" s="4">
        <v>0</v>
      </c>
      <c r="E14" s="4">
        <v>1</v>
      </c>
      <c r="F14" s="4">
        <v>8</v>
      </c>
    </row>
    <row r="15" spans="1:9" x14ac:dyDescent="0.3">
      <c r="A15" s="4">
        <v>3</v>
      </c>
      <c r="B15" s="4">
        <v>11</v>
      </c>
      <c r="C15" s="4">
        <v>8</v>
      </c>
      <c r="D15" s="4">
        <v>1</v>
      </c>
      <c r="E15" s="4">
        <v>6</v>
      </c>
      <c r="F15" s="4">
        <v>6</v>
      </c>
    </row>
    <row r="16" spans="1:9" x14ac:dyDescent="0.3">
      <c r="A16" s="4">
        <v>2</v>
      </c>
      <c r="B16" s="4">
        <v>12</v>
      </c>
      <c r="C16" s="4">
        <v>0</v>
      </c>
      <c r="D16" s="4">
        <v>7</v>
      </c>
      <c r="E16" s="4">
        <v>1</v>
      </c>
      <c r="F16" s="4">
        <v>2</v>
      </c>
    </row>
    <row r="17" spans="1:6" x14ac:dyDescent="0.3">
      <c r="A17" s="4">
        <v>1</v>
      </c>
      <c r="B17" s="4">
        <v>13</v>
      </c>
      <c r="C17" s="4">
        <v>9</v>
      </c>
      <c r="D17" s="4">
        <v>0</v>
      </c>
      <c r="E17" s="4">
        <v>5</v>
      </c>
      <c r="F17" s="4">
        <v>4</v>
      </c>
    </row>
    <row r="18" spans="1:6" x14ac:dyDescent="0.3">
      <c r="A18" s="4">
        <v>4</v>
      </c>
      <c r="B18" s="4">
        <v>14</v>
      </c>
      <c r="C18" s="4">
        <v>9</v>
      </c>
      <c r="D18" s="4">
        <v>2</v>
      </c>
      <c r="E18" s="4">
        <v>2</v>
      </c>
      <c r="F18" s="4">
        <v>7</v>
      </c>
    </row>
    <row r="19" spans="1:6" x14ac:dyDescent="0.3">
      <c r="A19" s="4">
        <v>3</v>
      </c>
      <c r="B19" s="4">
        <v>15</v>
      </c>
      <c r="C19" s="4">
        <v>1</v>
      </c>
      <c r="D19" s="4">
        <v>3</v>
      </c>
      <c r="E19" s="4">
        <v>8</v>
      </c>
      <c r="F19" s="4">
        <v>4</v>
      </c>
    </row>
    <row r="20" spans="1:6" x14ac:dyDescent="0.3">
      <c r="A20" s="4">
        <v>1</v>
      </c>
      <c r="B20" s="4">
        <v>16</v>
      </c>
      <c r="C20" s="4">
        <v>9</v>
      </c>
      <c r="D20" s="4">
        <v>6</v>
      </c>
      <c r="E20" s="4">
        <v>4</v>
      </c>
      <c r="F20" s="4">
        <v>5</v>
      </c>
    </row>
    <row r="21" spans="1:6" x14ac:dyDescent="0.3">
      <c r="A21" s="4">
        <v>1</v>
      </c>
      <c r="B21" s="4">
        <v>17</v>
      </c>
      <c r="C21" s="4">
        <v>8</v>
      </c>
      <c r="D21" s="4">
        <v>0</v>
      </c>
      <c r="E21" s="4">
        <v>5</v>
      </c>
      <c r="F21" s="4">
        <v>0</v>
      </c>
    </row>
    <row r="22" spans="1:6" x14ac:dyDescent="0.3">
      <c r="A22" s="4">
        <v>2</v>
      </c>
      <c r="B22" s="4">
        <v>18</v>
      </c>
      <c r="C22" s="4">
        <v>6</v>
      </c>
      <c r="D22" s="4">
        <v>7</v>
      </c>
      <c r="E22" s="4">
        <v>6</v>
      </c>
      <c r="F22" s="4">
        <v>3</v>
      </c>
    </row>
    <row r="23" spans="1:6" x14ac:dyDescent="0.3">
      <c r="A23" s="4">
        <v>3</v>
      </c>
      <c r="B23" s="4">
        <v>19</v>
      </c>
      <c r="C23" s="4">
        <v>3</v>
      </c>
      <c r="D23" s="4">
        <v>4</v>
      </c>
      <c r="E23" s="4">
        <v>5</v>
      </c>
      <c r="F23" s="4">
        <v>4</v>
      </c>
    </row>
    <row r="24" spans="1:6" x14ac:dyDescent="0.3">
      <c r="A24" s="4">
        <v>2</v>
      </c>
      <c r="B24" s="4">
        <v>20</v>
      </c>
      <c r="C24" s="4">
        <v>3</v>
      </c>
      <c r="D24" s="4">
        <v>9</v>
      </c>
      <c r="E24" s="4">
        <v>4</v>
      </c>
      <c r="F24" s="4">
        <v>4</v>
      </c>
    </row>
    <row r="25" spans="1:6" x14ac:dyDescent="0.3">
      <c r="A25" s="4">
        <v>3</v>
      </c>
      <c r="B25" s="4">
        <v>21</v>
      </c>
      <c r="C25" s="4">
        <v>1</v>
      </c>
      <c r="D25" s="4">
        <v>6</v>
      </c>
      <c r="E25" s="4">
        <v>9</v>
      </c>
      <c r="F25" s="4">
        <v>1</v>
      </c>
    </row>
    <row r="26" spans="1:6" x14ac:dyDescent="0.3">
      <c r="A26" s="4">
        <v>4</v>
      </c>
      <c r="B26" s="4">
        <v>22</v>
      </c>
      <c r="C26" s="4">
        <v>5</v>
      </c>
      <c r="D26" s="4">
        <v>1</v>
      </c>
      <c r="E26" s="4">
        <v>3</v>
      </c>
      <c r="F26" s="4">
        <v>7</v>
      </c>
    </row>
    <row r="27" spans="1:6" x14ac:dyDescent="0.3">
      <c r="A27" s="4">
        <v>3</v>
      </c>
      <c r="B27" s="4">
        <v>23</v>
      </c>
      <c r="C27" s="4">
        <v>8</v>
      </c>
      <c r="D27" s="4">
        <v>7</v>
      </c>
      <c r="E27" s="4">
        <v>10</v>
      </c>
      <c r="F27" s="4">
        <v>2</v>
      </c>
    </row>
    <row r="28" spans="1:6" x14ac:dyDescent="0.3">
      <c r="A28" s="4">
        <v>3</v>
      </c>
      <c r="B28" s="4">
        <v>24</v>
      </c>
      <c r="C28" s="4">
        <v>3</v>
      </c>
      <c r="D28" s="4">
        <v>6</v>
      </c>
      <c r="E28" s="4">
        <v>4</v>
      </c>
      <c r="F28" s="4">
        <v>4</v>
      </c>
    </row>
    <row r="29" spans="1:6" x14ac:dyDescent="0.3">
      <c r="A29" s="4">
        <v>1</v>
      </c>
      <c r="B29" s="4">
        <v>25</v>
      </c>
      <c r="C29" s="4">
        <v>7</v>
      </c>
      <c r="D29" s="4">
        <v>1</v>
      </c>
      <c r="E29" s="4">
        <v>1</v>
      </c>
      <c r="F29" s="4">
        <v>0</v>
      </c>
    </row>
    <row r="30" spans="1:6" x14ac:dyDescent="0.3">
      <c r="A30" s="4">
        <v>3</v>
      </c>
      <c r="B30" s="4">
        <v>26</v>
      </c>
      <c r="C30" s="4">
        <v>0</v>
      </c>
      <c r="D30" s="4">
        <v>9</v>
      </c>
      <c r="E30" s="4">
        <v>8</v>
      </c>
      <c r="F30" s="4">
        <v>1</v>
      </c>
    </row>
    <row r="31" spans="1:6" x14ac:dyDescent="0.3">
      <c r="A31" s="4">
        <v>2</v>
      </c>
      <c r="B31" s="4">
        <v>27</v>
      </c>
      <c r="C31" s="4">
        <v>3</v>
      </c>
      <c r="D31" s="4">
        <v>9</v>
      </c>
      <c r="E31" s="4">
        <v>1</v>
      </c>
      <c r="F31" s="4">
        <v>5</v>
      </c>
    </row>
    <row r="32" spans="1:6" x14ac:dyDescent="0.3">
      <c r="A32" s="4">
        <v>2</v>
      </c>
      <c r="B32" s="4">
        <v>28</v>
      </c>
      <c r="C32" s="4">
        <v>2</v>
      </c>
      <c r="D32" s="4">
        <v>4</v>
      </c>
      <c r="E32" s="4">
        <v>0</v>
      </c>
      <c r="F32" s="4">
        <v>1</v>
      </c>
    </row>
    <row r="33" spans="1:6" x14ac:dyDescent="0.3">
      <c r="A33" s="4">
        <v>2</v>
      </c>
      <c r="B33" s="4">
        <v>29</v>
      </c>
      <c r="C33" s="4">
        <v>1</v>
      </c>
      <c r="D33" s="4">
        <v>6</v>
      </c>
      <c r="E33" s="4">
        <v>7</v>
      </c>
      <c r="F33" s="4">
        <v>3</v>
      </c>
    </row>
    <row r="34" spans="1:6" x14ac:dyDescent="0.3">
      <c r="A34" s="4">
        <v>2</v>
      </c>
      <c r="B34" s="4">
        <v>30</v>
      </c>
      <c r="C34" s="4">
        <v>2</v>
      </c>
      <c r="D34" s="4">
        <v>3</v>
      </c>
      <c r="E34" s="4">
        <v>3</v>
      </c>
      <c r="F34" s="4">
        <v>0</v>
      </c>
    </row>
    <row r="35" spans="1:6" x14ac:dyDescent="0.3">
      <c r="A35" s="4">
        <v>4</v>
      </c>
      <c r="B35" s="4">
        <v>31</v>
      </c>
      <c r="C35" s="4">
        <v>3</v>
      </c>
      <c r="D35" s="4">
        <v>5</v>
      </c>
      <c r="E35" s="4">
        <v>4</v>
      </c>
      <c r="F35" s="4">
        <v>8</v>
      </c>
    </row>
    <row r="36" spans="1:6" x14ac:dyDescent="0.3">
      <c r="A36" s="4">
        <v>4</v>
      </c>
      <c r="B36" s="4">
        <v>32</v>
      </c>
      <c r="C36" s="4">
        <v>1</v>
      </c>
      <c r="D36" s="4">
        <v>1</v>
      </c>
      <c r="E36" s="4">
        <v>3</v>
      </c>
      <c r="F36" s="4">
        <v>7</v>
      </c>
    </row>
    <row r="37" spans="1:6" x14ac:dyDescent="0.3">
      <c r="A37" s="4">
        <v>4</v>
      </c>
      <c r="B37" s="4">
        <v>33</v>
      </c>
      <c r="C37" s="4">
        <v>5</v>
      </c>
      <c r="D37" s="4">
        <v>1</v>
      </c>
      <c r="E37" s="4">
        <v>2</v>
      </c>
      <c r="F37" s="4">
        <v>6</v>
      </c>
    </row>
    <row r="38" spans="1:6" x14ac:dyDescent="0.3">
      <c r="A38" s="4">
        <v>1</v>
      </c>
      <c r="B38" s="4">
        <v>34</v>
      </c>
      <c r="C38" s="4">
        <v>8</v>
      </c>
      <c r="D38" s="4">
        <v>2</v>
      </c>
      <c r="E38" s="4">
        <v>3</v>
      </c>
      <c r="F38" s="4">
        <v>3</v>
      </c>
    </row>
    <row r="39" spans="1:6" x14ac:dyDescent="0.3">
      <c r="A39" s="4">
        <v>4</v>
      </c>
      <c r="B39" s="4">
        <v>35</v>
      </c>
      <c r="C39" s="4">
        <v>1</v>
      </c>
      <c r="D39" s="4">
        <v>8</v>
      </c>
      <c r="E39" s="4">
        <v>6</v>
      </c>
      <c r="F39" s="4">
        <v>9</v>
      </c>
    </row>
    <row r="40" spans="1:6" x14ac:dyDescent="0.3">
      <c r="A40" s="4">
        <v>2</v>
      </c>
      <c r="B40" s="4">
        <v>36</v>
      </c>
      <c r="C40" s="4">
        <v>1</v>
      </c>
      <c r="D40" s="4">
        <v>9</v>
      </c>
      <c r="E40" s="4">
        <v>1</v>
      </c>
      <c r="F40" s="4">
        <v>6</v>
      </c>
    </row>
    <row r="41" spans="1:6" x14ac:dyDescent="0.3">
      <c r="A41" s="4">
        <v>4</v>
      </c>
      <c r="B41" s="4">
        <v>37</v>
      </c>
      <c r="C41" s="4">
        <v>6</v>
      </c>
      <c r="D41" s="4">
        <v>1</v>
      </c>
      <c r="E41" s="4">
        <v>8</v>
      </c>
      <c r="F41" s="4">
        <v>10</v>
      </c>
    </row>
    <row r="42" spans="1:6" x14ac:dyDescent="0.3">
      <c r="A42" s="4">
        <v>4</v>
      </c>
      <c r="B42" s="4">
        <v>38</v>
      </c>
      <c r="C42" s="4">
        <v>6</v>
      </c>
      <c r="D42" s="4">
        <v>1</v>
      </c>
      <c r="E42" s="4">
        <v>7</v>
      </c>
      <c r="F42" s="4">
        <v>9</v>
      </c>
    </row>
    <row r="43" spans="1:6" x14ac:dyDescent="0.3">
      <c r="A43" s="4">
        <v>4</v>
      </c>
      <c r="B43" s="4">
        <v>39</v>
      </c>
      <c r="C43" s="4">
        <v>1</v>
      </c>
      <c r="D43" s="4">
        <v>2</v>
      </c>
      <c r="E43" s="4">
        <v>6</v>
      </c>
      <c r="F43" s="4">
        <v>6</v>
      </c>
    </row>
    <row r="44" spans="1:6" x14ac:dyDescent="0.3">
      <c r="A44" s="4">
        <v>1</v>
      </c>
      <c r="B44" s="4">
        <v>40</v>
      </c>
      <c r="C44" s="4">
        <v>2</v>
      </c>
      <c r="D44" s="4">
        <v>1</v>
      </c>
      <c r="E44" s="4">
        <v>3</v>
      </c>
      <c r="F44" s="4">
        <v>5</v>
      </c>
    </row>
    <row r="45" spans="1:6" x14ac:dyDescent="0.3">
      <c r="A45" s="4">
        <v>2</v>
      </c>
      <c r="B45" s="4">
        <v>41</v>
      </c>
      <c r="C45" s="4">
        <v>2</v>
      </c>
      <c r="D45" s="4">
        <v>7</v>
      </c>
      <c r="E45" s="4">
        <v>0</v>
      </c>
      <c r="F45" s="4">
        <v>5</v>
      </c>
    </row>
    <row r="46" spans="1:6" x14ac:dyDescent="0.3">
      <c r="A46" s="4">
        <v>1</v>
      </c>
      <c r="B46" s="4">
        <v>42</v>
      </c>
      <c r="C46" s="4">
        <v>6</v>
      </c>
      <c r="D46" s="4">
        <v>6</v>
      </c>
      <c r="E46" s="4">
        <v>4</v>
      </c>
      <c r="F46" s="4">
        <v>8</v>
      </c>
    </row>
    <row r="47" spans="1:6" x14ac:dyDescent="0.3">
      <c r="A47" s="4">
        <v>3</v>
      </c>
      <c r="B47" s="4">
        <v>43</v>
      </c>
      <c r="C47" s="4">
        <v>0</v>
      </c>
      <c r="D47" s="4">
        <v>2</v>
      </c>
      <c r="E47" s="4">
        <v>9</v>
      </c>
      <c r="F47" s="4">
        <v>5</v>
      </c>
    </row>
    <row r="48" spans="1:6" x14ac:dyDescent="0.3">
      <c r="A48" s="4">
        <v>1</v>
      </c>
      <c r="B48" s="4">
        <v>44</v>
      </c>
      <c r="C48" s="4">
        <v>7</v>
      </c>
      <c r="D48" s="4">
        <v>7</v>
      </c>
      <c r="E48" s="4">
        <v>4</v>
      </c>
      <c r="F48" s="4">
        <v>2</v>
      </c>
    </row>
    <row r="49" spans="1:6" x14ac:dyDescent="0.3">
      <c r="A49" s="4">
        <v>1</v>
      </c>
      <c r="B49" s="4">
        <v>45</v>
      </c>
      <c r="C49" s="4">
        <v>10</v>
      </c>
      <c r="D49" s="4">
        <v>2</v>
      </c>
      <c r="E49" s="4">
        <v>0</v>
      </c>
      <c r="F49" s="4">
        <v>0</v>
      </c>
    </row>
    <row r="50" spans="1:6" x14ac:dyDescent="0.3">
      <c r="A50" s="4">
        <v>3</v>
      </c>
      <c r="B50" s="4">
        <v>46</v>
      </c>
      <c r="C50" s="4">
        <v>1</v>
      </c>
      <c r="D50" s="4">
        <v>9</v>
      </c>
      <c r="E50" s="4">
        <v>9</v>
      </c>
      <c r="F50" s="4">
        <v>8</v>
      </c>
    </row>
    <row r="51" spans="1:6" x14ac:dyDescent="0.3">
      <c r="A51" s="4">
        <v>2</v>
      </c>
      <c r="B51" s="4">
        <v>47</v>
      </c>
      <c r="C51" s="4">
        <v>3</v>
      </c>
      <c r="D51" s="4">
        <v>6</v>
      </c>
      <c r="E51" s="4">
        <v>5</v>
      </c>
      <c r="F51" s="4">
        <v>0</v>
      </c>
    </row>
    <row r="52" spans="1:6" x14ac:dyDescent="0.3">
      <c r="A52" s="4">
        <v>4</v>
      </c>
      <c r="B52" s="4">
        <v>48</v>
      </c>
      <c r="C52" s="4">
        <v>2</v>
      </c>
      <c r="D52" s="4">
        <v>7</v>
      </c>
      <c r="E52" s="4">
        <v>2</v>
      </c>
      <c r="F52" s="4">
        <v>9</v>
      </c>
    </row>
    <row r="53" spans="1:6" x14ac:dyDescent="0.3">
      <c r="A53" s="4">
        <v>4</v>
      </c>
      <c r="B53" s="4">
        <v>49</v>
      </c>
      <c r="C53" s="4">
        <v>7</v>
      </c>
      <c r="D53" s="4">
        <v>9</v>
      </c>
      <c r="E53" s="4">
        <v>3</v>
      </c>
      <c r="F53" s="4">
        <v>9</v>
      </c>
    </row>
    <row r="54" spans="1:6" x14ac:dyDescent="0.3">
      <c r="A54" s="4">
        <v>2</v>
      </c>
      <c r="B54" s="4">
        <v>50</v>
      </c>
      <c r="C54" s="4">
        <v>0</v>
      </c>
      <c r="D54" s="4">
        <v>10</v>
      </c>
      <c r="E54" s="4">
        <v>1</v>
      </c>
      <c r="F54" s="4">
        <v>3</v>
      </c>
    </row>
    <row r="55" spans="1:6" x14ac:dyDescent="0.3">
      <c r="A55" s="4">
        <v>2</v>
      </c>
      <c r="B55" s="4">
        <v>51</v>
      </c>
      <c r="C55" s="4">
        <v>8</v>
      </c>
      <c r="D55" s="4">
        <v>10</v>
      </c>
      <c r="E55" s="4">
        <v>5</v>
      </c>
      <c r="F55" s="4">
        <v>7</v>
      </c>
    </row>
    <row r="56" spans="1:6" x14ac:dyDescent="0.3">
      <c r="A56" s="4">
        <v>3</v>
      </c>
      <c r="B56" s="4">
        <v>52</v>
      </c>
      <c r="C56" s="4">
        <v>8</v>
      </c>
      <c r="D56" s="4">
        <v>2</v>
      </c>
      <c r="E56" s="4">
        <v>8</v>
      </c>
      <c r="F56" s="4">
        <v>3</v>
      </c>
    </row>
    <row r="57" spans="1:6" x14ac:dyDescent="0.3">
      <c r="A57" s="4">
        <v>4</v>
      </c>
      <c r="B57" s="4">
        <v>53</v>
      </c>
      <c r="C57" s="4">
        <v>2</v>
      </c>
      <c r="D57" s="4">
        <v>2</v>
      </c>
      <c r="E57" s="4">
        <v>5</v>
      </c>
      <c r="F57" s="4">
        <v>5</v>
      </c>
    </row>
    <row r="58" spans="1:6" x14ac:dyDescent="0.3">
      <c r="A58" s="4">
        <v>3</v>
      </c>
      <c r="B58" s="4">
        <v>54</v>
      </c>
      <c r="C58" s="4">
        <v>8</v>
      </c>
      <c r="D58" s="4">
        <v>1</v>
      </c>
      <c r="E58" s="4">
        <v>6</v>
      </c>
      <c r="F58" s="4">
        <v>9</v>
      </c>
    </row>
    <row r="59" spans="1:6" x14ac:dyDescent="0.3">
      <c r="A59" s="4">
        <v>4</v>
      </c>
      <c r="B59" s="4">
        <v>55</v>
      </c>
      <c r="C59" s="4">
        <v>2</v>
      </c>
      <c r="D59" s="4">
        <v>9</v>
      </c>
      <c r="E59" s="4">
        <v>8</v>
      </c>
      <c r="F59" s="4">
        <v>6</v>
      </c>
    </row>
    <row r="60" spans="1:6" x14ac:dyDescent="0.3">
      <c r="A60" s="4">
        <v>3</v>
      </c>
      <c r="B60" s="4">
        <v>56</v>
      </c>
      <c r="C60" s="4">
        <v>3</v>
      </c>
      <c r="D60" s="4">
        <v>8</v>
      </c>
      <c r="E60" s="4">
        <v>5</v>
      </c>
      <c r="F60" s="4">
        <v>0</v>
      </c>
    </row>
    <row r="61" spans="1:6" x14ac:dyDescent="0.3">
      <c r="A61" s="4">
        <v>3</v>
      </c>
      <c r="B61" s="4">
        <v>57</v>
      </c>
      <c r="C61" s="4">
        <v>5</v>
      </c>
      <c r="D61" s="4">
        <v>2</v>
      </c>
      <c r="E61" s="4">
        <v>3</v>
      </c>
      <c r="F61" s="4">
        <v>2</v>
      </c>
    </row>
    <row r="62" spans="1:6" x14ac:dyDescent="0.3">
      <c r="A62" s="4">
        <v>3</v>
      </c>
      <c r="B62" s="4">
        <v>58</v>
      </c>
      <c r="C62" s="4">
        <v>0</v>
      </c>
      <c r="D62" s="4">
        <v>3</v>
      </c>
      <c r="E62" s="4">
        <v>6</v>
      </c>
      <c r="F62" s="4">
        <v>2</v>
      </c>
    </row>
    <row r="63" spans="1:6" x14ac:dyDescent="0.3">
      <c r="A63" s="4">
        <v>3</v>
      </c>
      <c r="B63" s="4">
        <v>59</v>
      </c>
      <c r="C63" s="4">
        <v>3</v>
      </c>
      <c r="D63" s="4">
        <v>5</v>
      </c>
      <c r="E63" s="4">
        <v>8</v>
      </c>
      <c r="F63" s="4">
        <v>9</v>
      </c>
    </row>
    <row r="64" spans="1:6" x14ac:dyDescent="0.3">
      <c r="A64" s="4">
        <v>3</v>
      </c>
      <c r="B64" s="4">
        <v>60</v>
      </c>
      <c r="C64" s="4">
        <v>4</v>
      </c>
      <c r="D64" s="4">
        <v>5</v>
      </c>
      <c r="E64" s="4">
        <v>5</v>
      </c>
      <c r="F64" s="4">
        <v>1</v>
      </c>
    </row>
    <row r="65" spans="1:6" x14ac:dyDescent="0.3">
      <c r="A65" s="4">
        <v>1</v>
      </c>
      <c r="B65" s="4">
        <v>61</v>
      </c>
      <c r="C65" s="4">
        <v>5</v>
      </c>
      <c r="D65" s="4">
        <v>3</v>
      </c>
      <c r="E65" s="4">
        <v>1</v>
      </c>
      <c r="F65" s="4">
        <v>5</v>
      </c>
    </row>
    <row r="66" spans="1:6" x14ac:dyDescent="0.3">
      <c r="A66" s="4">
        <v>4</v>
      </c>
      <c r="B66" s="4">
        <v>62</v>
      </c>
      <c r="C66" s="4">
        <v>0</v>
      </c>
      <c r="D66" s="4">
        <v>9</v>
      </c>
      <c r="E66" s="4">
        <v>2</v>
      </c>
      <c r="F66" s="4">
        <v>9</v>
      </c>
    </row>
    <row r="67" spans="1:6" x14ac:dyDescent="0.3">
      <c r="A67" s="4">
        <v>3</v>
      </c>
      <c r="B67" s="4">
        <v>63</v>
      </c>
      <c r="C67" s="4">
        <v>1</v>
      </c>
      <c r="D67" s="4">
        <v>3</v>
      </c>
      <c r="E67" s="4">
        <v>4</v>
      </c>
      <c r="F67" s="4">
        <v>3</v>
      </c>
    </row>
    <row r="68" spans="1:6" x14ac:dyDescent="0.3">
      <c r="A68" s="4">
        <v>2</v>
      </c>
      <c r="B68" s="4">
        <v>64</v>
      </c>
      <c r="C68" s="4">
        <v>4</v>
      </c>
      <c r="D68" s="4">
        <v>9</v>
      </c>
      <c r="E68" s="4">
        <v>6</v>
      </c>
      <c r="F68" s="4">
        <v>0</v>
      </c>
    </row>
    <row r="69" spans="1:6" x14ac:dyDescent="0.3">
      <c r="A69" s="4">
        <v>4</v>
      </c>
      <c r="B69" s="4">
        <v>65</v>
      </c>
      <c r="C69" s="4">
        <v>4</v>
      </c>
      <c r="D69" s="4">
        <v>3</v>
      </c>
      <c r="E69" s="4">
        <v>2</v>
      </c>
      <c r="F69" s="4">
        <v>9</v>
      </c>
    </row>
    <row r="70" spans="1:6" x14ac:dyDescent="0.3">
      <c r="A70" s="4">
        <v>1</v>
      </c>
      <c r="B70" s="4">
        <v>66</v>
      </c>
      <c r="C70" s="4">
        <v>9</v>
      </c>
      <c r="D70" s="4">
        <v>8</v>
      </c>
      <c r="E70" s="4">
        <v>1</v>
      </c>
      <c r="F70" s="4">
        <v>7</v>
      </c>
    </row>
    <row r="71" spans="1:6" x14ac:dyDescent="0.3">
      <c r="A71" s="4">
        <v>4</v>
      </c>
      <c r="B71" s="4">
        <v>67</v>
      </c>
      <c r="C71" s="4">
        <v>7</v>
      </c>
      <c r="D71" s="4">
        <v>6</v>
      </c>
      <c r="E71" s="4">
        <v>2</v>
      </c>
      <c r="F71" s="4">
        <v>5</v>
      </c>
    </row>
    <row r="72" spans="1:6" x14ac:dyDescent="0.3">
      <c r="A72" s="4">
        <v>4</v>
      </c>
      <c r="B72" s="4">
        <v>68</v>
      </c>
      <c r="C72" s="4">
        <v>4</v>
      </c>
      <c r="D72" s="4">
        <v>3</v>
      </c>
      <c r="E72" s="4">
        <v>1</v>
      </c>
      <c r="F72" s="4">
        <v>7</v>
      </c>
    </row>
    <row r="73" spans="1:6" x14ac:dyDescent="0.3">
      <c r="A73" s="4">
        <v>3</v>
      </c>
      <c r="B73" s="4">
        <v>69</v>
      </c>
      <c r="C73" s="4">
        <v>4</v>
      </c>
      <c r="D73" s="4">
        <v>4</v>
      </c>
      <c r="E73" s="4">
        <v>7</v>
      </c>
      <c r="F73" s="4">
        <v>2</v>
      </c>
    </row>
    <row r="74" spans="1:6" x14ac:dyDescent="0.3">
      <c r="A74" s="4">
        <v>1</v>
      </c>
      <c r="B74" s="4">
        <v>70</v>
      </c>
      <c r="C74" s="4">
        <v>9</v>
      </c>
      <c r="D74" s="4">
        <v>0</v>
      </c>
      <c r="E74" s="4">
        <v>3</v>
      </c>
      <c r="F74" s="4">
        <v>4</v>
      </c>
    </row>
    <row r="75" spans="1:6" x14ac:dyDescent="0.3">
      <c r="A75" s="4">
        <v>1</v>
      </c>
      <c r="B75" s="4">
        <v>71</v>
      </c>
      <c r="C75" s="4">
        <v>3</v>
      </c>
      <c r="D75" s="4">
        <v>4</v>
      </c>
      <c r="E75" s="4">
        <v>2</v>
      </c>
      <c r="F75" s="4">
        <v>2</v>
      </c>
    </row>
    <row r="76" spans="1:6" x14ac:dyDescent="0.3">
      <c r="A76" s="4">
        <v>2</v>
      </c>
      <c r="B76" s="4">
        <v>72</v>
      </c>
      <c r="C76" s="4">
        <v>2</v>
      </c>
      <c r="D76" s="4">
        <v>9</v>
      </c>
      <c r="E76" s="4">
        <v>9</v>
      </c>
      <c r="F76" s="4">
        <v>7</v>
      </c>
    </row>
    <row r="77" spans="1:6" x14ac:dyDescent="0.3">
      <c r="A77" s="4">
        <v>1</v>
      </c>
      <c r="B77" s="4">
        <v>73</v>
      </c>
      <c r="C77" s="4">
        <v>2</v>
      </c>
      <c r="D77" s="4">
        <v>2</v>
      </c>
      <c r="E77" s="4">
        <v>1</v>
      </c>
      <c r="F77" s="4">
        <v>2</v>
      </c>
    </row>
    <row r="78" spans="1:6" x14ac:dyDescent="0.3">
      <c r="A78" s="4">
        <v>3</v>
      </c>
      <c r="B78" s="4">
        <v>74</v>
      </c>
      <c r="C78" s="4">
        <v>5</v>
      </c>
      <c r="D78" s="4">
        <v>8</v>
      </c>
      <c r="E78" s="4">
        <v>10</v>
      </c>
      <c r="F78" s="4">
        <v>0</v>
      </c>
    </row>
    <row r="79" spans="1:6" x14ac:dyDescent="0.3">
      <c r="A79" s="4">
        <v>2</v>
      </c>
      <c r="B79" s="4">
        <v>75</v>
      </c>
      <c r="C79" s="4">
        <v>5</v>
      </c>
      <c r="D79" s="4">
        <v>9</v>
      </c>
      <c r="E79" s="4">
        <v>1</v>
      </c>
      <c r="F79" s="4">
        <v>2</v>
      </c>
    </row>
    <row r="80" spans="1:6" x14ac:dyDescent="0.3">
      <c r="A80" s="4">
        <v>4</v>
      </c>
      <c r="B80" s="4">
        <v>76</v>
      </c>
      <c r="C80" s="4">
        <v>9</v>
      </c>
      <c r="D80" s="4">
        <v>9</v>
      </c>
      <c r="E80" s="4">
        <v>2</v>
      </c>
      <c r="F80" s="4">
        <v>7</v>
      </c>
    </row>
    <row r="81" spans="1:6" x14ac:dyDescent="0.3">
      <c r="A81" s="4">
        <v>1</v>
      </c>
      <c r="B81" s="4">
        <v>77</v>
      </c>
      <c r="C81" s="4">
        <v>2</v>
      </c>
      <c r="D81" s="4">
        <v>0</v>
      </c>
      <c r="E81" s="4">
        <v>0</v>
      </c>
      <c r="F81" s="4">
        <v>0</v>
      </c>
    </row>
    <row r="82" spans="1:6" x14ac:dyDescent="0.3">
      <c r="A82" s="4">
        <v>2</v>
      </c>
      <c r="B82" s="4">
        <v>78</v>
      </c>
      <c r="C82" s="4">
        <v>7</v>
      </c>
      <c r="D82" s="4">
        <v>8</v>
      </c>
      <c r="E82" s="4">
        <v>6</v>
      </c>
      <c r="F82" s="4">
        <v>5</v>
      </c>
    </row>
    <row r="83" spans="1:6" x14ac:dyDescent="0.3">
      <c r="A83" s="4">
        <v>2</v>
      </c>
      <c r="B83" s="4">
        <v>79</v>
      </c>
      <c r="C83" s="4">
        <v>2</v>
      </c>
      <c r="D83" s="4">
        <v>4</v>
      </c>
      <c r="E83" s="4">
        <v>2</v>
      </c>
      <c r="F83" s="4">
        <v>3</v>
      </c>
    </row>
    <row r="84" spans="1:6" x14ac:dyDescent="0.3">
      <c r="A84" s="4">
        <v>4</v>
      </c>
      <c r="B84" s="4">
        <v>80</v>
      </c>
      <c r="C84" s="4">
        <v>0</v>
      </c>
      <c r="D84" s="4">
        <v>0</v>
      </c>
      <c r="E84" s="4">
        <v>2</v>
      </c>
      <c r="F84" s="4">
        <v>7</v>
      </c>
    </row>
  </sheetData>
  <dataValidations count="1">
    <dataValidation type="list" allowBlank="1" showInputMessage="1" showErrorMessage="1" sqref="I4" xr:uid="{00000000-0002-0000-0100-000000000000}">
      <formula1>$B$5:$B$84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2:C9"/>
  <sheetViews>
    <sheetView tabSelected="1" zoomScale="140" zoomScaleNormal="140" workbookViewId="0">
      <selection activeCell="A3" sqref="A3:A6"/>
    </sheetView>
  </sheetViews>
  <sheetFormatPr defaultRowHeight="14" x14ac:dyDescent="0.3"/>
  <cols>
    <col min="2" max="2" width="9.69921875" bestFit="1" customWidth="1"/>
    <col min="6" max="6" width="9.69921875" bestFit="1" customWidth="1"/>
  </cols>
  <sheetData>
    <row r="2" spans="1:3" x14ac:dyDescent="0.3">
      <c r="B2" t="s">
        <v>10</v>
      </c>
      <c r="C2" t="s">
        <v>11</v>
      </c>
    </row>
    <row r="3" spans="1:3" x14ac:dyDescent="0.3">
      <c r="A3" s="7" t="s">
        <v>13</v>
      </c>
      <c r="B3">
        <v>1</v>
      </c>
      <c r="C3">
        <v>12000</v>
      </c>
    </row>
    <row r="4" spans="1:3" x14ac:dyDescent="0.3">
      <c r="A4" s="9" t="s">
        <v>14</v>
      </c>
      <c r="B4">
        <v>6</v>
      </c>
      <c r="C4">
        <v>11000</v>
      </c>
    </row>
    <row r="5" spans="1:3" x14ac:dyDescent="0.3">
      <c r="A5" s="9" t="s">
        <v>15</v>
      </c>
      <c r="B5">
        <v>11</v>
      </c>
      <c r="C5">
        <v>10000</v>
      </c>
    </row>
    <row r="6" spans="1:3" x14ac:dyDescent="0.3">
      <c r="A6" s="2" t="s">
        <v>16</v>
      </c>
      <c r="B6">
        <v>21</v>
      </c>
      <c r="C6">
        <v>9000</v>
      </c>
    </row>
    <row r="8" spans="1:3" x14ac:dyDescent="0.3">
      <c r="B8" t="s">
        <v>10</v>
      </c>
      <c r="C8">
        <v>10</v>
      </c>
    </row>
    <row r="9" spans="1:3" x14ac:dyDescent="0.3">
      <c r="B9" t="s">
        <v>12</v>
      </c>
      <c r="C9">
        <f>C8*VLOOKUP(C8,B3:C6,2,1)</f>
        <v>110000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G11"/>
  <sheetViews>
    <sheetView zoomScale="160" zoomScaleNormal="160" workbookViewId="0">
      <selection activeCell="A2" sqref="A2:A5"/>
    </sheetView>
  </sheetViews>
  <sheetFormatPr defaultRowHeight="14" x14ac:dyDescent="0.3"/>
  <cols>
    <col min="1" max="1" width="9.59765625" bestFit="1" customWidth="1"/>
    <col min="2" max="2" width="12.69921875" bestFit="1" customWidth="1"/>
    <col min="3" max="3" width="11.296875" bestFit="1" customWidth="1"/>
    <col min="4" max="4" width="14.69921875" bestFit="1" customWidth="1"/>
  </cols>
  <sheetData>
    <row r="1" spans="1:7" x14ac:dyDescent="0.3">
      <c r="B1" s="2" t="s">
        <v>10</v>
      </c>
      <c r="C1" s="2" t="s">
        <v>11</v>
      </c>
      <c r="D1" s="2" t="s">
        <v>53</v>
      </c>
    </row>
    <row r="2" spans="1:7" x14ac:dyDescent="0.3">
      <c r="A2" s="7" t="s">
        <v>13</v>
      </c>
      <c r="B2" s="8">
        <v>1</v>
      </c>
      <c r="C2" s="2">
        <v>12000</v>
      </c>
      <c r="D2" s="2">
        <v>0</v>
      </c>
    </row>
    <row r="3" spans="1:7" x14ac:dyDescent="0.3">
      <c r="A3" s="9" t="s">
        <v>14</v>
      </c>
      <c r="B3" s="9">
        <v>6</v>
      </c>
      <c r="C3" s="2">
        <v>11000</v>
      </c>
      <c r="D3" s="2">
        <f>((B3-B2)*C2)+D2</f>
        <v>60000</v>
      </c>
      <c r="F3" t="s">
        <v>77</v>
      </c>
    </row>
    <row r="4" spans="1:7" x14ac:dyDescent="0.3">
      <c r="A4" s="9" t="s">
        <v>15</v>
      </c>
      <c r="B4" s="9">
        <v>11</v>
      </c>
      <c r="C4" s="2">
        <v>10000</v>
      </c>
      <c r="D4" s="2">
        <f t="shared" ref="D4" si="0">((B4-B3)*C3)+D3</f>
        <v>115000</v>
      </c>
    </row>
    <row r="5" spans="1:7" x14ac:dyDescent="0.3">
      <c r="A5" s="2" t="s">
        <v>16</v>
      </c>
      <c r="B5" s="2">
        <v>21</v>
      </c>
      <c r="C5" s="2">
        <v>9000</v>
      </c>
      <c r="D5" s="2">
        <f>((B5-B4)*C4)+D4</f>
        <v>215000</v>
      </c>
      <c r="G5" t="s">
        <v>75</v>
      </c>
    </row>
    <row r="6" spans="1:7" x14ac:dyDescent="0.3">
      <c r="A6" s="2"/>
      <c r="B6" s="2"/>
      <c r="C6" s="2"/>
      <c r="D6" s="2"/>
    </row>
    <row r="7" spans="1:7" x14ac:dyDescent="0.3">
      <c r="A7" s="2"/>
      <c r="B7" s="2" t="s">
        <v>52</v>
      </c>
      <c r="C7" s="2">
        <v>15</v>
      </c>
      <c r="D7" s="2"/>
      <c r="E7">
        <f>12-(11-1)</f>
        <v>2</v>
      </c>
    </row>
    <row r="8" spans="1:7" x14ac:dyDescent="0.3">
      <c r="A8" s="2"/>
      <c r="B8" s="2" t="s">
        <v>17</v>
      </c>
      <c r="C8" s="2">
        <f>VLOOKUP(C7,B2:D5,3,1)</f>
        <v>115000</v>
      </c>
      <c r="D8" s="2" t="s">
        <v>54</v>
      </c>
    </row>
    <row r="9" spans="1:7" x14ac:dyDescent="0.3">
      <c r="A9" s="2"/>
      <c r="B9" s="2" t="s">
        <v>18</v>
      </c>
      <c r="C9" s="2">
        <f>C7-(VLOOKUP(C7,B2:D5,1,1)-1)</f>
        <v>5</v>
      </c>
      <c r="D9" s="2" t="s">
        <v>55</v>
      </c>
    </row>
    <row r="10" spans="1:7" x14ac:dyDescent="0.3">
      <c r="A10" s="2"/>
      <c r="B10" s="2" t="s">
        <v>19</v>
      </c>
      <c r="C10" s="2">
        <f>VLOOKUP(C7,B2:D5,2,1)</f>
        <v>10000</v>
      </c>
      <c r="D10" s="2" t="s">
        <v>56</v>
      </c>
    </row>
    <row r="11" spans="1:7" x14ac:dyDescent="0.3">
      <c r="A11" s="2"/>
      <c r="B11" s="2" t="s">
        <v>20</v>
      </c>
      <c r="C11" s="10">
        <f>C8+(C9*C10)</f>
        <v>165000</v>
      </c>
      <c r="D11" s="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/>
  <dimension ref="A1:G14"/>
  <sheetViews>
    <sheetView zoomScale="140" zoomScaleNormal="140" workbookViewId="0">
      <selection activeCell="D9" sqref="D9"/>
    </sheetView>
  </sheetViews>
  <sheetFormatPr defaultRowHeight="14" x14ac:dyDescent="0.3"/>
  <cols>
    <col min="1" max="1" width="14.8984375" bestFit="1" customWidth="1"/>
  </cols>
  <sheetData>
    <row r="1" spans="1:7" x14ac:dyDescent="0.3">
      <c r="A1" t="s">
        <v>21</v>
      </c>
      <c r="B1" t="s">
        <v>22</v>
      </c>
    </row>
    <row r="2" spans="1:7" x14ac:dyDescent="0.3">
      <c r="A2">
        <v>1</v>
      </c>
      <c r="B2" s="1">
        <v>0.06</v>
      </c>
      <c r="F2">
        <v>0</v>
      </c>
      <c r="G2" t="s">
        <v>76</v>
      </c>
    </row>
    <row r="3" spans="1:7" x14ac:dyDescent="0.3">
      <c r="A3">
        <v>5</v>
      </c>
      <c r="B3" s="1">
        <v>7.0000000000000007E-2</v>
      </c>
      <c r="F3">
        <v>1</v>
      </c>
      <c r="G3" t="s">
        <v>73</v>
      </c>
    </row>
    <row r="4" spans="1:7" x14ac:dyDescent="0.3">
      <c r="A4">
        <v>10</v>
      </c>
      <c r="B4" s="1">
        <v>0.09</v>
      </c>
      <c r="F4">
        <v>-1</v>
      </c>
      <c r="G4" t="s">
        <v>74</v>
      </c>
    </row>
    <row r="5" spans="1:7" x14ac:dyDescent="0.3">
      <c r="A5">
        <v>30</v>
      </c>
      <c r="B5" s="1">
        <v>0.1</v>
      </c>
      <c r="D5">
        <v>20</v>
      </c>
      <c r="E5" s="1">
        <v>0.01</v>
      </c>
    </row>
    <row r="6" spans="1:7" x14ac:dyDescent="0.3">
      <c r="D6">
        <v>5</v>
      </c>
      <c r="E6">
        <f>E5*D6/D5</f>
        <v>2.5000000000000001E-3</v>
      </c>
    </row>
    <row r="7" spans="1:7" x14ac:dyDescent="0.3">
      <c r="A7" s="2" t="s">
        <v>23</v>
      </c>
      <c r="B7" s="3">
        <v>8</v>
      </c>
      <c r="E7" s="16">
        <f>B4+E6</f>
        <v>9.2499999999999999E-2</v>
      </c>
    </row>
    <row r="8" spans="1:7" x14ac:dyDescent="0.3">
      <c r="A8" s="2"/>
    </row>
    <row r="9" spans="1:7" x14ac:dyDescent="0.3">
      <c r="A9" s="2" t="s">
        <v>24</v>
      </c>
      <c r="B9">
        <f>INDEX(A2:B5,MATCH(B7,A2:A5,1),1)</f>
        <v>5</v>
      </c>
      <c r="F9" s="1"/>
    </row>
    <row r="10" spans="1:7" x14ac:dyDescent="0.3">
      <c r="A10" s="2" t="s">
        <v>25</v>
      </c>
      <c r="B10">
        <f>INDEX(A2:B5,MATCH(B7,A2:A5,1)+1,1)</f>
        <v>10</v>
      </c>
      <c r="F10" s="1"/>
    </row>
    <row r="11" spans="1:7" x14ac:dyDescent="0.3">
      <c r="A11" s="2" t="s">
        <v>26</v>
      </c>
      <c r="B11">
        <f>VLOOKUP(B9,$A$2:$B$5,2,0)</f>
        <v>7.0000000000000007E-2</v>
      </c>
      <c r="F11" s="1"/>
    </row>
    <row r="12" spans="1:7" x14ac:dyDescent="0.3">
      <c r="A12" s="2" t="s">
        <v>27</v>
      </c>
      <c r="B12" s="2">
        <f>VLOOKUP(B10,$A$2:$B$5,2,0)</f>
        <v>0.09</v>
      </c>
    </row>
    <row r="13" spans="1:7" x14ac:dyDescent="0.3">
      <c r="F13" s="16"/>
    </row>
    <row r="14" spans="1:7" x14ac:dyDescent="0.3">
      <c r="B14">
        <f>(B12-B11)/(B10-B9)</f>
        <v>3.9999999999999983E-3</v>
      </c>
      <c r="C14">
        <f>B14*(B7-B9)</f>
        <v>1.1999999999999995E-2</v>
      </c>
      <c r="D14" s="14">
        <f>B11+C14</f>
        <v>8.2000000000000003E-2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/>
  <dimension ref="B2:I23"/>
  <sheetViews>
    <sheetView topLeftCell="B1" zoomScale="120" zoomScaleNormal="120" workbookViewId="0">
      <selection activeCell="H4" sqref="H4"/>
    </sheetView>
  </sheetViews>
  <sheetFormatPr defaultRowHeight="14" x14ac:dyDescent="0.3"/>
  <sheetData>
    <row r="2" spans="2:9" x14ac:dyDescent="0.3">
      <c r="B2" s="2"/>
      <c r="C2" s="2" t="s">
        <v>28</v>
      </c>
      <c r="D2" s="2" t="s">
        <v>29</v>
      </c>
      <c r="H2" s="2" t="s">
        <v>28</v>
      </c>
      <c r="I2" s="2" t="s">
        <v>29</v>
      </c>
    </row>
    <row r="3" spans="2:9" x14ac:dyDescent="0.3">
      <c r="B3" s="2" t="s">
        <v>30</v>
      </c>
      <c r="C3" s="2">
        <v>40.700000000000003</v>
      </c>
      <c r="D3" s="2">
        <v>73.900000000000006</v>
      </c>
      <c r="G3" s="2" t="s">
        <v>31</v>
      </c>
      <c r="H3">
        <f>VLOOKUP($G3,$B$2:$D$23,MATCH(H$2,$B$2:$D$2,0),0)</f>
        <v>42.3</v>
      </c>
      <c r="I3" s="2">
        <f t="shared" ref="I3:I4" si="0">VLOOKUP($G3,$B$2:$D$23,MATCH(I$2,$B$2:$D$2,0),0)</f>
        <v>71</v>
      </c>
    </row>
    <row r="4" spans="2:9" x14ac:dyDescent="0.3">
      <c r="B4" s="2" t="s">
        <v>31</v>
      </c>
      <c r="C4" s="2">
        <v>42.3</v>
      </c>
      <c r="D4" s="2">
        <v>71</v>
      </c>
      <c r="G4" s="2" t="s">
        <v>37</v>
      </c>
      <c r="H4" s="2">
        <f t="shared" ref="H4" si="1">VLOOKUP($G4,$B$2:$D$23,MATCH(H$2,$B$2:$D$2,0),0)</f>
        <v>32.799999999999997</v>
      </c>
      <c r="I4" s="2">
        <f t="shared" si="0"/>
        <v>96.8</v>
      </c>
    </row>
    <row r="5" spans="2:9" x14ac:dyDescent="0.3">
      <c r="B5" s="2" t="s">
        <v>32</v>
      </c>
      <c r="C5" s="2">
        <v>40</v>
      </c>
      <c r="D5" s="2">
        <v>75.099999999999994</v>
      </c>
    </row>
    <row r="6" spans="2:9" x14ac:dyDescent="0.3">
      <c r="B6" s="2" t="s">
        <v>33</v>
      </c>
      <c r="C6" s="2">
        <v>35.200000000000003</v>
      </c>
      <c r="D6" s="2">
        <v>80.8</v>
      </c>
    </row>
    <row r="7" spans="2:9" x14ac:dyDescent="0.3">
      <c r="B7" s="2" t="s">
        <v>34</v>
      </c>
      <c r="C7" s="2">
        <v>33.799999999999997</v>
      </c>
      <c r="D7" s="2">
        <v>84.4</v>
      </c>
    </row>
    <row r="8" spans="2:9" x14ac:dyDescent="0.3">
      <c r="B8" s="2" t="s">
        <v>35</v>
      </c>
      <c r="C8" s="2">
        <v>30</v>
      </c>
      <c r="D8" s="2">
        <v>89.9</v>
      </c>
    </row>
    <row r="9" spans="2:9" x14ac:dyDescent="0.3">
      <c r="B9" s="2" t="s">
        <v>36</v>
      </c>
      <c r="C9" s="2">
        <v>25.8</v>
      </c>
      <c r="D9" s="2">
        <v>80.2</v>
      </c>
    </row>
    <row r="10" spans="2:9" x14ac:dyDescent="0.3">
      <c r="B10" s="2" t="s">
        <v>37</v>
      </c>
      <c r="C10" s="2">
        <v>32.799999999999997</v>
      </c>
      <c r="D10" s="2">
        <v>96.8</v>
      </c>
    </row>
    <row r="11" spans="2:9" x14ac:dyDescent="0.3">
      <c r="B11" s="2" t="s">
        <v>38</v>
      </c>
      <c r="C11" s="2">
        <v>29.8</v>
      </c>
      <c r="D11" s="2">
        <v>95.4</v>
      </c>
    </row>
    <row r="12" spans="2:9" x14ac:dyDescent="0.3">
      <c r="B12" s="2" t="s">
        <v>39</v>
      </c>
      <c r="C12" s="2">
        <v>41.8</v>
      </c>
      <c r="D12" s="2">
        <v>87.7</v>
      </c>
    </row>
    <row r="13" spans="2:9" x14ac:dyDescent="0.3">
      <c r="B13" s="2" t="s">
        <v>40</v>
      </c>
      <c r="C13" s="2">
        <v>42.4</v>
      </c>
      <c r="D13" s="2">
        <v>83.1</v>
      </c>
    </row>
    <row r="14" spans="2:9" x14ac:dyDescent="0.3">
      <c r="B14" s="2" t="s">
        <v>41</v>
      </c>
      <c r="C14" s="2">
        <v>41.5</v>
      </c>
      <c r="D14" s="2">
        <v>81.7</v>
      </c>
    </row>
    <row r="15" spans="2:9" x14ac:dyDescent="0.3">
      <c r="B15" s="2" t="s">
        <v>42</v>
      </c>
      <c r="C15" s="2">
        <v>39.799999999999997</v>
      </c>
      <c r="D15" s="2">
        <v>86.1</v>
      </c>
    </row>
    <row r="16" spans="2:9" x14ac:dyDescent="0.3">
      <c r="B16" s="2" t="s">
        <v>43</v>
      </c>
      <c r="C16" s="2">
        <v>39.799999999999997</v>
      </c>
      <c r="D16" s="2">
        <v>104.9</v>
      </c>
    </row>
    <row r="17" spans="2:4" x14ac:dyDescent="0.3">
      <c r="B17" s="2" t="s">
        <v>44</v>
      </c>
      <c r="C17" s="2">
        <v>45</v>
      </c>
      <c r="D17" s="2">
        <v>93.3</v>
      </c>
    </row>
    <row r="18" spans="2:4" x14ac:dyDescent="0.3">
      <c r="B18" s="2" t="s">
        <v>45</v>
      </c>
      <c r="C18" s="2">
        <v>33.5</v>
      </c>
      <c r="D18" s="2">
        <v>112.1</v>
      </c>
    </row>
    <row r="19" spans="2:4" x14ac:dyDescent="0.3">
      <c r="B19" s="2" t="s">
        <v>46</v>
      </c>
      <c r="C19" s="2">
        <v>40.799999999999997</v>
      </c>
      <c r="D19" s="2">
        <v>111.9</v>
      </c>
    </row>
    <row r="20" spans="2:4" x14ac:dyDescent="0.3">
      <c r="B20" s="2" t="s">
        <v>47</v>
      </c>
      <c r="C20" s="2">
        <v>34.1</v>
      </c>
      <c r="D20" s="2">
        <v>118.4</v>
      </c>
    </row>
    <row r="21" spans="2:4" x14ac:dyDescent="0.3">
      <c r="B21" s="2" t="s">
        <v>48</v>
      </c>
      <c r="C21" s="2">
        <v>37.799999999999997</v>
      </c>
      <c r="D21" s="2">
        <v>122.6</v>
      </c>
    </row>
    <row r="22" spans="2:4" x14ac:dyDescent="0.3">
      <c r="B22" s="2" t="s">
        <v>49</v>
      </c>
      <c r="C22" s="2">
        <v>32.799999999999997</v>
      </c>
      <c r="D22" s="2">
        <v>117.1</v>
      </c>
    </row>
    <row r="23" spans="2:4" x14ac:dyDescent="0.3">
      <c r="B23" s="2" t="s">
        <v>50</v>
      </c>
      <c r="C23" s="2">
        <v>41.6</v>
      </c>
      <c r="D23" s="2">
        <v>122.4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12"/>
  <sheetViews>
    <sheetView workbookViewId="0">
      <selection activeCell="B3" sqref="B3:B12"/>
    </sheetView>
  </sheetViews>
  <sheetFormatPr defaultColWidth="9.09765625" defaultRowHeight="14" x14ac:dyDescent="0.3"/>
  <cols>
    <col min="1" max="16384" width="9.09765625" style="2"/>
  </cols>
  <sheetData>
    <row r="2" spans="2:3" x14ac:dyDescent="0.3">
      <c r="C2" s="2" t="s">
        <v>51</v>
      </c>
    </row>
    <row r="3" spans="2:3" x14ac:dyDescent="0.3">
      <c r="B3" s="2" t="s">
        <v>90</v>
      </c>
      <c r="C3" s="2">
        <v>150</v>
      </c>
    </row>
    <row r="4" spans="2:3" x14ac:dyDescent="0.3">
      <c r="B4" s="2" t="s">
        <v>89</v>
      </c>
      <c r="C4" s="2">
        <v>127</v>
      </c>
    </row>
    <row r="5" spans="2:3" x14ac:dyDescent="0.3">
      <c r="B5" s="2" t="s">
        <v>88</v>
      </c>
      <c r="C5" s="2">
        <v>95</v>
      </c>
    </row>
    <row r="6" spans="2:3" x14ac:dyDescent="0.3">
      <c r="B6" s="2" t="s">
        <v>87</v>
      </c>
      <c r="C6" s="2">
        <v>137</v>
      </c>
    </row>
    <row r="7" spans="2:3" x14ac:dyDescent="0.3">
      <c r="B7" s="2" t="s">
        <v>86</v>
      </c>
      <c r="C7" s="2">
        <v>127</v>
      </c>
    </row>
    <row r="8" spans="2:3" x14ac:dyDescent="0.3">
      <c r="B8" s="2" t="s">
        <v>85</v>
      </c>
      <c r="C8" s="2">
        <v>132</v>
      </c>
    </row>
    <row r="9" spans="2:3" x14ac:dyDescent="0.3">
      <c r="B9" s="2" t="s">
        <v>84</v>
      </c>
      <c r="C9" s="2">
        <v>140</v>
      </c>
    </row>
    <row r="10" spans="2:3" x14ac:dyDescent="0.3">
      <c r="B10" s="2" t="s">
        <v>83</v>
      </c>
      <c r="C10" s="2">
        <v>118</v>
      </c>
    </row>
    <row r="11" spans="2:3" x14ac:dyDescent="0.3">
      <c r="B11" s="2" t="s">
        <v>82</v>
      </c>
      <c r="C11" s="2">
        <v>125</v>
      </c>
    </row>
    <row r="12" spans="2:3" x14ac:dyDescent="0.3">
      <c r="B12" s="2" t="s">
        <v>81</v>
      </c>
      <c r="C12" s="2">
        <v>115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C13"/>
  <sheetViews>
    <sheetView workbookViewId="0">
      <selection activeCell="B3" sqref="B3:C12"/>
    </sheetView>
  </sheetViews>
  <sheetFormatPr defaultColWidth="9.09765625" defaultRowHeight="14" x14ac:dyDescent="0.3"/>
  <cols>
    <col min="1" max="16384" width="9.09765625" style="2"/>
  </cols>
  <sheetData>
    <row r="3" spans="2:3" x14ac:dyDescent="0.3">
      <c r="C3" s="2" t="s">
        <v>91</v>
      </c>
    </row>
    <row r="4" spans="2:3" x14ac:dyDescent="0.3">
      <c r="B4" s="2" t="s">
        <v>90</v>
      </c>
      <c r="C4" s="2">
        <v>43</v>
      </c>
    </row>
    <row r="5" spans="2:3" x14ac:dyDescent="0.3">
      <c r="B5" s="2" t="s">
        <v>89</v>
      </c>
      <c r="C5" s="2">
        <v>34</v>
      </c>
    </row>
    <row r="6" spans="2:3" x14ac:dyDescent="0.3">
      <c r="B6" s="2" t="s">
        <v>88</v>
      </c>
      <c r="C6" s="2">
        <v>49</v>
      </c>
    </row>
    <row r="7" spans="2:3" x14ac:dyDescent="0.3">
      <c r="B7" s="2" t="s">
        <v>87</v>
      </c>
      <c r="C7" s="2">
        <v>37</v>
      </c>
    </row>
    <row r="8" spans="2:3" x14ac:dyDescent="0.3">
      <c r="B8" s="2" t="s">
        <v>85</v>
      </c>
      <c r="C8" s="2">
        <v>36</v>
      </c>
    </row>
    <row r="9" spans="2:3" x14ac:dyDescent="0.3">
      <c r="B9" s="2" t="s">
        <v>86</v>
      </c>
      <c r="C9" s="2">
        <v>48</v>
      </c>
    </row>
    <row r="10" spans="2:3" x14ac:dyDescent="0.3">
      <c r="B10" s="2" t="s">
        <v>84</v>
      </c>
      <c r="C10" s="2">
        <v>50</v>
      </c>
    </row>
    <row r="11" spans="2:3" x14ac:dyDescent="0.3">
      <c r="B11" s="2" t="s">
        <v>82</v>
      </c>
      <c r="C11" s="2">
        <v>42</v>
      </c>
    </row>
    <row r="12" spans="2:3" x14ac:dyDescent="0.3">
      <c r="B12" s="2" t="s">
        <v>83</v>
      </c>
      <c r="C12" s="2">
        <v>59</v>
      </c>
    </row>
    <row r="13" spans="2:3" x14ac:dyDescent="0.3">
      <c r="B13" s="2" t="s">
        <v>81</v>
      </c>
      <c r="C13" s="2">
        <v>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12"/>
  <sheetViews>
    <sheetView workbookViewId="0">
      <selection activeCell="B3" sqref="B3:C12"/>
    </sheetView>
  </sheetViews>
  <sheetFormatPr defaultColWidth="9.09765625" defaultRowHeight="14" x14ac:dyDescent="0.3"/>
  <cols>
    <col min="1" max="16384" width="9.09765625" style="2"/>
  </cols>
  <sheetData>
    <row r="2" spans="2:3" x14ac:dyDescent="0.3">
      <c r="C2" s="2" t="s">
        <v>79</v>
      </c>
    </row>
    <row r="3" spans="2:3" x14ac:dyDescent="0.3">
      <c r="B3" s="2" t="s">
        <v>90</v>
      </c>
      <c r="C3" s="2">
        <v>30.099999999999998</v>
      </c>
    </row>
    <row r="4" spans="2:3" x14ac:dyDescent="0.3">
      <c r="B4" s="2" t="s">
        <v>89</v>
      </c>
      <c r="C4" s="2">
        <v>23.799999999999997</v>
      </c>
    </row>
    <row r="5" spans="2:3" x14ac:dyDescent="0.3">
      <c r="B5" s="2" t="s">
        <v>87</v>
      </c>
      <c r="C5" s="2">
        <v>20</v>
      </c>
    </row>
    <row r="6" spans="2:3" x14ac:dyDescent="0.3">
      <c r="B6" s="2" t="s">
        <v>88</v>
      </c>
      <c r="C6" s="2">
        <v>25.9</v>
      </c>
    </row>
    <row r="7" spans="2:3" x14ac:dyDescent="0.3">
      <c r="B7" s="2" t="s">
        <v>86</v>
      </c>
      <c r="C7" s="2">
        <v>25.2</v>
      </c>
    </row>
    <row r="8" spans="2:3" x14ac:dyDescent="0.3">
      <c r="B8" s="2" t="s">
        <v>85</v>
      </c>
      <c r="C8" s="2">
        <v>23</v>
      </c>
    </row>
    <row r="9" spans="2:3" x14ac:dyDescent="0.3">
      <c r="B9" s="2" t="s">
        <v>84</v>
      </c>
      <c r="C9" s="2">
        <v>35</v>
      </c>
    </row>
    <row r="10" spans="2:3" x14ac:dyDescent="0.3">
      <c r="B10" s="2" t="s">
        <v>82</v>
      </c>
      <c r="C10" s="2">
        <v>29.4</v>
      </c>
    </row>
    <row r="11" spans="2:3" x14ac:dyDescent="0.3">
      <c r="B11" s="2" t="s">
        <v>83</v>
      </c>
      <c r="C11" s="2">
        <v>41.3</v>
      </c>
    </row>
    <row r="12" spans="2:3" x14ac:dyDescent="0.3">
      <c r="B12" s="2" t="s">
        <v>81</v>
      </c>
      <c r="C12" s="2">
        <v>35.699999999999996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Vlookup Q1</vt:lpstr>
      <vt:lpstr>Vlookup Q2</vt:lpstr>
      <vt:lpstr>Vlookup Q3</vt:lpstr>
      <vt:lpstr>Vlookup Q4</vt:lpstr>
      <vt:lpstr>Vlookup Q5</vt:lpstr>
      <vt:lpstr>Vlookup Q6</vt:lpstr>
      <vt:lpstr>Salary</vt:lpstr>
      <vt:lpstr>Age</vt:lpstr>
      <vt:lpstr>Exp</vt:lpstr>
      <vt:lpstr>VLookup Q7</vt:lpstr>
      <vt:lpstr>Vlookup Q8</vt:lpstr>
      <vt:lpstr>lookage</vt:lpstr>
      <vt:lpstr>lookexp</vt:lpstr>
      <vt:lpstr>looksal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Eeshani</dc:creator>
  <cp:lastModifiedBy>Eeshani</cp:lastModifiedBy>
  <dcterms:created xsi:type="dcterms:W3CDTF">2012-08-11T04:10:58Z</dcterms:created>
  <dcterms:modified xsi:type="dcterms:W3CDTF">2018-08-21T05:33:29Z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75487814</vt:i4>
  </property>
  <property fmtid="{D5CDD505-2E9C-101B-9397-08002B2CF9AE}" pid="3" name="_NewReviewCycle">
    <vt:lpwstr/>
  </property>
  <property fmtid="{D5CDD505-2E9C-101B-9397-08002B2CF9AE}" pid="4" name="_EmailSubject">
    <vt:lpwstr>Ivy - Excel Exercise Solutions (Revised)</vt:lpwstr>
  </property>
  <property fmtid="{D5CDD505-2E9C-101B-9397-08002B2CF9AE}" pid="5" name="_AuthorEmail">
    <vt:lpwstr>eeshani.agrawal@ivyproschool.com</vt:lpwstr>
  </property>
  <property fmtid="{D5CDD505-2E9C-101B-9397-08002B2CF9AE}" pid="6" name="_AuthorEmailDisplayName">
    <vt:lpwstr>Eeshani Agrawal</vt:lpwstr>
  </property>
  <property fmtid="{D5CDD505-2E9C-101B-9397-08002B2CF9AE}" pid="7" name="_ReviewingToolsShownOnce">
    <vt:lpwstr/>
  </property>
</Properties>
</file>