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Ex5.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swati singh\Downloads\"/>
    </mc:Choice>
  </mc:AlternateContent>
  <xr:revisionPtr revIDLastSave="0" documentId="8_{00408A1B-0157-438A-B5C1-81BFD674D815}" xr6:coauthVersionLast="47" xr6:coauthVersionMax="47" xr10:uidLastSave="{00000000-0000-0000-0000-000000000000}"/>
  <bookViews>
    <workbookView xWindow="-110" yWindow="-110" windowWidth="19420" windowHeight="10300" firstSheet="2" activeTab="10" xr2:uid="{00000000-000D-0000-FFFF-FFFF00000000}"/>
  </bookViews>
  <sheets>
    <sheet name="combo chart" sheetId="3" r:id="rId1"/>
    <sheet name="waterfall" sheetId="5" r:id="rId2"/>
    <sheet name="donut" sheetId="7" r:id="rId3"/>
    <sheet name="map" sheetId="8" r:id="rId4"/>
    <sheet name="bar" sheetId="9" r:id="rId5"/>
    <sheet name="kpi" sheetId="10" r:id="rId6"/>
    <sheet name="Sheet1" sheetId="11" r:id="rId7"/>
    <sheet name="Sheet3" sheetId="13" r:id="rId8"/>
    <sheet name="Data" sheetId="1" r:id="rId9"/>
    <sheet name="layout" sheetId="2" r:id="rId10"/>
    <sheet name="Sheet2" sheetId="12" r:id="rId11"/>
  </sheets>
  <definedNames>
    <definedName name="_xlchart.v1.0" hidden="1">waterfall!$D$4:$D$7</definedName>
    <definedName name="_xlchart.v1.1" hidden="1">waterfall!$E$3</definedName>
    <definedName name="_xlchart.v1.16" hidden="1">waterfall!$D$4:$D$7</definedName>
    <definedName name="_xlchart.v1.17" hidden="1">waterfall!$E$3</definedName>
    <definedName name="_xlchart.v1.18" hidden="1">waterfall!$E$4:$E$7</definedName>
    <definedName name="_xlchart.v1.2" hidden="1">waterfall!$E$4:$E$7</definedName>
    <definedName name="_xlchart.v5.10" hidden="1">Sheet3!$E$4:$E$53</definedName>
    <definedName name="_xlchart.v5.11" hidden="1">Sheet3!$D$3</definedName>
    <definedName name="_xlchart.v5.12" hidden="1">Sheet3!$D$4:$D$53</definedName>
    <definedName name="_xlchart.v5.13" hidden="1">Sheet3!$E$2</definedName>
    <definedName name="_xlchart.v5.14" hidden="1">Sheet3!$E$3</definedName>
    <definedName name="_xlchart.v5.15" hidden="1">Sheet3!$E$4:$E$53</definedName>
    <definedName name="_xlchart.v5.19" hidden="1">Sheet3!$D$3</definedName>
    <definedName name="_xlchart.v5.20" hidden="1">Sheet3!$D$4:$D$53</definedName>
    <definedName name="_xlchart.v5.21" hidden="1">Sheet3!$E$3</definedName>
    <definedName name="_xlchart.v5.22" hidden="1">Sheet3!$E$4:$E$53</definedName>
    <definedName name="_xlchart.v5.3" hidden="1">Sheet3!$D$3</definedName>
    <definedName name="_xlchart.v5.4" hidden="1">Sheet3!$D$4:$D$53</definedName>
    <definedName name="_xlchart.v5.5" hidden="1">Sheet3!$E$3</definedName>
    <definedName name="_xlchart.v5.6" hidden="1">Sheet3!$E$4:$E$53</definedName>
    <definedName name="_xlchart.v5.7" hidden="1">Sheet3!$D$3</definedName>
    <definedName name="_xlchart.v5.8" hidden="1">Sheet3!$D$4:$D$53</definedName>
    <definedName name="_xlchart.v5.9" hidden="1">Sheet3!$E$3</definedName>
    <definedName name="Slicer_Region">#N/A</definedName>
    <definedName name="Slicer_Segment">#N/A</definedName>
    <definedName name="Slicer_Year">#N/A</definedName>
  </definedNames>
  <calcPr calcId="191029"/>
  <pivotCaches>
    <pivotCache cacheId="5"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3" l="1"/>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4" i="1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7" i="5"/>
  <c r="D6" i="5"/>
  <c r="D5" i="5"/>
  <c r="D4" i="5"/>
  <c r="E53" i="13"/>
  <c r="E5" i="13"/>
  <c r="E17" i="13"/>
  <c r="E29" i="13"/>
  <c r="E41" i="13"/>
  <c r="E7" i="13"/>
  <c r="E31" i="13"/>
  <c r="E43" i="13"/>
  <c r="E8" i="13"/>
  <c r="E32" i="13"/>
  <c r="E44" i="13"/>
  <c r="E9" i="13"/>
  <c r="E33" i="13"/>
  <c r="E45" i="13"/>
  <c r="E10" i="13"/>
  <c r="E34" i="13"/>
  <c r="E46" i="13"/>
  <c r="E11" i="13"/>
  <c r="E35" i="13"/>
  <c r="E47" i="13"/>
  <c r="E12" i="13"/>
  <c r="E36" i="13"/>
  <c r="E48" i="13"/>
  <c r="E25" i="13"/>
  <c r="E26" i="13"/>
  <c r="E27" i="13"/>
  <c r="E16" i="13"/>
  <c r="E6" i="13"/>
  <c r="E18" i="13"/>
  <c r="E30" i="13"/>
  <c r="E42" i="13"/>
  <c r="E19" i="13"/>
  <c r="E20" i="13"/>
  <c r="E21" i="13"/>
  <c r="E22" i="13"/>
  <c r="E23" i="13"/>
  <c r="E24" i="13"/>
  <c r="E13" i="13"/>
  <c r="E37" i="13"/>
  <c r="E49" i="13"/>
  <c r="E14" i="13"/>
  <c r="E38" i="13"/>
  <c r="E50" i="13"/>
  <c r="E15" i="13"/>
  <c r="E39" i="13"/>
  <c r="E51" i="13"/>
  <c r="E28" i="13"/>
  <c r="E40" i="13"/>
  <c r="E52" i="13"/>
  <c r="E4" i="13"/>
  <c r="B17" i="10"/>
  <c r="E10" i="11"/>
  <c r="E49" i="8"/>
  <c r="D10" i="11"/>
  <c r="E51" i="8"/>
  <c r="E45" i="8"/>
  <c r="E39" i="8"/>
  <c r="E33" i="8"/>
  <c r="E27" i="8"/>
  <c r="E21" i="8"/>
  <c r="E7" i="5"/>
  <c r="E25" i="8"/>
  <c r="C10" i="11"/>
  <c r="E37" i="8"/>
  <c r="B10" i="11"/>
  <c r="E50" i="8"/>
  <c r="E44" i="8"/>
  <c r="E38" i="8"/>
  <c r="E32" i="8"/>
  <c r="E26" i="8"/>
  <c r="E20" i="8"/>
  <c r="E6" i="5"/>
  <c r="E36" i="10"/>
  <c r="K17" i="10"/>
  <c r="E43" i="8"/>
  <c r="E31" i="8"/>
  <c r="E19" i="8"/>
  <c r="E5" i="5"/>
  <c r="I17" i="10"/>
  <c r="E35" i="8"/>
  <c r="E17" i="10"/>
  <c r="E48" i="8"/>
  <c r="E42" i="8"/>
  <c r="E36" i="8"/>
  <c r="E30" i="8"/>
  <c r="E24" i="8"/>
  <c r="E18" i="8"/>
  <c r="E4" i="5"/>
  <c r="E41" i="8"/>
  <c r="E23" i="8"/>
  <c r="E28" i="8"/>
  <c r="E47" i="8"/>
  <c r="E29" i="8"/>
  <c r="E17" i="8"/>
  <c r="E34" i="8"/>
  <c r="E53" i="8"/>
  <c r="F10" i="11"/>
  <c r="E52" i="8"/>
  <c r="E46" i="8"/>
  <c r="E40" i="8"/>
  <c r="E22" i="8"/>
</calcChain>
</file>

<file path=xl/sharedStrings.xml><?xml version="1.0" encoding="utf-8"?>
<sst xmlns="http://schemas.openxmlformats.org/spreadsheetml/2006/main" count="130091" uniqueCount="10955">
  <si>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</si>
  <si>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</si>
  <si>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</si>
  <si>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</si>
  <si>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</si>
  <si>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</si>
  <si>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</si>
  <si>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</si>
  <si>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</si>
  <si>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</si>
  <si>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</si>
  <si>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</si>
  <si>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</si>
  <si>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</si>
  <si>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</si>
  <si>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</si>
  <si>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</si>
  <si>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</si>
  <si>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</si>
  <si>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</si>
  <si>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</si>
  <si>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</si>
  <si>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</si>
  <si>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</si>
  <si>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</si>
  <si>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</si>
  <si>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</si>
  <si>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</si>
  <si>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</si>
  <si>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</si>
  <si>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</si>
  <si>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</si>
  <si>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</si>
  <si>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</si>
  <si>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</si>
  <si>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</si>
  <si>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</si>
  <si>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</si>
  <si>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</si>
  <si>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</si>
  <si>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</si>
  <si>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</si>
  <si>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</si>
  <si>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</si>
  <si>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</si>
  <si>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</si>
  <si>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</si>
  <si>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</si>
  <si>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</si>
  <si>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</si>
  <si>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</si>
  <si>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</si>
  <si>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</si>
  <si>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</si>
  <si>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</si>
  <si>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</si>
  <si>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</si>
  <si>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</si>
  <si>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</si>
  <si>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</si>
  <si>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</si>
  <si>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</si>
  <si>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</si>
  <si>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</si>
  <si>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</si>
  <si>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</si>
  <si>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</si>
  <si>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</si>
  <si>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</si>
  <si>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</si>
  <si>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</si>
  <si>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</si>
  <si>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</si>
  <si>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</si>
  <si>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</si>
  <si>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</si>
  <si>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</si>
  <si>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</si>
  <si>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</si>
  <si>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</si>
  <si>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</si>
  <si>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</si>
  <si>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</si>
  <si>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</si>
  <si>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</si>
  <si>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</si>
  <si>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</si>
  <si>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</si>
  <si>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</si>
  <si>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</si>
  <si>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</si>
  <si>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</si>
  <si>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</si>
  <si>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</si>
  <si>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</si>
  <si>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</si>
  <si>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</si>
  <si>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</si>
  <si>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</si>
  <si>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</si>
  <si>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</si>
  <si>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</si>
  <si>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</si>
  <si>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</si>
  <si>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</si>
  <si>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</si>
  <si>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</si>
  <si>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</si>
  <si>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</si>
  <si>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</si>
  <si>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</si>
  <si>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</si>
  <si>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</si>
  <si>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</si>
  <si>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</si>
  <si>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</si>
  <si>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</si>
  <si>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</si>
  <si>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</si>
  <si>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</si>
  <si>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</si>
  <si>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</si>
  <si>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</si>
  <si>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</si>
  <si>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</si>
  <si>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</si>
  <si>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</si>
  <si>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</si>
  <si>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</si>
  <si>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</si>
  <si>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</si>
  <si>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</si>
  <si>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</si>
  <si>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</si>
  <si>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</si>
  <si>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</si>
  <si>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</si>
  <si>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</si>
  <si>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</si>
  <si>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</si>
  <si>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</si>
  <si>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</si>
  <si>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</si>
  <si>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</si>
  <si>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</si>
  <si>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</si>
  <si>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</si>
  <si>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</si>
  <si>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</si>
  <si>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</si>
  <si>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</si>
  <si>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</si>
  <si>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</si>
  <si>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</si>
  <si>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</si>
  <si>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</si>
  <si>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</si>
  <si>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</si>
  <si>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</si>
  <si>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</si>
  <si>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</si>
  <si>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</si>
  <si>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</si>
  <si>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</si>
  <si>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</si>
  <si>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</si>
  <si>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</si>
  <si>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</si>
  <si>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</si>
  <si>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</si>
  <si>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</si>
  <si>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</si>
  <si>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</si>
  <si>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</si>
  <si>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</si>
  <si>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</si>
  <si>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</si>
  <si>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</si>
  <si>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</si>
  <si>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</si>
  <si>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</si>
  <si>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</si>
  <si>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</si>
  <si>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</si>
  <si>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</si>
  <si>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</si>
  <si>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</si>
  <si>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</si>
  <si>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</si>
  <si>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</si>
  <si>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</si>
  <si>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</si>
  <si>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</si>
  <si>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</si>
  <si>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</si>
  <si>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</si>
  <si>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</si>
  <si>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</si>
  <si>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</si>
  <si>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</si>
  <si>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</si>
  <si>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</si>
  <si>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</si>
  <si>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</si>
  <si>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</si>
  <si>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</si>
  <si>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</si>
  <si>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</si>
  <si>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</si>
  <si>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</si>
  <si>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</si>
  <si>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</si>
  <si>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</si>
  <si>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</si>
  <si>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</si>
  <si>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</si>
  <si>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</si>
  <si>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</si>
  <si>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</si>
  <si>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</si>
  <si>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</si>
  <si>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</si>
  <si>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</si>
  <si>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</si>
  <si>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</si>
  <si>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</si>
  <si>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</si>
  <si>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</si>
  <si>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</si>
  <si>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</si>
  <si>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</si>
  <si>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</si>
  <si>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</si>
  <si>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</si>
  <si>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</si>
  <si>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</si>
  <si>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</si>
  <si>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</si>
  <si>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</si>
  <si>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</si>
  <si>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</si>
  <si>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</si>
  <si>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</si>
  <si>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</si>
  <si>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</si>
  <si>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</si>
  <si>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</si>
  <si>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</si>
  <si>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</si>
  <si>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</si>
  <si>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</si>
  <si>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</si>
  <si>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</si>
  <si>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</si>
  <si>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</si>
  <si>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</si>
  <si>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</si>
  <si>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</si>
  <si>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</si>
  <si>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</si>
  <si>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</si>
  <si>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</si>
  <si>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</si>
  <si>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</si>
  <si>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</si>
  <si>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</si>
  <si>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</si>
  <si>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</si>
  <si>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</si>
  <si>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</si>
  <si>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</si>
  <si>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</si>
  <si>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</si>
  <si>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</si>
  <si>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</si>
  <si>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</si>
  <si>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</si>
  <si>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</si>
  <si>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</si>
  <si>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</si>
  <si>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</si>
  <si>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</si>
  <si>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</si>
  <si>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</si>
  <si>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</si>
  <si>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</si>
  <si>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</si>
  <si>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</si>
  <si>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</si>
  <si>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</si>
  <si>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</si>
  <si>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</si>
  <si>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</si>
  <si>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</si>
  <si>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</si>
  <si>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</si>
  <si>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</si>
  <si>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</si>
  <si>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</si>
  <si>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</si>
  <si>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</si>
  <si>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</si>
  <si>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</si>
  <si>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</si>
  <si>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</si>
  <si>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</si>
  <si>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</si>
  <si>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</si>
  <si>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</si>
  <si>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</si>
  <si>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</si>
  <si>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</si>
  <si>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</si>
  <si>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</si>
  <si>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</si>
  <si>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</si>
  <si>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</si>
  <si>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</si>
  <si>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</si>
  <si>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</si>
  <si>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</si>
  <si>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</si>
  <si>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</si>
  <si>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</si>
  <si>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</si>
  <si>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</si>
  <si>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</si>
  <si>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</si>
  <si>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</si>
  <si>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</si>
  <si>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</si>
  <si>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</si>
  <si>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</si>
  <si>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</si>
  <si>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</si>
  <si>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</si>
  <si>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</si>
  <si>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</si>
  <si>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</si>
  <si>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</si>
  <si>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</si>
  <si>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</si>
  <si>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</si>
  <si>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</si>
  <si>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</si>
  <si>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</si>
  <si>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</si>
  <si>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</si>
  <si>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</si>
  <si>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</si>
  <si>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</si>
  <si>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</si>
  <si>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</si>
  <si>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</si>
  <si>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</si>
  <si>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</si>
  <si>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</si>
  <si>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</si>
  <si>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</si>
  <si>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</si>
  <si>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</si>
  <si>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</si>
  <si>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</si>
  <si>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</si>
  <si>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</si>
  <si>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</si>
  <si>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</si>
  <si>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</si>
  <si>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</si>
  <si>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</si>
  <si>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</si>
  <si>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</si>
  <si>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</si>
  <si>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</si>
  <si>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</si>
  <si>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</si>
  <si>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</si>
  <si>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</si>
  <si>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</si>
  <si>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</si>
  <si>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</si>
  <si>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</si>
  <si>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</si>
  <si>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</si>
  <si>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</si>
  <si>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</si>
  <si>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</si>
  <si>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</si>
  <si>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</si>
  <si>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</si>
  <si>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</si>
  <si>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</si>
  <si>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</si>
  <si>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</si>
  <si>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</si>
  <si>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</si>
  <si>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</si>
  <si>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</si>
  <si>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</si>
  <si>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</si>
  <si>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</si>
  <si>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</si>
  <si>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</si>
  <si>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</si>
  <si>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</si>
  <si>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</si>
  <si>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</si>
  <si>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</si>
  <si>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</si>
  <si>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</si>
  <si>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</si>
  <si>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</si>
  <si>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</si>
  <si>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</si>
  <si>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</si>
  <si>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</si>
  <si>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</si>
  <si>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</si>
  <si>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</si>
  <si>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</si>
  <si>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</si>
  <si>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</si>
  <si>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</si>
  <si>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</si>
  <si>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</si>
  <si>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</si>
  <si>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</si>
  <si>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</si>
  <si>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</si>
  <si>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</si>
  <si>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</si>
  <si>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</si>
  <si>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</si>
  <si>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</si>
  <si>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</si>
  <si>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</si>
  <si>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</si>
  <si>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</si>
  <si>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</si>
  <si>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</si>
  <si>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</si>
  <si>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</si>
  <si>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</si>
  <si>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</si>
  <si>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</si>
  <si>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</si>
  <si>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</si>
  <si>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</si>
  <si>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</si>
  <si>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</si>
  <si>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</si>
  <si>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</si>
  <si>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</si>
  <si>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</si>
  <si>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</si>
  <si>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</si>
  <si>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</si>
  <si>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</si>
  <si>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</si>
  <si>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</si>
  <si>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</si>
  <si>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</si>
  <si>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</si>
  <si>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</si>
  <si>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</si>
  <si>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</si>
  <si>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</si>
  <si>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</si>
  <si>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</si>
  <si>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</si>
  <si>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</si>
  <si>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</si>
  <si>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</si>
  <si>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</si>
  <si>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</si>
  <si>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</si>
  <si>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</si>
  <si>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</si>
  <si>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</si>
  <si>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</si>
  <si>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</si>
  <si>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</si>
  <si>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</si>
  <si>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</si>
  <si>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</si>
  <si>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</si>
  <si>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</si>
  <si>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</si>
  <si>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</si>
  <si>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</si>
  <si>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</si>
  <si>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</si>
  <si>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</si>
  <si>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</si>
  <si>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</si>
  <si>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</si>
  <si>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</si>
  <si>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</si>
  <si>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</si>
  <si>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</si>
  <si>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</si>
  <si>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</si>
  <si>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</si>
  <si>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</si>
  <si>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</si>
  <si>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</si>
  <si>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</si>
  <si>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</si>
  <si>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</si>
  <si>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</si>
  <si>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</si>
  <si>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</si>
  <si>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</si>
  <si>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</si>
  <si>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</si>
  <si>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</si>
  <si>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</si>
  <si>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</si>
  <si>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</si>
  <si>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</si>
  <si>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</si>
  <si>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</si>
  <si>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</si>
  <si>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</si>
  <si>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</si>
  <si>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</si>
  <si>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</si>
  <si>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</si>
  <si>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</si>
  <si>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</si>
  <si>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</si>
  <si>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</si>
  <si>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</si>
  <si>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</si>
  <si>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</si>
  <si>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</si>
  <si>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</si>
  <si>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</si>
  <si>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</si>
  <si>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</si>
  <si>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</si>
  <si>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</si>
  <si>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</si>
  <si>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</si>
  <si>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</si>
  <si>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</si>
  <si>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</si>
  <si>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</si>
  <si>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</si>
  <si>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</si>
  <si>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</si>
  <si>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</si>
  <si>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</si>
  <si>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</si>
  <si>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</si>
  <si>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</si>
  <si>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</si>
  <si>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</si>
  <si>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</si>
  <si>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</si>
  <si>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</si>
  <si>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</si>
  <si>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</si>
  <si>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</si>
  <si>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</si>
  <si>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</si>
  <si>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</si>
  <si>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</si>
  <si>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</si>
  <si>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</si>
  <si>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</si>
  <si>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</si>
  <si>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</si>
  <si>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</si>
  <si>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</si>
  <si>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</si>
  <si>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</si>
  <si>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</si>
  <si>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</si>
  <si>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</si>
  <si>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</si>
  <si>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</si>
  <si>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</si>
  <si>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</si>
  <si>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</si>
  <si>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</si>
  <si>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</si>
  <si>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</si>
  <si>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</si>
  <si>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</si>
  <si>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</si>
  <si>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</si>
  <si>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</si>
  <si>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</si>
  <si>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</si>
  <si>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</si>
  <si>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</si>
  <si>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</si>
  <si>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</si>
  <si>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</si>
  <si>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</si>
  <si>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</si>
  <si>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</si>
  <si>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</si>
  <si>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</si>
  <si>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</si>
  <si>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</si>
  <si>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</si>
  <si>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</si>
  <si>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</si>
  <si>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</si>
  <si>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</si>
  <si>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</si>
  <si>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</si>
  <si>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</si>
  <si>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</si>
  <si>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</si>
  <si>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</si>
  <si>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</si>
  <si>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</si>
  <si>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</si>
  <si>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</si>
  <si>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</si>
  <si>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</si>
  <si>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</si>
  <si>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</si>
  <si>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</si>
  <si>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</si>
  <si>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</si>
  <si>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</si>
  <si>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</si>
  <si>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</si>
  <si>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</si>
  <si>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</si>
  <si>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</si>
  <si>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</si>
  <si>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</si>
  <si>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</si>
  <si>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</si>
  <si>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</si>
  <si>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</si>
  <si>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</si>
  <si>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</si>
  <si>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</si>
  <si>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</si>
  <si>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</si>
  <si>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</si>
  <si>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</si>
  <si>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</si>
  <si>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</si>
  <si>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</si>
  <si>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</si>
  <si>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</si>
  <si>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</si>
  <si>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</si>
  <si>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</si>
  <si>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</si>
  <si>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</si>
  <si>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</si>
  <si>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</si>
  <si>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</si>
  <si>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</si>
  <si>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</si>
  <si>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</si>
  <si>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</si>
  <si>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</si>
  <si>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</si>
  <si>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</si>
  <si>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</si>
  <si>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</si>
  <si>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</si>
  <si>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</si>
  <si>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</si>
  <si>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</si>
  <si>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</si>
  <si>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</si>
  <si>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</si>
  <si>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</si>
  <si>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</si>
  <si>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</si>
  <si>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</si>
  <si>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</si>
  <si>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</si>
  <si>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</si>
  <si>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</si>
  <si>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</si>
  <si>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</si>
  <si>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</si>
  <si>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</si>
  <si>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</si>
  <si>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</si>
  <si>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</si>
  <si>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</si>
  <si>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</si>
  <si>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</si>
  <si>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</si>
  <si>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</si>
  <si>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</si>
  <si>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</si>
  <si>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</si>
  <si>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</si>
  <si>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</si>
  <si>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</si>
  <si>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</si>
  <si>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</si>
  <si>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</si>
  <si>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</si>
  <si>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</si>
  <si>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</si>
  <si>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</si>
  <si>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</si>
  <si>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</si>
  <si>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</si>
  <si>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</si>
  <si>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</si>
  <si>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</si>
  <si>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</si>
  <si>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</si>
  <si>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</si>
  <si>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</si>
  <si>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</si>
  <si>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</si>
  <si>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</si>
  <si>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</si>
  <si>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</si>
  <si>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</si>
  <si>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</si>
  <si>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</si>
  <si>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</si>
  <si>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</si>
  <si>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</si>
  <si>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</si>
  <si>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</si>
  <si>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</si>
  <si>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</si>
  <si>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</si>
  <si>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</si>
  <si>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</si>
  <si>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</si>
  <si>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</si>
  <si>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</si>
  <si>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</si>
  <si>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</si>
  <si>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</si>
  <si>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</si>
  <si>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</si>
  <si>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</si>
  <si>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</si>
  <si>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</si>
  <si>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</si>
  <si>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</si>
  <si>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</si>
  <si>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</si>
  <si>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</si>
  <si>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</si>
  <si>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</si>
  <si>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</si>
  <si>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</si>
  <si>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</si>
  <si>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</si>
  <si>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</si>
  <si>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</si>
  <si>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</si>
  <si>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</si>
  <si>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</si>
  <si>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</si>
  <si>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</si>
  <si>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</si>
  <si>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</si>
  <si>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</si>
  <si>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</si>
  <si>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</si>
  <si>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</si>
  <si>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</si>
  <si>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</si>
  <si>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</si>
  <si>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</si>
  <si>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</si>
  <si>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</si>
  <si>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</si>
  <si>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</si>
  <si>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</si>
  <si>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</si>
  <si>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</si>
  <si>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</si>
  <si>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</si>
  <si>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</si>
  <si>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</si>
  <si>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</si>
  <si>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</si>
  <si>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</si>
  <si>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</si>
  <si>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</si>
  <si>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</si>
  <si>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</si>
  <si>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</si>
  <si>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</si>
  <si>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</si>
  <si>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</si>
  <si>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</si>
  <si>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</si>
  <si>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</si>
  <si>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</si>
  <si>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</si>
  <si>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</si>
  <si>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</si>
  <si>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</si>
  <si>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</si>
  <si>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</si>
  <si>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</si>
  <si>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</si>
  <si>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</si>
  <si>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</si>
  <si>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</si>
  <si>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</si>
  <si>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</si>
  <si>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</si>
  <si>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</si>
  <si>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</si>
  <si>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</si>
  <si>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</si>
  <si>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</si>
  <si>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</si>
  <si>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</si>
  <si>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</si>
  <si>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</si>
  <si>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</si>
  <si>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</si>
  <si>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</si>
  <si>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</si>
  <si>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</si>
  <si>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</si>
  <si>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</si>
  <si>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</si>
  <si>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</si>
  <si>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</si>
  <si>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</si>
  <si>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</si>
  <si>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</si>
  <si>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</si>
  <si>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</si>
  <si>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</si>
  <si>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</si>
  <si>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</si>
  <si>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</si>
  <si>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</si>
  <si>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</si>
  <si>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</si>
  <si>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</si>
  <si>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</si>
  <si>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</si>
  <si>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</si>
  <si>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</si>
  <si>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</si>
  <si>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</si>
  <si>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</si>
  <si>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</si>
  <si>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</si>
  <si>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</si>
  <si>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</si>
  <si>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</si>
  <si>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</si>
  <si>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</si>
  <si>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</si>
  <si>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</si>
  <si>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</si>
  <si>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</si>
  <si>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</si>
  <si>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</si>
  <si>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</si>
  <si>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</si>
  <si>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</si>
  <si>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</si>
  <si>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</si>
  <si>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</si>
  <si>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</si>
  <si>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</si>
  <si>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</si>
  <si>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</si>
  <si>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</si>
  <si>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</si>
  <si>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</si>
  <si>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</si>
  <si>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</si>
  <si>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</si>
  <si>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</si>
  <si>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</si>
  <si>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</si>
  <si>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</si>
  <si>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</si>
  <si>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</si>
  <si>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</si>
  <si>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</si>
  <si>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</si>
  <si>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</si>
  <si>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</si>
  <si>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</si>
  <si>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</si>
  <si>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</si>
  <si>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</si>
  <si>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</si>
  <si>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</si>
  <si>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</si>
  <si>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</si>
  <si>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</si>
  <si>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</si>
  <si>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</si>
  <si>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</si>
  <si>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</si>
  <si>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</si>
  <si>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</si>
  <si>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</si>
  <si>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</si>
  <si>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</si>
  <si>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</si>
  <si>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</si>
  <si>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</si>
  <si>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</si>
  <si>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</si>
  <si>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</si>
  <si>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</si>
  <si>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</si>
  <si>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</si>
  <si>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</si>
  <si>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</si>
  <si>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</si>
  <si>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</si>
  <si>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</si>
  <si>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</si>
  <si>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</si>
  <si>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</si>
  <si>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</si>
  <si>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</si>
  <si>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</si>
  <si>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</si>
  <si>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</si>
  <si>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</si>
  <si>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</si>
  <si>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</si>
  <si>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</si>
  <si>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</si>
  <si>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</si>
  <si>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</si>
  <si>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</si>
  <si>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</si>
  <si>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</si>
  <si>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</si>
  <si>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</si>
  <si>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</si>
  <si>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</si>
  <si>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</si>
  <si>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</si>
  <si>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</si>
  <si>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</si>
  <si>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</si>
  <si>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</si>
  <si>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</si>
  <si>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</si>
  <si>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</si>
  <si>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</si>
  <si>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</si>
  <si>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</si>
  <si>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</si>
  <si>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</si>
  <si>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</si>
  <si>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</si>
  <si>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</si>
  <si>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</si>
  <si>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</si>
  <si>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</si>
  <si>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</si>
  <si>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</si>
  <si>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</si>
  <si>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</si>
  <si>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</si>
  <si>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</si>
  <si>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</si>
  <si>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</si>
  <si>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</si>
  <si>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</si>
  <si>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</si>
  <si>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</si>
  <si>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</si>
  <si>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</si>
  <si>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</si>
  <si>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</si>
  <si>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</si>
  <si>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</si>
  <si>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</si>
  <si>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</si>
  <si>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</si>
  <si>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</si>
  <si>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</si>
  <si>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</si>
  <si>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</si>
  <si>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</si>
  <si>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</si>
  <si>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</si>
  <si>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</si>
  <si>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</si>
  <si>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</si>
  <si>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</si>
  <si>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</si>
  <si>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</si>
  <si>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</si>
  <si>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</si>
  <si>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</si>
  <si>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</si>
  <si>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</si>
  <si>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</si>
  <si>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</si>
  <si>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</si>
  <si>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</si>
  <si>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</si>
  <si>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</si>
  <si>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</si>
  <si>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</si>
  <si>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</si>
  <si>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</si>
  <si>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</si>
  <si>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</si>
  <si>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</si>
  <si>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</si>
  <si>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</si>
  <si>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</si>
  <si>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</si>
  <si>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</si>
  <si>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</si>
  <si>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</si>
  <si>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</si>
  <si>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</si>
  <si>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</si>
  <si>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</si>
  <si>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</si>
  <si>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</si>
  <si>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</si>
  <si>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</si>
  <si>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</si>
  <si>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</si>
  <si>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</si>
  <si>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</si>
  <si>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</si>
  <si>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</si>
  <si>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</si>
  <si>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</si>
  <si>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</si>
  <si>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</si>
  <si>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</si>
  <si>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</si>
  <si>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</si>
  <si>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</si>
  <si>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</si>
  <si>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</si>
  <si>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</si>
  <si>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</si>
  <si>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</si>
  <si>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</si>
  <si>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</si>
  <si>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</si>
  <si>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</si>
  <si>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</si>
  <si>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</si>
  <si>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</si>
  <si>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</si>
  <si>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</si>
  <si>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</si>
  <si>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</si>
  <si>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</si>
  <si>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</si>
  <si>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</si>
  <si>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</si>
  <si>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</si>
  <si>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</si>
  <si>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</si>
  <si>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</si>
  <si>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</si>
  <si>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</si>
  <si>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</si>
  <si>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</si>
  <si>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</si>
  <si>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</si>
  <si>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</si>
  <si>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</si>
  <si>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</si>
  <si>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</si>
  <si>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</si>
  <si>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</si>
  <si>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</si>
  <si>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</si>
  <si>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</si>
  <si>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</si>
  <si>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</si>
  <si>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</si>
  <si>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</si>
  <si>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</si>
  <si>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</si>
  <si>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</si>
  <si>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</si>
  <si>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</si>
  <si>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</si>
  <si>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</si>
  <si>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</si>
  <si>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</si>
  <si>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</si>
  <si>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</si>
  <si>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</si>
  <si>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</si>
  <si>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</si>
  <si>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</si>
  <si>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</si>
  <si>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</si>
  <si>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</si>
  <si>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</si>
  <si>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</si>
  <si>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</si>
  <si>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</si>
  <si>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</si>
  <si>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</si>
  <si>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</si>
  <si>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</si>
  <si>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</si>
  <si>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</si>
  <si>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</si>
  <si>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</si>
  <si>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</si>
  <si>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</si>
  <si>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</si>
  <si>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</si>
  <si>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</si>
  <si>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</si>
  <si>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</si>
  <si>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</si>
  <si>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</si>
  <si>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</si>
  <si>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</si>
  <si>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</si>
  <si>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</si>
  <si>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</si>
  <si>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</si>
  <si>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</si>
  <si>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</si>
  <si>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</si>
  <si>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</si>
  <si>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</si>
  <si>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</si>
  <si>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</si>
  <si>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</si>
  <si>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</si>
  <si>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</si>
  <si>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</si>
  <si>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</si>
  <si>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</si>
  <si>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</si>
  <si>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</si>
  <si>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</si>
  <si>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</si>
  <si>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</si>
  <si>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</si>
  <si>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</si>
  <si>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</si>
  <si>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</si>
  <si>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</si>
  <si>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</si>
  <si>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</si>
  <si>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</si>
  <si>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</si>
  <si>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</si>
  <si>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</si>
  <si>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</si>
  <si>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</si>
  <si>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</si>
  <si>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</si>
  <si>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</si>
  <si>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</si>
  <si>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</si>
  <si>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</si>
  <si>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</si>
  <si>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</si>
  <si>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</si>
  <si>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</si>
  <si>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</si>
  <si>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</si>
  <si>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</si>
  <si>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</si>
  <si>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</si>
  <si>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</si>
  <si>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</si>
  <si>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</si>
  <si>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</si>
  <si>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</si>
  <si>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</si>
  <si>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</si>
  <si>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</si>
  <si>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</si>
  <si>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</si>
  <si>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</si>
  <si>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</si>
  <si>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</si>
  <si>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</si>
  <si>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</si>
  <si>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</si>
  <si>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</si>
  <si>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</si>
  <si>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</si>
  <si>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</si>
  <si>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</si>
  <si>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</si>
  <si>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</si>
  <si>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</si>
  <si>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</si>
  <si>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</si>
  <si>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</si>
  <si>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</si>
  <si>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</si>
  <si>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</si>
  <si>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</si>
  <si>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</si>
  <si>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</si>
  <si>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</si>
  <si>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</si>
  <si>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</si>
  <si>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</si>
  <si>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</si>
  <si>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</si>
  <si>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</si>
  <si>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</si>
  <si>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</si>
  <si>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</si>
  <si>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</si>
  <si>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</si>
  <si>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</si>
  <si>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</si>
  <si>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</si>
  <si>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</si>
  <si>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</si>
  <si>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</si>
  <si>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</si>
  <si>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</si>
  <si>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</si>
  <si>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</si>
  <si>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</si>
  <si>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</si>
  <si>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</si>
  <si>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</si>
  <si>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</si>
  <si>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</si>
  <si>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</si>
  <si>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</si>
  <si>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</si>
  <si>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</si>
  <si>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</si>
  <si>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</si>
  <si>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</si>
  <si>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</si>
  <si>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</si>
  <si>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</si>
  <si>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</si>
  <si>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</si>
  <si>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</si>
  <si>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</si>
  <si>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</si>
  <si>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</si>
  <si>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</si>
  <si>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</si>
  <si>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</si>
  <si>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</si>
  <si>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</si>
  <si>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</si>
  <si>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</si>
  <si>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</si>
  <si>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</si>
  <si>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</si>
  <si>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</si>
  <si>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</si>
  <si>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</si>
  <si>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</si>
  <si>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</si>
  <si>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</si>
  <si>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</si>
  <si>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</si>
  <si>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</si>
  <si>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</si>
  <si>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</si>
  <si>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</si>
  <si>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</si>
  <si>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</si>
  <si>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</si>
  <si>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</si>
  <si>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</si>
  <si>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</si>
  <si>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</si>
  <si>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</si>
  <si>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</si>
  <si>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</si>
  <si>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</si>
  <si>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</si>
  <si>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</si>
  <si>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</si>
  <si>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</si>
  <si>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</si>
  <si>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</si>
  <si>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</si>
  <si>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</si>
  <si>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</si>
  <si>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</si>
  <si>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</si>
  <si>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</si>
  <si>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</si>
  <si>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</si>
  <si>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</si>
  <si>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</si>
  <si>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</si>
  <si>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</si>
  <si>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</si>
  <si>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</si>
  <si>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</si>
  <si>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</si>
  <si>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</si>
  <si>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</si>
  <si>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</si>
  <si>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</si>
  <si>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</si>
  <si>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</si>
  <si>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</si>
  <si>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</si>
  <si>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</si>
  <si>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</si>
  <si>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</si>
  <si>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</si>
  <si>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</si>
  <si>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</si>
  <si>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</si>
  <si>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</si>
  <si>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</si>
  <si>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</si>
  <si>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</si>
  <si>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</si>
  <si>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</si>
  <si>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</si>
  <si>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</si>
  <si>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</si>
  <si>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</si>
  <si>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</si>
  <si>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</si>
  <si>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</si>
  <si>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</si>
  <si>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</si>
  <si>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</si>
  <si>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</si>
  <si>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</si>
  <si>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</si>
  <si>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</si>
  <si>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</si>
  <si>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</si>
  <si>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</si>
  <si>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</si>
  <si>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</si>
  <si>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</si>
  <si>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</si>
  <si>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</si>
  <si>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</si>
  <si>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</si>
  <si>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</si>
  <si>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</si>
  <si>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</si>
  <si>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</si>
  <si>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</si>
  <si>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</si>
  <si>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</si>
  <si>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</si>
  <si>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</si>
  <si>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</si>
  <si>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</si>
  <si>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</si>
  <si>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</si>
  <si>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</si>
  <si>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</si>
  <si>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</si>
  <si>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</si>
  <si>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</si>
  <si>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</si>
  <si>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</si>
  <si>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</si>
  <si>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</si>
  <si>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</si>
  <si>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</si>
  <si>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</si>
  <si>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</si>
  <si>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</si>
  <si>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</si>
  <si>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</si>
  <si>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</si>
  <si>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</si>
  <si>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</si>
  <si>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</si>
  <si>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</si>
  <si>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</si>
  <si>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</si>
  <si>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</si>
  <si>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</si>
  <si>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</si>
  <si>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</si>
  <si>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</si>
  <si>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</si>
  <si>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</si>
  <si>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</si>
  <si>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</si>
  <si>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</si>
  <si>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</si>
  <si>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</si>
  <si>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</si>
  <si>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</si>
  <si>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</si>
  <si>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</si>
  <si>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</si>
  <si>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</si>
  <si>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</si>
  <si>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</si>
  <si>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</si>
  <si>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</si>
  <si>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</si>
  <si>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</si>
  <si>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</si>
  <si>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</si>
  <si>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</si>
  <si>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</si>
  <si>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</si>
  <si>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</si>
  <si>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</si>
  <si>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</si>
  <si>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</si>
  <si>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</si>
  <si>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</si>
  <si>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</si>
  <si>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</si>
  <si>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</si>
  <si>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</si>
  <si>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</si>
  <si>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</si>
  <si>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</si>
  <si>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</si>
  <si>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</si>
  <si>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</si>
  <si>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</si>
  <si>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</si>
  <si>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</si>
  <si>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</si>
  <si>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</si>
  <si>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</si>
  <si>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</si>
  <si>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</si>
  <si>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</si>
  <si>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</si>
  <si>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</si>
  <si>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</si>
  <si>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</si>
  <si>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</si>
  <si>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</si>
  <si>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</si>
  <si>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</si>
  <si>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</si>
  <si>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</si>
  <si>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</si>
  <si>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</si>
  <si>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</si>
  <si>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</si>
  <si>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</si>
  <si>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</si>
  <si>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</si>
  <si>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</si>
  <si>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</si>
  <si>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</si>
  <si>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</si>
  <si>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</si>
  <si>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</si>
  <si>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</si>
  <si>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</si>
  <si>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</si>
  <si>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</si>
  <si>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</si>
  <si>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</si>
  <si>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</si>
  <si>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</si>
  <si>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</si>
  <si>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</si>
  <si>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</si>
  <si>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</si>
  <si>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</si>
  <si>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</si>
  <si>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</si>
  <si>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</si>
  <si>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</si>
  <si>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</si>
  <si>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</si>
  <si>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</si>
  <si>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</si>
  <si>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</si>
  <si>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</si>
  <si>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</si>
  <si>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</si>
  <si>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</si>
  <si>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</si>
  <si>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</si>
  <si>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</si>
  <si>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</si>
  <si>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</si>
  <si>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</si>
  <si>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</si>
  <si>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</si>
  <si>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</si>
  <si>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</si>
  <si>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</si>
  <si>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</si>
  <si>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</si>
  <si>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</si>
  <si>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</si>
  <si>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</si>
  <si>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</si>
  <si>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</si>
  <si>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</si>
  <si>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</si>
  <si>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</si>
  <si>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</si>
  <si>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</si>
  <si>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</si>
  <si>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</si>
  <si>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</si>
  <si>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</si>
  <si>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</si>
  <si>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</si>
  <si>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</si>
  <si>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</si>
  <si>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</si>
  <si>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</si>
  <si>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</si>
  <si>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</si>
  <si>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</si>
  <si>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</si>
  <si>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</si>
  <si>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</si>
  <si>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</si>
  <si>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</si>
  <si>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</si>
  <si>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</si>
  <si>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</si>
  <si>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</si>
  <si>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</si>
  <si>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</si>
  <si>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</si>
  <si>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</si>
  <si>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</si>
  <si>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</si>
  <si>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</si>
  <si>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</si>
  <si>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</si>
  <si>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</si>
  <si>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</si>
  <si>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</si>
  <si>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</si>
  <si>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</si>
  <si>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</si>
  <si>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</si>
  <si>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</si>
  <si>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</si>
  <si>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</si>
  <si>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</si>
  <si>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</si>
  <si>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</si>
  <si>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</si>
  <si>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</si>
  <si>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</si>
  <si>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</si>
  <si>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</si>
  <si>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</si>
  <si>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</si>
  <si>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</si>
  <si>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</si>
  <si>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</si>
  <si>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</si>
  <si>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</si>
  <si>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</si>
  <si>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</si>
  <si>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</si>
  <si>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</si>
  <si>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</si>
  <si>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</si>
  <si>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</si>
  <si>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</si>
  <si>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</si>
  <si>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</si>
  <si>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</si>
  <si>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</si>
  <si>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</si>
  <si>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</si>
  <si>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</si>
  <si>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</si>
  <si>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</si>
  <si>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</si>
  <si>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</si>
  <si>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</si>
  <si>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</si>
  <si>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</si>
  <si>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</si>
  <si>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</si>
  <si>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</si>
  <si>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</si>
  <si>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</si>
  <si>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</si>
  <si>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</si>
  <si>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</si>
  <si>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</si>
  <si>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</si>
  <si>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</si>
  <si>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</si>
  <si>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</si>
  <si>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</si>
  <si>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</si>
  <si>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</si>
  <si>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</si>
  <si>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</si>
  <si>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</si>
  <si>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</si>
  <si>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</si>
  <si>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</si>
  <si>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</si>
  <si>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</si>
  <si>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</si>
  <si>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</si>
  <si>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</si>
  <si>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</si>
  <si>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</si>
  <si>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</si>
  <si>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</si>
  <si>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</si>
  <si>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</si>
  <si>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</si>
  <si>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</si>
  <si>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</si>
  <si>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</si>
  <si>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</si>
  <si>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</si>
  <si>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</si>
  <si>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</si>
  <si>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</si>
  <si>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</si>
  <si>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</si>
  <si>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</si>
  <si>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</si>
  <si>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</si>
  <si>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</si>
  <si>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</si>
  <si>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</si>
  <si>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</si>
  <si>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</si>
  <si>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</si>
  <si>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</si>
  <si>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</si>
  <si>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</si>
  <si>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</si>
  <si>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</si>
  <si>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</si>
  <si>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</si>
  <si>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</si>
  <si>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</si>
  <si>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</si>
  <si>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</si>
  <si>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</si>
  <si>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</si>
  <si>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</si>
  <si>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</si>
  <si>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</si>
  <si>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</si>
  <si>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</si>
  <si>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</si>
  <si>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</si>
  <si>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</si>
  <si>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</si>
  <si>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</si>
  <si>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</si>
  <si>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</si>
  <si>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</si>
  <si>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</si>
  <si>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</si>
  <si>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</si>
  <si>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</si>
  <si>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</si>
  <si>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</si>
  <si>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</si>
  <si>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</si>
  <si>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</si>
  <si>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</si>
  <si>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</si>
  <si>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</si>
  <si>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</si>
  <si>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</si>
  <si>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</si>
  <si>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</si>
  <si>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</si>
  <si>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</si>
  <si>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</si>
  <si>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</si>
  <si>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</si>
  <si>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</si>
  <si>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</si>
  <si>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</si>
  <si>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</si>
  <si>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</si>
  <si>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</si>
  <si>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</si>
  <si>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</si>
  <si>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</si>
  <si>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</si>
  <si>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</si>
  <si>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</si>
  <si>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</si>
  <si>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</si>
  <si>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</si>
  <si>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</si>
  <si>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</si>
  <si>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</si>
  <si>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</si>
  <si>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</si>
  <si>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</si>
  <si>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</si>
  <si>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</si>
  <si>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</si>
  <si>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</si>
  <si>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</si>
  <si>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</si>
  <si>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</si>
  <si>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</si>
  <si>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</si>
  <si>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</si>
  <si>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</si>
  <si>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</si>
  <si>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</si>
  <si>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</si>
  <si>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</si>
  <si>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</si>
  <si>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</si>
  <si>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</si>
  <si>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</si>
  <si>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</si>
  <si>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</si>
  <si>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</si>
  <si>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</si>
  <si>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</si>
  <si>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</si>
  <si>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</si>
  <si>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</si>
  <si>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</si>
  <si>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</si>
  <si>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</si>
  <si>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</si>
  <si>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</si>
  <si>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</si>
  <si>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</si>
  <si>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</si>
  <si>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</si>
  <si>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</si>
  <si>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</si>
  <si>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</si>
  <si>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</si>
  <si>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</si>
  <si>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</si>
  <si>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</si>
  <si>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</si>
  <si>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</si>
  <si>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</si>
  <si>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</si>
  <si>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</si>
  <si>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</si>
  <si>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</si>
  <si>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</si>
  <si>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</si>
  <si>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</si>
  <si>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</si>
  <si>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</si>
  <si>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</si>
  <si>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</si>
  <si>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</si>
  <si>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</si>
  <si>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</si>
  <si>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</si>
  <si>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</si>
  <si>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</si>
  <si>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</si>
  <si>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</si>
  <si>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</si>
  <si>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</si>
  <si>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</si>
  <si>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</si>
  <si>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</si>
  <si>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</si>
  <si>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</si>
  <si>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</si>
  <si>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</si>
  <si>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</si>
  <si>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</si>
  <si>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</si>
  <si>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</si>
  <si>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</si>
  <si>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</si>
  <si>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</si>
  <si>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</si>
  <si>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</si>
  <si>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</si>
  <si>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</si>
  <si>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</si>
  <si>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</si>
  <si>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</si>
  <si>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</si>
  <si>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</si>
  <si>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</si>
  <si>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</si>
  <si>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</si>
  <si>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</si>
  <si>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</si>
  <si>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</si>
  <si>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</si>
  <si>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</si>
  <si>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</si>
  <si>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</si>
  <si>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</si>
  <si>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</si>
  <si>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</si>
  <si>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</si>
  <si>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</si>
  <si>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</si>
  <si>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</si>
  <si>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</si>
  <si>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</si>
  <si>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</si>
  <si>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</si>
  <si>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</si>
  <si>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</si>
  <si>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</si>
  <si>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</si>
  <si>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</si>
  <si>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</si>
  <si>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</si>
  <si>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</si>
  <si>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</si>
  <si>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</si>
  <si>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</si>
  <si>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</si>
  <si>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</si>
  <si>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</si>
  <si>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</si>
  <si>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</si>
  <si>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</si>
  <si>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</si>
  <si>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</si>
  <si>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</si>
  <si>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</si>
  <si>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</si>
  <si>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</si>
  <si>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</si>
  <si>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</si>
  <si>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</si>
  <si>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</si>
  <si>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</si>
  <si>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</si>
  <si>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</si>
  <si>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</si>
  <si>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</si>
  <si>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</si>
  <si>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</si>
  <si>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</si>
  <si>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</si>
  <si>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</si>
  <si>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</si>
  <si>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</si>
  <si>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</si>
  <si>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</si>
  <si>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</si>
  <si>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</si>
  <si>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</si>
  <si>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</si>
  <si>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</si>
  <si>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</si>
  <si>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</si>
  <si>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</si>
  <si>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</si>
  <si>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</si>
  <si>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</si>
  <si>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</si>
  <si>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</si>
  <si>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</si>
  <si>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</si>
  <si>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</si>
  <si>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</si>
  <si>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</si>
  <si>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</si>
  <si>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</si>
  <si>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</si>
  <si>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</si>
  <si>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</si>
  <si>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</si>
  <si>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</si>
  <si>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</si>
  <si>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</si>
  <si>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</si>
  <si>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</si>
  <si>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</si>
  <si>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</si>
  <si>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</si>
  <si>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</si>
  <si>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</si>
  <si>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</si>
  <si>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</si>
  <si>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</si>
  <si>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</si>
  <si>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</si>
  <si>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</si>
  <si>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</si>
  <si>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</si>
  <si>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</si>
  <si>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</si>
  <si>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</si>
  <si>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</si>
  <si>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</si>
  <si>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</si>
  <si>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</si>
  <si>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</si>
  <si>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</si>
  <si>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</si>
  <si>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</si>
  <si>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</si>
  <si>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</si>
  <si>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</si>
  <si>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</si>
  <si>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</si>
  <si>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</si>
  <si>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</si>
  <si>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</si>
  <si>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</si>
  <si>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</si>
  <si>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</si>
  <si>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</si>
  <si>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</si>
  <si>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</si>
  <si>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</si>
  <si>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</si>
  <si>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</si>
  <si>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</si>
  <si>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</si>
  <si>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</si>
  <si>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</si>
  <si>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</si>
  <si>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</si>
  <si>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</si>
  <si>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</si>
  <si>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</si>
  <si>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</si>
  <si>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</si>
  <si>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</si>
  <si>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</si>
  <si>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</si>
  <si>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</si>
  <si>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</si>
  <si>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</si>
  <si>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</si>
  <si>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</si>
  <si>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</si>
  <si>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</si>
  <si>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</si>
  <si>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</si>
  <si>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</si>
  <si>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</si>
  <si>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</si>
  <si>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</si>
  <si>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</si>
  <si>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</si>
  <si>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</si>
  <si>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</si>
  <si>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</si>
  <si>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</si>
  <si>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</si>
  <si>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</si>
  <si>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</si>
  <si>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</si>
  <si>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</si>
  <si>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</si>
  <si>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</si>
  <si>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</si>
  <si>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</si>
  <si>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</si>
  <si>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</si>
  <si>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</si>
  <si>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</si>
  <si>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</si>
  <si>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</si>
  <si>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</si>
  <si>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</si>
  <si>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</si>
  <si>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</si>
  <si>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</si>
  <si>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</si>
  <si>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</si>
  <si>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</si>
  <si>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</si>
  <si>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</si>
  <si>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</si>
  <si>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</si>
  <si>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</si>
  <si>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</si>
  <si>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</si>
  <si>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</si>
  <si>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</si>
  <si>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</si>
  <si>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</si>
  <si>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</si>
  <si>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</si>
  <si>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</si>
  <si>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</si>
  <si>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</si>
  <si>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</si>
  <si>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</si>
  <si>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</si>
  <si>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</si>
  <si>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</si>
  <si>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</si>
  <si>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</si>
  <si>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</si>
  <si>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</si>
  <si>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</si>
  <si>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</si>
  <si>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</si>
  <si>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</si>
  <si>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</si>
  <si>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</si>
  <si>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</si>
  <si>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</si>
  <si>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</si>
  <si>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</si>
  <si>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</si>
  <si>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</si>
  <si>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</si>
  <si>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</si>
  <si>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</si>
  <si>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</si>
  <si>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</si>
  <si>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</si>
  <si>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</si>
  <si>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</si>
  <si>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</si>
  <si>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</si>
  <si>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</si>
  <si>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</si>
  <si>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</si>
  <si>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</si>
  <si>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</si>
  <si>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</si>
  <si>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</si>
  <si>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</si>
  <si>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</si>
  <si>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</si>
  <si>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</si>
  <si>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</si>
  <si>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</si>
  <si>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</si>
  <si>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</si>
  <si>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</si>
  <si>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</si>
  <si>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</si>
  <si>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</si>
  <si>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</si>
  <si>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</si>
  <si>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</si>
  <si>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</si>
  <si>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</si>
  <si>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</si>
  <si>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</si>
  <si>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</si>
  <si>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</si>
  <si>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</si>
  <si>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</si>
  <si>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</si>
  <si>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</si>
  <si>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</si>
  <si>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</si>
  <si>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</si>
  <si>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</si>
  <si>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</si>
  <si>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</si>
  <si>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</si>
  <si>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</si>
  <si>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</si>
  <si>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</si>
  <si>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</si>
  <si>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</si>
  <si>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</si>
  <si>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</si>
  <si>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</si>
  <si>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</si>
  <si>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</si>
  <si>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</si>
  <si>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</si>
  <si>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</si>
  <si>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</si>
  <si>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</si>
  <si>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</si>
  <si>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</si>
  <si>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</si>
  <si>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</si>
  <si>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</si>
  <si>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</si>
  <si>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</si>
  <si>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</si>
  <si>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</si>
  <si>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</si>
  <si>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</si>
  <si>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</si>
  <si>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</si>
  <si>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</si>
  <si>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</si>
  <si>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</si>
  <si>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</si>
  <si>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</si>
  <si>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</si>
  <si>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</si>
  <si>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</si>
  <si>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</si>
  <si>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</si>
  <si>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</si>
  <si>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</si>
  <si>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</si>
  <si>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</si>
  <si>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</si>
  <si>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</si>
  <si>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</si>
  <si>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</si>
  <si>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</si>
  <si>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</si>
  <si>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</si>
  <si>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</si>
  <si>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</si>
  <si>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</si>
  <si>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</si>
  <si>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</si>
  <si>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</si>
  <si>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</si>
  <si>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</si>
  <si>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</si>
  <si>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</si>
  <si>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</si>
  <si>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</si>
  <si>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</si>
  <si>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</si>
  <si>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</si>
  <si>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</si>
  <si>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</si>
  <si>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</si>
  <si>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</si>
  <si>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</si>
  <si>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</si>
  <si>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</si>
  <si>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</si>
  <si>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</si>
  <si>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</si>
  <si>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</si>
  <si>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</si>
  <si>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</si>
  <si>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</si>
  <si>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</si>
  <si>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</si>
  <si>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</si>
  <si>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</si>
  <si>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</si>
  <si>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</si>
  <si>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</si>
  <si>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</si>
  <si>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</si>
  <si>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</si>
  <si>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</si>
  <si>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</si>
  <si>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</si>
  <si>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</si>
  <si>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</si>
  <si>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</si>
  <si>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</si>
  <si>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</si>
  <si>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</si>
  <si>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</si>
  <si>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</si>
  <si>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</si>
  <si>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</si>
  <si>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</si>
  <si>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</si>
  <si>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</si>
  <si>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</si>
  <si>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</si>
  <si>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</si>
  <si>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</si>
  <si>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</si>
  <si>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</si>
  <si>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</si>
  <si>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</si>
  <si>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</si>
  <si>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</si>
  <si>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</si>
  <si>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</si>
  <si>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</si>
  <si>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</si>
  <si>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</si>
  <si>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</si>
  <si>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</si>
  <si>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</si>
  <si>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</si>
  <si>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</si>
  <si>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</si>
  <si>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</si>
  <si>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</si>
  <si>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</si>
  <si>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</si>
  <si>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</si>
  <si>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</si>
  <si>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</si>
  <si>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</si>
  <si>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</si>
  <si>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</si>
  <si>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</si>
  <si>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</si>
  <si>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</si>
  <si>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</si>
  <si>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</si>
  <si>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</si>
  <si>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</si>
  <si>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</si>
  <si>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</si>
  <si>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</si>
  <si>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</si>
  <si>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</si>
  <si>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</si>
  <si>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</si>
  <si>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</si>
  <si>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</si>
  <si>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</si>
  <si>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</si>
  <si>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</si>
  <si>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</si>
  <si>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</si>
  <si>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</si>
  <si>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</si>
  <si>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</si>
  <si>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</si>
  <si>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</si>
  <si>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</si>
  <si>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</si>
  <si>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</si>
  <si>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</si>
  <si>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</si>
  <si>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</si>
  <si>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</si>
  <si>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</si>
  <si>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</si>
  <si>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</si>
  <si>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</si>
  <si>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</si>
  <si>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</si>
  <si>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</si>
  <si>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</si>
  <si>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</si>
  <si>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</si>
  <si>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</si>
  <si>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</si>
  <si>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</si>
  <si>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</si>
  <si>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</si>
  <si>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</si>
  <si>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</si>
  <si>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</si>
  <si>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</si>
  <si>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</si>
  <si>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</si>
  <si>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</si>
  <si>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</si>
  <si>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</si>
  <si>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</si>
  <si>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</si>
  <si>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</si>
  <si>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</si>
  <si>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</si>
  <si>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</si>
  <si>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</si>
  <si>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</si>
  <si>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</si>
  <si>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</si>
  <si>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</si>
  <si>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</si>
  <si>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</si>
  <si>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</si>
  <si>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</si>
  <si>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</si>
  <si>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</si>
  <si>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</si>
  <si>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</si>
  <si>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</si>
  <si>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</si>
  <si>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</si>
  <si>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</si>
  <si>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</si>
  <si>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</si>
  <si>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</si>
  <si>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</si>
  <si>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</si>
  <si>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</si>
  <si>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</si>
  <si>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</si>
  <si>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</si>
  <si>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</si>
  <si>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</si>
  <si>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</si>
  <si>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</si>
  <si>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</si>
  <si>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</si>
  <si>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</si>
  <si>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</si>
  <si>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</si>
  <si>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</si>
  <si>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</si>
  <si>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</si>
  <si>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</si>
  <si>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</si>
  <si>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</si>
  <si>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</si>
  <si>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</si>
  <si>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</si>
  <si>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</si>
  <si>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</si>
  <si>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</si>
  <si>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</si>
  <si>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</si>
  <si>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</si>
  <si>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</si>
  <si>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</si>
  <si>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</si>
  <si>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</si>
  <si>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</si>
  <si>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</si>
  <si>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</si>
  <si>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</si>
  <si>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</si>
  <si>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</si>
  <si>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</si>
  <si>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</si>
  <si>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</si>
  <si>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</si>
  <si>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</si>
  <si>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</si>
  <si>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</si>
  <si>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</si>
  <si>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</si>
  <si>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</si>
  <si>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</si>
  <si>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</si>
  <si>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</si>
  <si>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</si>
  <si>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</si>
  <si>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</si>
  <si>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</si>
  <si>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</si>
  <si>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</si>
  <si>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</si>
  <si>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</si>
  <si>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</si>
  <si>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</si>
  <si>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</si>
  <si>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</si>
  <si>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</si>
  <si>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</si>
  <si>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</si>
  <si>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</si>
  <si>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</si>
  <si>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</si>
  <si>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</si>
  <si>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</si>
  <si>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</si>
  <si>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</si>
  <si>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</si>
  <si>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</si>
  <si>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</si>
  <si>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</si>
  <si>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</si>
  <si>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</si>
  <si>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</si>
  <si>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</si>
  <si>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</si>
  <si>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</si>
  <si>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</si>
  <si>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</si>
  <si>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</si>
  <si>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</si>
  <si>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</si>
  <si>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</si>
  <si>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</si>
  <si>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</si>
  <si>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</si>
  <si>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</si>
  <si>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</si>
  <si>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</si>
  <si>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</si>
  <si>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</si>
  <si>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</si>
  <si>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</si>
  <si>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</si>
  <si>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</si>
  <si>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</si>
  <si>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</si>
  <si>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</si>
  <si>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</si>
  <si>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</si>
  <si>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</si>
  <si>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</si>
  <si>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</si>
  <si>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</si>
  <si>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</si>
  <si>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</si>
  <si>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</si>
  <si>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</si>
  <si>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</si>
  <si>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</si>
  <si>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</si>
  <si>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</si>
  <si>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</si>
  <si>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</si>
  <si>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</si>
  <si>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</si>
  <si>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</si>
  <si>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</si>
  <si>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</si>
  <si>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</si>
  <si>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</si>
  <si>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</si>
  <si>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</si>
  <si>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</si>
  <si>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</si>
  <si>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</si>
  <si>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</si>
  <si>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</si>
  <si>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</si>
  <si>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</si>
  <si>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</si>
  <si>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</si>
  <si>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</si>
  <si>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</si>
  <si>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</si>
  <si>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</si>
  <si>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</si>
  <si>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</si>
  <si>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</si>
  <si>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</si>
  <si>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</si>
  <si>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</si>
  <si>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</si>
  <si>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</si>
  <si>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</si>
  <si>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</si>
  <si>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</si>
  <si>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</si>
  <si>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</si>
  <si>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</si>
  <si>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</si>
  <si>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</si>
  <si>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</si>
  <si>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</si>
  <si>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</si>
  <si>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</si>
  <si>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</si>
  <si>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</si>
  <si>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</si>
  <si>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</si>
  <si>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</si>
  <si>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</si>
  <si>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</si>
  <si>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</si>
  <si>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</si>
  <si>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</si>
  <si>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</si>
  <si>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</si>
  <si>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</si>
  <si>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</si>
  <si>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</si>
  <si>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</si>
  <si>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</si>
  <si>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</si>
  <si>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</si>
  <si>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</si>
  <si>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</si>
  <si>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</si>
  <si>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</si>
  <si>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</si>
  <si>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</si>
  <si>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</si>
  <si>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</si>
  <si>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</si>
  <si>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</si>
  <si>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</si>
  <si>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</si>
  <si>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</si>
  <si>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</si>
  <si>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</si>
  <si>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</si>
  <si>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</si>
  <si>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</si>
  <si>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</si>
  <si>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</si>
  <si>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</si>
  <si>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</si>
  <si>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</si>
  <si>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</si>
  <si>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</si>
  <si>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</si>
  <si>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</si>
  <si>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</si>
  <si>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</si>
  <si>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</si>
  <si>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</si>
  <si>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</si>
  <si>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</si>
  <si>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</si>
  <si>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</si>
  <si>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</si>
  <si>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</si>
  <si>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</si>
  <si>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</si>
  <si>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</si>
  <si>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</si>
  <si>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</si>
  <si>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</si>
  <si>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</si>
  <si>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</si>
  <si>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</si>
  <si>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</si>
  <si>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</si>
  <si>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</si>
  <si>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</si>
  <si>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</si>
  <si>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</si>
  <si>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</si>
  <si>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</si>
  <si>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</si>
  <si>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</si>
  <si>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</si>
  <si>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</si>
  <si>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</si>
  <si>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</si>
  <si>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</si>
  <si>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</si>
  <si>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</si>
  <si>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</si>
  <si>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</si>
  <si>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</si>
  <si>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</si>
  <si>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</si>
  <si>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</si>
  <si>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</si>
  <si>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</si>
  <si>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</si>
  <si>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</si>
  <si>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</si>
  <si>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</si>
  <si>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</si>
  <si>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</si>
  <si>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</si>
  <si>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</si>
  <si>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</si>
  <si>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</si>
  <si>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</si>
  <si>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</si>
  <si>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</si>
  <si>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</si>
  <si>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</si>
  <si>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</si>
  <si>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</si>
  <si>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</si>
  <si>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</si>
  <si>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</si>
  <si>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</si>
  <si>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</si>
  <si>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</si>
  <si>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</si>
  <si>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</si>
  <si>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</si>
  <si>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</si>
  <si>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</si>
  <si>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</si>
  <si>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</si>
  <si>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</si>
  <si>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</si>
  <si>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</si>
  <si>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</si>
  <si>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</si>
  <si>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</si>
  <si>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</si>
  <si>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</si>
  <si>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</si>
  <si>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</si>
  <si>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</si>
  <si>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</si>
  <si>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</si>
  <si>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</si>
  <si>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</si>
  <si>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</si>
  <si>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</si>
  <si>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</si>
  <si>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</si>
  <si>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</si>
  <si>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</si>
  <si>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</si>
  <si>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</si>
  <si>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</si>
  <si>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</si>
  <si>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</si>
  <si>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</si>
  <si>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</si>
  <si>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</si>
  <si>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</si>
  <si>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</si>
  <si>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</si>
  <si>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</si>
  <si>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</si>
  <si>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</si>
  <si>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</si>
  <si>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</si>
  <si>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</si>
  <si>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</si>
  <si>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</si>
  <si>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</si>
  <si>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</si>
  <si>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</si>
  <si>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</si>
  <si>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</si>
  <si>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</si>
  <si>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</si>
  <si>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</si>
  <si>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</si>
  <si>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</si>
  <si>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</si>
  <si>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</si>
  <si>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</si>
  <si>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</si>
  <si>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</si>
  <si>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</si>
  <si>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</si>
  <si>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</si>
  <si>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</si>
  <si>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</si>
  <si>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</si>
  <si>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</si>
  <si>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</si>
  <si>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</si>
  <si>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</si>
  <si>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</si>
  <si>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</si>
  <si>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</si>
  <si>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</si>
  <si>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</si>
  <si>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</si>
  <si>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</si>
  <si>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</si>
  <si>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</si>
  <si>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</si>
  <si>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</si>
  <si>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</si>
  <si>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</si>
  <si>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</si>
  <si>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</si>
  <si>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</si>
  <si>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</si>
  <si>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</si>
  <si>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</si>
  <si>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</si>
  <si>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</si>
  <si>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</si>
  <si>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</si>
  <si>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</si>
  <si>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</si>
  <si>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</si>
  <si>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</si>
  <si>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</si>
  <si>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</si>
  <si>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</si>
  <si>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</si>
  <si>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</si>
  <si>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</si>
  <si>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</si>
  <si>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</si>
  <si>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</si>
  <si>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</si>
  <si>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</si>
  <si>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</si>
  <si>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</si>
  <si>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</si>
  <si>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</si>
  <si>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</si>
  <si>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</si>
  <si>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</si>
  <si>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</si>
  <si>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</si>
  <si>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</si>
  <si>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</si>
  <si>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</si>
  <si>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</si>
  <si>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</si>
  <si>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</si>
  <si>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</si>
  <si>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</si>
  <si>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</si>
  <si>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</si>
  <si>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</si>
  <si>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</si>
  <si>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</si>
  <si>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</si>
  <si>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</si>
  <si>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</si>
  <si>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</si>
  <si>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</si>
  <si>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</si>
  <si>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</si>
  <si>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</si>
  <si>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</si>
  <si>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</si>
  <si>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</si>
  <si>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</si>
  <si>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</si>
  <si>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</si>
  <si>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</si>
  <si>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</si>
  <si>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</si>
  <si>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</si>
  <si>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</si>
  <si>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</si>
  <si>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</si>
  <si>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</si>
  <si>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</si>
  <si>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</si>
  <si>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</si>
  <si>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</si>
  <si>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</si>
  <si>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</si>
  <si>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</si>
  <si>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</si>
  <si>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</si>
  <si>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</si>
  <si>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</si>
  <si>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</si>
  <si>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</si>
  <si>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</si>
  <si>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</si>
  <si>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</si>
  <si>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</si>
  <si>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</si>
  <si>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</si>
  <si>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</si>
  <si>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</si>
  <si>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</si>
  <si>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</si>
  <si>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</si>
  <si>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</si>
  <si>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</si>
  <si>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</si>
  <si>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</si>
  <si>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</si>
  <si>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</si>
  <si>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</si>
  <si>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</si>
  <si>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</si>
  <si>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</si>
  <si>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</si>
  <si>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</si>
  <si>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</si>
  <si>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</si>
  <si>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</si>
  <si>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</si>
  <si>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</si>
  <si>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</si>
  <si>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</si>
  <si>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</si>
  <si>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</si>
  <si>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</si>
  <si>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</si>
  <si>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</si>
  <si>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</si>
  <si>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</si>
  <si>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</si>
  <si>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</si>
  <si>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</si>
  <si>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</si>
  <si>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</si>
  <si>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</si>
  <si>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</si>
  <si>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</si>
  <si>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</si>
  <si>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</si>
  <si>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</si>
  <si>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</si>
  <si>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</si>
  <si>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</si>
  <si>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</si>
  <si>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</si>
  <si>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</si>
  <si>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</si>
  <si>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</si>
  <si>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</si>
  <si>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</si>
  <si>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</si>
  <si>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</si>
  <si>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</si>
  <si>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</si>
  <si>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</si>
  <si>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</si>
  <si>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</si>
  <si>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</si>
  <si>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</si>
  <si>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</si>
  <si>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</si>
  <si>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</si>
  <si>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</si>
  <si>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</si>
  <si>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</si>
  <si>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</si>
  <si>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</si>
  <si>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</si>
  <si>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</si>
  <si>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</si>
  <si>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</si>
  <si>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</si>
  <si>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</si>
  <si>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</si>
  <si>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</si>
  <si>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</si>
  <si>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</si>
  <si>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</si>
  <si>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</si>
  <si>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</si>
  <si>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</si>
  <si>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</si>
  <si>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</si>
  <si>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</si>
  <si>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</si>
  <si>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</si>
  <si>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</si>
  <si>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</si>
  <si>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</si>
  <si>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</si>
  <si>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</si>
  <si>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</si>
  <si>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</si>
  <si>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</si>
  <si>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</si>
  <si>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</si>
  <si>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</si>
  <si>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</si>
  <si>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</si>
  <si>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</si>
  <si>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</si>
  <si>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</si>
  <si>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</si>
  <si>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</si>
  <si>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</si>
  <si>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</si>
  <si>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</si>
  <si>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</si>
  <si>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</si>
  <si>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</si>
  <si>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</si>
  <si>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</si>
  <si>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</si>
  <si>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</si>
  <si>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</si>
  <si>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</si>
  <si>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</si>
  <si>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</si>
  <si>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</si>
  <si>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</si>
  <si>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</si>
  <si>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</si>
  <si>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</si>
  <si>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</si>
  <si>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</si>
  <si>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</si>
  <si>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</si>
  <si>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</si>
  <si>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</si>
  <si>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</si>
  <si>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</si>
  <si>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</si>
  <si>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</si>
  <si>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</si>
  <si>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</si>
  <si>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</si>
  <si>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</si>
  <si>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</si>
  <si>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</si>
  <si>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</si>
  <si>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</si>
  <si>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</si>
  <si>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</si>
  <si>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</si>
  <si>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</si>
  <si>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</si>
  <si>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</si>
  <si>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</si>
  <si>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</si>
  <si>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</si>
  <si>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</si>
  <si>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</si>
  <si>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</si>
  <si>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</si>
  <si>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</si>
  <si>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</si>
  <si>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</si>
  <si>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</si>
  <si>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</si>
  <si>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</si>
  <si>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</si>
  <si>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</si>
  <si>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</si>
  <si>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</si>
  <si>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</si>
  <si>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</si>
  <si>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</si>
  <si>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</si>
  <si>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</si>
  <si>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</si>
  <si>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</si>
  <si>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</si>
  <si>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</si>
  <si>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</si>
  <si>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</si>
  <si>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</si>
  <si>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</si>
  <si>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</si>
  <si>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</si>
  <si>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</si>
  <si>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</si>
  <si>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</si>
  <si>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</si>
  <si>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</si>
  <si>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</si>
  <si>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</si>
  <si>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</si>
  <si>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</si>
  <si>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</si>
  <si>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</si>
  <si>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</si>
  <si>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</si>
  <si>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</si>
  <si>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</si>
  <si>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</si>
  <si>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</si>
  <si>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</si>
  <si>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</si>
  <si>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</si>
  <si>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</si>
  <si>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</si>
  <si>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</si>
  <si>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</si>
  <si>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</si>
  <si>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</si>
  <si>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</si>
  <si>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</si>
  <si>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</si>
  <si>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</si>
  <si>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</si>
  <si>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</si>
  <si>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</si>
  <si>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</si>
  <si>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</si>
  <si>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</si>
  <si>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</si>
  <si>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</si>
  <si>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</si>
  <si>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</si>
  <si>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</si>
  <si>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</si>
  <si>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</si>
  <si>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</si>
  <si>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</si>
  <si>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</si>
  <si>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</si>
  <si>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</si>
  <si>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</si>
  <si>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</si>
  <si>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</si>
  <si>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</si>
  <si>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</si>
  <si>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</si>
  <si>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</si>
  <si>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</si>
  <si>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</si>
  <si>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</si>
  <si>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</si>
  <si>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</si>
  <si>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</si>
  <si>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</si>
  <si>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</si>
  <si>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</si>
  <si>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</si>
  <si>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</si>
  <si>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</si>
  <si>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</si>
  <si>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</si>
  <si>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</si>
  <si>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</si>
  <si>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</si>
  <si>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</si>
  <si>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</si>
  <si>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</si>
  <si>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</si>
  <si>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</si>
  <si>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</si>
  <si>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</si>
  <si>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</si>
  <si>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</si>
  <si>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</si>
  <si>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</si>
  <si>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</si>
  <si>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</si>
  <si>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</si>
  <si>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</si>
  <si>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</si>
  <si>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</si>
  <si>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</si>
  <si>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</si>
  <si>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</si>
  <si>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</si>
  <si>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</si>
  <si>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</si>
  <si>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</si>
  <si>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</si>
  <si>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</si>
  <si>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</si>
  <si>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</si>
  <si>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</si>
  <si>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</si>
  <si>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</si>
  <si>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</si>
  <si>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</si>
  <si>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</si>
  <si>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</si>
  <si>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</si>
  <si>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</si>
  <si>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</si>
  <si>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</si>
  <si>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</si>
  <si>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</si>
  <si>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</si>
  <si>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</si>
  <si>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</si>
  <si>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</si>
  <si>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</si>
  <si>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</si>
  <si>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</si>
  <si>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</si>
  <si>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</si>
  <si>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</si>
  <si>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</si>
  <si>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</si>
  <si>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</si>
  <si>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</si>
  <si>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</si>
  <si>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</si>
  <si>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</si>
  <si>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</si>
  <si>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</si>
  <si>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</si>
  <si>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</si>
  <si>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</si>
  <si>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</si>
  <si>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</si>
  <si>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</si>
  <si>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</si>
  <si>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</si>
  <si>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</si>
  <si>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</si>
  <si>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</si>
  <si>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</si>
  <si>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</si>
  <si>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</si>
  <si>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</si>
  <si>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</si>
  <si>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</si>
  <si>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</si>
  <si>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</si>
  <si>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</si>
  <si>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</si>
  <si>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</si>
  <si>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</si>
  <si>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</si>
  <si>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</si>
  <si>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</si>
  <si>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</si>
  <si>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</si>
  <si>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</si>
  <si>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</si>
  <si>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</si>
  <si>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</si>
  <si>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</si>
  <si>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</si>
  <si>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</si>
  <si>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</si>
  <si>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</si>
  <si>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</si>
  <si>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</si>
  <si>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</si>
  <si>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</si>
  <si>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</si>
  <si>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</si>
  <si>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</si>
  <si>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</si>
  <si>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</si>
  <si>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</si>
  <si>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</si>
  <si>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</si>
  <si>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</si>
  <si>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</si>
  <si>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</si>
  <si>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</si>
  <si>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</si>
  <si>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</si>
  <si>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</si>
  <si>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</si>
  <si>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</si>
  <si>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</si>
  <si>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</si>
  <si>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</si>
  <si>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</si>
  <si>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</si>
  <si>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</si>
  <si>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</si>
  <si>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</si>
  <si>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</si>
  <si>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</si>
  <si>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</si>
  <si>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</si>
  <si>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</si>
  <si>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</si>
  <si>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</si>
  <si>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</si>
  <si>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</si>
  <si>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</si>
  <si>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</si>
  <si>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</si>
  <si>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</si>
  <si>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</si>
  <si>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</si>
  <si>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</si>
  <si>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</si>
  <si>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</si>
  <si>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</si>
  <si>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</si>
  <si>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</si>
  <si>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</si>
  <si>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</si>
  <si>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</si>
  <si>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</si>
  <si>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</si>
  <si>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</si>
  <si>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</si>
  <si>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</si>
  <si>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</si>
  <si>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</si>
  <si>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</si>
  <si>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</si>
  <si>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</si>
  <si>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</si>
  <si>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</si>
  <si>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</si>
  <si>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</si>
  <si>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</si>
  <si>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</si>
  <si>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</si>
  <si>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</si>
  <si>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</si>
  <si>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</si>
  <si>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</si>
  <si>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</si>
  <si>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</si>
  <si>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</si>
  <si>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</si>
  <si>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</si>
  <si>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</si>
  <si>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</si>
  <si>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</si>
  <si>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</si>
  <si>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</si>
  <si>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</si>
  <si>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</si>
  <si>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</si>
  <si>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</si>
  <si>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</si>
  <si>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</si>
  <si>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</si>
  <si>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</si>
  <si>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</si>
  <si>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</si>
  <si>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</si>
  <si>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</si>
  <si>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</si>
  <si>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</si>
  <si>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</si>
  <si>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</si>
  <si>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</si>
  <si>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</si>
  <si>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</si>
  <si>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</si>
  <si>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</si>
  <si>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</si>
  <si>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</si>
  <si>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</si>
  <si>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</si>
  <si>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</si>
  <si>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</si>
  <si>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</si>
  <si>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</si>
  <si>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</si>
  <si>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</si>
  <si>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</si>
  <si>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</si>
  <si>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</si>
  <si>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</si>
  <si>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</si>
  <si>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</si>
  <si>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</si>
  <si>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</si>
  <si>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</si>
  <si>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</si>
  <si>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</si>
  <si>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</si>
  <si>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</si>
  <si>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</si>
  <si>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</si>
  <si>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</si>
  <si>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</si>
  <si>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</si>
  <si>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</si>
  <si>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</si>
  <si>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</si>
  <si>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</si>
  <si>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</si>
  <si>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</si>
  <si>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</si>
  <si>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</si>
  <si>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</si>
  <si>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</si>
  <si>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</si>
  <si>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</si>
  <si>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</si>
  <si>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</si>
  <si>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</si>
  <si>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</si>
  <si>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</si>
  <si>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</si>
  <si>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</si>
  <si>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</si>
  <si>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</si>
  <si>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</si>
  <si>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</si>
  <si>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</si>
  <si>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</si>
  <si>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</si>
  <si>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</si>
  <si>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</si>
  <si>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</si>
  <si>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</si>
  <si>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</si>
  <si>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</si>
  <si>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</si>
  <si>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</si>
  <si>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</si>
  <si>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</si>
  <si>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</si>
  <si>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</si>
  <si>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</si>
  <si>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</si>
  <si>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</si>
  <si>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</si>
  <si>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</si>
  <si>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</si>
  <si>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</si>
  <si>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</si>
  <si>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</si>
  <si>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</si>
  <si>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</si>
  <si>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</si>
  <si>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</si>
  <si>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</si>
  <si>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</si>
  <si>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</si>
  <si>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</si>
  <si>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</si>
  <si>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</si>
  <si>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</si>
  <si>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</si>
  <si>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</si>
  <si>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</si>
  <si>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</si>
  <si>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</si>
  <si>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</si>
  <si>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</si>
  <si>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</si>
  <si>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</si>
  <si>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</si>
  <si>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</si>
  <si>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</si>
  <si>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</si>
  <si>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</si>
  <si>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</si>
  <si>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</si>
  <si>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</si>
  <si>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</si>
  <si>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</si>
  <si>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</si>
  <si>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</si>
  <si>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</si>
  <si>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</si>
  <si>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</si>
  <si>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</si>
  <si>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</si>
  <si>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</si>
  <si>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</si>
  <si>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</si>
  <si>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</si>
  <si>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</si>
  <si>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</si>
  <si>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</si>
  <si>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</si>
  <si>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</si>
  <si>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</si>
  <si>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</si>
  <si>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</si>
  <si>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</si>
  <si>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</si>
  <si>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</si>
  <si>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</si>
  <si>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</si>
  <si>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</si>
  <si>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</si>
  <si>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</si>
  <si>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</si>
  <si>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</si>
  <si>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</si>
  <si>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</si>
  <si>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</si>
  <si>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</si>
  <si>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</si>
  <si>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</si>
  <si>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</si>
  <si>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</si>
  <si>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</si>
  <si>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</si>
  <si>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</si>
  <si>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</si>
  <si>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</si>
  <si>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</si>
  <si>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</si>
  <si>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</si>
  <si>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</si>
  <si>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</si>
  <si>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</si>
  <si>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</si>
  <si>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</si>
  <si>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</si>
  <si>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</si>
  <si>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</si>
  <si>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</si>
  <si>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</si>
  <si>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</si>
  <si>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</si>
  <si>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</si>
  <si>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</si>
  <si>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</si>
  <si>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</si>
  <si>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</si>
  <si>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</si>
  <si>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</si>
  <si>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</si>
  <si>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</si>
  <si>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</si>
  <si>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</si>
  <si>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</si>
  <si>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</si>
  <si>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</si>
  <si>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</si>
  <si>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</si>
  <si>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</si>
  <si>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</si>
  <si>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</si>
  <si>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</si>
  <si>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</si>
  <si>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</si>
  <si>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</si>
  <si>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</si>
  <si>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</si>
  <si>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</si>
  <si>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</si>
  <si>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</si>
  <si>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</si>
  <si>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</si>
  <si>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</si>
  <si>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</si>
  <si>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</si>
  <si>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</si>
  <si>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</si>
  <si>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</si>
  <si>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</si>
  <si>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</si>
  <si>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</si>
  <si>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</si>
  <si>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</si>
  <si>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</si>
  <si>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</si>
  <si>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</si>
  <si>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</si>
  <si>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</si>
  <si>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</si>
  <si>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</si>
  <si>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</si>
  <si>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</si>
  <si>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</si>
  <si>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</si>
  <si>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</si>
  <si>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</si>
  <si>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</si>
  <si>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</si>
  <si>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</si>
  <si>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</si>
  <si>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</si>
  <si>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</si>
  <si>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</si>
  <si>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</si>
  <si>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</si>
  <si>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</si>
  <si>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</si>
  <si>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</si>
  <si>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</si>
  <si>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</si>
  <si>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</si>
  <si>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</si>
  <si>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</si>
  <si>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</si>
  <si>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</si>
  <si>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</si>
  <si>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</si>
  <si>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</si>
  <si>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</si>
  <si>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</si>
  <si>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</si>
  <si>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</si>
  <si>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</si>
  <si>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</si>
  <si>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</si>
  <si>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</si>
  <si>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</si>
  <si>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</si>
  <si>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</si>
  <si>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</si>
  <si>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</si>
  <si>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</si>
  <si>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</si>
  <si>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</si>
  <si>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</si>
  <si>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</si>
  <si>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</si>
  <si>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</si>
  <si>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</si>
  <si>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</si>
  <si>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</si>
  <si>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</si>
  <si>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</si>
  <si>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</si>
  <si>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</si>
  <si>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</si>
  <si>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</si>
  <si>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</si>
  <si>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</si>
  <si>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</si>
  <si>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</si>
  <si>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</si>
  <si>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</si>
  <si>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</si>
  <si>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</si>
  <si>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</si>
  <si>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</si>
  <si>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</si>
  <si>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</si>
  <si>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</si>
  <si>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</si>
  <si>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</si>
  <si>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</si>
  <si>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</si>
  <si>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</si>
  <si>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</si>
  <si>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</si>
  <si>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</si>
  <si>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</si>
  <si>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</si>
  <si>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</si>
  <si>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</si>
  <si>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</si>
  <si>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</si>
  <si>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</si>
  <si>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</si>
  <si>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</si>
  <si>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</si>
  <si>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</si>
  <si>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</si>
  <si>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</si>
  <si>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</si>
  <si>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</si>
  <si>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</si>
  <si>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</si>
  <si>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</si>
  <si>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</si>
  <si>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</si>
  <si>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</si>
  <si>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</si>
  <si>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</si>
  <si>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</si>
  <si>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</si>
  <si>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</si>
  <si>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</si>
  <si>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</si>
  <si>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</si>
  <si>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</si>
  <si>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</si>
  <si>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</si>
  <si>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</si>
  <si>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</si>
  <si>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</si>
  <si>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</si>
  <si>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</si>
  <si>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</si>
  <si>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</si>
  <si>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</si>
  <si>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</si>
  <si>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</si>
  <si>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</si>
  <si>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</si>
  <si>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</si>
  <si>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</si>
  <si>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</si>
  <si>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</si>
  <si>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</si>
  <si>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</si>
  <si>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</si>
  <si>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</si>
  <si>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</si>
  <si>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</si>
  <si>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</si>
  <si>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</si>
  <si>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</si>
  <si>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</si>
  <si>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</si>
  <si>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</si>
  <si>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</si>
  <si>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</si>
  <si>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</si>
  <si>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</si>
  <si>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</si>
  <si>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</si>
  <si>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</si>
  <si>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</si>
  <si>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</si>
  <si>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</si>
  <si>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</si>
  <si>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</si>
  <si>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</si>
  <si>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</si>
  <si>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</si>
  <si>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</si>
  <si>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</si>
  <si>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</si>
  <si>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</si>
  <si>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</si>
  <si>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</si>
  <si>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</si>
  <si>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</si>
  <si>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</si>
  <si>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</si>
  <si>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</si>
  <si>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</si>
  <si>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</si>
  <si>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</si>
  <si>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</si>
  <si>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</si>
  <si>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</si>
  <si>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</si>
  <si>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</si>
  <si>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</si>
  <si>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</si>
  <si>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</si>
  <si>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</si>
  <si>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</si>
  <si>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</si>
  <si>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</si>
  <si>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</si>
  <si>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</si>
  <si>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</si>
  <si>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</si>
  <si>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</si>
  <si>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</si>
  <si>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</si>
  <si>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</si>
  <si>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</si>
  <si>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</si>
  <si>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</si>
  <si>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</si>
  <si>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</si>
  <si>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</si>
  <si>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</si>
  <si>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</si>
  <si>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</si>
  <si>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</si>
  <si>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</si>
  <si>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</si>
  <si>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</si>
  <si>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</si>
  <si>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</si>
  <si>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</si>
  <si>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</si>
  <si>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</si>
  <si>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</si>
  <si>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</si>
  <si>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</si>
  <si>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</si>
  <si>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</si>
  <si>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</si>
  <si>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</si>
  <si>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</si>
  <si>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</si>
  <si>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</si>
  <si>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</si>
  <si>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</si>
  <si>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</si>
  <si>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</si>
  <si>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</si>
  <si>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</si>
  <si>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</si>
  <si>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</si>
  <si>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</si>
  <si>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</si>
  <si>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</si>
  <si>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</si>
  <si>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</si>
  <si>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</si>
  <si>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</si>
  <si>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</si>
  <si>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</si>
  <si>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</si>
  <si>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</si>
  <si>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</si>
  <si>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</si>
  <si>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</si>
  <si>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</si>
  <si>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</si>
  <si>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</si>
  <si>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</si>
  <si>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</si>
  <si>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</si>
  <si>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</si>
  <si>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</si>
  <si>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</si>
  <si>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</si>
  <si>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</si>
  <si>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</si>
  <si>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</si>
  <si>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</si>
  <si>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</si>
  <si>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</si>
  <si>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</si>
  <si>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</si>
  <si>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</si>
  <si>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</si>
  <si>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</si>
  <si>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</si>
  <si>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</si>
  <si>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</si>
  <si>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</si>
  <si>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</si>
  <si>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</si>
  <si>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</si>
  <si>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</si>
  <si>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</si>
  <si>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</si>
  <si>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</si>
  <si>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</si>
  <si>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</si>
  <si>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</si>
  <si>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</si>
  <si>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</si>
  <si>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</si>
  <si>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</si>
  <si>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</si>
  <si>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</si>
  <si>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</si>
  <si>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</si>
  <si>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</si>
  <si>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</si>
  <si>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</si>
  <si>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</si>
  <si>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</si>
  <si>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</si>
  <si>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</si>
  <si>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</si>
  <si>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</si>
  <si>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</si>
  <si>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</si>
  <si>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</si>
  <si>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</si>
  <si>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</si>
  <si>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</si>
  <si>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</si>
  <si>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</si>
  <si>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</si>
  <si>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</si>
  <si>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</si>
  <si>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</si>
  <si>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</si>
  <si>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</si>
  <si>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</si>
  <si>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</si>
  <si>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</si>
  <si>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</si>
  <si>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</si>
  <si>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</si>
  <si>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</si>
  <si>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</si>
  <si>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</si>
  <si>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</si>
  <si>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</si>
  <si>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</si>
  <si>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</si>
  <si>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</si>
  <si>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</si>
  <si>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</si>
  <si>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</si>
  <si>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</si>
  <si>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</si>
  <si>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</si>
  <si>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</si>
  <si>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</si>
  <si>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</si>
  <si>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</si>
  <si>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</si>
  <si>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</si>
  <si>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</si>
  <si>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</si>
  <si>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</si>
  <si>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</si>
  <si>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</si>
  <si>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</si>
  <si>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</si>
  <si>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</si>
  <si>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</si>
  <si>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</si>
  <si>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</si>
  <si>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</si>
  <si>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</si>
  <si>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</si>
  <si>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</si>
  <si>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</si>
  <si>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</si>
  <si>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</si>
  <si>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</si>
  <si>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</si>
  <si>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</si>
  <si>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</si>
  <si>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</si>
  <si>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</si>
  <si>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</si>
  <si>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</si>
  <si>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</si>
  <si>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</si>
  <si>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</si>
  <si>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</si>
  <si>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</si>
  <si>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</si>
  <si>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</si>
  <si>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</si>
  <si>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</si>
  <si>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</si>
  <si>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</si>
  <si>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</si>
  <si>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</si>
  <si>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</si>
  <si>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</si>
  <si>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</si>
  <si>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</si>
  <si>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</si>
  <si>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</si>
  <si>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</si>
  <si>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</si>
  <si>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</si>
  <si>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</si>
  <si>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</si>
  <si>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</si>
  <si>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</si>
  <si>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</si>
  <si>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</si>
  <si>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</si>
  <si>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</si>
  <si>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</si>
  <si>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</si>
  <si>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</si>
  <si>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</si>
  <si>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</si>
  <si>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</si>
  <si>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</si>
  <si>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</si>
  <si>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</si>
  <si>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</si>
  <si>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</si>
  <si>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</si>
  <si>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</si>
  <si>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</si>
  <si>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</si>
  <si>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</si>
  <si>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</si>
  <si>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</si>
  <si>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</si>
  <si>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</si>
  <si>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</si>
  <si>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</si>
  <si>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</si>
  <si>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</si>
  <si>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</si>
  <si>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</si>
  <si>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</si>
  <si>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</si>
  <si>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</si>
  <si>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</si>
  <si>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</si>
  <si>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</si>
  <si>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</si>
  <si>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</si>
  <si>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</si>
  <si>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</si>
  <si>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</si>
  <si>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</si>
  <si>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</si>
  <si>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</si>
  <si>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</si>
  <si>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</si>
  <si>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</si>
  <si>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</si>
  <si>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</si>
  <si>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</si>
  <si>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</si>
  <si>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</si>
  <si>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</si>
  <si>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</si>
  <si>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</si>
  <si>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</si>
  <si>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</si>
  <si>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</si>
  <si>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</si>
  <si>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</si>
  <si>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</si>
  <si>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</si>
  <si>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</si>
  <si>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</si>
  <si>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</si>
  <si>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</si>
  <si>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</si>
  <si>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</si>
  <si>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</si>
  <si>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</si>
  <si>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</si>
  <si>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</si>
  <si>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</si>
  <si>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</si>
  <si>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</si>
  <si>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</si>
  <si>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</si>
  <si>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</si>
  <si>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</si>
  <si>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</si>
  <si>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</si>
  <si>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</si>
  <si>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</si>
  <si>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</si>
  <si>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</si>
  <si>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</si>
  <si>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</si>
  <si>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</si>
  <si>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</si>
  <si>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</si>
  <si>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</si>
  <si>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</si>
  <si>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</si>
  <si>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</si>
  <si>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</si>
  <si>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</si>
  <si>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</si>
  <si>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</si>
  <si>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</si>
  <si>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</si>
  <si>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</si>
  <si>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</si>
  <si>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</si>
  <si>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</si>
  <si>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</si>
  <si>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</si>
  <si>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</si>
  <si>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</si>
  <si>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</si>
  <si>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</si>
  <si>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</si>
  <si>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</si>
  <si>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</si>
  <si>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</si>
  <si>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</si>
  <si>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</si>
  <si>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</si>
  <si>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</si>
  <si>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</si>
  <si>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</si>
  <si>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</si>
  <si>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</si>
  <si>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</si>
  <si>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</si>
  <si>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</si>
  <si>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</si>
  <si>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</si>
  <si>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</si>
  <si>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</si>
  <si>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</si>
  <si>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</si>
  <si>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</si>
  <si>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</si>
  <si>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</si>
  <si>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</si>
  <si>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</si>
  <si>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</si>
  <si>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</si>
  <si>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</si>
  <si>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</si>
  <si>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</si>
  <si>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</si>
  <si>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</si>
  <si>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</si>
  <si>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</si>
  <si>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</si>
  <si>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</si>
  <si>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</si>
  <si>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</si>
  <si>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</si>
  <si>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</si>
  <si>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</si>
  <si>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</si>
  <si>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</si>
  <si>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</si>
  <si>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</si>
  <si>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</si>
  <si>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</si>
  <si>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</si>
  <si>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</si>
  <si>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</si>
  <si>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</si>
  <si>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</si>
  <si>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</si>
  <si>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</si>
  <si>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</si>
  <si>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</si>
  <si>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</si>
  <si>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</si>
  <si>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</si>
  <si>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</si>
  <si>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</si>
  <si>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</si>
  <si>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</si>
  <si>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</si>
  <si>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</si>
  <si>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</si>
  <si>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</si>
  <si>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</si>
  <si>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</si>
  <si>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</si>
  <si>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</si>
  <si>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</si>
  <si>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</si>
  <si>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</si>
  <si>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</si>
  <si>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</si>
  <si>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</si>
  <si>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</si>
  <si>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</si>
  <si>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</si>
  <si>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</si>
  <si>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</si>
  <si>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</si>
  <si>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</si>
  <si>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</si>
  <si>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</si>
  <si>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</si>
  <si>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</si>
  <si>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</si>
  <si>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</si>
  <si>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</si>
  <si>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</si>
  <si>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</si>
  <si>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</si>
  <si>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</si>
  <si>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</si>
  <si>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</si>
  <si>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</si>
  <si>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</si>
  <si>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</si>
  <si>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</si>
  <si>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</si>
  <si>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</si>
  <si>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</si>
  <si>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</si>
  <si>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</si>
  <si>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</si>
  <si>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</si>
  <si>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</si>
  <si>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</si>
  <si>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</si>
  <si>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</si>
  <si>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</si>
  <si>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</si>
  <si>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</si>
  <si>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</si>
  <si>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</si>
  <si>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</si>
  <si>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</si>
  <si>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</si>
  <si>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</si>
  <si>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</si>
  <si>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</si>
  <si>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</si>
  <si>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</si>
  <si>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</si>
  <si>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</si>
  <si>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</si>
  <si>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</si>
  <si>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</si>
  <si>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</si>
  <si>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</si>
  <si>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</si>
  <si>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</si>
  <si>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</si>
  <si>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</si>
  <si>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</si>
  <si>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</si>
  <si>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</si>
  <si>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</si>
  <si>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</si>
  <si>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</si>
  <si>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</si>
  <si>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</si>
  <si>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</si>
  <si>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</si>
  <si>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</si>
  <si>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</si>
  <si>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</si>
  <si>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</si>
  <si>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</si>
  <si>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</si>
  <si>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</si>
  <si>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</si>
  <si>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</si>
  <si>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</si>
  <si>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</si>
  <si>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</si>
  <si>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</si>
  <si>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</si>
  <si>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</si>
  <si>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</si>
  <si>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</si>
  <si>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</si>
  <si>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</si>
  <si>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</si>
  <si>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</si>
  <si>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</si>
  <si>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</si>
  <si>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</si>
  <si>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</si>
  <si>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</si>
  <si>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</si>
  <si>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</si>
  <si>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</si>
  <si>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</si>
  <si>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</si>
  <si>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</si>
  <si>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</si>
  <si>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</si>
  <si>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</si>
  <si>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</si>
  <si>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</si>
  <si>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</si>
  <si>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</si>
  <si>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</si>
  <si>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</si>
  <si>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</si>
  <si>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</si>
  <si>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</si>
  <si>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</si>
  <si>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</si>
  <si>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</si>
  <si>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</si>
  <si>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</si>
  <si>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</si>
  <si>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</si>
  <si>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</si>
  <si>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</si>
  <si>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</si>
  <si>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</si>
  <si>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</si>
  <si>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</si>
  <si>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</si>
  <si>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</si>
  <si>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</si>
  <si>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</si>
  <si>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</si>
  <si>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</si>
  <si>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</si>
  <si>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</si>
  <si>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</si>
  <si>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</si>
  <si>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</si>
  <si>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</si>
  <si>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</si>
  <si>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</si>
  <si>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</si>
  <si>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</si>
  <si>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</si>
  <si>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</si>
  <si>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</si>
  <si>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</si>
  <si>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</si>
  <si>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</si>
  <si>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</si>
  <si>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</si>
  <si>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</si>
  <si>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</si>
  <si>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</si>
  <si>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</si>
  <si>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</si>
  <si>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</si>
  <si>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</si>
  <si>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</si>
  <si>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</si>
  <si>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</si>
  <si>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</si>
  <si>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</si>
  <si>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</si>
  <si>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</si>
  <si>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</si>
  <si>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</si>
  <si>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</si>
  <si>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</si>
  <si>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</si>
  <si>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</si>
  <si>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</si>
  <si>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</si>
  <si>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</si>
  <si>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</si>
  <si>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</si>
  <si>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</si>
  <si>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</si>
  <si>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</si>
  <si>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</si>
  <si>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</si>
  <si>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</si>
  <si>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</si>
  <si>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</si>
  <si>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</si>
  <si>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</si>
  <si>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</si>
  <si>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</si>
  <si>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</si>
  <si>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</si>
  <si>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</si>
  <si>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</si>
  <si>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</si>
  <si>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</si>
  <si>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</si>
  <si>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</si>
  <si>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</si>
  <si>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</si>
  <si>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</si>
  <si>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</si>
  <si>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</si>
  <si>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</si>
  <si>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</si>
  <si>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</si>
  <si>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</si>
  <si>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</si>
  <si>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</si>
  <si>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</si>
  <si>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</si>
  <si>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</si>
  <si>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</si>
  <si>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</si>
  <si>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</si>
  <si>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</si>
  <si>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</si>
  <si>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</si>
  <si>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</si>
  <si>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</si>
  <si>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</si>
  <si>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</si>
  <si>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</si>
  <si>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</si>
  <si>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</si>
  <si>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</si>
  <si>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</si>
  <si>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</si>
  <si>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</si>
  <si>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</si>
  <si>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</si>
  <si>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</si>
  <si>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</si>
  <si>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</si>
  <si>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</si>
  <si>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</si>
  <si>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</si>
  <si>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</si>
  <si>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</si>
  <si>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</si>
  <si>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</si>
  <si>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</si>
  <si>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</si>
  <si>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</si>
  <si>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</si>
  <si>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</si>
  <si>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</si>
  <si>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</si>
  <si>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</si>
  <si>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</si>
  <si>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</si>
  <si>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</si>
  <si>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</si>
  <si>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</si>
  <si>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</si>
  <si>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</si>
  <si>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</si>
  <si>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</si>
  <si>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</si>
  <si>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</si>
  <si>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</si>
  <si>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</si>
  <si>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</si>
  <si>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</si>
  <si>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</si>
  <si>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</si>
  <si>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</si>
  <si>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</si>
  <si>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</si>
  <si>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</si>
  <si>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</si>
  <si>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</si>
  <si>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</si>
  <si>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</si>
  <si>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</si>
  <si>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</si>
  <si>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</si>
  <si>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</si>
  <si>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</si>
  <si>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</si>
  <si>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</si>
  <si>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</si>
  <si>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</si>
  <si>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</si>
  <si>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</si>
  <si>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</si>
  <si>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</si>
  <si>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</si>
  <si>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</si>
  <si>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</si>
  <si>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</si>
  <si>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</si>
  <si>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</si>
  <si>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</si>
  <si>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</si>
  <si>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</si>
  <si>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</si>
  <si>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</si>
  <si>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</si>
  <si>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</si>
  <si>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</si>
  <si>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</si>
  <si>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</si>
  <si>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</si>
  <si>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</si>
  <si>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</si>
  <si>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</si>
  <si>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</si>
  <si>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</si>
  <si>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</si>
  <si>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</si>
  <si>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</si>
  <si>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</si>
  <si>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</si>
  <si>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</si>
  <si>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</si>
  <si>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</si>
  <si>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</si>
  <si>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</si>
  <si>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</si>
  <si>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</si>
  <si>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</si>
  <si>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</si>
  <si>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</si>
  <si>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</si>
  <si>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</si>
  <si>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</si>
  <si>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</si>
  <si>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</si>
  <si>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</si>
  <si>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</si>
  <si>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</si>
  <si>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</si>
  <si>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</si>
  <si>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</si>
  <si>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</si>
  <si>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</si>
  <si>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</si>
  <si>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</si>
  <si>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</si>
  <si>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</si>
  <si>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</si>
  <si>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</si>
  <si>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</si>
  <si>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</si>
  <si>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</si>
  <si>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</si>
  <si>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</si>
  <si>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</si>
  <si>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</si>
  <si>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</si>
  <si>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</si>
  <si>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</si>
  <si>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</si>
  <si>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</si>
  <si>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</si>
  <si>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</si>
  <si>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</si>
  <si>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</si>
  <si>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</si>
  <si>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</si>
  <si>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</si>
  <si>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</si>
  <si>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</si>
  <si>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</si>
  <si>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</si>
  <si>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</si>
  <si>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</si>
  <si>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</si>
  <si>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</si>
  <si>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</si>
  <si>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</si>
  <si>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</si>
  <si>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</si>
  <si>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</si>
  <si>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</si>
  <si>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</si>
  <si>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</si>
  <si>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</si>
  <si>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</si>
  <si>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</si>
  <si>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</si>
  <si>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</si>
  <si>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</si>
  <si>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</si>
  <si>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</si>
  <si>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</si>
  <si>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</si>
  <si>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</si>
  <si>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</si>
  <si>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</si>
  <si>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</si>
  <si>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</si>
  <si>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</si>
  <si>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</si>
  <si>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</si>
  <si>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</si>
  <si>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</si>
  <si>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</si>
  <si>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</si>
  <si>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</si>
  <si>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</si>
  <si>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</si>
  <si>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</si>
  <si>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</si>
  <si>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</si>
  <si>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</si>
  <si>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</si>
  <si>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</si>
  <si>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</si>
  <si>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</si>
  <si>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</si>
  <si>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</si>
  <si>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</si>
  <si>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</si>
  <si>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</si>
  <si>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</si>
  <si>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</si>
  <si>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</si>
  <si>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</si>
  <si>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</si>
  <si>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</si>
  <si>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</si>
  <si>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</si>
  <si>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</si>
  <si>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</si>
  <si>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</si>
  <si>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</si>
  <si>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</si>
  <si>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</si>
  <si>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</si>
  <si>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</si>
  <si>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</si>
  <si>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</si>
  <si>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</si>
  <si>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</si>
  <si>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</si>
  <si>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</si>
  <si>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</si>
  <si>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</si>
  <si>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</si>
  <si>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</si>
  <si>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</si>
  <si>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</si>
  <si>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</si>
  <si>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</si>
  <si>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</si>
  <si>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</si>
  <si>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</si>
  <si>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</si>
  <si>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</si>
  <si>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</si>
  <si>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</si>
  <si>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</si>
  <si>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</si>
  <si>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</si>
  <si>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</si>
  <si>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</si>
  <si>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</si>
  <si>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</si>
  <si>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</si>
  <si>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</si>
  <si>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</si>
  <si>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</si>
  <si>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</si>
  <si>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</si>
  <si>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</si>
  <si>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</si>
  <si>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</si>
  <si>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</si>
  <si>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</si>
  <si>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</si>
  <si>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</si>
  <si>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</si>
  <si>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</si>
  <si>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</si>
  <si>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</si>
  <si>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</si>
  <si>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</si>
  <si>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</si>
  <si>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</si>
  <si>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</si>
  <si>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</si>
  <si>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</si>
  <si>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</si>
  <si>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</si>
  <si>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</si>
  <si>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</si>
  <si>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</si>
  <si>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</si>
  <si>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</si>
  <si>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</si>
  <si>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</si>
  <si>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</si>
  <si>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</si>
  <si>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</si>
  <si>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</si>
  <si>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</si>
  <si>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</si>
  <si>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</si>
  <si>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</si>
  <si>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</si>
  <si>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</si>
  <si>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</si>
  <si>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</si>
  <si>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</si>
  <si>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</si>
  <si>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</si>
  <si>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</si>
  <si>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</si>
  <si>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</si>
  <si>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</si>
  <si>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</si>
  <si>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</si>
  <si>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</si>
  <si>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</si>
  <si>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</si>
  <si>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</si>
  <si>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</si>
  <si>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</si>
  <si>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</si>
  <si>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</si>
  <si>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</si>
  <si>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</si>
  <si>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</si>
  <si>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</si>
  <si>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</si>
  <si>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</si>
  <si>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</si>
  <si>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</si>
  <si>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</si>
  <si>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</si>
  <si>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</si>
  <si>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</si>
  <si>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</si>
  <si>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</si>
  <si>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</si>
  <si>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</si>
  <si>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</si>
  <si>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</si>
  <si>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</si>
  <si>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</si>
  <si>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</si>
  <si>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</si>
  <si>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</si>
  <si>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</si>
  <si>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</si>
  <si>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</si>
  <si>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</si>
  <si>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</si>
  <si>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</si>
  <si>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</si>
  <si>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</si>
  <si>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</si>
  <si>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</si>
  <si>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</si>
  <si>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</si>
  <si>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</si>
  <si>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</si>
  <si>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</si>
  <si>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</si>
  <si>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</si>
  <si>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</si>
  <si>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</si>
  <si>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</si>
  <si>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</si>
  <si>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</si>
  <si>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</si>
  <si>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</si>
  <si>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</si>
  <si>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</si>
  <si>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</si>
  <si>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</si>
  <si>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</si>
  <si>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</si>
  <si>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</si>
  <si>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</si>
  <si>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</si>
  <si>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</si>
  <si>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</si>
  <si>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</si>
  <si>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</si>
  <si>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</si>
  <si>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</si>
  <si>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</si>
  <si>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</si>
  <si>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</si>
  <si>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</si>
  <si>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</si>
  <si>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</si>
  <si>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</si>
  <si>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</si>
  <si>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</si>
  <si>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</si>
  <si>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</si>
  <si>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</si>
  <si>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</si>
  <si>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</si>
  <si>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</si>
  <si>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</si>
  <si>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</si>
  <si>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</si>
  <si>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</si>
  <si>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</si>
  <si>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</si>
  <si>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</si>
  <si>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</si>
  <si>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</si>
  <si>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</si>
  <si>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</si>
  <si>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</si>
  <si>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</si>
  <si>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</si>
  <si>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</si>
  <si>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</si>
  <si>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</si>
  <si>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</si>
  <si>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</si>
  <si>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</si>
  <si>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</si>
  <si>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</si>
  <si>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</si>
  <si>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</si>
  <si>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</si>
  <si>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</si>
  <si>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</si>
  <si>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</si>
  <si>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</si>
  <si>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</si>
  <si>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</si>
  <si>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</si>
  <si>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</si>
  <si>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</si>
  <si>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</si>
  <si>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</si>
  <si>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</si>
  <si>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</si>
  <si>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</si>
  <si>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</si>
  <si>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</si>
  <si>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</si>
  <si>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</si>
  <si>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</si>
  <si>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</si>
  <si>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</si>
  <si>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</si>
  <si>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</si>
  <si>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</si>
  <si>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</si>
  <si>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</si>
  <si>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</si>
  <si>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</si>
  <si>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</si>
  <si>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</si>
  <si>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</si>
  <si>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</si>
  <si>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</si>
  <si>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</si>
  <si>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</si>
  <si>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</si>
  <si>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</si>
  <si>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</si>
  <si>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</si>
  <si>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</si>
  <si>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</si>
  <si>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</si>
  <si>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</si>
  <si>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</si>
  <si>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</si>
  <si>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</si>
  <si>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</si>
  <si>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</si>
  <si>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</si>
  <si>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</si>
  <si>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</si>
  <si>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</si>
  <si>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</si>
  <si>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</si>
  <si>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</si>
  <si>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</si>
  <si>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</si>
  <si>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</si>
  <si>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</si>
  <si>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</si>
  <si>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</si>
  <si>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</si>
  <si>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</si>
  <si>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</si>
  <si>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</si>
  <si>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</si>
  <si>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</si>
  <si>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</si>
  <si>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</si>
  <si>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</si>
  <si>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</si>
  <si>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</si>
  <si>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</si>
  <si>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</si>
  <si>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</si>
  <si>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</si>
  <si>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</si>
  <si>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</si>
  <si>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</si>
  <si>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</si>
  <si>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</si>
  <si>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</si>
  <si>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</si>
  <si>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</si>
  <si>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</si>
  <si>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</si>
  <si>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</si>
  <si>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</si>
  <si>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</si>
  <si>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</si>
  <si>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</si>
  <si>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</si>
  <si>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</si>
  <si>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</si>
  <si>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</si>
  <si>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</si>
  <si>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</si>
  <si>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</si>
  <si>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</si>
  <si>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</si>
  <si>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</si>
  <si>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</si>
  <si>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</si>
  <si>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</si>
  <si>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</si>
  <si>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</si>
  <si>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</si>
  <si>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</si>
  <si>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</si>
  <si>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</si>
  <si>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</si>
  <si>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</si>
  <si>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</si>
  <si>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</si>
  <si>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</si>
  <si>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</si>
  <si>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</si>
  <si>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</si>
  <si>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</si>
  <si>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</si>
  <si>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</si>
  <si>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</si>
  <si>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</si>
  <si>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</si>
  <si>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</si>
  <si>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</si>
  <si>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</si>
  <si>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</si>
  <si>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</si>
  <si>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</si>
  <si>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</si>
  <si>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</si>
  <si>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</si>
  <si>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</si>
  <si>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</si>
  <si>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</si>
  <si>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</si>
  <si>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</si>
  <si>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</si>
  <si>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</si>
  <si>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</si>
  <si>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</si>
  <si>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</si>
  <si>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</si>
  <si>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</si>
  <si>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</si>
  <si>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</si>
  <si>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</si>
  <si>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</si>
  <si>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</si>
  <si>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</si>
  <si>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</si>
  <si>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</si>
  <si>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</si>
  <si>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</si>
  <si>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</si>
  <si>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</si>
  <si>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</si>
  <si>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</si>
  <si>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</si>
  <si>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</si>
  <si>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</si>
  <si>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</si>
  <si>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</si>
  <si>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</si>
  <si>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</si>
  <si>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</si>
  <si>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</si>
  <si>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</si>
  <si>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</si>
  <si>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</si>
  <si>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</si>
  <si>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</si>
  <si>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</si>
  <si>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</si>
  <si>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</si>
  <si>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</si>
  <si>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</si>
  <si>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</si>
  <si>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</si>
  <si>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</si>
  <si>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</si>
  <si>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</si>
  <si>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</si>
  <si>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</si>
  <si>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</si>
  <si>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</si>
  <si>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</si>
  <si>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</si>
  <si>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</si>
  <si>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</si>
  <si>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</si>
  <si>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</si>
  <si>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</si>
  <si>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</si>
  <si>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</si>
  <si>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</si>
  <si>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</si>
  <si>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</si>
  <si>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</si>
  <si>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</si>
  <si>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</si>
  <si>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</si>
  <si>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</si>
  <si>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</si>
  <si>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</si>
  <si>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</si>
  <si>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</si>
  <si>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</si>
  <si>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</si>
  <si>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</si>
  <si>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</si>
  <si>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</si>
  <si>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</si>
  <si>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</si>
  <si>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</si>
  <si>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</si>
  <si>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</si>
  <si>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</si>
  <si>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</si>
  <si>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</si>
  <si>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</si>
  <si>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</si>
  <si>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</si>
  <si>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</si>
  <si>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</si>
  <si>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</si>
  <si>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</si>
  <si>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</si>
  <si>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</si>
  <si>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</si>
  <si>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</si>
  <si>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</si>
  <si>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</si>
  <si>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</si>
  <si>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</si>
  <si>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</si>
  <si>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</si>
  <si>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</si>
  <si>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</si>
  <si>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</si>
  <si>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</si>
  <si>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</si>
  <si>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</si>
  <si>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</si>
  <si>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</si>
  <si>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</si>
  <si>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</si>
  <si>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</si>
  <si>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</si>
  <si>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</si>
  <si>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</si>
  <si>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</si>
  <si>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</si>
  <si>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</si>
  <si>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</si>
  <si>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</si>
  <si>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</si>
  <si>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</si>
  <si>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</si>
  <si>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</si>
  <si>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</si>
  <si>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</si>
  <si>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</si>
  <si>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</si>
  <si>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</si>
  <si>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</si>
  <si>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</si>
  <si>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</si>
  <si>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</si>
  <si>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</si>
  <si>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</si>
  <si>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</si>
  <si>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</si>
  <si>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</si>
  <si>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</si>
  <si>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</si>
  <si>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</si>
  <si>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</si>
  <si>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</si>
  <si>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</si>
  <si>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</si>
  <si>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</si>
  <si>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</si>
  <si>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</si>
  <si>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</si>
  <si>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</si>
  <si>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</si>
  <si>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</si>
  <si>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</si>
  <si>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</si>
  <si>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</si>
  <si>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</si>
  <si>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</si>
  <si>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</si>
  <si>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</si>
  <si>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</si>
  <si>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</si>
  <si>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</si>
  <si>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</si>
  <si>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</si>
  <si>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</si>
  <si>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</si>
  <si>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</si>
  <si>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</si>
  <si>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</si>
  <si>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</si>
  <si>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</si>
  <si>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</si>
  <si>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</si>
  <si>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</si>
  <si>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</si>
  <si>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</si>
  <si>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</si>
  <si>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</si>
  <si>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</si>
  <si>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</si>
  <si>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</si>
  <si>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</si>
  <si>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</si>
  <si>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</si>
  <si>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</si>
  <si>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</si>
  <si>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</si>
  <si>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</si>
  <si>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</si>
  <si>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</si>
  <si>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</si>
  <si>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</si>
  <si>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</si>
  <si>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</si>
  <si>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</si>
  <si>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</si>
  <si>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</si>
  <si>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</si>
  <si>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</si>
  <si>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</si>
  <si>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</si>
  <si>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</si>
  <si>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</si>
  <si>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</si>
  <si>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</si>
  <si>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</si>
  <si>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</si>
  <si>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</si>
  <si>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</si>
  <si>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</si>
  <si>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</si>
  <si>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</si>
  <si>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</si>
  <si>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</si>
  <si>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</si>
  <si>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</si>
  <si>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</si>
  <si>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</si>
  <si>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</si>
  <si>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</si>
  <si>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</si>
  <si>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</si>
  <si>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</si>
  <si>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</si>
  <si>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</si>
  <si>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</si>
  <si>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</si>
  <si>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</si>
  <si>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</si>
  <si>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</si>
  <si>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</si>
  <si>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</si>
  <si>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</si>
  <si>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</si>
  <si>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</si>
  <si>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</si>
  <si>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</si>
  <si>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</si>
  <si>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</si>
  <si>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</si>
  <si>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</si>
  <si>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</si>
  <si>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</si>
  <si>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</si>
  <si>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</si>
  <si>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</si>
  <si>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</si>
  <si>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</si>
  <si>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</si>
  <si>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</si>
  <si>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</si>
  <si>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</si>
  <si>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</si>
  <si>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</si>
  <si>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</si>
  <si>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</si>
  <si>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</si>
  <si>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</si>
  <si>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</si>
  <si>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</si>
  <si>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</si>
  <si>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</si>
  <si>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</si>
  <si>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</si>
  <si>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</si>
  <si>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</si>
  <si>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</si>
  <si>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</si>
  <si>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</si>
  <si>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</si>
  <si>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</si>
  <si>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</si>
  <si>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</si>
  <si>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</si>
  <si>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</si>
  <si>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</si>
  <si>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</si>
  <si>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</si>
  <si>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</si>
  <si>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</si>
  <si>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</si>
  <si>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</si>
  <si>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</si>
  <si>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</si>
  <si>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</si>
  <si>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</si>
  <si>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</si>
  <si>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</si>
  <si>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</si>
  <si>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</si>
  <si>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</si>
  <si>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</si>
  <si>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</si>
  <si>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</si>
  <si>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</si>
  <si>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</si>
  <si>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</si>
  <si>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</si>
  <si>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</si>
  <si>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</si>
  <si>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</si>
  <si>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</si>
  <si>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</si>
  <si>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</si>
  <si>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</si>
  <si>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</si>
  <si>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</si>
  <si>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</si>
  <si>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</si>
  <si>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</si>
  <si>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</si>
  <si>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</si>
  <si>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</si>
  <si>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</si>
  <si>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</si>
  <si>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</si>
  <si>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</si>
  <si>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</si>
  <si>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</si>
  <si>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</si>
  <si>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</si>
  <si>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</si>
  <si>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</si>
  <si>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</si>
  <si>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</si>
  <si>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</si>
  <si>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</si>
  <si>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</si>
  <si>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</si>
  <si>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</si>
  <si>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</si>
  <si>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</si>
  <si>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</si>
  <si>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</si>
  <si>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</si>
  <si>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</si>
  <si>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</si>
  <si>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</si>
  <si>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</si>
  <si>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</si>
  <si>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</si>
  <si>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</si>
  <si>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</si>
  <si>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</si>
  <si>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</si>
  <si>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</si>
  <si>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</si>
  <si>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</si>
  <si>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</si>
  <si>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</si>
  <si>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</si>
  <si>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</si>
  <si>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</si>
  <si>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</si>
  <si>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</si>
  <si>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</si>
  <si>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</si>
  <si>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</si>
  <si>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</si>
  <si>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</si>
  <si>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</si>
  <si>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</si>
  <si>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</si>
  <si>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</si>
  <si>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</si>
  <si>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</si>
  <si>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</si>
  <si>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</si>
  <si>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</si>
  <si>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</si>
  <si>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</si>
  <si>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</si>
  <si>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</si>
  <si>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</si>
  <si>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</si>
  <si>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</si>
  <si>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</si>
  <si>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</si>
  <si>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</si>
  <si>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</si>
  <si>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</si>
  <si>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</si>
  <si>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</si>
  <si>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</si>
  <si>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</si>
  <si>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</si>
  <si>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</si>
  <si>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</si>
  <si>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</si>
  <si>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</si>
  <si>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</si>
  <si>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</si>
  <si>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</si>
  <si>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</si>
  <si>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</si>
  <si>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</si>
  <si>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</si>
  <si>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</si>
  <si>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</si>
  <si>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</si>
  <si>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</si>
  <si>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</si>
  <si>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</si>
  <si>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</si>
  <si>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</si>
  <si>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</si>
  <si>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</si>
  <si>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</si>
  <si>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</si>
  <si>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</si>
  <si>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</si>
  <si>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</si>
  <si>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</si>
  <si>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</si>
  <si>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</si>
  <si>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</si>
  <si>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</si>
  <si>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</si>
  <si>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</si>
  <si>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</si>
  <si>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</si>
  <si>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</si>
  <si>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</si>
  <si>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</si>
  <si>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</si>
  <si>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</si>
  <si>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</si>
  <si>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</si>
  <si>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</si>
  <si>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</si>
  <si>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</si>
  <si>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</si>
  <si>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</si>
  <si>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</si>
  <si>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</si>
  <si>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</si>
  <si>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</si>
  <si>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</si>
  <si>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</si>
  <si>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</si>
  <si>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</si>
  <si>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</si>
  <si>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</si>
  <si>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</si>
  <si>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</si>
  <si>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</si>
  <si>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</si>
  <si>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</si>
  <si>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</si>
  <si>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</si>
  <si>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</si>
  <si>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</si>
  <si>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</si>
  <si>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</si>
  <si>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</si>
  <si>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</si>
  <si>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</si>
  <si>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</si>
  <si>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</si>
  <si>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</si>
  <si>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</si>
  <si>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</si>
  <si>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</si>
  <si>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</si>
  <si>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</si>
  <si>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</si>
  <si>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</si>
  <si>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</si>
  <si>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</si>
  <si>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</si>
  <si>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</si>
  <si>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</si>
  <si>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</si>
  <si>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</si>
  <si>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</si>
  <si>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</si>
  <si>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</si>
  <si>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</si>
  <si>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</si>
  <si>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</si>
  <si>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</si>
  <si>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</si>
  <si>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</si>
  <si>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</si>
  <si>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</si>
  <si>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</si>
  <si>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</si>
  <si>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</si>
  <si>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</si>
  <si>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</si>
  <si>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</si>
  <si>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</si>
  <si>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</si>
  <si>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</si>
  <si>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</si>
  <si>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</si>
  <si>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</si>
  <si>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</si>
  <si>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</si>
  <si>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</si>
  <si>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</si>
  <si>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</si>
  <si>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</si>
  <si>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</si>
  <si>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</si>
  <si>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</si>
  <si>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</si>
  <si>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</si>
  <si>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</si>
  <si>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</si>
  <si>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</si>
  <si>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</si>
  <si>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</si>
  <si>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</si>
  <si>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</si>
  <si>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</si>
  <si>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</si>
  <si>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</si>
  <si>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</si>
  <si>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</si>
  <si>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</si>
  <si>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</si>
  <si>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</si>
  <si>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</si>
  <si>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</si>
  <si>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</si>
  <si>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</si>
  <si>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</si>
  <si>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</si>
  <si>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</si>
  <si>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</si>
  <si>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</si>
  <si>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</si>
  <si>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</si>
  <si>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</si>
  <si>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</si>
  <si>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</si>
  <si>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</si>
  <si>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</si>
  <si>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</si>
  <si>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</si>
  <si>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</si>
  <si>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</si>
  <si>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</si>
  <si>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</si>
  <si>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</si>
  <si>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</si>
  <si>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</si>
  <si>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</si>
  <si>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</si>
  <si>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</si>
  <si>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</si>
  <si>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</si>
  <si>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</si>
  <si>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</si>
  <si>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</si>
  <si>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</si>
  <si>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</si>
  <si>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</si>
  <si>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</si>
  <si>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</si>
  <si>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</si>
  <si>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</si>
  <si>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</si>
  <si>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</si>
  <si>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</si>
  <si>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</si>
  <si>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</si>
  <si>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</si>
  <si>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</si>
  <si>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</si>
  <si>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</si>
  <si>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</si>
  <si>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</si>
  <si>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</si>
  <si>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</si>
  <si>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</si>
  <si>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</si>
  <si>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</si>
  <si>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</si>
  <si>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</si>
  <si>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</si>
  <si>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</si>
  <si>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</si>
  <si>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</si>
  <si>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</si>
  <si>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</si>
  <si>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</si>
  <si>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</si>
  <si>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</si>
  <si>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</si>
  <si>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</si>
  <si>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</si>
  <si>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</si>
  <si>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</si>
  <si>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</si>
  <si>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</si>
  <si>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</si>
  <si>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</si>
  <si>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</si>
  <si>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</si>
  <si>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</si>
  <si>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</si>
  <si>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</si>
  <si>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</si>
  <si>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</si>
  <si>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</si>
  <si>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</si>
  <si>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</si>
  <si>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</si>
  <si>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</si>
  <si>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</si>
  <si>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</si>
  <si>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</si>
  <si>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</si>
  <si>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</si>
  <si>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</si>
  <si>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</si>
  <si>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</si>
  <si>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</si>
  <si>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</si>
  <si>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</si>
  <si>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</si>
  <si>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</si>
  <si>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</si>
  <si>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</si>
  <si>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</si>
  <si>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</si>
  <si>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</si>
  <si>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</si>
  <si>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</si>
  <si>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</si>
  <si>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</si>
  <si>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</si>
  <si>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</si>
  <si>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</si>
  <si>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</si>
  <si>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</si>
  <si>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</si>
  <si>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</si>
  <si>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</si>
  <si>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</si>
  <si>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</si>
  <si>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</si>
  <si>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</si>
  <si>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</si>
  <si>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</si>
  <si>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</si>
  <si>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</si>
  <si>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</si>
  <si>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</si>
  <si>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</si>
  <si>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</si>
  <si>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</si>
  <si>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</si>
  <si>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</si>
  <si>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</si>
  <si>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</si>
  <si>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</si>
  <si>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</si>
  <si>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</si>
  <si>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</si>
  <si>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</si>
  <si>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</si>
  <si>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</si>
  <si>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</si>
  <si>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</si>
  <si>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</si>
  <si>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</si>
  <si>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</si>
  <si>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</si>
  <si>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</si>
  <si>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</si>
  <si>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</si>
  <si>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</si>
  <si>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</si>
  <si>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</si>
  <si>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</si>
  <si>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</si>
  <si>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</si>
  <si>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</si>
  <si>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</si>
  <si>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</si>
  <si>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</si>
  <si>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</si>
  <si>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</si>
  <si>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</si>
  <si>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</si>
  <si>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</si>
  <si>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</si>
  <si>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</si>
  <si>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</si>
  <si>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</si>
  <si>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</si>
  <si>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</si>
  <si>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</si>
  <si>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</si>
  <si>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</si>
  <si>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</si>
  <si>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</si>
  <si>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</si>
  <si>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</si>
  <si>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</si>
  <si>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</si>
  <si>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</si>
  <si>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</si>
  <si>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</si>
  <si>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</si>
  <si>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</si>
  <si>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</si>
  <si>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</si>
  <si>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</si>
  <si>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</si>
  <si>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</si>
  <si>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</si>
  <si>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</si>
  <si>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</si>
  <si>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</si>
  <si>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</si>
  <si>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</si>
  <si>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</si>
  <si>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</si>
  <si>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</si>
  <si>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</si>
  <si>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</si>
  <si>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</si>
  <si>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</si>
  <si>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</si>
  <si>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</si>
  <si>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</si>
  <si>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</si>
  <si>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</si>
  <si>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</si>
  <si>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</si>
  <si>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</si>
  <si>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</si>
  <si>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</si>
  <si>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</si>
  <si>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</si>
  <si>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</si>
  <si>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</si>
  <si>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</si>
  <si>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</si>
  <si>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</si>
  <si>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</si>
  <si>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</si>
  <si>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</si>
  <si>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</si>
  <si>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</si>
  <si>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</si>
  <si>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</si>
  <si>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</si>
  <si>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</si>
  <si>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</si>
  <si>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</si>
  <si>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</si>
  <si>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</si>
  <si>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</si>
  <si>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</si>
  <si>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</si>
  <si>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</si>
  <si>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</si>
  <si>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</si>
  <si>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</si>
  <si>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</si>
  <si>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</si>
  <si>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</si>
  <si>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</si>
  <si>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</si>
  <si>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</si>
  <si>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</si>
  <si>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</si>
  <si>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</si>
  <si>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</si>
  <si>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</si>
  <si>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</si>
  <si>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</si>
  <si>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</si>
  <si>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</si>
  <si>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</si>
  <si>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</si>
  <si>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</si>
  <si>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</si>
  <si>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</si>
  <si>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</si>
  <si>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</si>
  <si>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</si>
  <si>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</si>
  <si>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</si>
  <si>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</si>
  <si>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</si>
  <si>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</si>
  <si>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</si>
  <si>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</si>
  <si>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</si>
  <si>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</si>
  <si>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</si>
  <si>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</si>
  <si>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</si>
  <si>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</si>
  <si>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</si>
  <si>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</si>
  <si>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</si>
  <si>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</si>
  <si>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</si>
  <si>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</si>
  <si>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</si>
  <si>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</si>
  <si>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</si>
  <si>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</si>
  <si>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</si>
  <si>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</si>
  <si>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</si>
  <si>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</si>
  <si>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</si>
  <si>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</si>
  <si>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</si>
  <si>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</si>
  <si>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</si>
  <si>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</si>
  <si>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</si>
  <si>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</si>
  <si>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</si>
  <si>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</si>
  <si>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</si>
  <si>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</si>
  <si>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</si>
  <si>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</si>
  <si>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</si>
  <si>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</si>
  <si>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</si>
  <si>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</si>
  <si>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</si>
  <si>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</si>
  <si>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</si>
  <si>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</si>
  <si>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</si>
  <si>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</si>
  <si>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</si>
  <si>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</si>
  <si>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</si>
  <si>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</si>
  <si>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</si>
  <si>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</si>
  <si>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</si>
  <si>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</si>
  <si>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</si>
  <si>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</si>
  <si>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</si>
  <si>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</si>
  <si>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</si>
  <si>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</si>
  <si>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</si>
  <si>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</si>
  <si>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</si>
  <si>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</si>
  <si>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</si>
  <si>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</si>
  <si>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</si>
  <si>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</si>
  <si>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</si>
  <si>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</si>
  <si>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</si>
  <si>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</si>
  <si>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</si>
  <si>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</si>
  <si>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</si>
  <si>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</si>
  <si>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</si>
  <si>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</si>
  <si>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</si>
  <si>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</si>
  <si>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</si>
  <si>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</si>
  <si>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</si>
  <si>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</si>
  <si>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</si>
  <si>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</si>
  <si>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</si>
  <si>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</si>
  <si>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</si>
  <si>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</si>
  <si>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</si>
  <si>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</si>
  <si>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</si>
  <si>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</si>
  <si>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</si>
  <si>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</si>
  <si>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</si>
  <si>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</si>
  <si>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</si>
  <si>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</si>
  <si>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</si>
  <si>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</si>
  <si>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</si>
  <si>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</si>
  <si>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</si>
  <si>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</si>
  <si>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</si>
  <si>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</si>
  <si>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</si>
  <si>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</si>
  <si>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</si>
  <si>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</si>
  <si>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</si>
  <si>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</si>
  <si>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</si>
  <si>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</si>
  <si>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</si>
  <si>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</si>
  <si>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</si>
  <si>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</si>
  <si>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</si>
  <si>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</si>
  <si>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</si>
  <si>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</si>
  <si>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</si>
  <si>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</si>
  <si>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</si>
  <si>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</si>
  <si>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</si>
  <si>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</si>
  <si>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</si>
  <si>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</si>
  <si>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</si>
  <si>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</si>
  <si>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</si>
  <si>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</si>
  <si>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</si>
  <si>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</si>
  <si>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</si>
  <si>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</si>
  <si>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</si>
  <si>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</si>
  <si>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</si>
  <si>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</si>
  <si>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</si>
  <si>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</si>
  <si>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</si>
  <si>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</si>
  <si>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</si>
  <si>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</si>
  <si>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</si>
  <si>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</si>
  <si>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</si>
  <si>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</si>
  <si>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</si>
  <si>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</si>
  <si>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</si>
  <si>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</si>
  <si>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</si>
  <si>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</si>
  <si>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</si>
  <si>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</si>
  <si>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</si>
  <si>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</si>
  <si>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</si>
  <si>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</si>
  <si>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</si>
  <si>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</si>
  <si>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</si>
  <si>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</si>
  <si>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</si>
  <si>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</si>
  <si>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</si>
  <si>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</si>
  <si>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</si>
  <si>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</si>
  <si>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</si>
  <si>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</si>
  <si>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</si>
  <si>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</si>
  <si>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</si>
  <si>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</si>
  <si>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</si>
  <si>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</si>
  <si>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</si>
  <si>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</si>
  <si>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</si>
  <si>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</si>
  <si>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</si>
  <si>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</si>
  <si>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</si>
  <si>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</si>
  <si>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</si>
  <si>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</si>
  <si>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</si>
  <si>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</si>
  <si>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</si>
  <si>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</si>
  <si>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</si>
  <si>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</si>
  <si>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</si>
  <si>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</si>
  <si>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</si>
  <si>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</si>
  <si>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</si>
  <si>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</si>
  <si>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</si>
  <si>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</si>
  <si>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</si>
  <si>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</si>
  <si>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</si>
  <si>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</si>
  <si>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</si>
  <si>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</si>
  <si>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</si>
  <si>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</si>
  <si>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</si>
  <si>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</si>
  <si>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</si>
  <si>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</si>
  <si>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</si>
  <si>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</si>
  <si>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</si>
  <si>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</si>
  <si>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</si>
  <si>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</si>
  <si>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</si>
  <si>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</si>
  <si>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</si>
  <si>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</si>
  <si>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</si>
  <si>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</si>
  <si>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</si>
  <si>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</si>
  <si>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</si>
  <si>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</si>
  <si>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</si>
  <si>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</si>
  <si>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</si>
  <si>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</si>
  <si>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</si>
  <si>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</si>
  <si>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</si>
  <si>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</si>
  <si>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</si>
  <si>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</si>
  <si>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</si>
  <si>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</si>
  <si>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</si>
  <si>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</si>
  <si>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</si>
  <si>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</si>
  <si>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</si>
  <si>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</si>
  <si>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</si>
  <si>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</si>
  <si>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</si>
  <si>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</si>
  <si>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</si>
  <si>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</si>
  <si>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</si>
  <si>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</si>
  <si>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</si>
  <si>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</si>
  <si>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</si>
  <si>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</si>
  <si>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</si>
  <si>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</si>
  <si>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</si>
  <si>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</si>
  <si>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</si>
  <si>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</si>
  <si>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</si>
  <si>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</si>
  <si>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</si>
  <si>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</si>
  <si>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</si>
  <si>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</si>
  <si>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</si>
  <si>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</si>
  <si>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</si>
  <si>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</si>
  <si>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</si>
  <si>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</si>
  <si>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</si>
  <si>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</si>
  <si>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</si>
  <si>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</si>
  <si>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</si>
  <si>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</si>
  <si>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</si>
  <si>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</si>
  <si>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</si>
  <si>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</si>
  <si>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</si>
  <si>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</si>
  <si>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</si>
  <si>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</si>
  <si>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</si>
  <si>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</si>
  <si>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</si>
  <si>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</si>
  <si>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</si>
  <si>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</si>
  <si>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</si>
  <si>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</si>
  <si>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</si>
  <si>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</si>
  <si>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</si>
  <si>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</si>
  <si>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</si>
  <si>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</si>
  <si>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</si>
  <si>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</si>
  <si>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</si>
  <si>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</si>
  <si>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</si>
  <si>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</si>
  <si>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</si>
  <si>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</si>
  <si>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</si>
  <si>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</si>
  <si>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</si>
  <si>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</si>
  <si>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</si>
  <si>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</si>
  <si>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</si>
  <si>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</si>
  <si>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</si>
  <si>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</si>
  <si>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</si>
  <si>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</si>
  <si>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</si>
  <si>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</si>
  <si>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</si>
  <si>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</si>
  <si>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</si>
  <si>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</si>
  <si>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</si>
  <si>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</si>
  <si>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</si>
  <si>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</si>
  <si>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</si>
  <si>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</si>
  <si>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</si>
  <si>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</si>
  <si>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</si>
  <si>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</si>
  <si>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</si>
  <si>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</si>
  <si>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</si>
  <si>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</si>
  <si>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</si>
  <si>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</si>
  <si>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</si>
  <si>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</si>
  <si>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</si>
  <si>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</si>
  <si>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</si>
  <si>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</si>
  <si>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</si>
  <si>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</si>
  <si>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</si>
  <si>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</si>
  <si>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</si>
  <si>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</si>
  <si>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</si>
  <si>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</si>
  <si>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</si>
  <si>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</si>
  <si>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</si>
  <si>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</si>
  <si>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</si>
  <si>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</si>
  <si>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</si>
  <si>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</si>
  <si>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</si>
  <si>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</si>
  <si>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</si>
  <si>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</si>
  <si>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</si>
  <si>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</si>
  <si>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</si>
  <si>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</si>
  <si>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</si>
  <si>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</si>
  <si>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</si>
  <si>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</si>
  <si>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</si>
  <si>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</si>
  <si>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</si>
  <si>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</si>
  <si>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</si>
  <si>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</si>
  <si>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</si>
  <si>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</si>
  <si>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</si>
  <si>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</si>
  <si>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</si>
  <si>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</si>
  <si>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</si>
  <si>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</si>
  <si>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</si>
  <si>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</si>
  <si>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</si>
  <si>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</si>
  <si>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</si>
  <si>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</si>
  <si>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</si>
  <si>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</si>
  <si>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</si>
  <si>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</si>
  <si>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</si>
  <si>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</si>
  <si>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</si>
  <si>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</si>
  <si>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</si>
  <si>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</si>
  <si>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</si>
  <si>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</si>
  <si>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</si>
  <si>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</si>
  <si>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</si>
  <si>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</si>
  <si>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</si>
  <si>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</si>
  <si>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</si>
  <si>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</si>
  <si>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</si>
  <si>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</si>
  <si>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</si>
  <si>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</si>
  <si>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</si>
  <si>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</si>
  <si>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</si>
  <si>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</si>
  <si>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</si>
  <si>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</si>
  <si>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</si>
  <si>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</si>
  <si>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</si>
  <si>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</si>
  <si>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</si>
  <si>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</si>
  <si>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</si>
  <si>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</si>
  <si>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</si>
  <si>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</si>
  <si>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</si>
  <si>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</si>
  <si>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</si>
  <si>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</si>
  <si>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</si>
  <si>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</si>
  <si>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</si>
  <si>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</si>
  <si>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</si>
  <si>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</si>
  <si>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</si>
  <si>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</si>
  <si>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</si>
  <si>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</si>
  <si>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</si>
  <si>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</si>
  <si>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</si>
  <si>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</si>
  <si>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</si>
  <si>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</si>
  <si>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</si>
  <si>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</si>
  <si>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</si>
  <si>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</si>
  <si>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</si>
  <si>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</si>
  <si>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</si>
  <si>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</si>
  <si>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</si>
  <si>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</si>
  <si>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</si>
  <si>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</si>
  <si>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</si>
  <si>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</si>
  <si>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</si>
  <si>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</si>
  <si>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</si>
  <si>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</si>
  <si>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</si>
  <si>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</si>
  <si>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</si>
  <si>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</si>
  <si>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</si>
  <si>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</si>
  <si>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</si>
  <si>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</si>
  <si>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</si>
  <si>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</si>
  <si>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</si>
  <si>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</si>
  <si>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</si>
  <si>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</si>
  <si>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</si>
  <si>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</si>
  <si>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</si>
  <si>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</si>
  <si>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</si>
  <si>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</si>
  <si>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</si>
  <si>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</si>
  <si>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</si>
  <si>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</si>
  <si>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</si>
  <si>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</si>
  <si>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</si>
  <si>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</si>
  <si>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</si>
  <si>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</si>
  <si>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</si>
  <si>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</si>
  <si>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</si>
  <si>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</si>
  <si>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</si>
  <si>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</si>
  <si>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</si>
  <si>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</si>
  <si>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</si>
  <si>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</si>
  <si>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</si>
  <si>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</si>
  <si>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</si>
  <si>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</si>
  <si>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</si>
  <si>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</si>
  <si>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</si>
  <si>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</si>
  <si>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</si>
  <si>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</si>
  <si>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</si>
  <si>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</si>
  <si>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</si>
  <si>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</si>
  <si>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</si>
  <si>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</si>
  <si>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</si>
  <si>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</si>
  <si>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</si>
  <si>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</si>
  <si>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</si>
  <si>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</si>
  <si>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</si>
  <si>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</si>
  <si>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</si>
  <si>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</si>
  <si>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</si>
  <si>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</si>
  <si>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</si>
  <si>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</si>
  <si>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</si>
  <si>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</si>
  <si>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</si>
  <si>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</si>
  <si>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</si>
  <si>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</si>
  <si>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</si>
  <si>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</si>
  <si>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</si>
  <si>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</si>
  <si>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</si>
  <si>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</si>
  <si>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</si>
  <si>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</si>
  <si>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</si>
  <si>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</si>
  <si>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</si>
  <si>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</si>
  <si>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</si>
  <si>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</si>
  <si>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</si>
  <si>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</si>
  <si>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</si>
  <si>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</si>
  <si>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</si>
  <si>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</si>
  <si>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</si>
  <si>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</si>
  <si>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</si>
  <si>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</si>
  <si>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</si>
  <si>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</si>
  <si>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</si>
  <si>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</si>
  <si>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</si>
  <si>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</si>
  <si>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</si>
  <si>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</si>
  <si>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</si>
  <si>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</si>
  <si>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</si>
  <si>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</si>
  <si>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</si>
  <si>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</si>
  <si>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</si>
  <si>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</si>
  <si>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</si>
  <si>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</si>
  <si>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</si>
  <si>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</si>
  <si>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</si>
  <si>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</si>
  <si>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</si>
  <si>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</si>
  <si>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</si>
  <si>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</si>
  <si>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</si>
  <si>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</si>
  <si>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</si>
  <si>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</si>
  <si>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</si>
  <si>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</si>
  <si>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</si>
  <si>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</si>
  <si>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</si>
  <si>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</si>
  <si>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</si>
  <si>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</si>
  <si>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</si>
  <si>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</si>
  <si>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</si>
  <si>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</si>
  <si>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</si>
  <si>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</si>
  <si>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</si>
  <si>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</si>
  <si>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</si>
  <si>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</si>
  <si>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</si>
  <si>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</si>
  <si>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</si>
  <si>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</si>
  <si>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</si>
  <si>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</si>
  <si>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</si>
  <si>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</si>
  <si>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</si>
  <si>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</si>
  <si>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</si>
  <si>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</si>
  <si>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</si>
  <si>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</si>
  <si>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</si>
  <si>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</si>
  <si>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</si>
  <si>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</si>
  <si>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</si>
  <si>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</si>
  <si>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</si>
  <si>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</si>
  <si>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</si>
  <si>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</si>
  <si>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</si>
  <si>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</si>
  <si>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</si>
  <si>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</si>
  <si>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</si>
  <si>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</si>
  <si>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</si>
  <si>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</si>
  <si>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</si>
  <si>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</si>
  <si>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</si>
  <si>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</si>
  <si>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</si>
  <si>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</si>
  <si>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</si>
  <si>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</si>
  <si>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</si>
  <si>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</si>
  <si>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</si>
  <si>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</si>
  <si>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</si>
  <si>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</si>
  <si>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</si>
  <si>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</si>
  <si>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</si>
  <si>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</si>
  <si>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</si>
  <si>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</si>
  <si>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</si>
  <si>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</si>
  <si>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</si>
  <si>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</si>
  <si>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</si>
  <si>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</si>
  <si>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</si>
  <si>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</si>
  <si>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</si>
  <si>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</si>
  <si>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</si>
  <si>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</si>
  <si>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</si>
  <si>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</si>
  <si>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</si>
  <si>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</si>
  <si>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</si>
  <si>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</si>
  <si>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</si>
  <si>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</si>
  <si>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</si>
  <si>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</si>
  <si>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</si>
  <si>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</si>
  <si>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</si>
  <si>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</si>
  <si>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</si>
  <si>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</si>
  <si>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</si>
  <si>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</si>
  <si>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</si>
  <si>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</si>
  <si>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</si>
  <si>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</si>
  <si>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</si>
  <si>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</si>
  <si>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</si>
  <si>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</si>
  <si>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</si>
  <si>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</si>
  <si>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</si>
  <si>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</si>
  <si>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</si>
  <si>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</si>
  <si>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</si>
  <si>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</si>
  <si>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</si>
  <si>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</si>
  <si>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</si>
  <si>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</si>
  <si>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</si>
  <si>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</si>
  <si>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</si>
  <si>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</si>
  <si>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</si>
  <si>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</si>
  <si>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</si>
  <si>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</si>
  <si>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</si>
  <si>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</si>
  <si>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</si>
  <si>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</si>
  <si>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</si>
  <si>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</si>
  <si>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</si>
  <si>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</si>
  <si>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</si>
  <si>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</si>
  <si>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</si>
  <si>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</si>
  <si>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</si>
  <si>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</si>
  <si>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</si>
  <si>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</si>
  <si>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</si>
  <si>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</si>
  <si>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</si>
  <si>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</si>
  <si>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</si>
  <si>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</si>
  <si>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</si>
  <si>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</si>
  <si>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</si>
  <si>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</si>
  <si>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</si>
  <si>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</si>
  <si>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</si>
  <si>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</si>
  <si>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</si>
  <si>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</si>
  <si>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</si>
  <si>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</si>
  <si>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</si>
  <si>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</si>
  <si>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</si>
  <si>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</si>
  <si>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</si>
  <si>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</si>
  <si>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</si>
  <si>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</si>
  <si>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</si>
  <si>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</si>
  <si>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</si>
  <si>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</si>
  <si>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</si>
  <si>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</si>
  <si>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</si>
  <si>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</si>
  <si>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</si>
  <si>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</si>
  <si>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</si>
  <si>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</si>
  <si>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</si>
  <si>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</si>
  <si>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</si>
  <si>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</si>
  <si>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</si>
  <si>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</si>
  <si>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</si>
  <si>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</si>
  <si>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</si>
  <si>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</si>
  <si>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</si>
  <si>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</si>
  <si>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</si>
  <si>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</si>
  <si>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</si>
  <si>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</si>
  <si>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</si>
  <si>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</si>
  <si>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</si>
  <si>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</si>
  <si>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</si>
  <si>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</si>
  <si>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</si>
  <si>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</si>
  <si>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</si>
  <si>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</si>
  <si>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</si>
  <si>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</si>
  <si>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</si>
  <si>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</si>
  <si>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</si>
  <si>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</si>
  <si>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</si>
  <si>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</si>
  <si>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</si>
  <si>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</si>
  <si>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</si>
  <si>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</si>
  <si>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</si>
  <si>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</si>
  <si>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</si>
  <si>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</si>
  <si>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</si>
  <si>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</si>
  <si>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</si>
  <si>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</si>
  <si>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</si>
  <si>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</si>
  <si>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</si>
  <si>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</si>
  <si>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</si>
  <si>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</si>
  <si>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</si>
  <si>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</si>
  <si>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</si>
  <si>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</si>
  <si>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</si>
  <si>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</si>
  <si>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</si>
  <si>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</si>
  <si>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</si>
  <si>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</si>
  <si>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</si>
  <si>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</si>
  <si>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</si>
  <si>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</si>
  <si>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</si>
  <si>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</si>
  <si>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</si>
  <si>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</si>
  <si>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</si>
  <si>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</si>
  <si>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</si>
  <si>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</si>
  <si>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</si>
  <si>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</si>
  <si>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</si>
  <si>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</si>
  <si>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</si>
  <si>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</si>
  <si>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</si>
  <si>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</si>
  <si>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</si>
  <si>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</si>
  <si>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</si>
  <si>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</si>
  <si>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</si>
  <si>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</si>
  <si>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</si>
  <si>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</si>
  <si>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</si>
  <si>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</si>
  <si>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</si>
  <si>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</si>
  <si>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</si>
  <si>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</si>
  <si>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</si>
  <si>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</si>
  <si>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</si>
  <si>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</si>
  <si>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</si>
  <si>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</si>
  <si>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</si>
  <si>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</si>
  <si>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</si>
  <si>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</si>
  <si>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</si>
  <si>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</si>
  <si>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</si>
  <si>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</si>
  <si>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</si>
  <si>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</si>
  <si>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</si>
  <si>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</si>
  <si>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</si>
  <si>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</si>
  <si>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</si>
  <si>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</si>
  <si>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</si>
  <si>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</si>
  <si>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</si>
  <si>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</si>
  <si>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</si>
  <si>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</si>
  <si>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</si>
  <si>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</si>
  <si>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</si>
  <si>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</si>
  <si>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</si>
  <si>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</si>
  <si>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</si>
  <si>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</si>
  <si>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</si>
  <si>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</si>
  <si>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</si>
  <si>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</si>
  <si>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</si>
  <si>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</si>
  <si>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</si>
  <si>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</si>
  <si>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</si>
  <si>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</si>
  <si>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</si>
  <si>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</si>
  <si>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</si>
  <si>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</si>
  <si>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</si>
  <si>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</si>
  <si>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</si>
  <si>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</si>
  <si>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</si>
  <si>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</si>
  <si>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</si>
  <si>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</si>
  <si>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</si>
  <si>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</si>
  <si>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</si>
  <si>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</si>
  <si>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</si>
  <si>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</si>
  <si>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</si>
  <si>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</si>
  <si>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</si>
  <si>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</si>
  <si>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</si>
  <si>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</si>
  <si>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</si>
  <si>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</si>
  <si>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</si>
  <si>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</si>
  <si>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</si>
  <si>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</si>
  <si>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</si>
  <si>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</si>
  <si>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</si>
  <si>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</si>
  <si>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</si>
  <si>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</si>
  <si>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</si>
  <si>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</si>
  <si>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</si>
  <si>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</si>
  <si>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</si>
  <si>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</si>
  <si>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</si>
  <si>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</si>
  <si>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</si>
  <si>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</si>
  <si>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</si>
  <si>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</si>
  <si>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</si>
  <si>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</si>
  <si>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</si>
  <si>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</si>
  <si>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</si>
  <si>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</si>
  <si>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</si>
  <si>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</si>
  <si>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</si>
  <si>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</si>
  <si>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</si>
  <si>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</si>
  <si>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</si>
  <si>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</si>
  <si>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</si>
  <si>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</si>
  <si>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</si>
  <si>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</si>
  <si>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</si>
  <si>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</si>
  <si>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</si>
  <si>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</si>
  <si>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</si>
  <si>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</si>
  <si>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</si>
  <si>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</si>
  <si>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</si>
  <si>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</si>
  <si>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</si>
  <si>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</si>
  <si>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</si>
  <si>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</si>
  <si>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</si>
  <si>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</si>
  <si>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</si>
  <si>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</si>
  <si>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</si>
  <si>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</si>
  <si>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</si>
  <si>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</si>
  <si>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</si>
  <si>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</si>
  <si>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</si>
  <si>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</si>
  <si>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</si>
  <si>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</si>
  <si>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</si>
  <si>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</si>
  <si>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</si>
  <si>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</si>
  <si>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</si>
  <si>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</si>
  <si>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</si>
  <si>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</si>
  <si>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</si>
  <si>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</si>
  <si>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</si>
  <si>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</si>
  <si>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</si>
  <si>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</si>
  <si>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</si>
  <si>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</si>
  <si>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</si>
  <si>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</si>
  <si>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</si>
  <si>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</si>
  <si>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</si>
  <si>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</si>
  <si>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</si>
  <si>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</si>
  <si>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</si>
  <si>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</si>
  <si>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</si>
  <si>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</si>
  <si>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</si>
  <si>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</si>
  <si>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</si>
  <si>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</si>
  <si>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</si>
  <si>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</si>
  <si>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</si>
  <si>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</si>
  <si>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</si>
  <si>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</si>
  <si>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</si>
  <si>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</si>
  <si>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</si>
  <si>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</si>
  <si>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</si>
  <si>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</si>
  <si>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</si>
  <si>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</si>
  <si>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</si>
  <si>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</si>
  <si>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</si>
  <si>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</si>
  <si>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</si>
  <si>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</si>
  <si>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</si>
  <si>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</si>
  <si>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</si>
  <si>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</si>
  <si>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</si>
  <si>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</si>
  <si>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</si>
  <si>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</si>
  <si>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</si>
  <si>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</si>
  <si>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</si>
  <si>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</si>
  <si>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</si>
  <si>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</si>
  <si>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</si>
  <si>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</si>
  <si>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</si>
  <si>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</si>
  <si>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</si>
  <si>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</si>
  <si>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</si>
  <si>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</si>
  <si>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</si>
  <si>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</si>
  <si>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</si>
  <si>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</si>
  <si>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</si>
  <si>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</si>
  <si>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</si>
  <si>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</si>
  <si>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</si>
  <si>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</si>
  <si>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</si>
  <si>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</si>
  <si>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</si>
  <si>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</si>
  <si>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</si>
  <si>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</si>
  <si>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</si>
  <si>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</si>
  <si>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</si>
  <si>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</si>
  <si>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</si>
  <si>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</si>
  <si>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</si>
  <si>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</si>
  <si>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</si>
  <si>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</si>
  <si>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</si>
  <si>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</si>
  <si>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</si>
  <si>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</si>
  <si>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</si>
  <si>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</si>
  <si>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</si>
  <si>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</si>
  <si>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</si>
  <si>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</si>
  <si>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</si>
  <si>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</si>
  <si>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</si>
  <si>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</si>
  <si>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</si>
  <si>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</si>
  <si>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</si>
  <si>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</si>
  <si>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</si>
  <si>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</si>
  <si>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</si>
  <si>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</si>
  <si>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</si>
  <si>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</si>
  <si>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</si>
  <si>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</si>
  <si>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</si>
  <si>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</si>
  <si>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</si>
  <si>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</si>
  <si>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</si>
  <si>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</si>
  <si>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</si>
  <si>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</si>
  <si>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</si>
  <si>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</si>
  <si>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</si>
  <si>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</si>
  <si>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</si>
  <si>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</si>
  <si>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</si>
  <si>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</si>
  <si>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</si>
  <si>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</si>
  <si>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</si>
  <si>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</si>
  <si>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</si>
  <si>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</si>
  <si>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</si>
  <si>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</si>
  <si>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</si>
  <si>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</si>
  <si>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</si>
  <si>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</si>
  <si>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</si>
  <si>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</si>
  <si>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</si>
  <si>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</si>
  <si>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</si>
  <si>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</si>
  <si>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</si>
  <si>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</si>
  <si>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</si>
  <si>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</si>
  <si>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</si>
  <si>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</si>
  <si>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</si>
  <si>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</si>
  <si>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</si>
  <si>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</si>
  <si>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</si>
  <si>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</si>
  <si>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</si>
  <si>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</si>
  <si>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</si>
  <si>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</si>
  <si>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</si>
  <si>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</si>
  <si>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</si>
  <si>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</si>
  <si>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</si>
  <si>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</si>
  <si>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</si>
  <si>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</si>
  <si>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</si>
  <si>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</si>
  <si>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</si>
  <si>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</si>
  <si>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</si>
  <si>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</si>
  <si>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</si>
  <si>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</si>
  <si>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</si>
  <si>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</si>
  <si>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</si>
  <si>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</si>
  <si>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</si>
  <si>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</si>
  <si>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</si>
  <si>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</si>
  <si>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</si>
  <si>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</si>
  <si>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</si>
  <si>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</si>
  <si>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</si>
  <si>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</si>
  <si>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</si>
  <si>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</si>
  <si>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</si>
  <si>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</si>
  <si>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</si>
  <si>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</si>
  <si>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</si>
  <si>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</si>
  <si>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</si>
  <si>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</si>
  <si>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</si>
  <si>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</si>
  <si>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</si>
  <si>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</si>
  <si>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</si>
  <si>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</si>
  <si>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</si>
  <si>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</si>
  <si>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</si>
  <si>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</si>
  <si>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</si>
  <si>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</si>
  <si>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</si>
  <si>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</si>
  <si>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</si>
  <si>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</si>
  <si>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</si>
  <si>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</si>
  <si>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</si>
  <si>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</si>
  <si>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</si>
  <si>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</si>
  <si>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</si>
  <si>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</si>
  <si>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</si>
  <si>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</si>
  <si>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</si>
  <si>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</si>
  <si>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</si>
  <si>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</si>
  <si>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</si>
  <si>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</si>
  <si>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</si>
  <si>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</si>
  <si>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</si>
  <si>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</si>
  <si>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</si>
  <si>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</si>
  <si>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</si>
  <si>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</si>
  <si>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</si>
  <si>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</si>
  <si>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</si>
  <si>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</si>
  <si>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</si>
  <si>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</si>
  <si>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</si>
  <si>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</si>
  <si>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</si>
  <si>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</si>
  <si>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</si>
  <si>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</si>
  <si>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</si>
  <si>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</si>
  <si>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</si>
  <si>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</si>
  <si>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</si>
  <si>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</si>
  <si>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</si>
  <si>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</si>
  <si>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</si>
  <si>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</si>
  <si>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</si>
  <si>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</si>
  <si>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</si>
  <si>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</si>
  <si>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</si>
  <si>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</si>
  <si>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</si>
  <si>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</si>
  <si>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</si>
  <si>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</si>
  <si>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</si>
  <si>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</si>
  <si>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</si>
  <si>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</si>
  <si>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</si>
  <si>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</si>
  <si>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</si>
  <si>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</si>
  <si>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</si>
  <si>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</si>
  <si>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</si>
  <si>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</si>
  <si>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</si>
  <si>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</si>
  <si>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</si>
  <si>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</si>
  <si>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</si>
  <si>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</si>
  <si>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</si>
  <si>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</si>
  <si>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</si>
  <si>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</si>
  <si>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</si>
  <si>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</si>
  <si>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</si>
  <si>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</si>
  <si>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</si>
  <si>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</si>
  <si>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</si>
  <si>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</si>
  <si>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</si>
  <si>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</si>
  <si>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</si>
  <si>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</si>
  <si>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</si>
  <si>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</si>
  <si>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</si>
  <si>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</si>
  <si>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</si>
  <si>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</si>
  <si>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</si>
  <si>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</si>
  <si>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</si>
  <si>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</si>
  <si>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</si>
  <si>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</si>
  <si>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</si>
  <si>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</si>
  <si>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</si>
  <si>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</si>
  <si>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</si>
  <si>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</si>
  <si>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</si>
  <si>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</si>
  <si>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</si>
  <si>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</si>
  <si>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</si>
  <si>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</si>
  <si>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</si>
  <si>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</si>
  <si>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</si>
  <si>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</si>
  <si>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</si>
  <si>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</si>
  <si>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</si>
  <si>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</si>
  <si>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</si>
  <si>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</si>
  <si>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</si>
  <si>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</si>
  <si>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</si>
  <si>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</si>
  <si>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</si>
  <si>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</si>
  <si>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</si>
  <si>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</si>
  <si>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</si>
  <si>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</si>
  <si>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</si>
  <si>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</si>
  <si>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</si>
  <si>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</si>
  <si>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</si>
  <si>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</si>
  <si>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</si>
  <si>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</si>
  <si>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</si>
  <si>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</si>
  <si>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</si>
  <si>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</si>
  <si>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</si>
  <si>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</si>
  <si>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</si>
  <si>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</si>
  <si>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</si>
  <si>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</si>
  <si>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</si>
  <si>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</si>
  <si>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</si>
  <si>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</si>
  <si>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</si>
  <si>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</si>
  <si>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</si>
  <si>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</si>
  <si>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</si>
  <si>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</si>
  <si>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</si>
  <si>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</si>
  <si>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</si>
  <si>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</si>
  <si>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</si>
  <si>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</si>
  <si>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</si>
  <si>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</si>
  <si>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</si>
  <si>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</si>
  <si>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</si>
  <si>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</si>
  <si>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</si>
  <si>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</si>
  <si>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</si>
  <si>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</si>
  <si>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</si>
  <si>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</si>
  <si>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</si>
  <si>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</si>
  <si>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</si>
  <si>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</si>
  <si>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</si>
  <si>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</si>
  <si>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</si>
  <si>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</si>
  <si>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</si>
  <si>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</si>
  <si>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</si>
  <si>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</si>
  <si>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</si>
  <si>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</si>
  <si>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</si>
  <si>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</si>
  <si>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</si>
  <si>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</si>
  <si>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</si>
  <si>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</si>
  <si>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</si>
  <si>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</si>
  <si>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</si>
  <si>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</si>
  <si>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</si>
  <si>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</si>
  <si>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</si>
  <si>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</si>
  <si>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</si>
  <si>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</si>
  <si>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</si>
  <si>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</si>
  <si>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</si>
  <si>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</si>
  <si>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</si>
  <si>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</si>
  <si>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</si>
  <si>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</si>
  <si>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</si>
  <si>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</si>
  <si>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</si>
  <si>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</si>
  <si>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</si>
  <si>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</si>
  <si>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</si>
  <si>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</si>
  <si>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</si>
  <si>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</si>
  <si>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</si>
  <si>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</si>
  <si>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</si>
  <si>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</si>
  <si>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</si>
  <si>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</si>
  <si>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</si>
  <si>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</si>
  <si>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</si>
  <si>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</si>
  <si>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</si>
  <si>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</si>
  <si>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</si>
  <si>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</si>
  <si>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</si>
  <si>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</si>
  <si>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</si>
  <si>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</si>
  <si>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</si>
  <si>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</si>
  <si>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</si>
  <si>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</si>
  <si>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</si>
  <si>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</si>
  <si>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</si>
  <si>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</si>
  <si>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</si>
  <si>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</si>
  <si>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</si>
  <si>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</si>
  <si>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</si>
  <si>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</si>
  <si>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</si>
  <si>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</si>
  <si>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</si>
  <si>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</si>
  <si>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</si>
  <si>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</si>
  <si>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</si>
  <si>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</si>
  <si>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</si>
  <si>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</si>
  <si>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</si>
  <si>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</si>
  <si>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</si>
  <si>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</si>
  <si>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</si>
  <si>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</si>
  <si>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</si>
  <si>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</si>
  <si>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</si>
  <si>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</si>
  <si>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</si>
  <si>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</si>
  <si>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</si>
  <si>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</si>
  <si>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</si>
  <si>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</si>
  <si>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</si>
  <si>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</si>
  <si>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</si>
  <si>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</si>
  <si>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</si>
  <si>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</si>
  <si>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</si>
  <si>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</si>
  <si>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</si>
  <si>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</si>
  <si>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</si>
  <si>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</si>
  <si>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</si>
  <si>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</si>
  <si>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</si>
  <si>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</si>
  <si>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</si>
  <si>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</si>
  <si>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</si>
  <si>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</si>
  <si>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</si>
  <si>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</si>
  <si>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</si>
  <si>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</si>
  <si>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</si>
  <si>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</si>
  <si>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</si>
  <si>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</si>
  <si>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</si>
  <si>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</si>
  <si>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</si>
  <si>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</si>
  <si>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</si>
  <si>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</si>
  <si>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</si>
  <si>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</si>
  <si>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</si>
  <si>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</si>
  <si>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</si>
  <si>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</si>
  <si>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</si>
  <si>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</si>
  <si>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</si>
  <si>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</si>
  <si>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</si>
  <si>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</si>
  <si>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</si>
  <si>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</si>
  <si>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</si>
  <si>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</si>
  <si>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</si>
  <si>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</si>
  <si>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</si>
  <si>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</si>
  <si>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</si>
  <si>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</si>
  <si>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</si>
  <si>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</si>
  <si>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</si>
  <si>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</si>
  <si>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</si>
  <si>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</si>
  <si>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</si>
  <si>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</si>
  <si>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</si>
  <si>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</si>
  <si>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</si>
  <si>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</si>
  <si>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</si>
  <si>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</si>
  <si>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</si>
  <si>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</si>
  <si>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</si>
  <si>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</si>
  <si>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</si>
  <si>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</si>
  <si>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</si>
  <si>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</si>
  <si>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</si>
  <si>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</si>
  <si>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</si>
  <si>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</si>
  <si>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</si>
  <si>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</si>
  <si>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</si>
  <si>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</si>
  <si>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</si>
  <si>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</si>
  <si>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</si>
  <si>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</si>
  <si>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</si>
  <si>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</si>
  <si>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</si>
  <si>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</si>
  <si>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</si>
  <si>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</si>
  <si>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</si>
  <si>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</si>
  <si>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</si>
  <si>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</si>
  <si>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</si>
  <si>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</si>
  <si>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</si>
  <si>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</si>
  <si>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</si>
  <si>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</si>
  <si>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</si>
  <si>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</si>
  <si>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</si>
  <si>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</si>
  <si>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</si>
  <si>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</si>
  <si>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</si>
  <si>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</si>
  <si>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</si>
  <si>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</si>
  <si>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</si>
  <si>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</si>
  <si>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</si>
  <si>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</si>
  <si>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</si>
  <si>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</si>
  <si>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</si>
  <si>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</si>
  <si>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</si>
  <si>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</si>
  <si>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</si>
  <si>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</si>
  <si>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</si>
  <si>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</si>
  <si>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</si>
  <si>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</si>
  <si>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</si>
  <si>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</si>
  <si>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</si>
  <si>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</si>
  <si>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</si>
  <si>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</si>
  <si>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</si>
  <si>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</si>
  <si>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</si>
  <si>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</si>
  <si>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</si>
  <si>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</si>
  <si>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</si>
  <si>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</si>
  <si>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</si>
  <si>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</si>
  <si>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</si>
  <si>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</si>
  <si>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</si>
  <si>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</si>
  <si>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</si>
  <si>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</si>
  <si>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</si>
  <si>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</si>
  <si>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</si>
  <si>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</si>
  <si>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</si>
  <si>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</si>
  <si>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</si>
  <si>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</si>
  <si>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</si>
  <si>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</si>
  <si>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</si>
  <si>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</si>
  <si>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</si>
  <si>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</si>
  <si>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</si>
  <si>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</si>
  <si>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</si>
  <si>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</si>
  <si>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</si>
  <si>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</si>
  <si>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</si>
  <si>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</si>
  <si>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</si>
  <si>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</si>
  <si>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</si>
  <si>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</si>
  <si>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</si>
  <si>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</si>
  <si>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</si>
  <si>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</si>
  <si>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</si>
  <si>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</si>
  <si>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</si>
  <si>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</si>
  <si>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</si>
  <si>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</si>
  <si>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</si>
  <si>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</si>
  <si>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</si>
  <si>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</si>
  <si>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</si>
  <si>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</si>
  <si>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</si>
  <si>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</si>
  <si>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</si>
  <si>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</si>
  <si>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</si>
  <si>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</si>
  <si>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</si>
  <si>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</si>
  <si>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</si>
  <si>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</si>
  <si>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</si>
  <si>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</si>
  <si>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</si>
  <si>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</si>
  <si>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</si>
  <si>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</si>
  <si>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</si>
  <si>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</si>
  <si>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</si>
  <si>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</si>
  <si>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</si>
  <si>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</si>
  <si>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</si>
  <si>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</si>
  <si>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</si>
  <si>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</si>
  <si>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</si>
  <si>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</si>
  <si>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</si>
  <si>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</si>
  <si>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</si>
  <si>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</si>
  <si>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</si>
  <si>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</si>
  <si>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</si>
  <si>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</si>
  <si>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</si>
  <si>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</si>
  <si>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</si>
  <si>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</si>
  <si>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</si>
  <si>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</si>
  <si>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</si>
  <si>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</si>
  <si>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</si>
  <si>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</si>
  <si>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</si>
  <si>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</si>
  <si>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</si>
  <si>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</si>
  <si>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</si>
  <si>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</si>
  <si>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</si>
  <si>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</si>
  <si>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</si>
  <si>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</si>
  <si>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</si>
  <si>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</si>
  <si>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</si>
  <si>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</si>
  <si>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</si>
  <si>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</si>
  <si>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</si>
  <si>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</si>
  <si>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</si>
  <si>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</si>
  <si>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</si>
  <si>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</si>
  <si>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</si>
  <si>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</si>
  <si>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</si>
  <si>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</si>
  <si>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</si>
  <si>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</si>
  <si>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</si>
  <si>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</si>
  <si>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</si>
  <si>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</si>
  <si>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</si>
  <si>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</si>
  <si>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</si>
  <si>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</si>
  <si>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</si>
  <si>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</si>
  <si>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</si>
  <si>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</si>
  <si>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</si>
  <si>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</si>
  <si>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</si>
  <si>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</si>
  <si>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</si>
  <si>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</si>
  <si>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</si>
  <si>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</si>
  <si>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</si>
  <si>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</si>
  <si>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</si>
  <si>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</si>
  <si>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</si>
  <si>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</si>
  <si>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</si>
  <si>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</si>
  <si>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</si>
  <si>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</si>
  <si>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</si>
  <si>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</si>
  <si>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</si>
  <si>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</si>
  <si>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</si>
  <si>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</si>
  <si>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</si>
  <si>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</si>
  <si>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</si>
  <si>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</si>
  <si>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</si>
  <si>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</si>
  <si>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</si>
  <si>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</si>
  <si>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</si>
  <si>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</si>
  <si>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</si>
  <si>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</si>
  <si>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</si>
  <si>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</si>
  <si>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</si>
  <si>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</si>
  <si>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</si>
  <si>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</si>
  <si>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</si>
  <si>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</si>
  <si>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</si>
  <si>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</si>
  <si>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</si>
  <si>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</si>
  <si>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</si>
  <si>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</si>
  <si>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</si>
  <si>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</si>
  <si>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</si>
  <si>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</si>
  <si>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</si>
  <si>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</si>
  <si>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</si>
  <si>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</si>
  <si>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</si>
  <si>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</si>
  <si>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</si>
  <si>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</si>
  <si>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</si>
  <si>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</si>
  <si>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</si>
  <si>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</si>
  <si>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</si>
  <si>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</si>
  <si>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</si>
  <si>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</si>
  <si>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</si>
  <si>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</si>
  <si>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</si>
  <si>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</si>
  <si>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</si>
  <si>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</si>
  <si>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</si>
  <si>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</si>
  <si>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</si>
  <si>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</si>
  <si>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</si>
  <si>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</si>
  <si>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</si>
  <si>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</si>
  <si>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</si>
  <si>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</si>
  <si>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</si>
  <si>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</si>
  <si>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</si>
  <si>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</si>
  <si>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</si>
  <si>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</si>
  <si>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</si>
  <si>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</si>
  <si>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</si>
  <si>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</si>
  <si>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</si>
  <si>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</si>
  <si>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</si>
  <si>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</si>
  <si>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</si>
  <si>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</si>
  <si>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</si>
  <si>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</si>
  <si>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</si>
  <si>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</si>
  <si>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</si>
  <si>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</si>
  <si>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</si>
  <si>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</si>
  <si>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</si>
  <si>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</si>
  <si>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</si>
  <si>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</si>
  <si>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</si>
  <si>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</si>
  <si>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</si>
  <si>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</si>
  <si>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</si>
  <si>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</si>
  <si>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</si>
  <si>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</si>
  <si>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</si>
  <si>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</si>
  <si>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</si>
  <si>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</si>
  <si>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</si>
  <si>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</si>
  <si>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</si>
  <si>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</si>
  <si>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</si>
  <si>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</si>
  <si>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</si>
  <si>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</si>
  <si>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</si>
  <si>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</si>
  <si>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</si>
  <si>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</si>
  <si>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</si>
  <si>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</si>
  <si>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</si>
  <si>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</si>
  <si>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</si>
  <si>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</si>
  <si>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</si>
  <si>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</si>
  <si>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</si>
  <si>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</si>
  <si>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</si>
  <si>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</si>
  <si>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</si>
  <si>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</si>
  <si>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</si>
  <si>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</si>
  <si>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</si>
  <si>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</si>
  <si>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</si>
  <si>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</si>
  <si>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</si>
  <si>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</si>
  <si>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</si>
  <si>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</si>
  <si>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</si>
  <si>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</si>
  <si>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</si>
  <si>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</si>
  <si>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</si>
  <si>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</si>
  <si>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</si>
  <si>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</si>
  <si>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</si>
  <si>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</si>
  <si>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</si>
  <si>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</si>
  <si>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</si>
  <si>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</si>
  <si>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</si>
  <si>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</si>
  <si>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</si>
  <si>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</si>
  <si>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</si>
  <si>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</si>
  <si>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</si>
  <si>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</si>
  <si>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</si>
  <si>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</si>
  <si>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</si>
  <si>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</si>
  <si>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</si>
  <si>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</si>
  <si>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</si>
  <si>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</si>
  <si>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</si>
  <si>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</si>
  <si>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</si>
  <si>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</si>
  <si>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</si>
  <si>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</si>
  <si>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</si>
  <si>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</si>
  <si>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</si>
  <si>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</si>
  <si>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</si>
  <si>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</si>
  <si>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</si>
  <si>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</si>
  <si>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</si>
  <si>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</si>
  <si>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</si>
  <si>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</si>
  <si>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</si>
  <si>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</si>
  <si>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</si>
  <si>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</si>
  <si>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</si>
  <si>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</si>
  <si>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</si>
  <si>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</si>
  <si>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</si>
  <si>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</si>
  <si>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</si>
  <si>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</si>
  <si>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</si>
  <si>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</si>
  <si>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</si>
  <si>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</si>
  <si>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</si>
  <si>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</si>
  <si>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</si>
  <si>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</si>
  <si>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</si>
  <si>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</si>
  <si>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</si>
  <si>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</si>
  <si>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</si>
  <si>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</si>
  <si>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</si>
  <si>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</si>
  <si>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</si>
  <si>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</si>
  <si>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</si>
  <si>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</si>
  <si>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</si>
  <si>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</si>
  <si>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</si>
  <si>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</si>
  <si>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</si>
  <si>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</si>
  <si>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</si>
  <si>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</si>
  <si>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</si>
  <si>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</si>
  <si>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</si>
  <si>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</si>
  <si>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</si>
  <si>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</si>
  <si>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</si>
  <si>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</si>
  <si>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</si>
  <si>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</si>
  <si>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</si>
  <si>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</si>
  <si>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</si>
  <si>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</si>
  <si>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</si>
  <si>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</si>
  <si>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</si>
  <si>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</si>
  <si>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</si>
  <si>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</si>
  <si>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</si>
  <si>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</si>
  <si>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</si>
  <si>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</si>
  <si>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</si>
  <si>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</si>
  <si>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</si>
  <si>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</si>
  <si>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</si>
  <si>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</si>
  <si>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</si>
  <si>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</si>
  <si>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</si>
  <si>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</si>
  <si>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</si>
  <si>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</si>
  <si>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</si>
  <si>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</si>
  <si>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</si>
  <si>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</si>
  <si>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</si>
  <si>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</si>
  <si>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</si>
  <si>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</si>
  <si>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</si>
  <si>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</si>
  <si>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</si>
  <si>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</si>
  <si>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</si>
  <si>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</si>
  <si>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</si>
  <si>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</si>
  <si>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</si>
  <si>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</si>
  <si>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</si>
  <si>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</si>
  <si>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</si>
  <si>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</si>
  <si>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</si>
  <si>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</si>
  <si>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</si>
  <si>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</si>
  <si>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</si>
  <si>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</si>
  <si>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</si>
  <si>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</si>
  <si>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</si>
  <si>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</si>
  <si>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</si>
  <si>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</si>
  <si>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</si>
  <si>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</si>
  <si>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</si>
  <si>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</si>
  <si>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</si>
  <si>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</si>
  <si>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</si>
  <si>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</si>
  <si>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</si>
  <si>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</si>
  <si>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</si>
  <si>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</si>
  <si>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</si>
  <si>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</si>
  <si>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</si>
  <si>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</si>
  <si>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</si>
  <si>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</si>
  <si>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</si>
  <si>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</si>
  <si>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</si>
  <si>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</si>
  <si>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</si>
  <si>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</si>
  <si>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</si>
  <si>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</si>
  <si>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</si>
  <si>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</si>
  <si>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</si>
  <si>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</si>
  <si>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</si>
  <si>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</si>
  <si>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</si>
  <si>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</si>
  <si>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</si>
  <si>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</si>
  <si>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</si>
  <si>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</si>
  <si>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</si>
  <si>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</si>
  <si>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</si>
  <si>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</si>
  <si>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</si>
  <si>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</si>
  <si>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</si>
  <si>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</si>
  <si>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</si>
  <si>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</si>
  <si>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</si>
  <si>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</si>
  <si>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</si>
  <si>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</si>
  <si>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</si>
  <si>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</si>
  <si>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</si>
  <si>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</si>
  <si>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</si>
  <si>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</si>
  <si>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</si>
  <si>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</si>
  <si>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</si>
  <si>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</si>
  <si>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</si>
  <si>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</si>
  <si>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</si>
  <si>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</si>
  <si>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</si>
  <si>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</si>
  <si>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</si>
  <si>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</si>
  <si>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</si>
  <si>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</si>
  <si>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</si>
  <si>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</si>
  <si>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</si>
  <si>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</si>
  <si>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</si>
  <si>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</si>
  <si>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</si>
  <si>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</si>
  <si>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</si>
  <si>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</si>
  <si>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</si>
  <si>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</si>
  <si>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</si>
  <si>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</si>
  <si>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</si>
  <si>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</si>
  <si>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</si>
  <si>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</si>
  <si>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</si>
  <si>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</si>
  <si>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</si>
  <si>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</si>
  <si>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</si>
  <si>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</si>
  <si>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</si>
  <si>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</si>
  <si>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</si>
  <si>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</si>
  <si>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</si>
  <si>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</si>
  <si>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</si>
  <si>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</si>
  <si>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</si>
  <si>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</si>
  <si>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</si>
  <si>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</si>
  <si>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</si>
  <si>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</si>
  <si>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</si>
  <si>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</si>
  <si>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</si>
  <si>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</si>
  <si>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</si>
  <si>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</si>
  <si>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</si>
  <si>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</si>
  <si>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</si>
  <si>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</si>
  <si>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</si>
  <si>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</si>
  <si>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</si>
  <si>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</si>
  <si>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</si>
  <si>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</si>
  <si>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</si>
  <si>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</si>
  <si>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</si>
  <si>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</si>
  <si>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</si>
  <si>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</si>
  <si>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</si>
  <si>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</si>
  <si>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</si>
  <si>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</si>
  <si>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</si>
  <si>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</si>
  <si>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</si>
  <si>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</si>
  <si>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</si>
  <si>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</si>
  <si>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</si>
  <si>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</si>
  <si>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</si>
  <si>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</si>
  <si>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</si>
  <si>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</si>
  <si>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</si>
  <si>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</si>
  <si>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</si>
  <si>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</si>
  <si>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</si>
  <si>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</si>
  <si>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</si>
  <si>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</si>
  <si>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</si>
  <si>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</si>
  <si>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</si>
  <si>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</si>
  <si>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</si>
  <si>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</si>
  <si>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</si>
  <si>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</si>
  <si>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</si>
  <si>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</si>
  <si>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</si>
  <si>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</si>
  <si>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</si>
  <si>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</si>
  <si>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</si>
  <si>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</si>
  <si>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</si>
  <si>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</si>
  <si>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</si>
  <si>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</si>
  <si>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</si>
  <si>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</si>
  <si>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</si>
  <si>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</si>
  <si>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</si>
  <si>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</si>
  <si>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</si>
  <si>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</si>
  <si>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</si>
  <si>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</si>
  <si>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</si>
  <si>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</si>
  <si>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</si>
  <si>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</si>
  <si>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</si>
  <si>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</si>
  <si>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</si>
  <si>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</si>
  <si>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</si>
  <si>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</si>
  <si>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</si>
  <si>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</si>
  <si>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</si>
  <si>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</si>
  <si>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</si>
  <si>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</si>
  <si>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</si>
  <si>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</si>
  <si>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</si>
  <si>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</si>
  <si>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</si>
  <si>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</si>
  <si>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</si>
  <si>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</si>
  <si>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</si>
  <si>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</si>
  <si>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</si>
  <si>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</si>
  <si>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</si>
  <si>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</si>
  <si>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</si>
  <si>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</si>
  <si>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</si>
  <si>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</si>
  <si>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</si>
  <si>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</si>
  <si>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</si>
  <si>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</si>
  <si>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</si>
  <si>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</si>
  <si>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</si>
  <si>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</si>
  <si>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</si>
  <si>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</si>
  <si>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</si>
  <si>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</si>
  <si>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</si>
  <si>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</si>
  <si>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</si>
  <si>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</si>
  <si>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</si>
  <si>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</si>
  <si>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</si>
  <si>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</si>
  <si>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</si>
  <si>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</si>
  <si>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</si>
  <si>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</si>
  <si>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</si>
  <si>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</si>
  <si>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</si>
  <si>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</si>
  <si>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</si>
  <si>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</si>
  <si>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</si>
  <si>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</si>
  <si>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</si>
  <si>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</si>
  <si>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</si>
  <si>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</si>
  <si>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</si>
  <si>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</si>
  <si>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</si>
  <si>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</si>
  <si>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</si>
  <si>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</si>
  <si>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</si>
  <si>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</si>
  <si>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</si>
  <si>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</si>
  <si>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</si>
  <si>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</si>
  <si>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</si>
  <si>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</si>
  <si>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</si>
  <si>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</si>
  <si>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</si>
  <si>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</si>
  <si>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</si>
  <si>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</si>
  <si>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</si>
  <si>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</si>
  <si>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</si>
  <si>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</si>
  <si>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</si>
  <si>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</si>
  <si>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</si>
  <si>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</si>
  <si>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</si>
  <si>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</si>
  <si>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</si>
  <si>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</si>
  <si>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</si>
  <si>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</si>
  <si>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</si>
  <si>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</si>
  <si>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</si>
  <si>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</si>
  <si>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</si>
  <si>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</si>
  <si>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</si>
  <si>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</si>
  <si>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</si>
  <si>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</si>
  <si>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</si>
  <si>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</si>
  <si>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</si>
  <si>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</si>
  <si>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</si>
  <si>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</si>
  <si>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</si>
  <si>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</si>
  <si>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</si>
  <si>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</si>
  <si>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</si>
  <si>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</si>
  <si>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</si>
  <si>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</si>
  <si>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</si>
  <si>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</si>
  <si>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</si>
  <si>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</si>
  <si>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</si>
  <si>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</si>
  <si>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</si>
  <si>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</si>
  <si>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</si>
  <si>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</si>
  <si>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</si>
  <si>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</si>
  <si>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</si>
  <si>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</si>
  <si>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</si>
  <si>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</si>
  <si>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</si>
  <si>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</si>
  <si>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</si>
  <si>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</si>
  <si>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</si>
  <si>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</si>
  <si>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</si>
  <si>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</si>
  <si>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</si>
  <si>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</si>
  <si>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</si>
  <si>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</si>
  <si>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</si>
  <si>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</si>
  <si>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</si>
  <si>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</si>
  <si>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</si>
  <si>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</si>
  <si>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</si>
  <si>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</si>
  <si>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</si>
  <si>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</si>
  <si>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</si>
  <si>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</si>
  <si>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</si>
  <si>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</si>
  <si>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</si>
  <si>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</si>
  <si>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</si>
  <si>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</si>
  <si>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</si>
  <si>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</si>
  <si>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</si>
  <si>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</si>
  <si>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</si>
  <si>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</si>
  <si>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</si>
  <si>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</si>
  <si>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</si>
  <si>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</si>
  <si>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</si>
  <si>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</si>
  <si>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</si>
  <si>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</si>
  <si>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</si>
  <si>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</si>
  <si>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</si>
  <si>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</si>
  <si>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</si>
  <si>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</si>
  <si>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</si>
  <si>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</si>
  <si>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</si>
  <si>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</si>
  <si>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</si>
  <si>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</si>
  <si>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</si>
  <si>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</si>
  <si>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</si>
  <si>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</si>
  <si>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</si>
  <si>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</si>
  <si>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</si>
  <si>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</si>
  <si>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</si>
  <si>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</si>
  <si>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</si>
  <si>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</si>
  <si>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</si>
  <si>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</si>
  <si>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</si>
  <si>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</si>
  <si>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</si>
  <si>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</si>
  <si>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</si>
  <si>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</si>
  <si>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</si>
  <si>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</si>
  <si>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</si>
  <si>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</si>
  <si>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</si>
  <si>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</si>
  <si>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</si>
  <si>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</si>
  <si>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</si>
  <si>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</si>
  <si>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</si>
  <si>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</si>
  <si>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</si>
  <si>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</si>
  <si>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</si>
  <si>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</si>
  <si>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</si>
  <si>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</si>
  <si>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</si>
  <si>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</si>
  <si>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</si>
  <si>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</si>
  <si>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</si>
  <si>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</si>
  <si>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</si>
  <si>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</si>
  <si>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</si>
  <si>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</si>
  <si>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</si>
  <si>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</si>
  <si>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</si>
  <si>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</si>
  <si>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</si>
  <si>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</si>
  <si>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</si>
  <si>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</si>
  <si>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</si>
  <si>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</si>
  <si>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</si>
  <si>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</si>
  <si>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</si>
  <si>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</si>
  <si>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</si>
  <si>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</si>
  <si>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</si>
  <si>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</si>
  <si>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</si>
  <si>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</si>
  <si>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</si>
  <si>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</si>
  <si>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</si>
  <si>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</si>
  <si>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</si>
  <si>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</si>
  <si>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</si>
  <si>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</si>
  <si>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</si>
  <si>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</si>
  <si>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</si>
  <si>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</si>
  <si>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</si>
  <si>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</si>
  <si>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</si>
  <si>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</si>
  <si>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</si>
  <si>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</si>
  <si>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</si>
  <si>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</si>
  <si>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</si>
  <si>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</si>
  <si>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</si>
  <si>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</si>
  <si>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</si>
  <si>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</si>
  <si>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</si>
  <si>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</si>
  <si>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</si>
  <si>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</si>
  <si>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</si>
  <si>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</si>
  <si>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</si>
  <si>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</si>
  <si>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</si>
  <si>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</si>
  <si>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</si>
  <si>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</si>
  <si>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</si>
  <si>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</si>
  <si>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</si>
  <si>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</si>
  <si>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</si>
  <si>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</si>
  <si>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</si>
  <si>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</si>
  <si>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</si>
  <si>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</si>
  <si>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</si>
  <si>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</si>
  <si>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</si>
  <si>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</si>
  <si>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</si>
  <si>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</si>
  <si>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</si>
  <si>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</si>
  <si>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</si>
  <si>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</si>
  <si>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</si>
  <si>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</si>
  <si>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</si>
  <si>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</si>
  <si>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</si>
  <si>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</si>
  <si>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</si>
  <si>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</si>
  <si>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</si>
  <si>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</si>
  <si>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</si>
  <si>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</si>
  <si>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</si>
  <si>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</si>
  <si>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</si>
  <si>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</si>
  <si>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</si>
  <si>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</si>
  <si>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</si>
  <si>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</si>
  <si>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</si>
  <si>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</si>
  <si>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</si>
  <si>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</si>
  <si>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</si>
  <si>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</si>
  <si>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</si>
  <si>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</si>
  <si>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</si>
  <si>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</si>
  <si>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</si>
  <si>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</si>
  <si>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</si>
  <si>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</si>
  <si>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</si>
  <si>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</si>
  <si>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</si>
  <si>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</si>
  <si>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</si>
  <si>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</si>
  <si>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</si>
  <si>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</si>
  <si>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</si>
  <si>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</si>
  <si>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</si>
  <si>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</si>
  <si>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</si>
  <si>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</si>
  <si>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</si>
  <si>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</si>
  <si>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</si>
  <si>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</si>
  <si>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</si>
  <si>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</si>
  <si>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</si>
  <si>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</si>
  <si>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</si>
  <si>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</si>
  <si>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</si>
  <si>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</si>
  <si>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</si>
  <si>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</si>
  <si>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</si>
  <si>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</si>
  <si>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</si>
  <si>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</si>
  <si>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</si>
  <si>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</si>
  <si>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</si>
  <si>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</si>
  <si>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</si>
  <si>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</si>
  <si>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</si>
  <si>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</si>
  <si>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</si>
  <si>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</si>
  <si>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</si>
  <si>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</si>
  <si>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</si>
  <si>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</si>
  <si>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</si>
  <si>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</si>
  <si>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</si>
  <si>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</si>
  <si>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</si>
  <si>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</si>
  <si>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</si>
  <si>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</si>
  <si>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</si>
  <si>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</si>
  <si>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</si>
  <si>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</si>
  <si>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</si>
  <si>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</si>
  <si>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</si>
  <si>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</si>
  <si>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</si>
  <si>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</si>
  <si>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</si>
  <si>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</si>
  <si>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</si>
  <si>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</si>
  <si>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</si>
  <si>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</si>
  <si>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</si>
  <si>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</si>
  <si>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</si>
  <si>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</si>
  <si>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</si>
  <si>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</si>
  <si>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</si>
  <si>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</si>
  <si>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</si>
  <si>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</si>
  <si>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</si>
  <si>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</si>
  <si>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</si>
  <si>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</si>
  <si>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</si>
  <si>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</si>
  <si>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</si>
  <si>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</si>
  <si>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</si>
  <si>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</si>
  <si>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</si>
  <si>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</si>
  <si>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</si>
  <si>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</si>
  <si>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</si>
  <si>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</si>
  <si>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</si>
  <si>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</si>
  <si>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</si>
  <si>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</si>
  <si>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</si>
  <si>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</si>
  <si>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</si>
  <si>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</si>
  <si>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</si>
  <si>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</si>
  <si>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</si>
  <si>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</si>
  <si>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</si>
  <si>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</si>
  <si>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</si>
  <si>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</si>
  <si>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</si>
  <si>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</si>
  <si>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</si>
  <si>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</si>
  <si>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</si>
  <si>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</si>
  <si>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</si>
  <si>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</si>
  <si>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</si>
  <si>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</si>
  <si>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</si>
  <si>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</si>
  <si>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</si>
  <si>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</si>
  <si>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</si>
  <si>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</si>
  <si>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</si>
  <si>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</si>
  <si>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</si>
  <si>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</si>
  <si>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</si>
  <si>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</si>
  <si>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</si>
  <si>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</si>
  <si>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</si>
  <si>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</si>
  <si>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</si>
  <si>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</si>
  <si>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</si>
  <si>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</si>
  <si>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</si>
  <si>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</si>
  <si>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</si>
  <si>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</si>
  <si>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</si>
  <si>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</si>
  <si>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</si>
  <si>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</si>
  <si>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</si>
  <si>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</si>
  <si>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</si>
  <si>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</si>
  <si>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</si>
  <si>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</si>
  <si>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</si>
  <si>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</si>
  <si>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</si>
  <si>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</si>
  <si>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</si>
  <si>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</si>
  <si>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</si>
  <si>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</si>
  <si>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</si>
  <si>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</si>
  <si>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</si>
  <si>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</si>
  <si>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</si>
  <si>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</si>
  <si>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</si>
  <si>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</si>
  <si>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</si>
  <si>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</si>
  <si>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</si>
  <si>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</si>
  <si>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</si>
  <si>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</si>
  <si>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</si>
  <si>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</si>
  <si>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</si>
  <si>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</si>
  <si>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</si>
  <si>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</si>
  <si>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</si>
  <si>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</si>
  <si>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</si>
  <si>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</si>
  <si>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</si>
  <si>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</si>
  <si>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</si>
  <si>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</si>
  <si>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</si>
  <si>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</si>
  <si>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</si>
  <si>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</si>
  <si>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</si>
  <si>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</si>
  <si>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</si>
  <si>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</si>
  <si>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</si>
  <si>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</si>
  <si>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</si>
  <si>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</si>
  <si>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</si>
  <si>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</si>
  <si>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</si>
  <si>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</si>
  <si>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</si>
  <si>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</si>
  <si>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</si>
  <si>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</si>
  <si>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</si>
  <si>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</si>
  <si>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</si>
  <si>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</si>
  <si>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</si>
  <si>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</si>
  <si>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</si>
  <si>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</si>
  <si>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</si>
  <si>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</si>
  <si>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</si>
  <si>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</si>
  <si>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</si>
  <si>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</si>
  <si>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</si>
  <si>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</si>
  <si>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</si>
  <si>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</si>
  <si>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</si>
  <si>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</si>
  <si>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</si>
  <si>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</si>
  <si>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</si>
  <si>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</si>
  <si>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</si>
  <si>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</si>
  <si>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</si>
  <si>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</si>
  <si>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</si>
  <si>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</si>
  <si>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</si>
  <si>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</si>
  <si>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</si>
  <si>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</si>
  <si>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</si>
  <si>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</si>
  <si>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</si>
  <si>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</si>
  <si>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</si>
  <si>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</si>
  <si>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</si>
  <si>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</si>
  <si>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</si>
  <si>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</si>
  <si>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</si>
  <si>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</si>
  <si>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</si>
  <si>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</si>
  <si>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</si>
  <si>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</si>
  <si>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</si>
  <si>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</si>
  <si>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</si>
  <si>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</si>
  <si>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</si>
  <si>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</si>
  <si>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</si>
  <si>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</si>
  <si>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</si>
  <si>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</si>
  <si>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</si>
  <si>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</si>
  <si>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</si>
  <si>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</si>
  <si>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</si>
  <si>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</si>
  <si>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</si>
  <si>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</si>
  <si>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</si>
  <si>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</si>
  <si>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</si>
  <si>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</si>
  <si>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</si>
  <si>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</si>
  <si>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</si>
  <si>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</si>
  <si>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</si>
  <si>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</si>
  <si>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</si>
  <si>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</si>
  <si>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</si>
  <si>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</si>
  <si>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</si>
  <si>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</si>
  <si>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</si>
  <si>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</si>
  <si>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</si>
  <si>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</si>
  <si>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</si>
  <si>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</si>
  <si>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</si>
  <si>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</si>
  <si>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</si>
  <si>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</si>
  <si>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</si>
  <si>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</si>
  <si>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</si>
  <si>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</si>
  <si>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</si>
  <si>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</si>
  <si>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</si>
  <si>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</si>
  <si>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</si>
  <si>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</si>
  <si>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</si>
  <si>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</si>
  <si>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</si>
  <si>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</si>
  <si>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</si>
  <si>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</si>
  <si>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</si>
  <si>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</si>
  <si>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</si>
  <si>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</si>
  <si>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</si>
  <si>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</si>
  <si>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</si>
  <si>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</si>
  <si>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</si>
  <si>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</si>
  <si>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</si>
  <si>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</si>
  <si>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</si>
  <si>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</si>
  <si>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</si>
  <si>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</si>
  <si>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</si>
  <si>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</si>
  <si>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</si>
  <si>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</si>
  <si>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</si>
  <si>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</si>
  <si>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</si>
  <si>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</si>
  <si>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</si>
  <si>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</si>
  <si>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</si>
  <si>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</si>
  <si>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</si>
  <si>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</si>
  <si>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</si>
  <si>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</si>
  <si>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</si>
  <si>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</si>
  <si>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</si>
  <si>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</si>
  <si>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</si>
  <si>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</si>
  <si>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</si>
  <si>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</si>
  <si>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</si>
  <si>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</si>
  <si>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</si>
  <si>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</si>
  <si>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</si>
  <si>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</si>
  <si>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</si>
  <si>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</si>
  <si>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</si>
  <si>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</si>
  <si>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</si>
  <si>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</si>
  <si>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</si>
  <si>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</si>
  <si>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</si>
  <si>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</si>
  <si>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</si>
  <si>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</si>
  <si>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</si>
  <si>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</si>
  <si>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</si>
  <si>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</si>
  <si>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</si>
  <si>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</si>
  <si>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</si>
  <si>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</si>
  <si>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</si>
  <si>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</si>
  <si>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</si>
  <si>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</si>
  <si>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</si>
  <si>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</si>
  <si>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</si>
  <si>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</si>
  <si>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</si>
  <si>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</si>
  <si>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</si>
  <si>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</si>
  <si>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</si>
  <si>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</si>
  <si>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</si>
  <si>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</si>
  <si>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</si>
  <si>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</si>
  <si>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</si>
  <si>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</si>
  <si>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</si>
  <si>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</si>
  <si>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</si>
  <si>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</si>
  <si>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</si>
  <si>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</si>
  <si>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</si>
  <si>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</si>
  <si>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</si>
  <si>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</si>
  <si>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</si>
  <si>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</si>
  <si>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</si>
  <si>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</si>
  <si>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</si>
  <si>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</si>
  <si>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</si>
  <si>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</si>
  <si>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</si>
  <si>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</si>
  <si>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</si>
  <si>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</si>
  <si>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</si>
  <si>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</si>
  <si>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</si>
  <si>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</si>
  <si>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</si>
  <si>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</si>
  <si>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</si>
  <si>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</si>
  <si>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</si>
  <si>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</si>
  <si>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</si>
  <si>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</si>
  <si>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</si>
  <si>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</si>
  <si>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</si>
  <si>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</si>
  <si>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</si>
  <si>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</si>
  <si>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</si>
  <si>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</si>
  <si>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</si>
  <si>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</si>
  <si>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</si>
  <si>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</si>
  <si>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</si>
  <si>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</si>
  <si>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</si>
  <si>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</si>
  <si>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</si>
  <si>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</si>
  <si>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</si>
  <si>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</si>
  <si>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</si>
  <si>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</si>
  <si>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</si>
  <si>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</si>
  <si>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</si>
  <si>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</si>
  <si>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</si>
  <si>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</si>
  <si>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</si>
  <si>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</si>
  <si>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</si>
  <si>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</si>
  <si>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</si>
  <si>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</si>
  <si>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</si>
  <si>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</si>
  <si>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</si>
  <si>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</si>
  <si>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</si>
  <si>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</si>
  <si>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</si>
  <si>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</si>
  <si>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</si>
  <si>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</si>
  <si>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</si>
  <si>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</si>
  <si>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</si>
  <si>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</si>
  <si>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</si>
  <si>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</si>
  <si>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</si>
  <si>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</si>
  <si>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</si>
  <si>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</si>
  <si>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</si>
  <si>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</si>
  <si>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</si>
  <si>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</si>
  <si>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</si>
  <si>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</si>
  <si>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</si>
  <si>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</si>
  <si>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</si>
  <si>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</si>
  <si>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</si>
  <si>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</si>
  <si>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</si>
  <si>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</si>
  <si>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</si>
  <si>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</si>
  <si>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</si>
  <si>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</si>
  <si>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</si>
  <si>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</si>
  <si>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</si>
  <si>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</si>
  <si>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</si>
  <si>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</si>
  <si>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</si>
  <si>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</si>
  <si>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</si>
  <si>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</si>
  <si>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</si>
  <si>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</si>
  <si>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</si>
  <si>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</si>
  <si>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</si>
  <si>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</si>
  <si>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</si>
  <si>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</si>
  <si>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</si>
  <si>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</si>
  <si>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</si>
  <si>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</si>
  <si>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</si>
  <si>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</si>
  <si>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</si>
  <si>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</si>
  <si>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</si>
  <si>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</si>
  <si>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</si>
  <si>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</si>
  <si>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</si>
  <si>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</si>
  <si>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</si>
  <si>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</si>
  <si>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</si>
  <si>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</si>
  <si>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</si>
  <si>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</si>
  <si>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</si>
  <si>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</si>
  <si>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</si>
  <si>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</si>
  <si>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</si>
  <si>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</si>
  <si>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</si>
  <si>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</si>
  <si>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</si>
  <si>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</si>
  <si>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</si>
  <si>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</si>
  <si>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</si>
  <si>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</si>
  <si>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</si>
  <si>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</si>
  <si>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</si>
  <si>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</si>
  <si>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</si>
  <si>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</si>
  <si>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</si>
  <si>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</si>
  <si>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</si>
  <si>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</si>
  <si>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</si>
  <si>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</si>
  <si>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</si>
  <si>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</si>
  <si>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</si>
  <si>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</si>
  <si>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</si>
  <si>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</si>
  <si>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</si>
  <si>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</si>
  <si>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</si>
  <si>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</si>
  <si>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</si>
  <si>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</si>
  <si>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</si>
  <si>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</si>
  <si>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</si>
  <si>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</si>
  <si>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</si>
  <si>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</si>
  <si>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</si>
  <si>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</si>
  <si>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</si>
  <si>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</si>
  <si>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</si>
  <si>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</si>
  <si>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</si>
  <si>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</si>
  <si>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</si>
  <si>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</si>
  <si>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</si>
  <si>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</si>
  <si>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</si>
  <si>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</si>
  <si>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</si>
  <si>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</si>
  <si>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</si>
  <si>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</si>
  <si>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</si>
  <si>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</si>
  <si>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</si>
  <si>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</si>
  <si>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</si>
  <si>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</si>
  <si>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</si>
  <si>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</si>
  <si>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</si>
  <si>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</si>
  <si>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</si>
  <si>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</si>
  <si>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</si>
  <si>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</si>
  <si>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</si>
  <si>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</si>
  <si>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</si>
  <si>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</si>
  <si>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</si>
  <si>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</si>
  <si>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</si>
  <si>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</si>
  <si>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</si>
  <si>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</si>
  <si>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</si>
  <si>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</si>
  <si>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</si>
  <si>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</si>
  <si>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</si>
  <si>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</si>
  <si>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</si>
  <si>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</si>
  <si>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</si>
  <si>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</si>
  <si>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</si>
  <si>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</si>
  <si>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</si>
  <si>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</si>
  <si>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</si>
  <si>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</si>
  <si>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</si>
  <si>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</si>
  <si>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</si>
  <si>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</si>
  <si>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</si>
  <si>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</si>
  <si>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</si>
  <si>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</si>
  <si>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</si>
  <si>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</si>
  <si>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</si>
  <si>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</si>
  <si>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</si>
  <si>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</si>
  <si>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</si>
  <si>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</si>
  <si>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</si>
  <si>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</si>
  <si>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</si>
  <si>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</si>
  <si>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</si>
  <si>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</si>
  <si>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</si>
  <si>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</si>
  <si>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</si>
  <si>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</si>
  <si>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</si>
  <si>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</si>
  <si>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</si>
  <si>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</si>
  <si>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</si>
  <si>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</si>
  <si>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</si>
  <si>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</si>
  <si>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</si>
  <si>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</si>
  <si>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</si>
  <si>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</si>
  <si>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</si>
  <si>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</si>
  <si>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</si>
  <si>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</si>
  <si>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</si>
  <si>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</si>
  <si>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</si>
  <si>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</si>
  <si>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</si>
  <si>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</si>
  <si>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</si>
  <si>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</si>
  <si>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</si>
  <si>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</si>
  <si>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</si>
  <si>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</si>
  <si>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</si>
  <si>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</si>
  <si>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</si>
  <si>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</si>
  <si>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</si>
  <si>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</si>
  <si>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</si>
  <si>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</si>
  <si>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</si>
  <si>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</si>
  <si>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</si>
  <si>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</si>
  <si>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</si>
  <si>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</si>
  <si>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</si>
  <si>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</si>
  <si>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</si>
  <si>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</si>
  <si>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</si>
  <si>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</si>
  <si>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</si>
  <si>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</si>
  <si>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</si>
  <si>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</si>
  <si>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</si>
  <si>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</si>
  <si>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</si>
  <si>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</si>
  <si>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</si>
  <si>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</si>
  <si>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</si>
  <si>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</si>
  <si>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</si>
  <si>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</si>
  <si>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</si>
  <si>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</si>
  <si>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</si>
  <si>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</si>
  <si>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</si>
  <si>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</si>
  <si>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</si>
  <si>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</si>
  <si>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</si>
  <si>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</si>
  <si>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</si>
  <si>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</si>
  <si>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</si>
  <si>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</si>
  <si>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</si>
  <si>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</si>
  <si>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</si>
  <si>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</si>
  <si>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</si>
  <si>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</si>
  <si>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</si>
  <si>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</si>
  <si>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</si>
  <si>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</si>
  <si>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</si>
  <si>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</si>
  <si>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</si>
  <si>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</si>
  <si>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</si>
  <si>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</si>
  <si>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</si>
  <si>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</si>
  <si>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</si>
  <si>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</si>
  <si>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</si>
  <si>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</si>
  <si>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</si>
  <si>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</si>
  <si>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</si>
  <si>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</si>
  <si>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</si>
  <si>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</si>
  <si>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</si>
  <si>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</si>
  <si>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</si>
  <si>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</si>
  <si>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</si>
  <si>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</si>
  <si>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</si>
  <si>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</si>
  <si>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</si>
  <si>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</si>
  <si>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</si>
  <si>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</si>
  <si>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</si>
  <si>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</si>
  <si>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</si>
  <si>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</si>
  <si>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</si>
  <si>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</si>
  <si>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</si>
  <si>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</si>
  <si>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</si>
  <si>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</si>
  <si>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</si>
  <si>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</si>
  <si>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</si>
  <si>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</si>
  <si>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</si>
  <si>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</si>
  <si>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</si>
  <si>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</si>
  <si>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</si>
  <si>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</si>
  <si>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</si>
  <si>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</si>
  <si>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</si>
  <si>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</si>
  <si>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</si>
  <si>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</si>
  <si>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</si>
  <si>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</si>
  <si>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</si>
  <si>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</si>
  <si>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</si>
  <si>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</si>
  <si>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</si>
  <si>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</si>
  <si>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</si>
  <si>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</si>
  <si>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</si>
  <si>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</si>
  <si>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</si>
  <si>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</si>
  <si>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</si>
  <si>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</si>
  <si>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</si>
  <si>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</si>
  <si>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</si>
  <si>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</si>
  <si>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</si>
  <si>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</si>
  <si>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</si>
  <si>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</si>
  <si>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</si>
  <si>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</si>
  <si>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</si>
  <si>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</si>
  <si>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</si>
  <si>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</si>
  <si>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</si>
  <si>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</si>
  <si>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</si>
  <si>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</si>
  <si>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</si>
  <si>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</si>
  <si>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</si>
  <si>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</si>
  <si>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</si>
  <si>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</si>
  <si>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</si>
  <si>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</si>
  <si>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</si>
  <si>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</si>
  <si>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</si>
  <si>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</si>
  <si>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</si>
  <si>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</si>
  <si>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</si>
  <si>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</si>
  <si>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</si>
  <si>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</si>
  <si>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</si>
  <si>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</si>
  <si>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</si>
  <si>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</si>
  <si>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</si>
  <si>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</si>
  <si>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</si>
  <si>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</si>
  <si>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</si>
  <si>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</si>
  <si>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</si>
  <si>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</si>
  <si>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</si>
  <si>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</si>
  <si>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</si>
  <si>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</si>
  <si>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</si>
  <si>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</si>
  <si>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</si>
  <si>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</si>
  <si>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</si>
  <si>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</si>
  <si>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</si>
  <si>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</si>
  <si>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</si>
  <si>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</si>
  <si>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</si>
  <si>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</si>
  <si>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</si>
  <si>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</si>
  <si>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</si>
  <si>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</si>
  <si>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</si>
  <si>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</si>
  <si>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</si>
  <si>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</si>
  <si>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</si>
  <si>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</si>
  <si>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</si>
  <si>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</si>
  <si>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</si>
  <si>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</si>
  <si>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</si>
  <si>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</si>
  <si>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</si>
  <si>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</si>
  <si>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</si>
  <si>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</si>
  <si>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</si>
  <si>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</si>
  <si>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</si>
  <si>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</si>
  <si>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</si>
  <si>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</si>
  <si>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</si>
  <si>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</si>
  <si>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</si>
  <si>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</si>
  <si>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</si>
  <si>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</si>
  <si>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</si>
  <si>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</si>
  <si>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</si>
  <si>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</si>
  <si>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</si>
  <si>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</si>
  <si>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</si>
  <si>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</si>
  <si>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</si>
  <si>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</si>
  <si>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</si>
  <si>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</si>
  <si>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</si>
  <si>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</si>
  <si>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</si>
  <si>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</si>
  <si>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</si>
  <si>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</si>
  <si>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</si>
  <si>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</si>
  <si>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</si>
  <si>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</si>
  <si>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</si>
  <si>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</si>
  <si>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</si>
  <si>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</si>
  <si>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</si>
  <si>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</si>
  <si>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</si>
  <si>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</si>
  <si>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</si>
  <si>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</si>
  <si>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</si>
  <si>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</si>
  <si>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</si>
  <si>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</si>
  <si>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</si>
  <si>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</si>
  <si>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</si>
  <si>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</si>
  <si>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</si>
  <si>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</si>
  <si>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</si>
  <si>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</si>
  <si>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</si>
  <si>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</si>
  <si>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</si>
  <si>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</si>
  <si>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</si>
  <si>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</si>
  <si>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</si>
  <si>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</si>
  <si>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</si>
  <si>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</si>
  <si>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</si>
  <si>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</si>
  <si>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</si>
  <si>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</si>
  <si>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</si>
  <si>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</si>
  <si>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</si>
  <si>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</si>
  <si>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</si>
  <si>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</si>
  <si>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</si>
  <si>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</si>
  <si>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</si>
  <si>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</si>
  <si>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</si>
  <si>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</si>
  <si>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</si>
  <si>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</si>
  <si>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</si>
  <si>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</si>
  <si>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</si>
  <si>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</si>
  <si>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</si>
  <si>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</si>
  <si>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</si>
  <si>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</si>
  <si>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</si>
  <si>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</si>
  <si>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</si>
  <si>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</si>
  <si>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</si>
  <si>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</si>
  <si>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</si>
  <si>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</si>
  <si>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</si>
  <si>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</si>
  <si>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</si>
  <si>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</si>
  <si>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</si>
  <si>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</si>
  <si>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</si>
  <si>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</si>
  <si>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</si>
  <si>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</si>
  <si>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</si>
  <si>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</si>
  <si>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</si>
  <si>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</si>
  <si>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</si>
  <si>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</si>
  <si>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</si>
  <si>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</si>
  <si>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</si>
  <si>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</si>
  <si>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</si>
  <si>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</si>
  <si>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</si>
  <si>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</si>
  <si>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</si>
  <si>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</si>
  <si>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</si>
  <si>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</si>
  <si>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</si>
  <si>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</si>
  <si>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</si>
  <si>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</si>
  <si>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</si>
  <si>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</si>
  <si>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</si>
  <si>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</si>
  <si>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</si>
  <si>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</si>
  <si>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</si>
  <si>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</si>
  <si>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</si>
  <si>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</si>
  <si>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</si>
  <si>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</si>
  <si>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</si>
  <si>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</si>
  <si>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</si>
  <si>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</si>
  <si>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</si>
  <si>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</si>
  <si>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</si>
  <si>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</si>
  <si>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</si>
  <si>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</si>
  <si>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</si>
  <si>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</si>
  <si>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</si>
  <si>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</si>
  <si>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</si>
  <si>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</si>
  <si>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</si>
  <si>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</si>
  <si>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</si>
  <si>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</si>
  <si>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</si>
  <si>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</si>
  <si>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</si>
  <si>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</si>
  <si>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</si>
  <si>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</si>
  <si>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</si>
  <si>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</si>
  <si>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</si>
  <si>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</si>
  <si>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</si>
  <si>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</si>
  <si>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</si>
  <si>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</si>
  <si>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</si>
  <si>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</si>
  <si>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</si>
  <si>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</si>
  <si>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</si>
  <si>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</si>
  <si>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</si>
  <si>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</si>
  <si>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</si>
  <si>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</si>
  <si>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</si>
  <si>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</si>
  <si>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</si>
  <si>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</si>
  <si>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</si>
  <si>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</si>
  <si>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</si>
  <si>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</si>
  <si>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</si>
  <si>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</si>
  <si>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</si>
  <si>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</si>
  <si>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</si>
  <si>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</si>
  <si>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</si>
  <si>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</si>
  <si>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</si>
  <si>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</si>
  <si>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</si>
  <si>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</si>
  <si>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</si>
  <si>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</si>
  <si>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</si>
  <si>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</si>
  <si>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</si>
  <si>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</si>
  <si>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</si>
  <si>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</si>
  <si>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</si>
  <si>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</si>
  <si>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</si>
  <si>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</si>
  <si>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</si>
  <si>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</si>
  <si>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</si>
  <si>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</si>
  <si>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</si>
  <si>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</si>
  <si>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</si>
  <si>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</si>
  <si>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</si>
  <si>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</si>
  <si>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</si>
  <si>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</si>
  <si>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</si>
  <si>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</si>
  <si>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</si>
  <si>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</si>
  <si>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</si>
  <si>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</si>
  <si>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</si>
  <si>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</si>
  <si>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</si>
  <si>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</si>
  <si>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</si>
  <si>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</si>
  <si>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</si>
  <si>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</si>
  <si>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</si>
  <si>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</si>
  <si>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</si>
  <si>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</si>
  <si>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</si>
  <si>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</si>
  <si>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</si>
  <si>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</si>
  <si>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</si>
  <si>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</si>
  <si>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</si>
  <si>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</si>
  <si>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</si>
  <si>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</si>
  <si>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</si>
  <si>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</si>
  <si>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</si>
  <si>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</si>
  <si>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</si>
  <si>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</si>
  <si>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</si>
  <si>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</si>
  <si>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</si>
  <si>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</si>
  <si>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</si>
  <si>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</si>
  <si>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</si>
  <si>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</si>
  <si>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</si>
  <si>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</si>
  <si>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</si>
  <si>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</si>
  <si>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</si>
  <si>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</si>
  <si>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</si>
  <si>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</si>
  <si>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</si>
  <si>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</si>
  <si>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</si>
  <si>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</si>
  <si>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</si>
  <si>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</si>
  <si>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</si>
  <si>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</si>
  <si>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</si>
  <si>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</si>
  <si>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</si>
  <si>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</si>
  <si>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</si>
  <si>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</si>
  <si>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</si>
  <si>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</si>
  <si>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</si>
  <si>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</si>
  <si>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</si>
  <si>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</si>
  <si>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</si>
  <si>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</si>
  <si>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</si>
  <si>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</si>
  <si>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</si>
  <si>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</si>
  <si>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</si>
  <si>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</si>
  <si>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</si>
  <si>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</si>
  <si>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</si>
  <si>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</si>
  <si>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</si>
  <si>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</si>
  <si>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</si>
  <si>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</si>
  <si>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</si>
  <si>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</si>
  <si>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</si>
  <si>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</si>
  <si>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</si>
  <si>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</si>
  <si>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</si>
  <si>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</si>
  <si>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</si>
  <si>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</si>
  <si>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</si>
  <si>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</si>
  <si>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</si>
  <si>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</si>
  <si>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</si>
  <si>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</si>
  <si>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</si>
  <si>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</si>
  <si>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</si>
  <si>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</si>
  <si>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</si>
  <si>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</si>
  <si>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</si>
  <si>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</si>
  <si>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</si>
  <si>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</si>
  <si>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</si>
  <si>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</si>
  <si>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</si>
  <si>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</si>
  <si>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</si>
  <si>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</si>
  <si>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</si>
  <si>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</si>
  <si>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</si>
  <si>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</si>
  <si>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</si>
  <si>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</si>
  <si>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</si>
  <si>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</si>
  <si>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</si>
  <si>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</si>
  <si>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</si>
  <si>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</si>
  <si>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</si>
  <si>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</si>
  <si>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</si>
  <si>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</si>
  <si>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</si>
  <si>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</si>
  <si>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</si>
  <si>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</si>
  <si>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</si>
  <si>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</si>
  <si>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</si>
  <si>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</si>
  <si>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</si>
  <si>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</si>
  <si>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</si>
  <si>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</si>
  <si>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</si>
  <si>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</si>
  <si>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</si>
  <si>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</si>
  <si>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</si>
  <si>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</si>
  <si>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</si>
  <si>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</si>
  <si>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</si>
  <si>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</si>
  <si>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</si>
  <si>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</si>
  <si>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</si>
  <si>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</si>
  <si>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</si>
  <si>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</si>
  <si>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</si>
  <si>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</si>
  <si>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</si>
  <si>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</si>
  <si>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</si>
  <si>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</si>
  <si>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</si>
  <si>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</si>
  <si>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</si>
  <si>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</si>
  <si>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</si>
  <si>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</si>
  <si>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</si>
  <si>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</si>
  <si>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</si>
  <si>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</si>
  <si>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</si>
  <si>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</si>
  <si>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</si>
  <si>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</si>
  <si>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</si>
  <si>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</si>
  <si>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</si>
  <si>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</si>
  <si>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</si>
  <si>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</si>
  <si>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</si>
  <si>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</si>
  <si>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</si>
  <si>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</si>
  <si>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</si>
  <si>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</si>
  <si>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</si>
  <si>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</si>
  <si>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</si>
  <si>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</si>
  <si>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</si>
  <si>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</si>
  <si>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</si>
  <si>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</si>
  <si>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</si>
  <si>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</si>
  <si>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</si>
  <si>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</si>
  <si>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</si>
  <si>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</si>
  <si>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</si>
  <si>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</si>
  <si>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</si>
  <si>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</si>
  <si>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</si>
  <si>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</si>
  <si>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</si>
  <si>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</si>
  <si>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</si>
  <si>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</si>
  <si>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</si>
  <si>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</si>
  <si>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</si>
  <si>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</si>
  <si>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</si>
  <si>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</si>
  <si>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</si>
  <si>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</si>
  <si>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</si>
  <si>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</si>
  <si>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</si>
  <si>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</si>
  <si>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</si>
  <si>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</si>
  <si>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</si>
  <si>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</si>
  <si>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</si>
  <si>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</si>
  <si>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</si>
  <si>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</si>
  <si>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</si>
  <si>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</si>
  <si>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</si>
  <si>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</si>
  <si>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</si>
  <si>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</si>
  <si>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</si>
  <si>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</si>
  <si>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</si>
  <si>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</si>
  <si>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</si>
  <si>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</si>
  <si>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</si>
  <si>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</si>
  <si>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</si>
  <si>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</si>
  <si>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</si>
  <si>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</si>
  <si>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</si>
  <si>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</si>
  <si>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</si>
  <si>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</si>
  <si>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</si>
  <si>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</si>
  <si>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</si>
  <si>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</si>
  <si>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</si>
  <si>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</si>
  <si>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</si>
  <si>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</si>
  <si>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</si>
  <si>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</si>
  <si>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</si>
  <si>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</si>
  <si>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</si>
  <si>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</si>
  <si>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</si>
  <si>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</si>
  <si>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</si>
  <si>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</si>
  <si>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</si>
  <si>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</si>
  <si>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</si>
  <si>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</si>
  <si>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</si>
  <si>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</si>
  <si>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</si>
  <si>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</si>
  <si>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</si>
  <si>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</si>
  <si>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</si>
  <si>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</si>
  <si>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</si>
  <si>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</si>
  <si>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</si>
  <si>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</si>
  <si>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</si>
  <si>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</si>
  <si>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</si>
  <si>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</si>
  <si>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</si>
  <si>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</si>
  <si>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</si>
  <si>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</si>
  <si>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</si>
  <si>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</si>
  <si>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</si>
  <si>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</si>
  <si>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</si>
  <si>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</si>
  <si>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</si>
  <si>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</si>
  <si>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</si>
  <si>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</si>
  <si>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</si>
  <si>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</si>
  <si>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</si>
  <si>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</si>
  <si>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</si>
  <si>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</si>
  <si>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</si>
  <si>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</si>
  <si>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</si>
  <si>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</si>
  <si>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</si>
  <si>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</si>
  <si>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</si>
  <si>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</si>
  <si>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</si>
  <si>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</si>
  <si>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</si>
  <si>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</si>
  <si>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</si>
  <si>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</si>
  <si>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</si>
  <si>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</si>
  <si>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</si>
  <si>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</si>
  <si>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</si>
  <si>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</si>
  <si>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</si>
  <si>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</si>
  <si>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</si>
  <si>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</si>
  <si>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</si>
  <si>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</si>
  <si>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</si>
  <si>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</si>
  <si>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</si>
  <si>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</si>
  <si>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</si>
  <si>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</si>
  <si>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</si>
  <si>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</si>
  <si>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</si>
  <si>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</si>
  <si>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</si>
  <si>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</si>
  <si>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</si>
  <si>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</si>
  <si>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</si>
  <si>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</si>
  <si>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</si>
  <si>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</si>
  <si>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</si>
  <si>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</si>
  <si>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</si>
  <si>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</si>
  <si>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</si>
  <si>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</si>
  <si>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</si>
  <si>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</si>
  <si>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</si>
  <si>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</si>
  <si>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</si>
  <si>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</si>
  <si>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</si>
  <si>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</si>
  <si>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</si>
  <si>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</si>
  <si>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</si>
  <si>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</si>
  <si>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</si>
  <si>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</si>
  <si>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</si>
  <si>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</si>
  <si>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</si>
  <si>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</si>
  <si>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</si>
  <si>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</si>
  <si>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</si>
  <si>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</si>
  <si>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</si>
  <si>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</si>
  <si>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</si>
  <si>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</si>
  <si>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</si>
  <si>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</si>
  <si>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</si>
  <si>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</si>
  <si>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</si>
  <si>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</si>
  <si>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</si>
  <si>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</si>
  <si>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</si>
  <si>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</si>
  <si>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</si>
  <si>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</si>
  <si>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</si>
  <si>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</si>
  <si>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</si>
  <si>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</si>
  <si>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</si>
  <si>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</si>
  <si>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</si>
  <si>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</si>
  <si>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</si>
  <si>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</si>
  <si>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</si>
  <si>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</si>
  <si>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</si>
  <si>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</si>
  <si>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</si>
  <si>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</si>
  <si>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</si>
  <si>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</si>
  <si>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</si>
  <si>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</si>
  <si>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</si>
  <si>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</si>
  <si>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</si>
  <si>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</si>
  <si>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</si>
  <si>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</si>
  <si>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</si>
  <si>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</si>
  <si>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</si>
  <si>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</si>
  <si>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</si>
  <si>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</si>
  <si>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</si>
  <si>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</si>
  <si>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</si>
  <si>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</si>
  <si>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</si>
  <si>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</si>
  <si>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</si>
  <si>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</si>
  <si>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</si>
  <si>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</si>
  <si>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</si>
  <si>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</si>
  <si>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</si>
  <si>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</si>
  <si>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</si>
  <si>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</si>
  <si>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</si>
  <si>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</si>
  <si>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</si>
  <si>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</si>
  <si>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</si>
  <si>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</si>
  <si>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</si>
  <si>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</si>
  <si>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</si>
  <si>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</si>
  <si>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</si>
  <si>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</si>
  <si>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</si>
  <si>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</si>
  <si>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</si>
  <si>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</si>
  <si>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</si>
  <si>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</si>
  <si>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</si>
  <si>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</si>
  <si>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</si>
  <si>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</si>
  <si>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</si>
  <si>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</si>
  <si>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</si>
  <si>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</si>
  <si>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</si>
  <si>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</si>
  <si>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</si>
  <si>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</si>
  <si>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</si>
  <si>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</si>
  <si>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</si>
  <si>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</si>
  <si>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</si>
  <si>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</si>
  <si>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</si>
  <si>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</si>
  <si>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</si>
  <si>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</si>
  <si>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</si>
  <si>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</si>
  <si>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</si>
  <si>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</si>
  <si>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</si>
  <si>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</si>
  <si>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</si>
  <si>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</si>
  <si>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</si>
  <si>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</si>
  <si>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</si>
  <si>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</si>
  <si>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</si>
  <si>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</si>
  <si>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</si>
  <si>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</si>
  <si>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</si>
  <si>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</si>
  <si>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</si>
  <si>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</si>
  <si>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</si>
  <si>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</si>
  <si>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</si>
  <si>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</si>
  <si>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</si>
  <si>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</si>
  <si>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</si>
  <si>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</si>
  <si>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</si>
  <si>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</si>
  <si>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</si>
  <si>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</si>
  <si>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</si>
  <si>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</si>
  <si>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</si>
  <si>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</si>
  <si>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</si>
  <si>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</si>
  <si>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</si>
  <si>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</si>
  <si>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</si>
  <si>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</si>
  <si>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</si>
  <si>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</si>
  <si>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</si>
  <si>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</si>
  <si>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</si>
  <si>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</si>
  <si>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</si>
  <si>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</si>
  <si>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</si>
  <si>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</si>
  <si>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</si>
  <si>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</si>
  <si>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</si>
  <si>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</si>
  <si>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</si>
  <si>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</si>
  <si>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</si>
  <si>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</si>
  <si>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</si>
  <si>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</si>
  <si>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</si>
  <si>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</si>
  <si>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</si>
  <si>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</si>
  <si>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</si>
  <si>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</si>
  <si>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</si>
  <si>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</si>
  <si>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</si>
  <si>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</si>
  <si>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</si>
  <si>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</si>
  <si>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</si>
  <si>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</si>
  <si>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</si>
  <si>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</si>
  <si>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</si>
  <si>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</si>
  <si>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</si>
  <si>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</si>
  <si>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</si>
  <si>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</si>
  <si>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</si>
  <si>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</si>
  <si>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</si>
  <si>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</si>
  <si>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</si>
  <si>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</si>
  <si>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</si>
  <si>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</si>
  <si>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</si>
  <si>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</si>
  <si>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</si>
  <si>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</si>
  <si>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</si>
  <si>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</si>
  <si>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</si>
  <si>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</si>
  <si>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</si>
  <si>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</si>
  <si>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</si>
  <si>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</si>
  <si>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</si>
  <si>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</si>
  <si>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</si>
  <si>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</si>
  <si>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</si>
  <si>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</si>
  <si>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</si>
  <si>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</si>
  <si>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</si>
  <si>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</si>
  <si>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</si>
  <si>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</si>
  <si>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</si>
  <si>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</si>
  <si>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</si>
  <si>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</si>
  <si>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</si>
  <si>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</si>
  <si>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</si>
  <si>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</si>
  <si>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</si>
  <si>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</si>
  <si>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</si>
  <si>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</si>
  <si>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</si>
  <si>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</si>
  <si>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</si>
  <si>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</si>
  <si>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</si>
  <si>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</si>
  <si>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</si>
  <si>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</si>
  <si>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</si>
  <si>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</si>
  <si>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</si>
  <si>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</si>
  <si>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</si>
  <si>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</si>
  <si>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</si>
  <si>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</si>
  <si>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</si>
  <si>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</si>
  <si>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</si>
  <si>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</si>
  <si>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</si>
  <si>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</si>
  <si>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</si>
  <si>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</si>
  <si>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</si>
  <si>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</si>
  <si>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</si>
  <si>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</si>
  <si>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</si>
  <si>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</si>
  <si>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</si>
  <si>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</si>
  <si>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</si>
  <si>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</si>
  <si>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</si>
  <si>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</si>
  <si>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</si>
  <si>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</si>
  <si>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</si>
  <si>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</si>
  <si>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</si>
  <si>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</si>
  <si>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</si>
  <si>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</si>
  <si>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</si>
  <si>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</si>
  <si>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</si>
  <si>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</si>
  <si>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</si>
  <si>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</si>
  <si>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</si>
  <si>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</si>
  <si>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</si>
  <si>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</si>
  <si>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</si>
  <si>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</si>
  <si>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</si>
  <si>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</si>
  <si>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</si>
  <si>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</si>
  <si>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</si>
  <si>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</si>
  <si>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</si>
  <si>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</si>
  <si>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</si>
  <si>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</si>
  <si>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</si>
  <si>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</si>
  <si>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</si>
  <si>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</si>
  <si>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</si>
  <si>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</si>
  <si>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</si>
  <si>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</si>
  <si>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</si>
  <si>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</si>
  <si>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</si>
  <si>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</si>
  <si>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</si>
  <si>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</si>
  <si>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</si>
  <si>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</si>
  <si>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</si>
  <si>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</si>
  <si>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</si>
  <si>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</si>
  <si>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</si>
  <si>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</si>
  <si>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</si>
  <si>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</si>
  <si>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</si>
  <si>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</si>
  <si>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</si>
  <si>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</si>
  <si>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</si>
  <si>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</si>
  <si>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</si>
  <si>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</si>
  <si>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</si>
  <si>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</si>
  <si>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</si>
  <si>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</si>
  <si>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</si>
  <si>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</si>
  <si>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</si>
  <si>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</si>
  <si>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</si>
  <si>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</si>
  <si>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</si>
  <si>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</si>
  <si>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</si>
  <si>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</si>
  <si>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</si>
  <si>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</si>
  <si>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</si>
  <si>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</si>
  <si>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</si>
  <si>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</si>
  <si>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</si>
  <si>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</si>
  <si>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</si>
  <si>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</si>
  <si>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</si>
  <si>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</si>
  <si>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</si>
  <si>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</si>
  <si>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</si>
  <si>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</si>
  <si>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</si>
  <si>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</si>
  <si>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</si>
  <si>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</si>
  <si>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</si>
  <si>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</si>
  <si>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</si>
  <si>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</si>
  <si>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</si>
  <si>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</si>
  <si>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</si>
  <si>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</si>
  <si>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</si>
  <si>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</si>
  <si>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</si>
  <si>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</si>
  <si>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</si>
  <si>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</si>
  <si>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</si>
  <si>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</si>
  <si>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</si>
  <si>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</si>
  <si>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</si>
  <si>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</si>
  <si>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</si>
  <si>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</si>
  <si>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</si>
  <si>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</si>
  <si>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</si>
  <si>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</si>
  <si>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</si>
  <si>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</si>
  <si>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</si>
  <si>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</si>
  <si>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</si>
  <si>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</si>
  <si>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</si>
  <si>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</si>
  <si>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</si>
  <si>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</si>
  <si>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</si>
  <si>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</si>
  <si>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</si>
  <si>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</si>
  <si>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</si>
  <si>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</si>
  <si>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</si>
  <si>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</si>
  <si>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</si>
  <si>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</si>
  <si>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</si>
  <si>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</si>
  <si>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</si>
  <si>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</si>
  <si>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</si>
  <si>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</si>
  <si>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</si>
  <si>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</si>
  <si>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</si>
  <si>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</si>
  <si>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</si>
  <si>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</si>
  <si>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</si>
  <si>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</si>
  <si>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</si>
  <si>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</si>
  <si>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</si>
  <si>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</si>
  <si>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</si>
  <si>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</si>
  <si>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</si>
  <si>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</si>
  <si>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</si>
  <si>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</si>
  <si>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</si>
  <si>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</si>
  <si>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</si>
  <si>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</si>
  <si>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</si>
  <si>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</si>
  <si>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</si>
  <si>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</si>
  <si>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</si>
  <si>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</si>
  <si>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</si>
  <si>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</si>
  <si>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</si>
  <si>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</si>
  <si>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</si>
  <si>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</si>
  <si>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</si>
  <si>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</si>
  <si>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</si>
  <si>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</si>
  <si>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</si>
  <si>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</si>
  <si>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</si>
  <si>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</si>
  <si>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</si>
  <si>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</si>
  <si>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</si>
  <si>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</si>
  <si>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</si>
  <si>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</si>
  <si>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</si>
  <si>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</si>
  <si>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</si>
  <si>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</si>
  <si>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</si>
  <si>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</si>
  <si>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</si>
  <si>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</si>
  <si>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</si>
  <si>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</si>
  <si>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</si>
  <si>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</si>
  <si>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</si>
  <si>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</si>
  <si>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</si>
  <si>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</si>
  <si>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</si>
  <si>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</si>
  <si>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</si>
  <si>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</si>
  <si>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</si>
  <si>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</si>
  <si>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</si>
  <si>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</si>
  <si>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</si>
  <si>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</si>
  <si>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</si>
  <si>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</si>
  <si>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</si>
  <si>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</si>
  <si>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</si>
  <si>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</si>
  <si>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</si>
  <si>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</si>
  <si>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</si>
  <si>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</si>
  <si>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</si>
  <si>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</si>
  <si>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</si>
  <si>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</si>
  <si>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</si>
  <si>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</si>
  <si>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</si>
  <si>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</si>
  <si>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</si>
  <si>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</si>
  <si>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</si>
  <si>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</si>
  <si>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</si>
  <si>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</si>
  <si>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</si>
  <si>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</si>
  <si>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</si>
  <si>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</si>
  <si>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</si>
  <si>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</si>
  <si>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</si>
  <si>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</si>
  <si>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</si>
  <si>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</si>
  <si>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</si>
  <si>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</si>
  <si>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</si>
  <si>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</si>
  <si>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</si>
  <si>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</si>
  <si>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</si>
  <si>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</si>
  <si>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</si>
  <si>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</si>
  <si>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</si>
  <si>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</si>
  <si>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</si>
  <si>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</si>
  <si>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</si>
  <si>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</si>
  <si>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</si>
  <si>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</si>
  <si>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</si>
  <si>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</si>
  <si>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</si>
  <si>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</si>
  <si>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</si>
  <si>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</si>
  <si>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</si>
  <si>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</si>
  <si>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</si>
  <si>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</si>
  <si>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</si>
  <si>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</si>
  <si>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</si>
  <si>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</si>
  <si>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</si>
  <si>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</si>
  <si>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</si>
  <si>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</si>
  <si>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</si>
  <si>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</si>
  <si>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</si>
  <si>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</si>
  <si>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</si>
  <si>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</si>
  <si>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</si>
  <si>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</si>
  <si>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</si>
  <si>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</si>
  <si>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</si>
  <si>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</si>
  <si>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</si>
  <si>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</si>
  <si>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</si>
  <si>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</si>
  <si>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</si>
  <si>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</si>
  <si>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</si>
  <si>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</si>
  <si>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</si>
  <si>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</si>
  <si>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</si>
  <si>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</si>
  <si>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</si>
  <si>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</si>
  <si>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</si>
  <si>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</si>
  <si>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</si>
  <si>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</si>
  <si>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</si>
  <si>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</si>
  <si>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</si>
  <si>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</si>
  <si>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</si>
  <si>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</si>
  <si>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</si>
  <si>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</si>
  <si>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</si>
  <si>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</si>
  <si>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</si>
  <si>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</si>
  <si>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</si>
  <si>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</si>
  <si>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</si>
  <si>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</si>
  <si>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</si>
  <si>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</si>
  <si>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</si>
  <si>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</si>
  <si>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</si>
  <si>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</si>
  <si>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</si>
  <si>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</si>
  <si>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</si>
  <si>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</si>
  <si>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</si>
  <si>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</si>
  <si>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</si>
  <si>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</si>
  <si>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</si>
  <si>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</si>
  <si>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</si>
  <si>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</si>
  <si>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</si>
  <si>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</si>
  <si>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</si>
  <si>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</si>
  <si>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</si>
  <si>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</si>
  <si>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</si>
  <si>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</si>
  <si>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</si>
  <si>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</si>
  <si>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</si>
  <si>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</si>
  <si>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</si>
  <si>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</si>
  <si>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</si>
  <si>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</si>
  <si>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</si>
  <si>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</si>
  <si>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</si>
  <si>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</si>
  <si>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</si>
  <si>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</si>
  <si>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</si>
  <si>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</si>
  <si>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</si>
  <si>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</si>
  <si>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</si>
  <si>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</si>
  <si>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</si>
  <si>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</si>
  <si>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</si>
  <si>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</si>
  <si>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</si>
  <si>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</si>
  <si>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</si>
  <si>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</si>
  <si>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</si>
  <si>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</si>
  <si>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</si>
  <si>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</si>
  <si>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</si>
  <si>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</si>
  <si>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</si>
  <si>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</si>
  <si>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</si>
  <si>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</si>
  <si>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</si>
  <si>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</si>
  <si>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</si>
  <si>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</si>
  <si>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</si>
  <si>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</si>
  <si>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</si>
  <si>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</si>
  <si>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</si>
  <si>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</si>
  <si>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</si>
  <si>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</si>
  <si>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</si>
  <si>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</si>
  <si>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</si>
  <si>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</si>
  <si>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</si>
  <si>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</si>
  <si>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</si>
  <si>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</si>
  <si>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</si>
  <si>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</si>
  <si>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</si>
  <si>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</si>
  <si>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</si>
  <si>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</si>
  <si>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</si>
  <si>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</si>
  <si>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</si>
  <si>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</si>
  <si>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</si>
  <si>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</si>
  <si>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</si>
  <si>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</si>
  <si>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</si>
  <si>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</si>
  <si>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</si>
  <si>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</si>
  <si>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</si>
  <si>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</si>
  <si>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</si>
  <si>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</si>
  <si>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</si>
  <si>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</si>
  <si>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</si>
  <si>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</si>
  <si>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</si>
  <si>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</si>
  <si>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</si>
  <si>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</si>
  <si>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</si>
  <si>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</si>
  <si>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</si>
  <si>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</si>
  <si>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</si>
  <si>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</si>
  <si>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</si>
  <si>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</si>
  <si>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</si>
  <si>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</si>
  <si>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</si>
  <si>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</si>
  <si>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</si>
  <si>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</si>
  <si>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</si>
  <si>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</si>
  <si>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</si>
  <si>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</si>
  <si>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</si>
  <si>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</si>
  <si>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</si>
  <si>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</si>
  <si>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</si>
  <si>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</si>
  <si>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</si>
  <si>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</si>
  <si>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</si>
  <si>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</si>
  <si>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</si>
  <si>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</si>
  <si>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</si>
  <si>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</si>
  <si>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</si>
  <si>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</si>
  <si>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</si>
  <si>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</si>
  <si>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</si>
  <si>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</si>
  <si>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</si>
  <si>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</si>
  <si>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</si>
  <si>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</si>
  <si>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</si>
  <si>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</si>
  <si>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</si>
  <si>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</si>
  <si>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</si>
  <si>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</si>
  <si>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</si>
  <si>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</si>
  <si>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</si>
  <si>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</si>
  <si>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</si>
  <si>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</si>
  <si>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</si>
  <si>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</si>
  <si>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</si>
  <si>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</si>
  <si>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</si>
  <si>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</si>
  <si>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</si>
  <si>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</si>
  <si>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</si>
  <si>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</si>
  <si>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</si>
  <si>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</si>
  <si>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</si>
  <si>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</si>
  <si>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</si>
  <si>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</si>
  <si>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</si>
  <si>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</si>
  <si>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</si>
  <si>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</si>
  <si>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</si>
  <si>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</si>
  <si>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</si>
  <si>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</si>
  <si>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</si>
  <si>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</si>
  <si>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</si>
  <si>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</si>
  <si>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</si>
  <si>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</si>
  <si>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</si>
  <si>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</si>
  <si>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</si>
  <si>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</si>
  <si>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</si>
  <si>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</si>
  <si>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</si>
  <si>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</si>
  <si>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</si>
  <si>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</si>
  <si>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</si>
  <si>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</si>
  <si>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</si>
  <si>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</si>
  <si>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</si>
  <si>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</si>
  <si>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</si>
  <si>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</si>
  <si>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</si>
  <si>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</si>
  <si>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</si>
  <si>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</si>
  <si>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</si>
  <si>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</si>
  <si>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</si>
  <si>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</si>
  <si>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</si>
  <si>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</si>
  <si>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</si>
  <si>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</si>
  <si>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</si>
  <si>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</si>
  <si>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</si>
  <si>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</si>
  <si>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</si>
  <si>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</si>
  <si>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</si>
  <si>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</si>
  <si>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</si>
  <si>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</si>
  <si>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</si>
  <si>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</si>
  <si>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</si>
  <si>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</si>
  <si>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</si>
  <si>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</si>
  <si>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</si>
  <si>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</si>
  <si>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</si>
  <si>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</si>
  <si>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</si>
  <si>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</si>
  <si>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</si>
  <si>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</si>
  <si>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</si>
  <si>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</si>
  <si>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</si>
  <si>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</si>
  <si>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</si>
  <si>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</si>
  <si>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</si>
  <si>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</si>
  <si>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</si>
  <si>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</si>
  <si>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</si>
  <si>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</si>
  <si>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</si>
  <si>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</si>
  <si>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</si>
  <si>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</si>
  <si>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</si>
  <si>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</si>
  <si>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</si>
  <si>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</si>
  <si>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</si>
  <si>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</si>
  <si>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</si>
  <si>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</si>
  <si>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</si>
  <si>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</si>
  <si>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</si>
  <si>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</si>
  <si>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</si>
  <si>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</si>
  <si>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</si>
  <si>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</si>
  <si>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</si>
  <si>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</si>
  <si>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</si>
  <si>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</si>
  <si>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</si>
  <si>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</si>
  <si>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</si>
  <si>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</si>
  <si>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</si>
  <si>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</si>
  <si>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</si>
  <si>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</si>
  <si>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</si>
  <si>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</si>
  <si>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</si>
  <si>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</si>
  <si>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</si>
  <si>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</si>
  <si>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</si>
  <si>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</si>
  <si>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</si>
  <si>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</si>
  <si>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</si>
  <si>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</si>
  <si>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</si>
  <si>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</si>
  <si>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</si>
  <si>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</si>
  <si>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</si>
  <si>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</si>
  <si>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</si>
  <si>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</si>
  <si>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</si>
  <si>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</si>
  <si>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</si>
  <si>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</si>
  <si>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</si>
  <si>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</si>
  <si>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</si>
  <si>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</si>
  <si>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</si>
  <si>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</si>
  <si>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</si>
  <si>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</si>
  <si>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</si>
  <si>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</si>
  <si>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</si>
  <si>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</si>
  <si>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</si>
  <si>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</si>
  <si>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</si>
  <si>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</si>
  <si>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</si>
  <si>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</si>
  <si>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</si>
  <si>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</si>
  <si>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</si>
  <si>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</si>
  <si>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</si>
  <si>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</si>
  <si>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</si>
  <si>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</si>
  <si>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</si>
  <si>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</si>
  <si>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</si>
  <si>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</si>
  <si>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</si>
  <si>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</si>
  <si>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</si>
  <si>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</si>
  <si>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</si>
  <si>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</si>
  <si>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</si>
  <si>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</si>
  <si>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</si>
  <si>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</si>
  <si>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</si>
  <si>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</si>
  <si>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</si>
  <si>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</si>
  <si>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</si>
  <si>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</si>
  <si>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</si>
  <si>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</si>
  <si>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</si>
  <si>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</si>
  <si>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</si>
  <si>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</si>
  <si>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</si>
  <si>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</si>
  <si>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</si>
  <si>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</si>
  <si>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</si>
  <si>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</si>
  <si>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</si>
  <si>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</si>
  <si>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</si>
  <si>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</si>
  <si>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</si>
  <si>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</si>
  <si>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</si>
  <si>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</si>
  <si>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</si>
  <si>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</si>
  <si>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</si>
  <si>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</si>
  <si>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</si>
  <si>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</si>
  <si>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</si>
  <si>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</si>
  <si>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</si>
  <si>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</si>
  <si>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</si>
  <si>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</si>
  <si>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</si>
  <si>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</si>
  <si>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</si>
  <si>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</si>
  <si>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</si>
  <si>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</si>
  <si>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</si>
  <si>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</si>
  <si>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</si>
  <si>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</si>
  <si>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</si>
  <si>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</si>
  <si>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</si>
  <si>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</si>
  <si>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</si>
  <si>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</si>
  <si>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</si>
  <si>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</si>
  <si>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</si>
  <si>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</si>
  <si>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</si>
  <si>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</si>
  <si>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</si>
  <si>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</si>
  <si>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</si>
  <si>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</si>
  <si>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</si>
  <si>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</si>
  <si>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</si>
  <si>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</si>
  <si>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</si>
  <si>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</si>
  <si>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</si>
  <si>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</si>
  <si>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</si>
  <si>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</si>
  <si>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</si>
  <si>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</si>
  <si>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</si>
  <si>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</si>
  <si>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</si>
  <si>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</si>
  <si>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</si>
  <si>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</si>
  <si>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</si>
  <si>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</si>
  <si>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</si>
  <si>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</si>
  <si>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</si>
  <si>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</si>
  <si>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</si>
  <si>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</si>
  <si>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</si>
  <si>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</si>
  <si>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</si>
  <si>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</si>
  <si>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</si>
  <si>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</si>
  <si>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</si>
  <si>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</si>
  <si>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</si>
  <si>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</si>
  <si>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</si>
  <si>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</si>
  <si>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</si>
  <si>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</si>
  <si>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</si>
  <si>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</si>
  <si>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</si>
  <si>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</si>
  <si>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</si>
  <si>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</si>
  <si>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</si>
  <si>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</si>
  <si>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</si>
  <si>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</si>
  <si>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</si>
  <si>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</si>
  <si>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</si>
  <si>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</si>
  <si>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</si>
  <si>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</si>
  <si>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</si>
  <si>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</si>
  <si>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</si>
  <si>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</si>
  <si>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</si>
  <si>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</si>
  <si>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</si>
  <si>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</si>
  <si>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</si>
  <si>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</si>
  <si>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</si>
  <si>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</si>
  <si>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</si>
  <si>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</si>
  <si>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</si>
  <si>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</si>
  <si>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</si>
  <si>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</si>
  <si>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</si>
  <si>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</si>
  <si>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</si>
  <si>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</si>
  <si>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</si>
  <si>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</si>
  <si>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</si>
  <si>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</si>
  <si>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</si>
  <si>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</si>
  <si>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</si>
  <si>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</si>
  <si>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</si>
  <si>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</si>
  <si>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</si>
  <si>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</si>
  <si>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</si>
  <si>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</si>
  <si>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</si>
  <si>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</si>
  <si>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</si>
  <si>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</si>
  <si>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</si>
  <si>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</si>
  <si>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</si>
  <si>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</si>
  <si>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</si>
  <si>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</si>
  <si>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</si>
  <si>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</si>
  <si>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</si>
  <si>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</si>
  <si>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</si>
  <si>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</si>
  <si>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</si>
  <si>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</si>
  <si>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</si>
  <si>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</si>
  <si>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</si>
  <si>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</si>
  <si>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</si>
  <si>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</si>
  <si>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</si>
  <si>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</si>
  <si>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</si>
  <si>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</si>
  <si>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</si>
  <si>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</si>
  <si>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</si>
  <si>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</si>
  <si>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</si>
  <si>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</si>
  <si>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</si>
  <si>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</si>
  <si>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</si>
  <si>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</si>
  <si>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</si>
  <si>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</si>
  <si>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</si>
  <si>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</si>
  <si>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</si>
  <si>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</si>
  <si>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</si>
  <si>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</si>
  <si>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2011</t>
  </si>
  <si>
    <t>Sum of profit margin</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</si>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</sst>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quot;#&quot;\ 0"/>
    <numFmt numFmtId="167" formatCode="_-[$$-409]* #,##0.00_ ;_-[$$-409]* \-#,##0.00\ ;_-[$$-409]* &quot;-&quot;??_ ;_-@_ "/>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top style="thin">
        <color rgb="FF999999"/>
      </top>
      <bottom/>
      <diagonal/>
    </border>
    <border>
      <left/>
      <right style="thin">
        <color rgb="FF999999"/>
      </right>
      <top style="thin">
        <color rgb="FF999999"/>
      </top>
      <bottom style="thin">
        <color rgb="FF999999"/>
      </bottom>
      <diagonal/>
    </border>
    <border>
      <left/>
      <right/>
      <top style="thin">
        <color rgb="FF999999"/>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7">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0" fontId="2" fillId="0" borderId="0" xfId="0" applyFont="1"/>
    <xf numFmtId="165" fontId="0" fillId="0" borderId="0" xfId="0" applyNumberFormat="1"/>
    <xf numFmtId="9" fontId="0" fillId="0" borderId="3" xfId="0" applyNumberFormat="1" applyBorder="1"/>
    <xf numFmtId="9" fontId="0" fillId="0" borderId="4" xfId="0" applyNumberFormat="1" applyBorder="1"/>
    <xf numFmtId="9" fontId="0" fillId="0" borderId="5" xfId="0" applyNumberFormat="1" applyBorder="1"/>
    <xf numFmtId="166" fontId="0" fillId="0" borderId="0" xfId="0" applyNumberFormat="1"/>
    <xf numFmtId="10" fontId="0" fillId="0" borderId="0" xfId="2" applyNumberFormat="1" applyFont="1"/>
    <xf numFmtId="167" fontId="0" fillId="0" borderId="0" xfId="0" applyNumberFormat="1"/>
    <xf numFmtId="167" fontId="0" fillId="0" borderId="0" xfId="1" applyNumberFormat="1" applyFont="1"/>
    <xf numFmtId="0" fontId="0" fillId="0" borderId="8" xfId="0" applyBorder="1"/>
    <xf numFmtId="164" fontId="7" fillId="0" borderId="0" xfId="2" applyNumberFormat="1" applyFont="1"/>
    <xf numFmtId="165" fontId="0" fillId="0" borderId="1" xfId="0" applyNumberFormat="1" applyBorder="1"/>
    <xf numFmtId="165" fontId="0" fillId="0" borderId="7" xfId="0" applyNumberFormat="1" applyBorder="1"/>
    <xf numFmtId="165" fontId="0" fillId="0" borderId="6" xfId="0" applyNumberFormat="1" applyBorder="1"/>
    <xf numFmtId="165" fontId="0" fillId="0" borderId="9"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9" xfId="0" applyNumberFormat="1" applyBorder="1"/>
    <xf numFmtId="0" fontId="0" fillId="0" borderId="10" xfId="0" applyNumberFormat="1" applyBorder="1"/>
    <xf numFmtId="0" fontId="0" fillId="0" borderId="0" xfId="0" pivotButton="1"/>
    <xf numFmtId="0" fontId="0" fillId="0" borderId="0" xfId="0" applyAlignment="1">
      <alignment horizontal="left"/>
    </xf>
    <xf numFmtId="0" fontId="0" fillId="0" borderId="0" xfId="0" applyNumberFormat="1"/>
    <xf numFmtId="0" fontId="1" fillId="0" borderId="0" xfId="0" applyFont="1"/>
  </cellXfs>
  <cellStyles count="3">
    <cellStyle name="Currency" xfId="1" builtinId="4"/>
    <cellStyle name="Normal" xfId="0" builtinId="0"/>
    <cellStyle name="Percent" xfId="2" builtinId="5"/>
  </cellStyles>
  <dxfs count="6">
    <dxf>
      <font>
        <color theme="0"/>
      </font>
      <fill>
        <patternFill>
          <bgColor theme="1" tint="0.24994659260841701"/>
        </patternFill>
      </fill>
      <border>
        <left style="thin">
          <color auto="1"/>
        </left>
        <right style="thin">
          <color auto="1"/>
        </right>
        <top style="thin">
          <color auto="1"/>
        </top>
        <bottom style="thin">
          <color auto="1"/>
        </bottom>
      </border>
    </dxf>
    <dxf>
      <numFmt numFmtId="13" formatCode="0%"/>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 xr9:uid="{02B44578-DBCF-44A7-873D-B1CB4FFDD3B9}">
      <tableStyleElement type="wholeTable" dxfId="0"/>
    </tableStyle>
    <tableStyle name="Data-style" pivot="0" count="3" xr9:uid="{00000000-0011-0000-FFFF-FFFF00000000}">
      <tableStyleElement type="headerRow" dxfId="5"/>
      <tableStyleElement type="firstRowStripe" dxfId="4"/>
      <tableStyleElement type="secondRowStripe" dxfId="3"/>
    </tableStyle>
  </tableStyles>
  <colors>
    <mruColors>
      <color rgb="FF36CA87"/>
    </mruColors>
  </color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(Recovered).xlsx]combo chart!PivotTable1</c:name>
    <c:fmtId val="0"/>
  </c:pivotSource>
  <c:chart>
    <c:autoTitleDeleted val="0"/>
    <c:pivotFmts>
      <c:pivotFmt>
        <c:idx val="0"/>
        <c:spPr>
          <a:solidFill>
            <a:schemeClr val="bg2">
              <a:lumMod val="95000"/>
            </a:schemeClr>
          </a:solidFill>
          <a:ln w="107950">
            <a:solidFill>
              <a:schemeClr val="bg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1">
                  <a:lumMod val="75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6.4864000000000033</c:v>
                </c:pt>
                <c:pt idx="1">
                  <c:v>127.3562</c:v>
                </c:pt>
                <c:pt idx="2">
                  <c:v>123.34939999999992</c:v>
                </c:pt>
                <c:pt idx="3">
                  <c:v>613.26509999999996</c:v>
                </c:pt>
                <c:pt idx="4">
                  <c:v>130.98560000000009</c:v>
                </c:pt>
                <c:pt idx="5">
                  <c:v>120.18879999999997</c:v>
                </c:pt>
                <c:pt idx="6">
                  <c:v>741.16529999999977</c:v>
                </c:pt>
                <c:pt idx="7">
                  <c:v>187.61880000000002</c:v>
                </c:pt>
                <c:pt idx="8">
                  <c:v>132.7029</c:v>
                </c:pt>
                <c:pt idx="9">
                  <c:v>533.50969999999995</c:v>
                </c:pt>
                <c:pt idx="10">
                  <c:v>1645.3934000000002</c:v>
                </c:pt>
                <c:pt idx="11">
                  <c:v>895.15949999999987</c:v>
                </c:pt>
              </c:numCache>
            </c:numRef>
          </c:val>
          <c:extLst>
            <c:ext xmlns:c16="http://schemas.microsoft.com/office/drawing/2014/chart" uri="{C3380CC4-5D6E-409C-BE32-E72D297353CC}">
              <c16:uniqueId val="{00000001-DDEE-4C87-9DEF-401C8B63CF39}"/>
            </c:ext>
          </c:extLst>
        </c:ser>
        <c:dLbls>
          <c:showLegendKey val="0"/>
          <c:showVal val="0"/>
          <c:showCatName val="0"/>
          <c:showSerName val="0"/>
          <c:showPercent val="0"/>
          <c:showBubbleSize val="0"/>
        </c:dLbls>
        <c:axId val="345849967"/>
        <c:axId val="351504303"/>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w="107950">
              <a:solidFill>
                <a:schemeClr val="bg2"/>
              </a:solidFill>
              <a:miter lim="800000"/>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64.864000000000004</c:v>
                </c:pt>
                <c:pt idx="1">
                  <c:v>599.15800000000002</c:v>
                </c:pt>
                <c:pt idx="2">
                  <c:v>1733.086</c:v>
                </c:pt>
                <c:pt idx="3">
                  <c:v>3714.2290000000003</c:v>
                </c:pt>
                <c:pt idx="4">
                  <c:v>2177.8780000000002</c:v>
                </c:pt>
                <c:pt idx="5">
                  <c:v>974.28</c:v>
                </c:pt>
                <c:pt idx="6">
                  <c:v>6511.2840000000006</c:v>
                </c:pt>
                <c:pt idx="7">
                  <c:v>715.97199999999998</c:v>
                </c:pt>
                <c:pt idx="8">
                  <c:v>1013.7380000000001</c:v>
                </c:pt>
                <c:pt idx="9">
                  <c:v>3772.1959999999999</c:v>
                </c:pt>
                <c:pt idx="10">
                  <c:v>6141.5464999999986</c:v>
                </c:pt>
                <c:pt idx="11">
                  <c:v>8789.9089999999997</c:v>
                </c:pt>
              </c:numCache>
            </c:numRef>
          </c:val>
          <c:extLst>
            <c:ext xmlns:c16="http://schemas.microsoft.com/office/drawing/2014/chart" uri="{C3380CC4-5D6E-409C-BE32-E72D297353CC}">
              <c16:uniqueId val="{00000000-DDEE-4C87-9DEF-401C8B63CF39}"/>
            </c:ext>
          </c:extLst>
        </c:ser>
        <c:dLbls>
          <c:showLegendKey val="0"/>
          <c:showVal val="0"/>
          <c:showCatName val="0"/>
          <c:showSerName val="0"/>
          <c:showPercent val="0"/>
          <c:showBubbleSize val="0"/>
        </c:dLbls>
        <c:gapWidth val="219"/>
        <c:overlap val="-27"/>
        <c:axId val="1712854208"/>
        <c:axId val="1712856128"/>
      </c:barChart>
      <c:catAx>
        <c:axId val="34584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504303"/>
        <c:crosses val="autoZero"/>
        <c:auto val="1"/>
        <c:lblAlgn val="ctr"/>
        <c:lblOffset val="100"/>
        <c:noMultiLvlLbl val="0"/>
      </c:catAx>
      <c:valAx>
        <c:axId val="35150430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849967"/>
        <c:crosses val="autoZero"/>
        <c:crossBetween val="between"/>
      </c:valAx>
      <c:valAx>
        <c:axId val="171285612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854208"/>
        <c:crosses val="max"/>
        <c:crossBetween val="between"/>
      </c:valAx>
      <c:catAx>
        <c:axId val="1712854208"/>
        <c:scaling>
          <c:orientation val="minMax"/>
        </c:scaling>
        <c:delete val="1"/>
        <c:axPos val="b"/>
        <c:numFmt formatCode="General" sourceLinked="1"/>
        <c:majorTickMark val="out"/>
        <c:minorTickMark val="none"/>
        <c:tickLblPos val="nextTo"/>
        <c:crossAx val="1712856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sq" cmpd="sng" algn="ctr">
      <a:solidFill>
        <a:schemeClr val="accent1">
          <a:alpha val="94000"/>
        </a:schemeClr>
      </a:solidFill>
      <a:miter lim="800000"/>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(Recovered).xlsx]donut!PivotTable6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A1-4D5C-8E6E-00B33B0651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A1-4D5C-8E6E-00B33B0651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A1-4D5C-8E6E-00B33B0651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c:formatCode>
                <c:ptCount val="3"/>
                <c:pt idx="0">
                  <c:v>0.40245986948708407</c:v>
                </c:pt>
                <c:pt idx="1">
                  <c:v>0.38904049767482524</c:v>
                </c:pt>
                <c:pt idx="2">
                  <c:v>0.20849963283809061</c:v>
                </c:pt>
              </c:numCache>
            </c:numRef>
          </c:val>
          <c:extLst>
            <c:ext xmlns:c16="http://schemas.microsoft.com/office/drawing/2014/chart" uri="{C3380CC4-5D6E-409C-BE32-E72D297353CC}">
              <c16:uniqueId val="{00000000-3851-4AE5-B94A-B96D6AA329D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(Recovered).xlsx]bar!PivotTable10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bar!$A$4:$A$9</c:f>
              <c:strCache>
                <c:ptCount val="5"/>
                <c:pt idx="0">
                  <c:v>Binders</c:v>
                </c:pt>
                <c:pt idx="1">
                  <c:v>Tables</c:v>
                </c:pt>
                <c:pt idx="2">
                  <c:v>Storage</c:v>
                </c:pt>
                <c:pt idx="3">
                  <c:v>Phones</c:v>
                </c:pt>
                <c:pt idx="4">
                  <c:v>Chairs</c:v>
                </c:pt>
              </c:strCache>
            </c:strRef>
          </c:cat>
          <c:val>
            <c:numRef>
              <c:f>bar!$B$4:$B$9</c:f>
              <c:numCache>
                <c:formatCode>General</c:formatCode>
                <c:ptCount val="5"/>
                <c:pt idx="0">
                  <c:v>3469.9750000000017</c:v>
                </c:pt>
                <c:pt idx="1">
                  <c:v>4440.9610000000002</c:v>
                </c:pt>
                <c:pt idx="2">
                  <c:v>4773.1140000000005</c:v>
                </c:pt>
                <c:pt idx="3">
                  <c:v>5094.3119999999999</c:v>
                </c:pt>
                <c:pt idx="4">
                  <c:v>5310.4079999999994</c:v>
                </c:pt>
              </c:numCache>
            </c:numRef>
          </c:val>
          <c:extLst>
            <c:ext xmlns:c16="http://schemas.microsoft.com/office/drawing/2014/chart" uri="{C3380CC4-5D6E-409C-BE32-E72D297353CC}">
              <c16:uniqueId val="{00000000-26E8-48B8-8103-A51FA06CAB60}"/>
            </c:ext>
          </c:extLst>
        </c:ser>
        <c:dLbls>
          <c:showLegendKey val="0"/>
          <c:showVal val="0"/>
          <c:showCatName val="0"/>
          <c:showSerName val="0"/>
          <c:showPercent val="0"/>
          <c:showBubbleSize val="0"/>
        </c:dLbls>
        <c:gapWidth val="182"/>
        <c:axId val="730197903"/>
        <c:axId val="730175823"/>
      </c:barChart>
      <c:catAx>
        <c:axId val="73019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75823"/>
        <c:crosses val="autoZero"/>
        <c:auto val="1"/>
        <c:lblAlgn val="ctr"/>
        <c:lblOffset val="100"/>
        <c:noMultiLvlLbl val="0"/>
      </c:catAx>
      <c:valAx>
        <c:axId val="730175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9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615384615384617"/>
          <c:w val="0.78536585365853662"/>
          <c:h val="0.5487179487179487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64.864000000000004</c:v>
                </c:pt>
                <c:pt idx="1">
                  <c:v>599.15800000000002</c:v>
                </c:pt>
                <c:pt idx="2">
                  <c:v>1733.086</c:v>
                </c:pt>
                <c:pt idx="3">
                  <c:v>3714.2290000000003</c:v>
                </c:pt>
                <c:pt idx="4">
                  <c:v>2177.8780000000002</c:v>
                </c:pt>
                <c:pt idx="5">
                  <c:v>974.28</c:v>
                </c:pt>
                <c:pt idx="6">
                  <c:v>6511.2840000000006</c:v>
                </c:pt>
                <c:pt idx="7">
                  <c:v>715.97199999999998</c:v>
                </c:pt>
                <c:pt idx="8">
                  <c:v>1013.7380000000001</c:v>
                </c:pt>
                <c:pt idx="9">
                  <c:v>3772.1959999999999</c:v>
                </c:pt>
                <c:pt idx="10">
                  <c:v>6141.5464999999986</c:v>
                </c:pt>
                <c:pt idx="11">
                  <c:v>8789.9089999999997</c:v>
                </c:pt>
              </c:numCache>
            </c:numRef>
          </c:val>
          <c:smooth val="0"/>
          <c:extLst>
            <c:ext xmlns:c16="http://schemas.microsoft.com/office/drawing/2014/chart" uri="{C3380CC4-5D6E-409C-BE32-E72D297353CC}">
              <c16:uniqueId val="{00000000-1A57-4E86-970B-DB5F0F08AAC1}"/>
            </c:ext>
          </c:extLst>
        </c:ser>
        <c:dLbls>
          <c:showLegendKey val="0"/>
          <c:showVal val="0"/>
          <c:showCatName val="0"/>
          <c:showSerName val="0"/>
          <c:showPercent val="0"/>
          <c:showBubbleSize val="0"/>
        </c:dLbls>
        <c:smooth val="0"/>
        <c:axId val="730169583"/>
        <c:axId val="730185423"/>
      </c:lineChart>
      <c:catAx>
        <c:axId val="730169583"/>
        <c:scaling>
          <c:orientation val="minMax"/>
        </c:scaling>
        <c:delete val="1"/>
        <c:axPos val="b"/>
        <c:numFmt formatCode="General" sourceLinked="1"/>
        <c:majorTickMark val="none"/>
        <c:minorTickMark val="none"/>
        <c:tickLblPos val="nextTo"/>
        <c:crossAx val="730185423"/>
        <c:crosses val="autoZero"/>
        <c:auto val="1"/>
        <c:lblAlgn val="ctr"/>
        <c:lblOffset val="100"/>
        <c:noMultiLvlLbl val="0"/>
      </c:catAx>
      <c:valAx>
        <c:axId val="730185423"/>
        <c:scaling>
          <c:orientation val="minMax"/>
        </c:scaling>
        <c:delete val="1"/>
        <c:axPos val="l"/>
        <c:numFmt formatCode="General" sourceLinked="1"/>
        <c:majorTickMark val="none"/>
        <c:minorTickMark val="none"/>
        <c:tickLblPos val="nextTo"/>
        <c:crossAx val="73016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63667839392419"/>
          <c:y val="0"/>
          <c:w val="0.59434913720891269"/>
          <c:h val="1"/>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6.4864000000000033</c:v>
                </c:pt>
                <c:pt idx="1">
                  <c:v>127.3562</c:v>
                </c:pt>
                <c:pt idx="2">
                  <c:v>123.34939999999992</c:v>
                </c:pt>
                <c:pt idx="3">
                  <c:v>613.26509999999996</c:v>
                </c:pt>
                <c:pt idx="4">
                  <c:v>130.98560000000009</c:v>
                </c:pt>
                <c:pt idx="5">
                  <c:v>120.18879999999997</c:v>
                </c:pt>
                <c:pt idx="6">
                  <c:v>741.16529999999977</c:v>
                </c:pt>
                <c:pt idx="7">
                  <c:v>187.61880000000002</c:v>
                </c:pt>
                <c:pt idx="8">
                  <c:v>132.7029</c:v>
                </c:pt>
                <c:pt idx="9">
                  <c:v>533.50969999999995</c:v>
                </c:pt>
                <c:pt idx="10">
                  <c:v>1645.3934000000002</c:v>
                </c:pt>
                <c:pt idx="11">
                  <c:v>895.15949999999987</c:v>
                </c:pt>
              </c:numCache>
            </c:numRef>
          </c:val>
          <c:smooth val="0"/>
          <c:extLst>
            <c:ext xmlns:c16="http://schemas.microsoft.com/office/drawing/2014/chart" uri="{C3380CC4-5D6E-409C-BE32-E72D297353CC}">
              <c16:uniqueId val="{00000000-5817-4807-831A-936B8DC2251B}"/>
            </c:ext>
          </c:extLst>
        </c:ser>
        <c:dLbls>
          <c:showLegendKey val="0"/>
          <c:showVal val="0"/>
          <c:showCatName val="0"/>
          <c:showSerName val="0"/>
          <c:showPercent val="0"/>
          <c:showBubbleSize val="0"/>
        </c:dLbls>
        <c:smooth val="0"/>
        <c:axId val="661321471"/>
        <c:axId val="661317151"/>
      </c:lineChart>
      <c:catAx>
        <c:axId val="661321471"/>
        <c:scaling>
          <c:orientation val="minMax"/>
        </c:scaling>
        <c:delete val="1"/>
        <c:axPos val="b"/>
        <c:numFmt formatCode="General" sourceLinked="1"/>
        <c:majorTickMark val="none"/>
        <c:minorTickMark val="none"/>
        <c:tickLblPos val="nextTo"/>
        <c:crossAx val="661317151"/>
        <c:crosses val="autoZero"/>
        <c:auto val="1"/>
        <c:lblAlgn val="ctr"/>
        <c:lblOffset val="100"/>
        <c:noMultiLvlLbl val="0"/>
      </c:catAx>
      <c:valAx>
        <c:axId val="661317151"/>
        <c:scaling>
          <c:orientation val="minMax"/>
        </c:scaling>
        <c:delete val="1"/>
        <c:axPos val="l"/>
        <c:numFmt formatCode="General" sourceLinked="1"/>
        <c:majorTickMark val="none"/>
        <c:minorTickMark val="none"/>
        <c:tickLblPos val="nextTo"/>
        <c:crossAx val="6613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58966164794253"/>
          <c:y val="0.41493734585585812"/>
          <c:w val="0.86163522012578619"/>
          <c:h val="0.5707310477911239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c:v>
                </c:pt>
                <c:pt idx="1">
                  <c:v>14</c:v>
                </c:pt>
                <c:pt idx="2">
                  <c:v>44</c:v>
                </c:pt>
                <c:pt idx="3">
                  <c:v>79</c:v>
                </c:pt>
                <c:pt idx="4">
                  <c:v>54</c:v>
                </c:pt>
                <c:pt idx="5">
                  <c:v>42</c:v>
                </c:pt>
                <c:pt idx="6">
                  <c:v>81</c:v>
                </c:pt>
                <c:pt idx="7">
                  <c:v>31</c:v>
                </c:pt>
                <c:pt idx="8">
                  <c:v>46</c:v>
                </c:pt>
                <c:pt idx="9">
                  <c:v>116</c:v>
                </c:pt>
                <c:pt idx="10">
                  <c:v>97</c:v>
                </c:pt>
                <c:pt idx="11">
                  <c:v>143</c:v>
                </c:pt>
              </c:numCache>
            </c:numRef>
          </c:val>
          <c:smooth val="0"/>
          <c:extLst>
            <c:ext xmlns:c16="http://schemas.microsoft.com/office/drawing/2014/chart" uri="{C3380CC4-5D6E-409C-BE32-E72D297353CC}">
              <c16:uniqueId val="{00000000-5E10-4E7B-BDE8-6F22ECFFA424}"/>
            </c:ext>
          </c:extLst>
        </c:ser>
        <c:dLbls>
          <c:showLegendKey val="0"/>
          <c:showVal val="0"/>
          <c:showCatName val="0"/>
          <c:showSerName val="0"/>
          <c:showPercent val="0"/>
          <c:showBubbleSize val="0"/>
        </c:dLbls>
        <c:smooth val="0"/>
        <c:axId val="357688447"/>
        <c:axId val="732746383"/>
      </c:lineChart>
      <c:catAx>
        <c:axId val="357688447"/>
        <c:scaling>
          <c:orientation val="minMax"/>
        </c:scaling>
        <c:delete val="1"/>
        <c:axPos val="b"/>
        <c:numFmt formatCode="General" sourceLinked="1"/>
        <c:majorTickMark val="none"/>
        <c:minorTickMark val="none"/>
        <c:tickLblPos val="nextTo"/>
        <c:crossAx val="732746383"/>
        <c:crosses val="autoZero"/>
        <c:auto val="1"/>
        <c:lblAlgn val="ctr"/>
        <c:lblOffset val="100"/>
        <c:noMultiLvlLbl val="0"/>
      </c:catAx>
      <c:valAx>
        <c:axId val="732746383"/>
        <c:scaling>
          <c:orientation val="minMax"/>
        </c:scaling>
        <c:delete val="1"/>
        <c:axPos val="l"/>
        <c:numFmt formatCode="General" sourceLinked="1"/>
        <c:majorTickMark val="none"/>
        <c:minorTickMark val="none"/>
        <c:tickLblPos val="nextTo"/>
        <c:crossAx val="357688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c:v>
                </c:pt>
                <c:pt idx="1">
                  <c:v>5</c:v>
                </c:pt>
                <c:pt idx="2">
                  <c:v>14</c:v>
                </c:pt>
                <c:pt idx="3">
                  <c:v>22</c:v>
                </c:pt>
                <c:pt idx="4">
                  <c:v>12</c:v>
                </c:pt>
                <c:pt idx="5">
                  <c:v>9</c:v>
                </c:pt>
                <c:pt idx="6">
                  <c:v>22</c:v>
                </c:pt>
                <c:pt idx="7">
                  <c:v>10</c:v>
                </c:pt>
                <c:pt idx="8">
                  <c:v>12</c:v>
                </c:pt>
                <c:pt idx="9">
                  <c:v>31</c:v>
                </c:pt>
                <c:pt idx="10">
                  <c:v>29</c:v>
                </c:pt>
                <c:pt idx="11">
                  <c:v>32</c:v>
                </c:pt>
              </c:numCache>
            </c:numRef>
          </c:val>
          <c:smooth val="0"/>
          <c:extLst>
            <c:ext xmlns:c16="http://schemas.microsoft.com/office/drawing/2014/chart" uri="{C3380CC4-5D6E-409C-BE32-E72D297353CC}">
              <c16:uniqueId val="{00000000-F4BE-4833-8ED8-E92A692B43F2}"/>
            </c:ext>
          </c:extLst>
        </c:ser>
        <c:dLbls>
          <c:showLegendKey val="0"/>
          <c:showVal val="0"/>
          <c:showCatName val="0"/>
          <c:showSerName val="0"/>
          <c:showPercent val="0"/>
          <c:showBubbleSize val="0"/>
        </c:dLbls>
        <c:smooth val="0"/>
        <c:axId val="732766543"/>
        <c:axId val="732754063"/>
      </c:lineChart>
      <c:catAx>
        <c:axId val="732766543"/>
        <c:scaling>
          <c:orientation val="minMax"/>
        </c:scaling>
        <c:delete val="1"/>
        <c:axPos val="b"/>
        <c:numFmt formatCode="General" sourceLinked="1"/>
        <c:majorTickMark val="none"/>
        <c:minorTickMark val="none"/>
        <c:tickLblPos val="nextTo"/>
        <c:crossAx val="732754063"/>
        <c:crosses val="autoZero"/>
        <c:auto val="1"/>
        <c:lblAlgn val="ctr"/>
        <c:lblOffset val="100"/>
        <c:noMultiLvlLbl val="0"/>
      </c:catAx>
      <c:valAx>
        <c:axId val="732754063"/>
        <c:scaling>
          <c:orientation val="minMax"/>
        </c:scaling>
        <c:delete val="1"/>
        <c:axPos val="l"/>
        <c:numFmt formatCode="General" sourceLinked="1"/>
        <c:majorTickMark val="none"/>
        <c:minorTickMark val="none"/>
        <c:tickLblPos val="nextTo"/>
        <c:crossAx val="73276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kpi!$E$22</c:f>
              <c:strCache>
                <c:ptCount val="1"/>
                <c:pt idx="0">
                  <c:v>Total</c:v>
                </c:pt>
              </c:strCache>
            </c:strRef>
          </c:tx>
          <c:spPr>
            <a:ln w="28575" cap="rnd">
              <a:solidFill>
                <a:schemeClr val="accent1"/>
              </a:solidFill>
              <a:round/>
            </a:ln>
            <a:effectLst/>
          </c:spPr>
          <c:marker>
            <c:symbol val="none"/>
          </c:marker>
          <c:cat>
            <c:strRef>
              <c:f>kpi!$D$23:$D$35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kpi!$E$23:$E$35</c:f>
              <c:numCache>
                <c:formatCode>General</c:formatCode>
                <c:ptCount val="12"/>
                <c:pt idx="0">
                  <c:v>0.10000000000000005</c:v>
                </c:pt>
                <c:pt idx="1">
                  <c:v>0.21255862393558961</c:v>
                </c:pt>
                <c:pt idx="2">
                  <c:v>7.1173271262937862E-2</c:v>
                </c:pt>
                <c:pt idx="3">
                  <c:v>0.16511235575404745</c:v>
                </c:pt>
                <c:pt idx="4">
                  <c:v>6.0143681142837239E-2</c:v>
                </c:pt>
                <c:pt idx="5">
                  <c:v>0.12336166194523132</c:v>
                </c:pt>
                <c:pt idx="6">
                  <c:v>0.11382782566387824</c:v>
                </c:pt>
                <c:pt idx="7">
                  <c:v>0.26204767784215027</c:v>
                </c:pt>
                <c:pt idx="8">
                  <c:v>0.13090453351852252</c:v>
                </c:pt>
                <c:pt idx="9">
                  <c:v>0.1414321260082986</c:v>
                </c:pt>
                <c:pt idx="10">
                  <c:v>0.26791190134276449</c:v>
                </c:pt>
                <c:pt idx="11">
                  <c:v>0.10183945021501359</c:v>
                </c:pt>
              </c:numCache>
            </c:numRef>
          </c:val>
          <c:smooth val="0"/>
          <c:extLst>
            <c:ext xmlns:c16="http://schemas.microsoft.com/office/drawing/2014/chart" uri="{C3380CC4-5D6E-409C-BE32-E72D297353CC}">
              <c16:uniqueId val="{00000000-FDE5-4024-BF41-247B48D30320}"/>
            </c:ext>
          </c:extLst>
        </c:ser>
        <c:dLbls>
          <c:showLegendKey val="0"/>
          <c:showVal val="0"/>
          <c:showCatName val="0"/>
          <c:showSerName val="0"/>
          <c:showPercent val="0"/>
          <c:showBubbleSize val="0"/>
        </c:dLbls>
        <c:smooth val="0"/>
        <c:axId val="218299760"/>
        <c:axId val="218300240"/>
      </c:lineChart>
      <c:catAx>
        <c:axId val="218299760"/>
        <c:scaling>
          <c:orientation val="minMax"/>
        </c:scaling>
        <c:delete val="1"/>
        <c:axPos val="b"/>
        <c:numFmt formatCode="General" sourceLinked="1"/>
        <c:majorTickMark val="none"/>
        <c:minorTickMark val="none"/>
        <c:tickLblPos val="nextTo"/>
        <c:crossAx val="218300240"/>
        <c:crosses val="autoZero"/>
        <c:auto val="1"/>
        <c:lblAlgn val="ctr"/>
        <c:lblOffset val="100"/>
        <c:noMultiLvlLbl val="0"/>
      </c:catAx>
      <c:valAx>
        <c:axId val="218300240"/>
        <c:scaling>
          <c:orientation val="minMax"/>
        </c:scaling>
        <c:delete val="1"/>
        <c:axPos val="l"/>
        <c:numFmt formatCode="General" sourceLinked="1"/>
        <c:majorTickMark val="none"/>
        <c:minorTickMark val="none"/>
        <c:tickLblPos val="nextTo"/>
        <c:crossAx val="21829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4237288135594"/>
          <c:y val="0.18503153516987747"/>
          <c:w val="0.78536585365853662"/>
          <c:h val="0.8106240010998642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64.864000000000004</c:v>
                </c:pt>
                <c:pt idx="1">
                  <c:v>599.15800000000002</c:v>
                </c:pt>
                <c:pt idx="2">
                  <c:v>1733.086</c:v>
                </c:pt>
                <c:pt idx="3">
                  <c:v>3714.2290000000003</c:v>
                </c:pt>
                <c:pt idx="4">
                  <c:v>2177.8780000000002</c:v>
                </c:pt>
                <c:pt idx="5">
                  <c:v>974.28</c:v>
                </c:pt>
                <c:pt idx="6">
                  <c:v>6511.2840000000006</c:v>
                </c:pt>
                <c:pt idx="7">
                  <c:v>715.97199999999998</c:v>
                </c:pt>
                <c:pt idx="8">
                  <c:v>1013.7380000000001</c:v>
                </c:pt>
                <c:pt idx="9">
                  <c:v>3772.1959999999999</c:v>
                </c:pt>
                <c:pt idx="10">
                  <c:v>6141.5464999999986</c:v>
                </c:pt>
                <c:pt idx="11">
                  <c:v>8789.9089999999997</c:v>
                </c:pt>
              </c:numCache>
            </c:numRef>
          </c:val>
          <c:smooth val="0"/>
          <c:extLst>
            <c:ext xmlns:c16="http://schemas.microsoft.com/office/drawing/2014/chart" uri="{C3380CC4-5D6E-409C-BE32-E72D297353CC}">
              <c16:uniqueId val="{00000000-F082-4284-A395-9C5D48346282}"/>
            </c:ext>
          </c:extLst>
        </c:ser>
        <c:dLbls>
          <c:showLegendKey val="0"/>
          <c:showVal val="0"/>
          <c:showCatName val="0"/>
          <c:showSerName val="0"/>
          <c:showPercent val="0"/>
          <c:showBubbleSize val="0"/>
        </c:dLbls>
        <c:smooth val="0"/>
        <c:axId val="730169583"/>
        <c:axId val="730185423"/>
      </c:lineChart>
      <c:catAx>
        <c:axId val="730169583"/>
        <c:scaling>
          <c:orientation val="minMax"/>
        </c:scaling>
        <c:delete val="1"/>
        <c:axPos val="b"/>
        <c:numFmt formatCode="General" sourceLinked="1"/>
        <c:majorTickMark val="none"/>
        <c:minorTickMark val="none"/>
        <c:tickLblPos val="nextTo"/>
        <c:crossAx val="730185423"/>
        <c:crosses val="autoZero"/>
        <c:auto val="1"/>
        <c:lblAlgn val="ctr"/>
        <c:lblOffset val="100"/>
        <c:noMultiLvlLbl val="0"/>
      </c:catAx>
      <c:valAx>
        <c:axId val="730185423"/>
        <c:scaling>
          <c:orientation val="minMax"/>
        </c:scaling>
        <c:delete val="1"/>
        <c:axPos val="l"/>
        <c:numFmt formatCode="General" sourceLinked="1"/>
        <c:majorTickMark val="none"/>
        <c:minorTickMark val="none"/>
        <c:tickLblPos val="nextTo"/>
        <c:crossAx val="73016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4832998816324E-2"/>
          <c:y val="0"/>
          <c:w val="0.86232309196644541"/>
          <c:h val="1"/>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6.4864000000000033</c:v>
                </c:pt>
                <c:pt idx="1">
                  <c:v>127.3562</c:v>
                </c:pt>
                <c:pt idx="2">
                  <c:v>123.34939999999992</c:v>
                </c:pt>
                <c:pt idx="3">
                  <c:v>613.26509999999996</c:v>
                </c:pt>
                <c:pt idx="4">
                  <c:v>130.98560000000009</c:v>
                </c:pt>
                <c:pt idx="5">
                  <c:v>120.18879999999997</c:v>
                </c:pt>
                <c:pt idx="6">
                  <c:v>741.16529999999977</c:v>
                </c:pt>
                <c:pt idx="7">
                  <c:v>187.61880000000002</c:v>
                </c:pt>
                <c:pt idx="8">
                  <c:v>132.7029</c:v>
                </c:pt>
                <c:pt idx="9">
                  <c:v>533.50969999999995</c:v>
                </c:pt>
                <c:pt idx="10">
                  <c:v>1645.3934000000002</c:v>
                </c:pt>
                <c:pt idx="11">
                  <c:v>895.15949999999987</c:v>
                </c:pt>
              </c:numCache>
            </c:numRef>
          </c:val>
          <c:smooth val="0"/>
          <c:extLst>
            <c:ext xmlns:c16="http://schemas.microsoft.com/office/drawing/2014/chart" uri="{C3380CC4-5D6E-409C-BE32-E72D297353CC}">
              <c16:uniqueId val="{00000000-3BA0-41C5-8CF8-C6C70A6B3CA5}"/>
            </c:ext>
          </c:extLst>
        </c:ser>
        <c:dLbls>
          <c:showLegendKey val="0"/>
          <c:showVal val="0"/>
          <c:showCatName val="0"/>
          <c:showSerName val="0"/>
          <c:showPercent val="0"/>
          <c:showBubbleSize val="0"/>
        </c:dLbls>
        <c:smooth val="0"/>
        <c:axId val="661321471"/>
        <c:axId val="661317151"/>
      </c:lineChart>
      <c:catAx>
        <c:axId val="661321471"/>
        <c:scaling>
          <c:orientation val="minMax"/>
        </c:scaling>
        <c:delete val="1"/>
        <c:axPos val="b"/>
        <c:numFmt formatCode="General" sourceLinked="1"/>
        <c:majorTickMark val="none"/>
        <c:minorTickMark val="none"/>
        <c:tickLblPos val="nextTo"/>
        <c:crossAx val="661317151"/>
        <c:crosses val="autoZero"/>
        <c:auto val="1"/>
        <c:lblAlgn val="ctr"/>
        <c:lblOffset val="100"/>
        <c:noMultiLvlLbl val="0"/>
      </c:catAx>
      <c:valAx>
        <c:axId val="661317151"/>
        <c:scaling>
          <c:orientation val="minMax"/>
        </c:scaling>
        <c:delete val="1"/>
        <c:axPos val="l"/>
        <c:numFmt formatCode="General" sourceLinked="1"/>
        <c:majorTickMark val="none"/>
        <c:minorTickMark val="none"/>
        <c:tickLblPos val="nextTo"/>
        <c:crossAx val="66132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s>
    <c:plotArea>
      <c:layout>
        <c:manualLayout>
          <c:layoutTarget val="inner"/>
          <c:xMode val="edge"/>
          <c:yMode val="edge"/>
          <c:x val="0.11353667633651059"/>
          <c:y val="0.17906802633277397"/>
          <c:w val="0.86163522012578619"/>
          <c:h val="0.5707310477911239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c:v>
                </c:pt>
                <c:pt idx="1">
                  <c:v>14</c:v>
                </c:pt>
                <c:pt idx="2">
                  <c:v>44</c:v>
                </c:pt>
                <c:pt idx="3">
                  <c:v>79</c:v>
                </c:pt>
                <c:pt idx="4">
                  <c:v>54</c:v>
                </c:pt>
                <c:pt idx="5">
                  <c:v>42</c:v>
                </c:pt>
                <c:pt idx="6">
                  <c:v>81</c:v>
                </c:pt>
                <c:pt idx="7">
                  <c:v>31</c:v>
                </c:pt>
                <c:pt idx="8">
                  <c:v>46</c:v>
                </c:pt>
                <c:pt idx="9">
                  <c:v>116</c:v>
                </c:pt>
                <c:pt idx="10">
                  <c:v>97</c:v>
                </c:pt>
                <c:pt idx="11">
                  <c:v>143</c:v>
                </c:pt>
              </c:numCache>
            </c:numRef>
          </c:val>
          <c:smooth val="0"/>
          <c:extLst>
            <c:ext xmlns:c16="http://schemas.microsoft.com/office/drawing/2014/chart" uri="{C3380CC4-5D6E-409C-BE32-E72D297353CC}">
              <c16:uniqueId val="{00000000-B78E-48D7-9109-CB7B8E7CA3FE}"/>
            </c:ext>
          </c:extLst>
        </c:ser>
        <c:dLbls>
          <c:showLegendKey val="0"/>
          <c:showVal val="0"/>
          <c:showCatName val="0"/>
          <c:showSerName val="0"/>
          <c:showPercent val="0"/>
          <c:showBubbleSize val="0"/>
        </c:dLbls>
        <c:smooth val="0"/>
        <c:axId val="357688447"/>
        <c:axId val="732746383"/>
      </c:lineChart>
      <c:catAx>
        <c:axId val="357688447"/>
        <c:scaling>
          <c:orientation val="minMax"/>
        </c:scaling>
        <c:delete val="1"/>
        <c:axPos val="b"/>
        <c:numFmt formatCode="General" sourceLinked="1"/>
        <c:majorTickMark val="none"/>
        <c:minorTickMark val="none"/>
        <c:tickLblPos val="nextTo"/>
        <c:crossAx val="732746383"/>
        <c:crosses val="autoZero"/>
        <c:auto val="1"/>
        <c:lblAlgn val="ctr"/>
        <c:lblOffset val="100"/>
        <c:noMultiLvlLbl val="0"/>
      </c:catAx>
      <c:valAx>
        <c:axId val="732746383"/>
        <c:scaling>
          <c:orientation val="minMax"/>
        </c:scaling>
        <c:delete val="1"/>
        <c:axPos val="l"/>
        <c:numFmt formatCode="General" sourceLinked="1"/>
        <c:majorTickMark val="none"/>
        <c:minorTickMark val="none"/>
        <c:tickLblPos val="nextTo"/>
        <c:crossAx val="357688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281899109792291E-2"/>
          <c:y val="0.21476555464895555"/>
          <c:w val="0.86943620178041547"/>
          <c:h val="0.5912121212121210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c:v>
                </c:pt>
                <c:pt idx="1">
                  <c:v>5</c:v>
                </c:pt>
                <c:pt idx="2">
                  <c:v>14</c:v>
                </c:pt>
                <c:pt idx="3">
                  <c:v>22</c:v>
                </c:pt>
                <c:pt idx="4">
                  <c:v>12</c:v>
                </c:pt>
                <c:pt idx="5">
                  <c:v>9</c:v>
                </c:pt>
                <c:pt idx="6">
                  <c:v>22</c:v>
                </c:pt>
                <c:pt idx="7">
                  <c:v>10</c:v>
                </c:pt>
                <c:pt idx="8">
                  <c:v>12</c:v>
                </c:pt>
                <c:pt idx="9">
                  <c:v>31</c:v>
                </c:pt>
                <c:pt idx="10">
                  <c:v>29</c:v>
                </c:pt>
                <c:pt idx="11">
                  <c:v>32</c:v>
                </c:pt>
              </c:numCache>
            </c:numRef>
          </c:val>
          <c:smooth val="0"/>
          <c:extLst>
            <c:ext xmlns:c16="http://schemas.microsoft.com/office/drawing/2014/chart" uri="{C3380CC4-5D6E-409C-BE32-E72D297353CC}">
              <c16:uniqueId val="{00000000-1380-499A-93DB-7D49108FA8E2}"/>
            </c:ext>
          </c:extLst>
        </c:ser>
        <c:dLbls>
          <c:showLegendKey val="0"/>
          <c:showVal val="0"/>
          <c:showCatName val="0"/>
          <c:showSerName val="0"/>
          <c:showPercent val="0"/>
          <c:showBubbleSize val="0"/>
        </c:dLbls>
        <c:smooth val="0"/>
        <c:axId val="732766543"/>
        <c:axId val="732754063"/>
      </c:lineChart>
      <c:catAx>
        <c:axId val="732766543"/>
        <c:scaling>
          <c:orientation val="minMax"/>
        </c:scaling>
        <c:delete val="1"/>
        <c:axPos val="b"/>
        <c:numFmt formatCode="General" sourceLinked="1"/>
        <c:majorTickMark val="none"/>
        <c:minorTickMark val="none"/>
        <c:tickLblPos val="nextTo"/>
        <c:crossAx val="732754063"/>
        <c:crosses val="autoZero"/>
        <c:auto val="1"/>
        <c:lblAlgn val="ctr"/>
        <c:lblOffset val="100"/>
        <c:noMultiLvlLbl val="0"/>
      </c:catAx>
      <c:valAx>
        <c:axId val="732754063"/>
        <c:scaling>
          <c:orientation val="minMax"/>
        </c:scaling>
        <c:delete val="1"/>
        <c:axPos val="l"/>
        <c:numFmt formatCode="General" sourceLinked="1"/>
        <c:majorTickMark val="none"/>
        <c:minorTickMark val="none"/>
        <c:tickLblPos val="nextTo"/>
        <c:crossAx val="73276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(Recovered).xlsx]kpi!PivotTable1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7974693461825"/>
          <c:y val="0.36861296184130837"/>
          <c:w val="0.79534883720930227"/>
          <c:h val="0.40939472471537225"/>
        </c:manualLayout>
      </c:layout>
      <c:lineChart>
        <c:grouping val="standard"/>
        <c:varyColors val="0"/>
        <c:ser>
          <c:idx val="0"/>
          <c:order val="0"/>
          <c:tx>
            <c:strRef>
              <c:f>kpi!$E$22</c:f>
              <c:strCache>
                <c:ptCount val="1"/>
                <c:pt idx="0">
                  <c:v>Total</c:v>
                </c:pt>
              </c:strCache>
            </c:strRef>
          </c:tx>
          <c:spPr>
            <a:ln w="28575" cap="rnd">
              <a:solidFill>
                <a:schemeClr val="accent1"/>
              </a:solidFill>
              <a:round/>
            </a:ln>
            <a:effectLst/>
          </c:spPr>
          <c:marker>
            <c:symbol val="none"/>
          </c:marker>
          <c:cat>
            <c:strRef>
              <c:f>kpi!$D$23:$D$35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kpi!$E$23:$E$35</c:f>
              <c:numCache>
                <c:formatCode>General</c:formatCode>
                <c:ptCount val="12"/>
                <c:pt idx="0">
                  <c:v>0.10000000000000005</c:v>
                </c:pt>
                <c:pt idx="1">
                  <c:v>0.21255862393558961</c:v>
                </c:pt>
                <c:pt idx="2">
                  <c:v>7.1173271262937862E-2</c:v>
                </c:pt>
                <c:pt idx="3">
                  <c:v>0.16511235575404745</c:v>
                </c:pt>
                <c:pt idx="4">
                  <c:v>6.0143681142837239E-2</c:v>
                </c:pt>
                <c:pt idx="5">
                  <c:v>0.12336166194523132</c:v>
                </c:pt>
                <c:pt idx="6">
                  <c:v>0.11382782566387824</c:v>
                </c:pt>
                <c:pt idx="7">
                  <c:v>0.26204767784215027</c:v>
                </c:pt>
                <c:pt idx="8">
                  <c:v>0.13090453351852252</c:v>
                </c:pt>
                <c:pt idx="9">
                  <c:v>0.1414321260082986</c:v>
                </c:pt>
                <c:pt idx="10">
                  <c:v>0.26791190134276449</c:v>
                </c:pt>
                <c:pt idx="11">
                  <c:v>0.10183945021501359</c:v>
                </c:pt>
              </c:numCache>
            </c:numRef>
          </c:val>
          <c:smooth val="0"/>
          <c:extLst>
            <c:ext xmlns:c16="http://schemas.microsoft.com/office/drawing/2014/chart" uri="{C3380CC4-5D6E-409C-BE32-E72D297353CC}">
              <c16:uniqueId val="{00000000-725B-400A-A54C-863C5F17ABD3}"/>
            </c:ext>
          </c:extLst>
        </c:ser>
        <c:dLbls>
          <c:showLegendKey val="0"/>
          <c:showVal val="0"/>
          <c:showCatName val="0"/>
          <c:showSerName val="0"/>
          <c:showPercent val="0"/>
          <c:showBubbleSize val="0"/>
        </c:dLbls>
        <c:smooth val="0"/>
        <c:axId val="218299760"/>
        <c:axId val="218300240"/>
      </c:lineChart>
      <c:catAx>
        <c:axId val="218299760"/>
        <c:scaling>
          <c:orientation val="minMax"/>
        </c:scaling>
        <c:delete val="1"/>
        <c:axPos val="b"/>
        <c:numFmt formatCode="General" sourceLinked="1"/>
        <c:majorTickMark val="none"/>
        <c:minorTickMark val="none"/>
        <c:tickLblPos val="nextTo"/>
        <c:crossAx val="218300240"/>
        <c:crosses val="autoZero"/>
        <c:auto val="1"/>
        <c:lblAlgn val="ctr"/>
        <c:lblOffset val="100"/>
        <c:noMultiLvlLbl val="0"/>
      </c:catAx>
      <c:valAx>
        <c:axId val="218300240"/>
        <c:scaling>
          <c:orientation val="minMax"/>
        </c:scaling>
        <c:delete val="1"/>
        <c:axPos val="l"/>
        <c:numFmt formatCode="General" sourceLinked="1"/>
        <c:majorTickMark val="none"/>
        <c:minorTickMark val="none"/>
        <c:tickLblPos val="nextTo"/>
        <c:crossAx val="21829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(Recovered).xlsx]donut!PivotTable6</c:name>
    <c:fmtId val="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outerShdw blurRad="57150" dist="19050" dir="5400000" algn="ctr" rotWithShape="0">
              <a:srgbClr val="000000">
                <a:alpha val="63000"/>
              </a:srgbClr>
            </a:outerShdw>
          </a:effectLst>
        </c:spPr>
        <c:dLbl>
          <c:idx val="0"/>
          <c:layout>
            <c:manualLayout>
              <c:x val="5.8947745168217609E-3"/>
              <c:y val="1.4380726681009533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a:outerShdw blurRad="57150" dist="19050" dir="5400000" algn="ctr" rotWithShape="0">
              <a:srgbClr val="000000">
                <a:alpha val="63000"/>
              </a:srgbClr>
            </a:outerShdw>
          </a:effectLst>
        </c:spPr>
      </c:pivotFmt>
      <c:pivotFmt>
        <c:idx val="11"/>
        <c:spPr>
          <a:solidFill>
            <a:schemeClr val="accent6">
              <a:lumMod val="40000"/>
              <a:lumOff val="60000"/>
            </a:schemeClr>
          </a:solidFill>
          <a:ln>
            <a:noFill/>
          </a:ln>
          <a:effectLst>
            <a:outerShdw blurRad="57150" dist="19050" dir="5400000" algn="ctr" rotWithShape="0">
              <a:srgbClr val="000000">
                <a:alpha val="63000"/>
              </a:srgbClr>
            </a:outerShdw>
          </a:effectLst>
        </c:spPr>
        <c:dLbl>
          <c:idx val="0"/>
          <c:layout>
            <c:manualLayout>
              <c:x val="-4.9049550624353771E-3"/>
              <c:y val="6.3211637380278851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56558641975309"/>
          <c:y val="0.23430657332881932"/>
          <c:w val="0.4815369080305883"/>
          <c:h val="0.64398952016306454"/>
        </c:manualLayout>
      </c:layout>
      <c:doughnutChart>
        <c:varyColors val="1"/>
        <c:ser>
          <c:idx val="0"/>
          <c:order val="0"/>
          <c:tx>
            <c:strRef>
              <c:f>donut!$B$3</c:f>
              <c:strCache>
                <c:ptCount val="1"/>
                <c:pt idx="0">
                  <c:v>Total</c:v>
                </c:pt>
              </c:strCache>
            </c:strRef>
          </c:tx>
          <c:dPt>
            <c:idx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D3B-4D67-88F9-34B8909E5245}"/>
              </c:ext>
            </c:extLst>
          </c:dPt>
          <c:dPt>
            <c:idx val="1"/>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D3B-4D67-88F9-34B8909E5245}"/>
              </c:ext>
            </c:extLst>
          </c:dPt>
          <c:dPt>
            <c:idx val="2"/>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D3B-4D67-88F9-34B8909E5245}"/>
              </c:ext>
            </c:extLst>
          </c:dPt>
          <c:dLbls>
            <c:dLbl>
              <c:idx val="0"/>
              <c:layout>
                <c:manualLayout>
                  <c:x val="5.8947745168217609E-3"/>
                  <c:y val="1.43807266810095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3B-4D67-88F9-34B8909E5245}"/>
                </c:ext>
              </c:extLst>
            </c:dLbl>
            <c:dLbl>
              <c:idx val="2"/>
              <c:layout>
                <c:manualLayout>
                  <c:x val="-4.9049550624353771E-3"/>
                  <c:y val="6.32116373802788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3B-4D67-88F9-34B8909E5245}"/>
                </c:ext>
              </c:extLst>
            </c:dLbl>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c:formatCode>
                <c:ptCount val="3"/>
                <c:pt idx="0">
                  <c:v>0.40245986948708407</c:v>
                </c:pt>
                <c:pt idx="1">
                  <c:v>0.38904049767482524</c:v>
                </c:pt>
                <c:pt idx="2">
                  <c:v>0.20849963283809061</c:v>
                </c:pt>
              </c:numCache>
            </c:numRef>
          </c:val>
          <c:extLst>
            <c:ext xmlns:c16="http://schemas.microsoft.com/office/drawing/2014/chart" uri="{C3380CC4-5D6E-409C-BE32-E72D297353CC}">
              <c16:uniqueId val="{00000006-9D3B-4D67-88F9-34B8909E5245}"/>
            </c:ext>
          </c:extLst>
        </c:ser>
        <c:dLbls>
          <c:showLegendKey val="0"/>
          <c:showVal val="0"/>
          <c:showCatName val="0"/>
          <c:showSerName val="0"/>
          <c:showPercent val="0"/>
          <c:showBubbleSize val="0"/>
          <c:showLeaderLines val="1"/>
        </c:dLbls>
        <c:firstSliceAng val="0"/>
        <c:holeSize val="75"/>
      </c:doughnutChart>
      <c:spPr>
        <a:noFill/>
        <a:ln w="44450">
          <a:noFill/>
        </a:ln>
        <a:effectLst/>
      </c:spPr>
    </c:plotArea>
    <c:legend>
      <c:legendPos val="r"/>
      <c:layout>
        <c:manualLayout>
          <c:xMode val="edge"/>
          <c:yMode val="edge"/>
          <c:x val="1.8550540123456791E-2"/>
          <c:y val="5.6475294998305614E-2"/>
          <c:w val="0.89645987654320991"/>
          <c:h val="0.138909429324323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50000"/>
              <a:lumOff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(Recovered).xlsx]bar!PivotTable10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a:outerShdw blurRad="57150" dist="19050" dir="5400000" algn="ctr" rotWithShape="0">
              <a:srgbClr val="000000">
                <a:alpha val="63000"/>
              </a:srgbClr>
            </a:outerShdw>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894482886608869"/>
          <c:y val="9.1947378528903417E-2"/>
          <c:w val="0.64858592486545241"/>
          <c:h val="0.83326995710901985"/>
        </c:manualLayout>
      </c:layout>
      <c:barChart>
        <c:barDir val="bar"/>
        <c:grouping val="clustered"/>
        <c:varyColors val="0"/>
        <c:ser>
          <c:idx val="0"/>
          <c:order val="0"/>
          <c:tx>
            <c:strRef>
              <c:f>bar!$B$3</c:f>
              <c:strCache>
                <c:ptCount val="1"/>
                <c:pt idx="0">
                  <c:v>Total</c:v>
                </c:pt>
              </c:strCache>
            </c:strRef>
          </c:tx>
          <c:spPr>
            <a:solidFill>
              <a:schemeClr val="bg2"/>
            </a:solidFill>
            <a:ln>
              <a:noFill/>
            </a:ln>
            <a:effectLst>
              <a:outerShdw blurRad="57150" dist="19050" dir="5400000" algn="ctr" rotWithShape="0">
                <a:srgbClr val="000000">
                  <a:alpha val="63000"/>
                </a:srgbClr>
              </a:outerShdw>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bar!$A$4:$A$9</c:f>
              <c:strCache>
                <c:ptCount val="5"/>
                <c:pt idx="0">
                  <c:v>Binders</c:v>
                </c:pt>
                <c:pt idx="1">
                  <c:v>Tables</c:v>
                </c:pt>
                <c:pt idx="2">
                  <c:v>Storage</c:v>
                </c:pt>
                <c:pt idx="3">
                  <c:v>Phones</c:v>
                </c:pt>
                <c:pt idx="4">
                  <c:v>Chairs</c:v>
                </c:pt>
              </c:strCache>
            </c:strRef>
          </c:cat>
          <c:val>
            <c:numRef>
              <c:f>bar!$B$4:$B$9</c:f>
              <c:numCache>
                <c:formatCode>General</c:formatCode>
                <c:ptCount val="5"/>
                <c:pt idx="0">
                  <c:v>3469.9750000000017</c:v>
                </c:pt>
                <c:pt idx="1">
                  <c:v>4440.9610000000002</c:v>
                </c:pt>
                <c:pt idx="2">
                  <c:v>4773.1140000000005</c:v>
                </c:pt>
                <c:pt idx="3">
                  <c:v>5094.3119999999999</c:v>
                </c:pt>
                <c:pt idx="4">
                  <c:v>5310.4079999999994</c:v>
                </c:pt>
              </c:numCache>
            </c:numRef>
          </c:val>
          <c:extLst>
            <c:ext xmlns:c16="http://schemas.microsoft.com/office/drawing/2014/chart" uri="{C3380CC4-5D6E-409C-BE32-E72D297353CC}">
              <c16:uniqueId val="{00000000-9B07-4087-95A6-3D138B53489F}"/>
            </c:ext>
          </c:extLst>
        </c:ser>
        <c:dLbls>
          <c:showLegendKey val="0"/>
          <c:showVal val="0"/>
          <c:showCatName val="0"/>
          <c:showSerName val="0"/>
          <c:showPercent val="0"/>
          <c:showBubbleSize val="0"/>
        </c:dLbls>
        <c:gapWidth val="140"/>
        <c:overlap val="-20"/>
        <c:axId val="730197903"/>
        <c:axId val="730175823"/>
      </c:barChart>
      <c:catAx>
        <c:axId val="7301979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0175823"/>
        <c:crosses val="autoZero"/>
        <c:auto val="1"/>
        <c:lblAlgn val="ctr"/>
        <c:lblOffset val="100"/>
        <c:noMultiLvlLbl val="0"/>
      </c:catAx>
      <c:valAx>
        <c:axId val="730175823"/>
        <c:scaling>
          <c:orientation val="minMax"/>
        </c:scaling>
        <c:delete val="1"/>
        <c:axPos val="b"/>
        <c:numFmt formatCode="General" sourceLinked="1"/>
        <c:majorTickMark val="none"/>
        <c:minorTickMark val="none"/>
        <c:tickLblPos val="nextTo"/>
        <c:crossAx val="73019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(1) (1) (Recovered).xlsx]combo chart!PivotTable1</c:name>
    <c:fmtId val="20"/>
  </c:pivotSource>
  <c:chart>
    <c:autoTitleDeleted val="0"/>
    <c:pivotFmts>
      <c:pivotFmt>
        <c:idx val="0"/>
        <c:spPr>
          <a:solidFill>
            <a:schemeClr val="bg2">
              <a:lumMod val="95000"/>
            </a:schemeClr>
          </a:solidFill>
          <a:ln w="107950">
            <a:solidFill>
              <a:schemeClr val="bg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95000"/>
            </a:schemeClr>
          </a:solidFill>
          <a:ln w="107950">
            <a:solidFill>
              <a:schemeClr val="bg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w="107950">
            <a:solidFill>
              <a:schemeClr val="bg2"/>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solidFill>
                <a:schemeClr val="accent1">
                  <a:lumMod val="75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6.4864000000000033</c:v>
                </c:pt>
                <c:pt idx="1">
                  <c:v>127.3562</c:v>
                </c:pt>
                <c:pt idx="2">
                  <c:v>123.34939999999992</c:v>
                </c:pt>
                <c:pt idx="3">
                  <c:v>613.26509999999996</c:v>
                </c:pt>
                <c:pt idx="4">
                  <c:v>130.98560000000009</c:v>
                </c:pt>
                <c:pt idx="5">
                  <c:v>120.18879999999997</c:v>
                </c:pt>
                <c:pt idx="6">
                  <c:v>741.16529999999977</c:v>
                </c:pt>
                <c:pt idx="7">
                  <c:v>187.61880000000002</c:v>
                </c:pt>
                <c:pt idx="8">
                  <c:v>132.7029</c:v>
                </c:pt>
                <c:pt idx="9">
                  <c:v>533.50969999999995</c:v>
                </c:pt>
                <c:pt idx="10">
                  <c:v>1645.3934000000002</c:v>
                </c:pt>
                <c:pt idx="11">
                  <c:v>895.15949999999987</c:v>
                </c:pt>
              </c:numCache>
            </c:numRef>
          </c:val>
          <c:extLst>
            <c:ext xmlns:c16="http://schemas.microsoft.com/office/drawing/2014/chart" uri="{C3380CC4-5D6E-409C-BE32-E72D297353CC}">
              <c16:uniqueId val="{00000000-FF92-4F74-8FD7-27968FEEB35B}"/>
            </c:ext>
          </c:extLst>
        </c:ser>
        <c:dLbls>
          <c:showLegendKey val="0"/>
          <c:showVal val="0"/>
          <c:showCatName val="0"/>
          <c:showSerName val="0"/>
          <c:showPercent val="0"/>
          <c:showBubbleSize val="0"/>
        </c:dLbls>
        <c:axId val="345849967"/>
        <c:axId val="351504303"/>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w="107950">
              <a:solidFill>
                <a:schemeClr val="bg2"/>
              </a:solidFill>
              <a:miter lim="800000"/>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64.864000000000004</c:v>
                </c:pt>
                <c:pt idx="1">
                  <c:v>599.15800000000002</c:v>
                </c:pt>
                <c:pt idx="2">
                  <c:v>1733.086</c:v>
                </c:pt>
                <c:pt idx="3">
                  <c:v>3714.2290000000003</c:v>
                </c:pt>
                <c:pt idx="4">
                  <c:v>2177.8780000000002</c:v>
                </c:pt>
                <c:pt idx="5">
                  <c:v>974.28</c:v>
                </c:pt>
                <c:pt idx="6">
                  <c:v>6511.2840000000006</c:v>
                </c:pt>
                <c:pt idx="7">
                  <c:v>715.97199999999998</c:v>
                </c:pt>
                <c:pt idx="8">
                  <c:v>1013.7380000000001</c:v>
                </c:pt>
                <c:pt idx="9">
                  <c:v>3772.1959999999999</c:v>
                </c:pt>
                <c:pt idx="10">
                  <c:v>6141.5464999999986</c:v>
                </c:pt>
                <c:pt idx="11">
                  <c:v>8789.9089999999997</c:v>
                </c:pt>
              </c:numCache>
            </c:numRef>
          </c:val>
          <c:extLst>
            <c:ext xmlns:c16="http://schemas.microsoft.com/office/drawing/2014/chart" uri="{C3380CC4-5D6E-409C-BE32-E72D297353CC}">
              <c16:uniqueId val="{00000001-FF92-4F74-8FD7-27968FEEB35B}"/>
            </c:ext>
          </c:extLst>
        </c:ser>
        <c:dLbls>
          <c:showLegendKey val="0"/>
          <c:showVal val="0"/>
          <c:showCatName val="0"/>
          <c:showSerName val="0"/>
          <c:showPercent val="0"/>
          <c:showBubbleSize val="0"/>
        </c:dLbls>
        <c:gapWidth val="219"/>
        <c:overlap val="-27"/>
        <c:axId val="1712854208"/>
        <c:axId val="1712856128"/>
      </c:barChart>
      <c:catAx>
        <c:axId val="34584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51504303"/>
        <c:crosses val="autoZero"/>
        <c:auto val="1"/>
        <c:lblAlgn val="ctr"/>
        <c:lblOffset val="100"/>
        <c:noMultiLvlLbl val="0"/>
      </c:catAx>
      <c:valAx>
        <c:axId val="351504303"/>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345849967"/>
        <c:crosses val="autoZero"/>
        <c:crossBetween val="between"/>
      </c:valAx>
      <c:valAx>
        <c:axId val="171285612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712854208"/>
        <c:crosses val="max"/>
        <c:crossBetween val="between"/>
      </c:valAx>
      <c:catAx>
        <c:axId val="1712854208"/>
        <c:scaling>
          <c:orientation val="minMax"/>
        </c:scaling>
        <c:delete val="1"/>
        <c:axPos val="b"/>
        <c:numFmt formatCode="General" sourceLinked="1"/>
        <c:majorTickMark val="out"/>
        <c:minorTickMark val="none"/>
        <c:tickLblPos val="nextTo"/>
        <c:crossAx val="1712856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sq" cmpd="sng" algn="ctr">
      <a:noFill/>
      <a:miter lim="800000"/>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8940E94-EA9D-4FA5-9324-9B8D298A5ED1}">
          <cx:tx>
            <cx:txData>
              <cx:f>_xlchart.v1.1</cx:f>
              <cx:v>Profit</cx:v>
            </cx:txData>
          </cx:tx>
          <cx:spPr>
            <a:solidFill>
              <a:schemeClr val="accent1"/>
            </a:soli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_xlchart.v5.15</cx:f>
        <cx:nf>_xlchart.v5.14</cx:nf>
      </cx:numDim>
    </cx:data>
  </cx:chartData>
  <cx:chart>
    <cx:plotArea>
      <cx:plotAreaRegion>
        <cx:series layoutId="regionMap" uniqueId="{E6957E5E-615A-480F-B077-991F51993E89}">
          <cx:tx>
            <cx:txData>
              <cx:f>_xlchart.v5.14</cx:f>
              <cx:v>SALES</cx:v>
            </cx:txData>
          </cx:tx>
          <cx:dataId val="0"/>
          <cx:layoutPr>
            <cx:geography cultureLanguage="en-US" cultureRegion="IN" attribution="Powered by Bing">
              <cx:geoCache provider="{E9337A44-BEBE-4D9F-B70C-5C5E7DAFC167}">
                <cx:binary>7Htrb9VI1u5fQXw+TrvuVaPpkabsfcnOhRBCmuaLFUKwyy5X2eW7f/1Zm0A3BIbu0enzSi29EQKy
7dpVXtdnPWv5n/fzP+7tw114NtfWdf+4n39+XvR984+ffurui4f6rjupzX3wnf/Qn9z7+if/4YO5
f/jpfbibjMt/wjGiP90Xd6F/mJ//65/wbfmDP/f3d73x7uXwEJbrh26wffeDa9+99OzufW1caro+
mPse/fz88mF6dvEwm3v//NmD602/3CzNw8/Pv7rv+bOfnn7bNzs/s3C4fngPawk9oRgRgSiPP/6Q
58+sd/mnyxGK+QmKJVGxRJ93vbyrYeWfO83Hs9y9fx8eug4e6OO/X6/96vRw6eL5s3s/uP4otxxE
+PPz1870D++fverv+ofu+TPT+eTxhsQfH+H1q4/P/NPXkv/XP598AFJ48skXynkqsj+69I1u/h3M
6t3dZxH9JYrBimAsEVUff8QTxSB0wjllirNHzT1Rz5840Pd189vCJ4r599u/pWKSO2s++ODMX6kb
cYIZ5Vwh9eg0IPuvnAapE44EBq9Cj8r7bBePrvPnzvR99Xy59omGkn//LTV0+TDevf8rtaNOCOOU
MhI/Cl8+1Q4/4YwRKaT8qD7Q3mM4/RzY/ug839fM5+d4opXL27+lVhJvfbh7/1emGnmilGQspvj7
XhOzE0aFJBxy0JcK+TNH+b5Kfl/5RCnJi7+lUk7f3xV/oUYoPSFSxQJ/DlPfeAoFT1FEyJh9rZI/
PMj39fFp2RNlnKZ/S2W87u+Kz1L5C/I9RC1MhOCYPXoHfhq1IN8LiTHm/POuj/Hqj87xfVU8rnqi
idc3f0tNvAgPuXefpfL/rgtKThSRXHLCHzOIeqILHJ8wJhEiT1LHHx/k+8r4vO6JOl5c/y3VceFd
f/dXYmEqTmJCGFKCPvrGN0UK4C3KEOaEfraCR9/4E0f5vkZ+W/hEJRd/Tw/55a4roFjt/1IvEScU
XIAJKR695GmF8tFLOJUxRd/DWX/uTN9Xz5drn2jol78nCt6FO/f+2Y3v7+xnE/5Pgez/Yxkb/w/u
/eMq/0uC46s7/1uCQ52wGIyUEvHd2KHUSYyOmFN9qrOfRJAn5MN/Ptb3DfXJ8q+e5H+I2fjP5vIb
MZTe9Xebj4zSF8THj69+fFxgup4s/REx9Si70/c/P8cCqIsvFHn8kq8g/3UB1M6z086CU3w2yS8W
Ptx1/c/PI4FOEI4xOuZpjgHJAjKaHj5fkorSWCGhuBQAX50PffHzc4pPYAWikN4RpzHArefPOj98
vARfR1mMFCMIPv78hFfeLgAvfhPHp9+fuaG+8sb1HbBoMThO83jf8ZiMSvghMQWronAuIgDNNfd3
1xCD4Xb0f9qQD6FWyu8j0TldLoV/pSrcm00uVb0xmL2Z6nG8sFFjdDk0b2zOotN4EpfYD7ZK6rWo
0qaj9Us11u7KDvEty+Lc6Ma25dbTSabrEJHTgIRN6BKJbbnMk5aduGzsWGk8o6tynsKdIvUFn+wF
iaZd1jdZ2gemkmGqmbbjIPUYzIchHsxlDXJMWtE4PTjf6jiSq54ZnrSJ1zOv4iuOOqJVmO78PM2a
VWGz0KXSoTcfOltWaU3yZSO8vBRk3k1GNEmTuw+qchcTGq+zmRWammFLcXUxLOsVLZezOIe7Qhnp
uTB3S9P71LfrPeurgx3RvRf8Tbt0W28zm4S6IL9kLd2bILme4k5tfJet2kXyEvXkTTXaOxGvaBvn
03UcqoujBPp6kCmt7IeycVHS5X25JXbxKamnSg+5KPQ4jTc5ma6lm3kiMc9Pg1X3U1apHSroPs+X
s2rA/nS11iTR1IFg4jihzBxwMeBkruYbXizXU0PfFKQ65LO9C21551d2KQoSuOa021B4oIkCS9Uv
V9SCrhbSb1vVtDqi1WGlQ6bnvqi1w3mpsQdB4SJkOmOh1wrHxcZUqk+GaPRnfWOWTR4dZVnUdwNa
Jh0va6X7yS/Jca+Gwg1Ru15NXXzV42k3FOsZknmdRGN81ggfJWNVfCAWbmPIXFTVfIZBOXvpFdel
gSf0dLldsz7Ttuc2NYpEadXBRqORZVooup4HVh78st4G2ma6YPNNHbN0XtyUuCL0aebNnRsntbF4
vpd+PRtxbpKyCOayasUbM8fvZEteqMmghE9ou+B+v7Ih7Nt5vFlbtjem6cFQyT6vQUdRLG1S9WOv
h2E9434pNtME+lQEkYMSYAnz2ve6xTXRTRffuhzdKzL1up6D031uD0iMN20YbuhsP9RxuSQx9306
1PMNyVChK9M3W4u92qw8KhKEjEk+yh05fqkUfeNbV24BgF42wF9s++M6eE5dzAJMkfA3RoRlz2cw
xwjNlw2OmrdlFqlElMWShigbXxIOZmfnPEuWlrJkUf24b8UyHlrPxtOu5vJ0HqPoRVUsdtOuTf3C
Rc2yjQs7Huqi7RIcWQJNgu7tMgZ+jmTV5GA13rQ0DVXRlKmqW5KKap3uMuFDpPMGW74raetuK5fd
1nPEh3SlnTK6xiaZi+ySuuptIMuYVLPdzAVfkpWYtOmXsGnpXKA0cM5LbeaQH6TvS81Fe2mj4sp5
6jdTRG99hPKkGxjbjAO7m90S7p3DA3hlWWwsb7UUS6mbVfFtbeohxYvPrlDPep07MP+1xPce+UZ3
bd3oYowTPmO0JcKD3hZwgWEFM2wzFKczpvIFjcWwmzEY3VKJNyLilwNup9NsDB+iKZxRXh2+SDrf
ieOQP55EcYWFkoBhMRdMoOP1L6K4KTkdyqnyezpGlSZD2yeZnC8Nay/WDHH9490g83yzm4KERhgF
yCz5Mad8sZui0+D4Itw+B1dPHaoO2JJCcwIB/cc7Aa/zdCeop6SAzWKsABh9vdMkxEzKrPF73Fd3
KoNoeAzHJZqWhHS686fwv3j74z2hZv52TwmZn0ikjv9+vWdOnCpkl7n90rNiw7rxxs/g2BGh+yli
Njk+r7XrWegguv14awL14bd7Q6ckFgIxJOhRHl9ItqnyaS0X6fZdHUha+lpeLRkvjuHirPRltY/V
fD9187itpnE8lGMHfqsc0aFY7guegbmuZ0M+QtYlbK9UHSXlEDZYTmcTh/AtOW6SioKt+vLC8bCt
2Xg91/ltzIo65TO9HKSNktl7tWPMN7/mjPGESggPP37S75gQgWoLM8RRzDB+olhsjao9pm5f4G5L
fXwVq/WqXkP7BxJl35MoReQIrSQFU3oiUTUhOcNFsFVl6Wk3z1cLMnQTWwjCjqsy7WR10eeofmnH
5Ur0cf2yyCGH0jX/0I4Ql49QpawAQCA8n+VRl2k1DTeR4pckjLtCQrhnjamTPC/4rp3x/CZneNnV
OW42s1nM2RCH7tpV8+0cIO0P2NBDb2S9mXjvz6gzHzLDuHaVBS3O0u/mqPyQ+fVW5sN27TtI3g3Z
FwvbF4UzSV6vmSbNfFaJyCZ4WK/E0hKNMXy3ktHbwKolEQgw1o8V9p0IQ4DzVgKarAIz+URhq4h8
SyPi9uuEPsKJGSIbazDX0UT2P94LEPY3XsBiyFNSCqEYPl7/wgsCXoywdHF7Vo3XtDOH2v9RwPzo
SV/jXiU4wpQe/1ZYPtnDFG3V2zh2e6/GZtuZGSc0W++Pkd6sZNn1ITtUmO5VhC+nTBUb4ewhmrNf
urJ8J/noNK7HoKUtyX4sIYkXCqJTs9QXCOUfVj6RjchMtbeEr7pkZNJDvHbn1vDNKJvXsoePeSfz
U7qYJbEMcAtwGH3SqrbZ4oALTVSLd8Pc9DrG5gNzYIKtqS7GuTpULF8SyUsAqGgC9IuaxLnCJGPc
X3uHiw0l69kf6OQ7Hgu6UMCSQByGphX+WikON/3sl9rtkYVCYSxqk0BvHhB8VMEzFyABA3ArtYu8
rBlvkqwLsV5R/aIvwZazym0i7obtlK2T7jny6VDEb6ayIamMxaqrkV9mg+DJkLHLQuEyZQEiUeMn
n4pyuY3xdL92sTbCvJoJoEPVwgOHaN5VRXy7ABDTTVY0O2KnnWqm65zxQZcB7JM2EPg6Pk5aRbRM
68yqHWbrrWrCCD3+36YUrh7N58ty6jtOAjnj+INgEAGjJzKa8lbYfhrdfpIuBYgzazHBcWg86KzJ
/0AjCAGJ+9RPJGRhCGsIYfmNT7aULATTwe0D7twG8c6nMisPGWQqhUA/qweTXBcokEYMYaosAQHm
9oJXAAAHn3HtnWoSU4/tRvG11sZ2vXaLfNdV6Dwa5Qur6i4pFKD92XmSkqa7r8v1erbLWS2OyRjM
LCfVXTYdUeqEk3KNL9rBpeXscQJwdTP2pdz2oNKP5eVKZ5IaBjeqUB141MOKZhq3TTb02q59cTrL
+epjEZS52adTX/mDG6Yb00MhKat8SNYWSj22Tjehz2O9UKUVGW9wha7ayBwIAbSGxJAaVy3p8T9R
DZ9k49Egm2HcIhq6zdGNupldejHd8PxYQLAqAn9qosS2gJbirLyY20qmooG7Q8TetCUDF+uz9lyx
+T70fToNIODSmgtDoGZRM0BxaumbshivJ0J5Qjzbj64+RGN5WOu21SEHB+57e4CieFdnkFlMPoJh
gnfwqb+wiL0tuskdKsQux25MCQ5LciyM5jWY3dQGfyYB2duevsHB/FE+5t9xb8A6jKmYATlN4id5
0i6kbDFl9b4Ty73rxusuhrw3QpmVMXDrI/76WGr7XqFtrwDpffR5V/TbZeom3ZawrK1JWvWu3KhK
pXIMRKS2z9sEpkfcRs3Dsreoi6BAq+pW59RsWmfz+zay6qIJqkjXHPJivxbq3IEzJqsglziCGFP2
y+1IAG7FgTQJj82QzHlfaSsBWedQGEI+LIgHheQAs0U53PQjRNCA++sgoSRVg70Yh+GassHsvOXz
xoSKpO20ntXFdFNmtUxrFK2a+eWed2uzDU1/LaA62FeGX46QRKDIHG4In6+OaL4Xn/PrJ07rU+x4
pGbufbMEkxefJq1++/VfN76GPx+nf37/8Dio9ftvF58nvH541+7BH9sK3dObjqf57bvgMJ9Od2S1
vvrlG4rtM8X0hER7HBj7Dxf/JMNG+DG//xZlv2HYLo902LP0rgLG+SuG7XHhJ4ZN8RN2HDACPHnk
UDECVP+JYUMxPYkpB3YLYAsgmCP59pljA041jrmCyzGOAXWD1X/m2Bi01hAQYrBMEoiy6L/h2aj4
uqoAbu1I7HKCBUYARBF5khqokk3HZ4HP15jRfN2ZLl/6LPU41vXSXUQ9VZumhvShR8lKKEghtv4a
QWmMEmzQvhub6DyDs2+WNqq3+dL6RPi1u/A5YOhAhoNsJ5FSq/gZzKRFr1rXNQnMz0VnADaRbmjN
XwHwmF+X4BDAnfky2qGm9bruyjbhXbdo+D60xW1rnFZjRnZlq7IEzj0DdZKDIxQXnNThgBWFGrjN
Xk5r+2KGnCNAjprWDdq3XUOgxpBVIiw/IJql2QCRoMjb9wNDUzqUTZcAbCqTQNxykYU830w9FM1j
fF9E3OjWdtEmK0vgWuJ13THf5trleBc55n5Ry1huuqYy6Wrpxs7hRagWuonyqr8DVydbK2qZNKwJ
e1Jz2L9GnQZJ0bR3Uu2XbjDXIi88uDpa902FVQJsVKanphn3wLm9CIuKk7ar1k3dGqQHDEwTjRuy
KWJG0txETE/1MOvR2+5QGXFRIJVpROprFdfTps/ETtXDvqGQGjOLnV6UDwkleZziLN5FpkQJK5Zb
1o9LMvbHh2gqIJAGkgFuGvIksIhvrBze1Z1KyTzXh8Yhc9ZAvE8Injd+FdvI2GbL1talQ8UjbZgQ
umV8rzJ16BcfJ7LCjTZrFt0uxHhN4oFtOt9IoAXmeYtprnQ01ssp9kV5I8pmPe2QHFMhpnbbzYht
cRctaTfHNHUKKhMm8908cKpbwulGofJtMzf0rI3k6eKyOsGMtOnQhUkTm+8KMggNGLZNrY02Vdne
+I7fynk9L/EkdD5yuo2ciTcoXoudaOq7lZVvy7anu9JnIZnKyW1iVUaHFqsHukZl2o+KpWATN7ab
NZ/AJGTIXypf+u2QQ7WDc+Bdq7xPRonWhHY21kDdnLa4RG8XuqKkCt3ZHFXv1oXOwB/JZlOactkz
B5l7XZ3UkQVbMK5sU5E3dF8A1bmhxTInsYXPKhTeRF1fp5WYs5RDckw6v7Q7JEGDHpj1LS/rsM1I
+RrwZn7h4qLeEvkuV118mHPRJqzh0Y2lCNDUwAuaCmvMdT1WMnEdj3UJbNquMSrcxG6WAFtUdb0K
SdOuWy9g6tZuZVlNG5wVfLtWQ50yHIuNm1GuexzFV4aHdROvVb1BnSySgVU4LXpSai9KfopwyBKT
y3GPcX7asxGfdVEMyAgXzeuBEZCizEiKaSkSnqspZRNk55hBOu1YGb9eMhrrPkIcPLddt33RCEio
K9JhrdyrKiLLFUCr+ID6bmJacQ64fIqqYsMbOaVzXwOmt67akKWrtnDU4VxEwFgoHkGWN3bnK34J
/PI7M/IiKZ20p2Mrcj3IMUrFCvJs1o7tRWGB4SPxhzkrZDpPnh2accW65P2rWJrTwY38IFdhNA3s
mmdlu5li4jeFmoG/myxPKZ17jVt1P/T22izzVYYGaFg4qK9Kg3aLiR5qui5bG4Db6cW5meD+Trjd
xJdFO+rcVuRRSOrQNemSjZ0uBJEaUXPX+nzSuVxfdR7PezFWubZQn+tJDn0CBfWywcbjNLgWTCrn
4WLBYjvU+E61pNHSlCQZ6469ynCRJ9Dg2AxLpKFlVO5m2j6MnZ20WJfskoWS7GKL0CGTttqWFo+b
amk6vfRVk06qlvuCxC+8xW85787LnJanHZtv5dQJLQzvE8B5/HSIjbtRavzFZmFKm0Y88GKakjEz
fTLl9gaj4UzQPlw2Eh+MDzXgIm8vLKAgF4crW2QuzUghk6xtP4QwxEC+A6fE1sHvKB1MmrGl3LRT
b88XO4UdnYPUjGRqb0unO1K8VYtUN9CW2Xvr0NnKy2E74qXd9tKO6SxhR7euN+1IzVVX8fMSQRKa
o2zW1aTAn1FutwHYXB3X7FVT1UXK+9acLW13moe20eNIgFjuB6xtAemlqFv+q63mN1M2DHuxiPd+
wKMGnqcAPqYHiO3maJu7jCWiHtWL3o5X0PIpdAtNMzj4dNG0XZb0DMizOrv25QqsMjfbuTXQbeDU
nqIi+mVQTanbaH5PTIMhFg7DqRzXALHGQAsqy/ge4q85FCPg/zyCKDfJiCVDkDWwCJjsgHZg21xM
ZIttQ5KZNmiXi/KXaTTsdI3kzdJ3Z13VBt1E+QcSNeJgnc22kbArFLkcbZkXcoNoHR9kE2Poj0Am
XyGqbgMPUEzJZSXuneWd619T02ddBTYbtcrt5ykytEnmvpV+uu2zEdoZSdnyrrS6Beur5Qto8qip
0aLA1dHJfFmzjuxb7M2IEtFwnL0mw+QIr/SyBCA2gDn1EL2BtFibyVTQNMrYNaG14OFXP85udYdA
xk6opPTAAzHtoJqKCqtdE9YQHivz/4XX3529+L2BDQMtwIj+Z3T9b3v37q7+Clg/LvmEqyU9kQrw
KuUIPfahf8PVUp5QIObhlQxoOiD4G8DzJ1xNGOBq6EMoCewE50LBxM0nXE3iE4yh3QzIgQPPTdR/
h6ufMCDwLRJoyWNz/YjRn7K7EBcw7QiNgKYDbkdDVl/3g6LdzRcy+Q6v87Q4Pm4jYLwUOvRQGUO1
+jX3taIuLOM6Rvtupeim8vWSkiGWL+ppjOr/kmiFvRQwfYRiAgwlDId/vRfoouzUSLL9grx6EXMg
qTiDBiJd4/mq4bX5w6YD+vbxBFEcwUQBlfCKTXzkmb7gW+eqYy0SIdsb6GXlOmt9f+7DkHvto9qz
RKpJ3cYwhYi3MTQXSMqsLZcd9xN2u5YBK8NGiGp6mJ3ZNaUJe+XnyAD8DfE7N5tw3qpO7dosV7vp
yGbUfMGJy2Z3WMKRea+AkrNR6F+jnruDGkOzjbLaXGZLby5pXjKXktwVu6WN61OTd8um7bv6JY7o
+qBKs94WFQ23oskv4mExm0lYlwyNjfcrJtUFpZjLpCjJ8BJ3Q/1hJat/sZKpfI1jU0JKy+yWtYVL
EFBhyeDdtI995tMWuKadHGOvQ7tMG1TMDbAApDsTqPeXAdCN7m1F7mKbR3sLwDRdQzTt28UCfKGz
yqBTH2F/38m6Pgd+bQbMuhaDjttJ5jpIuo07HH41VQTUcToXQQDbIpYpn7pfgRVnS3deuKbcCieU
Syag9aIkLnzc6JjU7t0QRPNrOeTylxImNq5VHqsiOQ4cvC9lB6kIqSAc9FAXX+moNPM2jDLONbxD
VbyrCisZIF5qX8QWykJoyef+XAzTcLYMbrqFVAGQOjMhxdDaO9ByzTuYiijZC0PQdTGbOMnmcrku
WsU3HYrDr7Xw49bPcb+VI4dCafa8fh/qutgVrrhfQtmkOZHsLFdyaDRaod+06UA4hcvsRWvr9RdK
cPSSOLOex2smobs3o+qUuzGGtr4ps1hHPnpFOSRDAKR0P06uA0xpqvO4zIf3ecf7dxVaSrtZ85UD
29wbdQARdGmR8fu2t8mEpnDpbDzqWdj3MQEOh1f0LIt6wBVV/lp1kQEjbewuamSh16iek26eXAKN
qjhRmeFaNP1ZGQVKYBACKHgey/IOeNkMbhZvSTaQtPB82UC/vb3OJovPedFdsXmakIYcR8G0wXtg
WmW8IBXFmxKND3Mtoi0LUX9RYbe+O5LsCWiWvWvmqnphlMPAJPf9dcv6CChIed22ymwGtr6JhgD8
2FrgDV7WDhjWdd1Mik+vnFNDkiM1bpeavnRT/Ysgmcd7U8lppDBpMEK30HFTYWBGh8GnfKhmSPWL
bHCp164c0yqvK7bheFiqZLEtX8/lZJf51Ko4X+oEKvo41lkU5ett1U10zPWMh27KQRAeqsFl7Mob
GkqZ91ajcpbjdCOWvoDysRN5ypYiVEmUVYZp1sZcq146ANrjysWbOaK53Iqlwuy0BuQK6NJGi9x2
ZQdTBDqve77Nq2nNr0fog8gtacyYX3KYmyi0r4ObrnIe5RJmLHjbFWcqgya10V02sV9xUwyh1LHL
IpjNCLPCt+UATd1tOysm3ou5AEUVfdFHB4DVMBn1qqozV0Opp7rq14g11SsYczK7EDsIw74WwPHG
vb0V2QKFQUZwtuhp4OTA5tHHelrHadAsKqCZ2hNymDAQyGiGIRZcR7HQcwW9n7ReFbrBhQeWvWuP
H4uMZ6+WZZjuOXaZ1A65ZksrQk69nWHfgbolrQZoZ0Jb2B3MDBMsMEG0uqRuswycXU7+DKBr1yZi
FGj7sTFgg3Eb1gAZ6rpYzjpaChi1yTL1dg7wv7aP3Cvor2SlZi4amnQcp/rlTGjzQGHq4BwOYvIt
NMT8WbOoek0HDuh5E5bJn8rYqheWGX5ngTeBxhUMRW2zTtQvo6kSVVLJGs4W8QausaivP2AZ7C2J
+/nKViVfU7nW/lVeFwYGLABGIAgeFQyBFJlNP+bx/0WBjyjw/svXUb/iSukPKdYns5+/o0doj8LX
PM4wcn6iBCEcxqhhihHBROJnJAgvEJ7ATDu8easIg9cNvwCCMPgIQyKCADSQx1HFzygQwStWBJr/
0CiDlw8VvIH437CrT8YmjjsCAgQEA/QqhxcinuIzi8rg0FSxB4myflAb3NAGuuNxMwI2YGxoqjsa
BdZtHczpLcAHYpjym5PIZ/G73AUKQ1pQuFfioAq2DGmlItfuoZy23YVldRMt2lcza96xqofOVhpx
Dm3fJBeCogcBAXu4tjBjZe+kZE12T2rS8sucmxbY0BqZDo5CGxbqFwWK+8mluWWharSfGAADBP17
OHJe12g5g9EwV36IutHDmh9jWIDcXzQLKZDcClMAlxQYmOPwDmj2S5AnoCE4FLyQD9nkgena9zX0
q/aWjl0Q+xVmDs2UrKaBl1RtnBmcbX+8/cfe5+8Nd9hfCCKgHUngHW2Y+VBPCPC1JLLjMTfvS1SR
yiS9JwyGhpTCEUyKhnnKYSIvFH1OYZKORmvjriZocML8A6LHdvqh54WDktX7lgR0qZhs4dqPD/l1
/5YKeHmDwMCtIhxeZj6a5dcygulOIMUCid7zKIwxTvP/S9mZ7eaNLMv6iQgUZ/KW/AfNliVL29ZN
wbK9OA9VZHF6+v3R8jqnLQNu7EajhZZ/iawpKzMyIryFwHenOvJGVyStHoPgpfKFHC///tx3a7M/
14u90HF8WE7RHyTc3qwdhEc3+s7dWg9BMom+Hj7nnnTaLJnLwhQfWokXACyDvHPoaf/98e96Ezwe
phG5P8i9T3XzB+PJnwpLLLn7HSghVG7qzyLwv3KQrPGy2+Bi3BWW3dnkLGo1j9UggG4TdBw1k/J/
fRM6NIEXkDNBRqYx/vsC5CExv1yF/u4FM0futNrBZlekR7MZvGMRSS940YYpUHT00ai9dAKeYXyc
CtLi+V9W5feyiN3gO1xt6KdoLLE071s2Y1BAwYST+E3GW+vrc6f6Rq5HKpMhXs9rpBe2yN/Hb+/V
3T9OCc+kGcUp4aCieHTf02yyeCv9uB+t17zQYWNdwLfdD0SzdDluA2Yuvc2jYz+sYPykLy4T4Rci
N49NH8AXbS1bt49xk5MHHZTfaQeYuWiH17+/5l7v/vMtqU+hgAiUTCExHNj/92Uys4y0UNvyumjY
ryIRphKsj1hm14ckDa5jPfZOpfZDA+N3/1KQTv3L+vwxWbYdhF7g0sCjG+YR2n5/jUg5w7gOQffa
1r5FDC+JXrBLplWMq3/tSvK1rwNZXPW1oYQkouq+0TYUYqu0aGCrnGi7R/4156coPOrp2luqvmv+
Jazszcd388UkhVAzabHTXw/e4QeLO7d93G7u6yCdwGqO5Tj0tblX21j0VHaKnh4EQ7BH/ozOQtOt
kB221XqkNSUvh1jXJbjwtgl4F7mCh5C0tDklXGtfWPVD0MTZRiPGjRdComOVq91eiS2u+a1VIWfY
B39f/3fMEyJVYEcxWgaBrArhrb8H0n8gBuzMVk3t1L+EfueXftqLyGcrSmniWKc2bDFCu1zfomdt
PP7M/AwnvS2pP5NlHt1Anczs/vsZ8t5HcdR1JCM+KIqDOPKPbVGBZzQy7/qXXnOK1NEdqsi7dezc
Xa/dwaxMRyynentu8mVdw8TkelY55ClnDh4yRefsQjeUvM/aMkNwFxXBniAs3tQAU1TG35enG9yd
A7FOIQTKXpfV9rzVQUXjT9T1fmkVzD4L1EEm5ZsuhABYUM2ysHauX9L6TYZNZGN06MFRh1MQmn3t
qiUrSDDUz8fHUWZBC4u6BWpv0pE88OaF1e65wdj7TfV1GYIWuhiAiT09em63jTdaV1Indd1oh/w+
k81ykXlcrl/aqJXe8yQmm00WRhl5xqTajhTl73vjfdRk9sOdvrrjcgEClXdbw5UrvPa4r1/gfg16
rwtFSIdipl1XX8JMngkUf3/i+2jkhMQiBx4yWSl39/snwjMb8rlx5y/uZvbNOBtvD3/OEFZc3sFE
d/RFlu7GJpwdMw7ZLQTqkH3699fY09nfTjn9/QAKTeDQfoPl7b4b+eZORsELbZ4br21GNxk741s/
OpUrolFeDa191HDei/sJeJyI0+d+l6GzGZ2pg4AezvVEPy9T17WMAkhuuo7WZJjtYHoYI0sUqfK3
pbtmE4k8KYUnqZc8CXDLYadDPT10U052cSnLatxP/gS4+AGddtiviVtpd5nOfx/x+7gWuVxQpBuM
ehemURP8HgaqQObtrIbwaTKtIIn1NdzNa2fa9n0LpOzRS7XnhW27VLHLl2z8mdlSC+5b2oWz7shH
uQT7lnZUsTX6guaJu4dIRTVqn1Q99UNx3vy14tRJOpNsWHulonzWoa04Rn8fkvM7p86DQhVFXJtE
NVbQpjf3+5CU2zZbV7YODM3c5WyNfba/wGi5Zj+6P88xZPWVd5M5LakxJVbuIUX3iovGym3SeHvx
9291qhqqr3VchsiB5nqfB4DEDqKjWvhUkbv7ENesCYZTZYXaPfWRntwhXbkvGO6/DO1dlsnQoCVC
jeGowDEh3/t9aONSIcIy3frkZtMeqUat2FpbvRXdt1FEwE/0ERE2PYdOu9+PjdXZLMgSNDWKqa0J
7DE7obIx8xNZqmY65rB02X3utBFN2sKK2WLeXPd7dDOEzYvC6WfC2khGwgPpOYF4ptRYNlPRZB5T
MY5hbo2pX5uSI7ETP/m/t/nZQ2FF6+L/dTfu33KUfzI0353RiHSB7GonMFN2ij9SXXvevGANlPWJ
FldHdHhLb508WqYqpbLMs/bfwsK762h/JAxN+EVcS5Ca3xdeggacF/RL+GkwNjtkXMeRDcXdz/x4
Ze91/lHOVrcMSVC7KxNeT7IlZSHoMUugVPV4H0IVluVJjl5EMOBATg8aox9ugMbi4I8LPIK7X8sG
Ba5lKpc6ajkrnKJ9ObJq2RcCHNjmS7yW8fQguqbjTfyq4m6qgnGvU/8+217s/h4TGfx+CRAkUDLa
f1ZUpIODlYll/ZTna1DLBMYwDD45AzTdBc7maaD8XAewU2LHiUs4e1oV6krUxl38pCfbsa511lje
rWxot6dq7pbsmyjA9mnmegGcDKiC372y3vRDA+aMGdpm1/MHb7LFArRUwmHpU0X+OEA+nv1outMq
l0uXBI1o7BtXaDs+tK2mr1wuo0HMg9xDbWWSt5P2ljRbqonDQCd3Xmua0H7plaeYFrn3GNTj6mWp
WGyA83Mfz7ktyd9kNl6OeUhmloZbPW8bZS1bsb8E75OGhmpfBqcpDjMaKY21bJ/moHOKZ+PVmTy4
3ujY6Up92q0J5FSIQHHhzFWa+XV2ETrueFCdgLgo41aIsz3buXNClhDl4tjTmfKeVn/KKusp7sSy
fFrGxR1vYa+01gM3Rmi++4il9NMWTlnbJX3X2fnwMV62ujrT/i+X09Z5UdMlcdW5Tp6GehtU9Go3
ZdR+z52ezu2BrbKqH7EZ51mkVT0Pdnkxylb5EZQk4aPmko0FqQPJq1VVZ7i3zlDnP/KodSGPpovt
Rtq73dxuYktvNnSKHN2ZGANxbFsPOsKlAWzP65vWXyqVHcspG+fpZvZlVhQn6TWz8R9k67jqMii9
fIeAF8op2PfTJrjW6yEq5jjJLC9QIyiiRlJzOWeDlcOjLRpum7SKZ48AO/WF8T93lgn84ZLNMVsy
nV3SFvvO9GRdMeouF/3Ih9pBiRR8GN++aRVFzZ+JmKpew7IePPW6GRU7KHIC3WfOhb1YVhima+lX
JoReUNpNnfiIs7gXhW8VDCdzAfTdr4tcA0EP3M9jP/uwzv3ch/eI8sq5PoWVazn9ZWXWOJo+BKXr
F3Gi4njHJEKNOql6DjMpre3a8+qBmbKgBdqw8Ru2uH9tuVKH9Y1dQGar78tyLiN5nFHbDtmxK2Cw
65SQtb/SOlm1cI4iy9dCHURflTo6tKOw/Pazkzktz2vKOo6f6DYplWpKb2bWiUzBDZLaQb7/Et6f
lCWhPbHn9F4+MPq0z204Aacyn/cZc+sRAkfSDSDsj20T7iHfm8YsglE0jx0bYGvJN85jrBs+178N
NR/9jelTZcg/3CWD5Gl1blNkwo7bl8fuvdzx/8eul32eWy8uwZIsY2mWwmqrKPd+KEVBo066KMi0
0jmyV3hZRZT7xmIFPaPM81i2pmiZLyvfunNu6PUut1EZ7q9csNL99hiws3iCyx+pV2kt+wYLtLWv
vL9afA/G/D4102TzUa5YWJm8w9QOPDb9NR6tXVe9ArjlfM9f+i54rHxPxm7qzTEAUNKHuc1c/No9
chtifmVYWvvg5Lj+nAzDrtHprxw39jd//z938KtbVxTaevw11dbbx/87yW+fAylA3Bw6fcML2K2V
T6/QnPtCn4vWXRm0cjY8KJPMcbNCPFKAZ12c+G8L1W3TyFaj8jY6u2zteJV+Ylf5tAYfYD92zNLk
NDUfcXowNk332JVTnFRi3ZPerPEdvkmLVKjX+G0GOwTkjFC9jSl3Cmo0lB8tmtuL1UR7dS7elvZt
ewSyqpmfAJk2X/yw3ge/BGvOPs1svT8m9/KAb66dEmH+tEFvMeMVI3X36X3bSJtZDW/JIPffYhd6
4OcgF7vsrmGE2vnfCbW2eeN/utrtvPBoCb+tysvN8cOlP2c7iCSOc2E6znRcZjvyMcysbzGFjnq1
g6xl+ww+GSuD1xPJ7ocBLHv/hc60f6F5FvGlbsV+HJrN39+/pb+Sz0+mzuqsOLWw96zHXLl25l6g
caYBfe2+7ZWiHOIxPP+a8rhEdSvQnbmoTxJugI6Hl31Rcc9PttoC8UTmVkL37JU1IicTQyZ5uF/m
WBMexroH26wBDIBsWKbcXIZdth9nw/3K96rVBAg6KpLFZb1y46FeuosR/V7TpHXs1c2UyCEDNrRj
2/D5fFQDX0ga/fquUYb/rs0MbueL2QYqUmD59d1UjRJQYNYlT7fzrJueA9gBVAFy3fa9P8eE8vK0
uMohwkQ6r010rBuu2Oa4WK2Mh0s/5qpavohgKYk3Wd11VXXxC04uxzrX5cnkNfXut9UbPNe96Muc
6Ti7P8+M6qKaCaNJiDbmGWpbN49Pyp3zObgY34a+xNnAFCG92ypGhFJzoEG6CZsoN2pvnz576fdd
A161b/E3/DQaqpkZsI2zj3cscFSwEs0G5/OqAH2Ewltv4MoxhgNtjJCzWIPm1u1tzSeC1d5r2Mk3
A/vqDWTZbL/W8mRapaVzmUm18Tu2N+hNUpaDGirfq4AopV1R+jYNtVObjjXAhH/dVMF+nkYPThZq
wioaCZVuICFi3A0rkaY8Uevtk2do9TO/jkHD3d6XdZvx43qtGeWXmfRMWlczIi/E8rEL05B+qOG6
uw0r6QbjRw8Ya5XHRZZ0Gk/B3Pv1cAC6wOsiCQGBghcvw90CawHuahZ/g8vBqIK22a+Nxpf7dtOO
ttl8bzNZjh1ItFuIwp2u5s1vZPix2mjfPmqSaVCFrYeN8EK8ZX9ZM2LuFVm52McgsVUg+FNe7ihV
XZCvklmjQJ37lyBec2W/IrkP6rsgUP0q8X7ohtH6D7r/cpFHbjS39pOhBv9GJlRDlXkGkZyr8ZPI
VJllKXxHN18e5pDcRn2Pp2JSzpcBEoMWZ12ZqYlTy9mG6hliMS3UxHA7LBT7tt2RU4ahHxvbsMub
MnbSiW9a4YR0jM7Ucvg1kre1VH0JQJz6vrvuw/oZbup62uNfvGZ7NCH73w9vMTT7J9qf6L0snf17
vi0sPrFm6/5B6YJONOjh2723UdSy5yhnZIvybhtXG440B3U/lXGz/8mvLUtOSSSiWb7/0RsEv4dT
C+76sqL3QSWrRXRv8jCbO+wvWgB7b91k7FzOqt1PeWZtOxw40Cfii0daNl6qTbC/PUH/4Q7ccn9z
qAH86K8HwT3kSkPgxWK/VWxtUW4hwqC2N97H6i1gVW9Ao4rsHYy2arWDkAPcR887NFmjOjwgVGCs
R1P4PWMeZ7p401XhZHsal8NStR7Dqd5fy/w8cFZXcY8ggDL7Ie+dvc14aOdl35Oh3JyqSPx8aJvm
mJc1p/H0NiHgwHvQqyBM8Xu9wbbK69xxa8iZfy+v3hX0YDnEB3awQ3AL7D9g5XykhwBe7TzmXRfw
1mGWLZwGuNH1nbK8/QThsbKfrqlQ+7v//fE7vP6PLsD++GDv1YjYR3bDwf0dT9Bm6XAaCYGq3kJj
CQbMW1AHcJL+/qh3ADqnSSD+51lAVvz3p3rtH3jzHFUqkqSS/90jokKinqpeet4H2If77o6DfF9U
U5SscOdpjyX7FRz//i6/Qwi+wGCaf7FlDWiHs8+d34ctJ9cBvi2zRyQ/hLHCt/d8fBii0D1uHanz
v83znw904hjgAAmTA7gYv8MVq1wLu26EfFBLy0WRVdz4l/BjCHO/TvbfB2jvsN3/X9h9hGC3AhsJ
J3JQT70HMpe69LJ2rIOHXxFjzrcdtF8Dd/X90+IN0XQqe7npj2Z2VyS1pt3jOXp469GCIsl99C9v
9PtO540opaKYywsJMtrj920xdDnWHK6uekDxtx+qmbyOM76YShLXi2gqWILcMysnE0uV/UZUVr6/
CAJjZbZ0UlT2J79BlimShdACeQuRCh/nfEj7rkBJ66p0futn9W9h9u+DeL+MLJwnXJRCPpCsHb3v
snLvqtFZrOkuHxBNcOP9TIT6wW/Nx9WKjHfzf3+eL1jI/R/Itu/A2XAhG3EiYe5+XXtLliu4Tx2R
FUbjUGT/J2gN8RwEYYyKORi4THl/hAN3liDRU1HevV1LJMn7aoRVzbloB7VfGH8f4O/xB3w2pv3k
cQLho3ggmu/wzHndlkJvfnWBUFNXO3e/Cd2XAJuZfz2Cfz6KpYtoe0UelT603N/PfCOdBn1WkF28
pSKTDzrCPnIQvP5bC/wXFeMf5w+skEfFEGR+NubRy/3+NCHoy4RFPpz1hqvScHSgkzGVRniO6f4z
bC099LQbMrDVOGnkRrWYjH422s01tzUMqiztqh7k58bxwB7EfSP9LOsuVnIDv7uTS1HZy5pKh5bT
l0GphjJIl7hxqGNTm80ZU9GJYGgOkfaB2m7cxe7c4D5+6+dVAcWI+wFenK2W2yrLpxjKjJmCwgYT
KaFqXFBohEVzqK2yZyl+JSihxY9hYvSWVpChR1wWwc8w9lZqVLMgdM954xC6KQ33NGCeHIuEtnMi
6gQce/gAKVZgwjt3qPdkznrLbXqao5x20SMBK5IKtZaN59aAN0pxCPqwLk3yX8hDcW2iJH5LZH5m
UHTWZuZ3U9F+iYdqAlmitqgC59hHHY9soEeSKQi6FUWW1kszUE+B59dl/eSS9sbuXbCO6CIvy0BY
OxgwTBqcdX2rw+J5HdDI5Ui3gF1BYEK6DEmZj1EnU8sgHhJNomC3+859jN9WOB8zBTVcffLXeNq6
T/Qb9o4WOaBwgrsOoVUXfCp60OYM3Z4HneCUa2XbZdrYJJ3/WSk9h+jKD5bZebH9ZR2jO2Az2X9s
47isIJ62SMCohAkcy5giwKWXfmy7lbU9zIuz6RVjNZCJKSU1s/0oRasj55sqHsZhS2hHzwXVdBxp
+qJFLoazJzA+eA1EU635QXok3FCPw7bRn1uQF8skiAv2ltuvWKToh2fBTdQQt8tTm9cwTcmif+ZZ
AN97nrjCdeXL29aof2aDbVhXlGwayjcc4kmLoEGFNmRdyGs4FXTWubKmGGsA3UWPfRtbNXZOfuYj
9cnmR38tULKvxSzPhTe5F4Vwt8tGL9MFSEb3EOoAr5XYz+/CAmsQMONJf5Js6gsv87sh4fTlr6Xu
68+ZKLrDEtuSWrR2xzPFLpCS0/rX6G5euorj2M59cBPMRX8IvRzLNCUsfSrDxTuWXWE+bGU9iiNZ
+XiMVuHW7Nig+Zb35tGxvf5ae1Z23UzDiIgGCBruS3YxdQYlbTxHH8M+V/T1++I7LmgoR/M+wwih
bQ++jBUaOKc5rbKlC9z2vsevjtY29co2PM38ysuIeuxVL505w3uQ31Vc1edqsdEQrXHpn/JSdI+9
Bzaf1EA0Q2K5XfY0L1v0tUaFSylvmk9z5BRH4YziCmPDHDWQZbk3HjDdSY9D+2MoQ/kR8LCArzS6
8XebVg/1jN3bD5NT5sWpX1sLrWIzPgyTB+BAKDgM62KuXIQWVeI3M9qyMEbp97mYnHi9hIFgvg1I
FO1jZ/qRMqdo8jXBEyD6EY1+2BwsaemrJoaOcPDssfy4TG5FndR01/4w2go7rLz7Ksqhv1kw770e
AnvfodLfe6jZNF8tpLO3IqymS9Bv66qo3NzBmaSov9vz7KKj2iIc2EZ4hV/mXs0/lGUtuzJ7+zoM
ZefAKECPFW/bwM7N677GYQ0JxaHf5mq5CkyGalXYfXG32iGBmJIqnWZ3p9bDnu2v9KL0yemNc+3X
zZKA9D778/pNGIn7mc3xmQYzHoAWRZFkSzOFUKg79+iFY3vX557+svZ4QpWC9jZEfYNZXoUGu8j8
PrGM632lM40S2KnbM6aIuAWJZvy42G31cciRDmJaN2ZPKl/VZ730jZOoxSyptDUqgpL3o+Magblx
8JYcge0SzfexM+RYYW1T+bVsevzkMtE8I+dUSd9PNkIHL7rsHR2hbxPyCiGa93WIguWmBO+faDt4
hofKMZHGUlSkJrsJIguadm1X8VdtkdQcIvIz2MjloO6DOUDt6KggSONiCy9Gu8vv4enA7Zhz/eR0
bX+ezGKfy34KvmpXPs3UyU+barborHpvTUrVZD9WJuScj6ExR9LA9XHUsS8T7Sk6tuiHE5FP02UQ
V/1ZkYfaSYZn31PcjvGriwfTp1LL7hUZ0PbDsMEPU9g5tx7EgrPgpjioRY2P5JdW4s/tdGPpoXrZ
RNfiSGNLmFnAyXf5inABpikRCc1pBB7kV8EFdjsy7Ye2PFeYCz7B7XJ5/8m5skXrnsrAHb6Ay6n7
GNPCC3ut48emQaOaIdxHaUDIpQxGLNN6YrzSxpvv20HqTzqKvG9uNREcHLVOd97acHjAtD7Y7miu
Fx3Ol0hcXUQ+JmrPMmi8A+UxDEtgjxjBoZY3Uub64+ZE+VMEdPJFbdH4iQs/u+CwhbebbY1wmBBC
1rH00cvWtpuOTVxD6F5R+Aq4aKcts7r7Cgj+Plu6XqUwQ8RJz6X60o/GQ2zkb/g0xp65hqiEIBHB
EUaXW9wQs5vl6IZVdGHT80unfvM+RFPmgsxr67slYZGLm9X3tiJO12Yh1z2EBkg7uql8dwrHo+h0
hZ9CHffyZrb67B6UpUZqvLbP9ai/8jMZQG9hPw8NGUxpwvJuiUvol35vF1dx1zsvxpJmTut8FrdQ
fcxT4UyTOudoYrw0zu3w2pOdjk7I/9sY/8OoP9DH9fDbod99iOKtCZNywy0laVzZ3nUW/f7r1VIh
cx2IedyFURONHnvR9nzZeqr54C6e9TFs4wJNDsz8XcDc64cyK6bmSMt3za+bouqKg6VbHxKilLZ1
DieE4g/YxiGBOO+phzjEauHvzaiYtW7OdsOoKNB1aodkLqnfGDndgpaUQ+oaO/s0hxuik07UwQ10
PWkfZpsU8XqkEB+f/YLqTxNHsETxsaITWQut6GIag/DKdxbRlp/wy5LoaddFidhcOQQ7cRl5dATO
ql5bfcinwTePMUYNJQycrI51gtlkhn2s5cXLY+HCmkmc3Ks/disuLAiuqSpTESpH3MxxubSpo8Hx
b8OacHqAILcdOpCtqxKf2hRpYnU1WusylB/q1QrizWX6W7E0B3CaptpZWr3j40M1emU0HtagDGoH
gH3oOA8R7c3U2KvTHD3b1PnN7lEZJE0LzJtu46LaxG1WGj+hwX2vLTy/O2Y0Cm+rApj0UC7FcuFm
mCQegkjkIZBYqe3LKtM97Ujjh2vizHS/g9EZ7yw/XsK0KaU3JCF6DqA4MLtnu7f0dywOyoOr+9U5
d5203SMaHQfjVlK43OpSevNQ0VCB58HDanldSGJmorWoUyLpyAc6YRX8hVwEIRUFx7yv+8TPlL3E
x6oJ7TA/9s7S+f6tbU2BwQOkbeRFqSLvazZNL9uWZ09Z3r9kce+XCWVC8zjD7TjKSOqz4PIQBIlA
0/4Kt+t6deo77WKRO+U6TnvVb+iCoWn2SdP4zaNuEdtrHaxI+AuP+DqNzbcxk9sp7GraeNkib+kw
RiK1l2EXzXHZePfxkLuPIQQifSgmsB72AxsmgQ83f8d5s/rY42gSHYcwzG6Gru0ejRrG7GgWTJRQ
iTVZmKDXii+bDscGp1X1qVLSf2wrYR/jMe+uK+lbt061eLgF0bTssoHmdUxZhMRNTl9bg2XntiB3
S1C21s1BxJPCptYOujv4g/N42esZ779hFkuqqqxMvWCY+iS2GwmHFEKkuRwCBndcAbkfN6mL75K+
tzqX9NcOmkM5J9taIao3Dpd/EVR41pbkF7yCfODWKU5mtzY2bZ8/l0Vmv4C8LSdIO/G5E3FzCvuw
vLdKofEKCPLPom2e6hImWEbhdgodWX5Bjzl2CY4O3RdXSH1lHBfJvNRLGaUF4OiV7B0GnQkQ7mKZ
Uopd90NJWXI1zXbxrcrd8KWSmf25st35ZqJze/CxiLl0gYyfAd+dao9pqCDdUqjbQEqXvJXguG9C
75tX7cXwilyKW3txhtduiqwCd9WCRihgchdc4uJSdOmgiwXXk3rDvlmFM6Yobk0cSQIMUvzbuh+c
1zzPsXdyEBLhSV2HWA1U/N4U+Is9ka89yrDAOOFhzCFyanKtKrtq+m78n56qLU+r3nXFCxfvrDF9
Q/R2YY1VcBj70roolO887byBk71NlUmK1eo/+P5SvhqEkFwPVJ6nzkjYUJ303RtadxrNE6QSLLxI
aW6WwfSvWGQv+GMAM05JMdXLt3FcOSscSuo004Nifp/oWk0JHbnp2JYT6i+lsMKdi2UjmYc2+gOV
9CRPSO3Haw9BHLUs6ch4qKWy/KOlGji/Ypv853Go6y9hPy1pNbjDoRaWEndmDu1HumtRDCuIHC4J
xjmvzzNJ1RXRr52Pi8pzDAmWmNQTFofV3bnI2ywM9nYm3ooVcn/U/YTCAEYKmyjFqTkvvWo6ZVNA
K6Wp0rIiScO8gDJ2SuWqCoec2m3l9rkdTFt9cDp7Hg5UFbIipMVBt2GTbZusXs+WcMrW+xDgbRMl
la0K92sNbdRq08mKllKeaJhVi7itEEx2cUq1jeEBPrp5M5g05ML110NO/yqqEwOb21sP7bTKprpe
I+m4AjNfCrD+vp5Ah1BjQvOODZ4QvSo+Z1nlddlh5qjQRkGN47Y6mRbVBeMpI1drL01urOY/g8JI
1T/m8J8atHGKXtujFA69l3MPUWpsD3r1LFHel6avWAfPgi5lSpjM9AAQkWqG/6Ox4lAwj0OJKC/u
88X/7NNlyh/fwFqr3xsOYx3v0Khjy6W/xj1wb93DF9j7IJzDLfyeeVIswRle9cZ5Uzbux19MP+dW
nrQRQBdWIpUs54ArgnA8PpscQCG6GUkolztRxmL1UpMNRlXnje4Wq8WVh2HsqxthjIJhDO5la3uN
aN3B5Yy/zNBxhhTSi9vIR3fEvzQ4BhBVC/dKGKMwPz64xUiOQ+2QqVPfR/h9Q9PrDhUspFsHMhep
ex8TMVd8mocx8s7FGDbr2oPCTiCpBYaU2tSzd8zaxSvqYz/DuInBDtouutlI/aKjtOpA0gWbZNwb
fFRU7B1DPCq8M32/5rmPTP1kwa7BtQVf9yjBWWTZjrBNmu+irciyYL+jIz12wYB33KThqSzJ5iia
j1tg1p8s+6sYl717H3bsBThwcdMJ6aaVE5jb0l7X5ti7DWStKaYR3Fv1Yxkvc3ipSOHCxG371cP4
cK7asx4FLMYl6mesL8VUfe83gdJSaq+RScA9ag6ju60PQ2HNCwmCVR/JQKkQZdn7/lkHHvZBuMwt
r9YmlxUBdDYr+yGqiso/8Ld3tt80tpsaN8CJ0qDdLOwahS7t/Eg6oYcLk2OF+j2zlh1xIaN22nSr
8uyETmuS1qkxdgQ5x8HLI5XC67qjt4rhwh668Es9YTw0pKF0si4FUCyw0VvDdbhrMHbG6Vr4ZvwM
9QHaRKJ7WHYpnA41kSDZDrwiwK27jMq7STxFHn670HBbMBOvwmNYBViiZkMHld34iCvg1vUN1A1n
NcMhav2YlpQ15md0CyxMuGRW4sKtu1D7Xw6QGgCz1w3CAntDxh+NJTrGifdegNvL/cpiH7xYRvGx
hFvxw4K8BHhY9tmNRRgeXigu5/xjWDZ6z7pcp7gggwmutBf6xSshEg9Xd/LKh+5/2TuT5biNreu+
yv8CcCDRY1pAtSyxE1tNEJQloe+BRAJP/y9Isq9E+krhb3zDE0fYJFgoIPPkOXuvPZnRO2SS8ae4
E9x5b1oUcrVopDOyLKnaNKk+3XvKHq+nrkj4CNjYmA67Zc1q6paYFXLbvxW0D93Qz+rpKGhapOGE
NuZxMi18hHbeW4fKyjLkiZ39Hs5BvRuMSn9yul5sfBcdYtIVCwr9fpk3WI7mSzyVRhpimZaYuooK
gbyfSl8egQOhTuurBTloHAEQ9Sa/WKURnIaDpnJnY8eEiDmrbmIsDGMJc5seDX6HdDM0LvJCM+5b
ioIKqJw5NuM5NgQ4aN2OG7IXEHjcTcodUB0PFZ8SNYD7weoSeAQlBfgV+Boq3t6zPMDm2jynOOQj
HzlKjrE3ZEPPUF7RLrleSjoAm8VpGmebSwR2oamX6XZpFT8T28jpkI2U2IjN5svUJxXwql4F02DP
zy6rhbxQQ9U1YdFK77a3u2HkcrbdciBI6QKVRv3OLCLjwkvgKCETiuZy04nIv9C0xPg4F2l+UlrT
X6PVy8A2eMYLrpixYs7g+nOQ2n3WBS5RBnM4TnPWb4rOG6LtmKRewfrbmQUMcWO2d4Mz2Q8a3Fh1
Secqh8BsAffYFE0pnrHex/MGrF13WaMw0bfuZM8cCnwDV0Mb6Xa5LUWW3OW26qaAfZOqjvo8TMyu
9db75lxN5kQb2jTq6NIDOP3UorKIN3Isns2+rJ+6oa43xCHRe0RRiVAqljzyRfcMHghSQ94rLdCo
PN51I/aenr7LhyoetWOX8VKHXZq7V8M41KfBbvF6dG5+pi/gHrRI9x7oGKfg1qrY+dgYi7lVlt7f
ym42jnlfr9xV6U1rtQZQw/YrWjxu33sH2EyVEy4+lPpNmfpqX8EqKG5xy6ZhR3MLhn9vWUFr2gDS
YLtcVHOdoA2cxFMSzerJjwZYgz1EqJjBzLb0iugLsmI9tGxruPco9/dQAcXHGgX6k86P2BtNceOQ
/D/hufHArsJgaOTAW+eNLwiUh+tm1IH0eUOtC96D5dqPNfhanbDKPfsBHNXR64EIu4hT+Onz1Brd
Y0azI/QUB5WWZBQCQhJRP2jw2t5nCQyiwKKrf2yA6zEKQ2mJt/7PeaT7323zhn5Q95ENKi9lyAwc
F9MTJ9q6bG47q68t+2rIkpZVvve8VZvUtfifEQmoOStbZg0MHOsra0ZKM+8nA6+GEZq1rmDb6mMC
PfeIkHse7iNs+/afdmXV+QEAUjlYQWR1+qDBTbUtoFm82KhZmGmhj8h8kTp6iPBOLJSNnj6DPs6d
TlfHcVZ0MTeOoeydZVWT98GpqoFFpW3yQhWsY3ZC6AV1HjqFUJsdkIttC+1DIkemjEdVNeOF5qVB
xm7ZSEGTpv6st9oMOYOBJkI9mIvTnCdMLNM4Ry1EosMqIucZbBmDxFm86O2NNL2BI0xqKqfrHmpv
imQWMoj1OPdhGUpVdplldQ9sop8ItBNbvTHHvv045osU84bfQmIIc12LkmyzNAkrwyHCJpn5QFTm
9ZNYTqz7xT6JlXTbxxH0hGFv0sgjFGKDFt511IU29ByYL7K5jwonULrvuXL366HjK+sbwz8M1FCw
qTGZSkPeeTWNr3TOHJlq/D/1DBfJ96m34eQ246fOBPt+kJMH+TfQS6szoDl0BUYk6MY6u/BgVsq9
z74Oun79d/08XebPcpnTY1clE4jh4RsSUmqDlLPj1P2U1806aIEuuAo/ytwveBC1mnHZb8avP8/k
1yti4+ZurN5hRr4rKuBHDyBNQ2/Q8Ut8Lr9dEUzZKsAw7apjNN+7iTUigpO60rB8pHCe+29fxf9o
Dr9heuGlWDUgf9te3iBzgQQnjO//Dpr8Gkj17Yf+wnoZROIRqAEIYNUO2Q4ilu+4XF//w0Lf4tur
B5mpuoMW5y9crvcHdSQW9dUhT/rH+uwzTf4eSeX44LygUoKnXNMW/g3QQfz8bNkQd1cCFoY6xh/4
XF4rUFqlwaIrevaXxmLVC2Rc0mjrMKrvo0SvnBI75FzW5ywX2nSfqso6qmZOGipoWlgvbiorQ4Sz
ztSWCCgYIzPTMHgH2UVs4LVlWlOxh9BR6vr9D3f6HwxG6+v/w+yeIAH+YJz0ru4Ztm28/su9fpyg
Ki7dBdRXdSsSnKP2lPln2sf65aTNzAx/fUFMSG8uiQZMuBZaMDyQb8QJAGE5uzBFvnAc/1wPrpax
NuOdRv3I6Q0hWqu1B9HpzbM/ES/APNGSONJ8Z6T9YMdsjcfITeF1LdLlrlRONC57Y4B17VUp4o26
GtU12yYAVkMMy96Kqvoi6wWdgZjNVaL+jjpn03aMW9Cz0xjYxRPl8IXmSHVbMFYPDbEAFMDU1jOJ
oSu08WncIDpwo6wMMXYIRrcOJpbA4Rtpg3LoxxGEjDa/m53UuOsYWSDOQYXJcAf+Dsdyv9suQyMu
Ow9BS+DG6QxKOPWneCvWv1ynm9yFbRIbd0JoKWdet+ezoX1unzXIrjCCYB6i4MA/sDVto3k25JQv
AU6cNrlSSclf5M+2eaT8StR919oJuoKWI/wdE0zRXxhowY3LJZ+gNznu7DRP6Mir5DQQC/Pixn2x
IPmky3NLhWLcaSYRU4+IE5T2wTTWnkraK/4e/HaqPnJyQj8tmVYsQeRoXLpoVoZoM+b8dUa27iZq
aXVJxFSWJdeRFEwpaKAAvrQ4isE9zyv7JZvi6GGcHf9B4nmPySkRXYnI2LlJHPTbgd633KR0tvgW
OJAOECaYVDUHyHJIGLmPJiA3mvEpJuOiBd1qD+3yfl5qvlZp2Ia4iPGUJycmPgY0J26OD0mf74+K
58KnYhCQmgbNDRbgQe+SeFpuNJrijDP/0yVv8aIMW6a8vISFT9tug5kEcHUtjWKLPykOC1h0dBv+
sWu+2GP9EmeD/e5r51yDbnQ5yaa4Ns08fjEo+A84SS26nfQCXqo4l49sSZiaxMIjS1NJXROkNqww
uIk7XhZRPp8M5dhqCzvTf0Ak3A83RrpoTmhLl8dGUlWDs01Lp7vSB2Wbu96OtaoIyhE1PjNzsnEW
knp4Io0/p3UKtUlNANBf5mwem2f+tcy+NGpSt2mpiztGD2TL0Hu2X3oDOUuQ1L64w43B11PkWkua
SjTx3YK3Ksrt4pLAw53h5XLxpix72AQTKlOdo89TH9nqFuw4L4IGkVOtXkusM3mhM/KGCtZQkvbd
IZZZzew0MtS1ZdrtesKe1dmsRm69W49cxaEOXDaCt42AMpVxX0Ah0tYYbSIHqiQ3ujsOypr2oI3u
0p4Ho9O661n5/CXQZFl+EbLN/n1qMYm8perDMVpqHRN3WnPHRVosEAuHEboLAxUiVRmqCLAva8hO
o2N3jAqvUNSuEW9P01LbBF8f5JwcHBqxGueh0JHrS4HKnt/C/Jo1lLrZuEtHjYkj1UniPGF3HI2r
LPJZKLxY5PWfLoevy8TxMnjRRck1OTZk0HmjuMs+0FWZYmYkYzx8okM55I8dK4RIAsLR7O6qLqvK
8Zg+aJG/deH7kaGUC36TzuN0QszGdz4USOazYTHVozdGbf7ZdmmrIWme6fNuS10axlXJ/rO0G2PM
YueIZc1juI5WV9ePCIKXDkm2Syielsb6B84y/SaF03xZmbr/ZMsxCgCyo0iO1RSIsh7vZ4Th23zo
k5AHY53dxcnRZPYamhFRMxzYJCEyppjtMHFL+6BRaU/n2so4Uz3GlGMkLTW2U8GFRuRescjUnIE8
/aG3GyMwS/2Dhn5vM1RFjtEDLnKaTIrpa27EH4s+cj+r2IQ8wVQXQq5zHqeunbd50akbp3bjDwxd
q23JJsVwrjdvvTaqPgh6yjs6IeTJuUtJa2twOw5wQOXcBjzIxljy4h1okOLeyEAU+3o/7JaVx6dJ
pYKKntRWllNzBa2hPOOfG7cjcEcSmgyS6/wxeS+t4npydZXtO7p2O0gaitE6U3eIMOl7oIDF/VRa
fYwwparOPhtYWOTtcio0P8foYKUbiV2WBoEL1DaVZn3HptM8VVCfkjBb+mrnpXr9mDgM3wRbjw/e
3h6rYOU1XDaOMjfrZDaMI7f/ArGlCxmzWAdjyeLdVBjGpR33LnN1PEPzRs2UA2HfGfKi5fi/9wpQ
kWSImPXRTRQuTlvcZFHd7GHxjCHeteYpy7sGKy9GoWM1R0Ju59IdL9vBit7Ta3b2qG2h4zA+xdmr
Ld5unh1g2rhuiDK054NeVTgftXWcj/FuO/cdFTmJMQwP5+wATsm5w6uwfNLhnF/4zHYuOoyw36lr
ZEkQq/oPJdGbYm7VaPIP9l9Ejf5rSCtHZ9PLUDCc1ACaH6AOZK7JZBOyNGyGmU5cZMRbfvh1XfRK
skkhhm8CeA8MHxhj1mveFGFO0IQm2z+1BatoCvAYT9lgUGP8+jo/H7woVbmOgzKUctlAsfna3i2Z
X4y9HyNywezPmqp3rNkVHhkb70v8m2Lvny7m6sheXQpkj2Poz2cuwTsM2tDxTx52ym1dJ9axTxzY
MSn0hV9/rreFLAwmj/vG2Q618mvESxv7bqMp3TkRCSkuq5HS26YXGfR0Yi568lPDf309wTlE8Jig
W3wj8RYegJCqKO3TQuTjw7ctqEp0dgwb9fAU9unM7f31Ndfb9XOxzofz1kCzFbf7plif0aVhNR2s
U+dUVFeuxhSdsiRiB66UwR5o0Vg2A62U/LuuZWwfv/4D3j6kHmYG7jOjr5X+9UqjXSP50BWixtM4
Qs2dJpJylYDe+H+4CoGCkN+EDYHo1VNDI3UC39g7p3hAQTSnUHpdD5fjv78KB0osKQ50ZzAaPz+b
zmAarc349eQzlQwdsGGBoZr/w2NCCJmpY30B0OF6r+5YjlgZ5SP0f4MJ+z7tEh4KOeO8ArE+iEsc
2nL5zZHu7frFmr6+5USowj98/dJVqcRwXDjWCV6g8yRGLz4tOmTBzVgQxVoh4DQ2hAbxiPz6hr59
2TF8wLMRfFr/beSeb0xEGje2ccpH3u6oXmN1nTXaMXO833gF/uEj8nAg0kCpAlLr9WLpQunnUqWB
DBIYKM3T+mLph+a5sHhg8vUEp9an5t9/PgT1kOdWJpb92kgjSSEwE1iBJwJYu0NVWuax0L1kz0Hn
t2/617bcz6+6T3cC84iFH8h7+6YlXufprCenpet9b4Mh3yZHzNWLW6gBdPizIqkgVlEmq4m6bqLW
6i9lKxVaCa23OFzU9ksRG/0ngAkmVedSFcm1lzvggn99W94uvCsCDgMAK9JKanzVV6vIR0OTEPGE
M7k2gxTMz3OmmD1vZGbxqGU+Zf2vLynerkM+rTzqSsDs2Lpee1Pign4JaDIecU+j1lUor5vNoNTw
yesEW2bSROvzDj3ksh2L9llKexHMiH112/ZGW+zbeFxgLaF43mMeLJJ/vTkw4IXk5fEy8N29jgtF
h5ws0uOtR9BJ0a0TGSNizTzhyazSzYQZ6Ddfwpt3z4FSydtAK4dH1Hp9wTbt16J/Xk7SipCugphe
dVEVj6lqOI3/+vb/08XoG+Gjh2THdvBqTUOxDVW59WfCYsgnzarcP+vwXiBGwIFMf3OxN181n4zM
d8JXzXXHe53jWOaaaPpIn08OkQ4O5evAk8WLyCnx15/qFUqJyshhuVyLBwKv/gF8QyRwqvBeTFQQ
HRhsnTPcGGheP+T3kUZ21UWTSTohVgxfOMH2oTiRuGZHCNS6Ddatuk1go6OknjgsBb1YmufF7bqD
Dj7q2afrZe7QJq/H8zbncIyycL4eqtqvf4fkf/v92PBWbBqmPiybN6VQSiRisyonTwZhiuFUjUC4
JmAisT7/66qLicKa44xpg5Yek5yfN1EyDY1BgoI/deCEjh40JBRzdetvNfR7pMWq3/YP1235h4XR
YlsDS8ir72Jq1Ole/nzFailN0Xa2dXJaZX1e0ULM0CP/4WtDBCcrXZ12Kez7WinjNy8ZFKDXF+f1
YmxhcmUDX9zrsAOriIbUmtLsRJZ5DlVazzwn7/ezs4ymEUwq8j46Is+tUNa96C/9uOYNNLs4PRgD
4VPE3mbzrT6WdBGXfO3XtJ27HixGcHsoDniOOuBa2X7k918zZNUqftOUEo38VYwqcs+sb5CYQxNb
H69CYzPYz0MnmhOzUqbyhtOraxuZ9BggcqLvl9M4ijZpK2M39OIJjgYIxrwLdZGXN0y2ssvOGTRy
e1Ln+puatXYrkjLlwBjym6SVtrReBb1rjz6ciq45D7nlEqLySt06ecTOW7KwUSqMAtI+k842tQd6
37qc6hdzyaqad0bAPgrGRhTiEzKBnKY4niiTSMpmbYbOcZ5cyxkC4NbV2qU+kihP09vvcFccHMgL
qOrahf+6tO734lMiNVI7v1jrmrbhXUvga85f6JaDCCZ7p+PgPnfKz4+xp6lblLJlwiQevfE5j1s5
3KBS4wsxkCN0W3g0TX5bLzr7RTfixNgJPEe3GJm8c+wAGrh1G9F/Ur3Op5jMzF4+m+TEWu/wM62t
qKnga1Z6yg/y0e0XxPU0JeEskJeXG5l1ltxNSUdjpDeX5gPQWKdhFBvSB6FzRZgkjXCvxLu6JVSD
3zg6CQPoBU/HsVWrV5hwei7d5gu7lo9hnRZOUpi9cVVN0h5uVxxMDw8/p/HKeZVAN9AxUxNoMEWO
UnYM98JxkFBkmqqZQgaxPDBLzBNUVZKDhOFOqXu2ZITCG2DcysBSQqbEHhb0tLxm7Je9QqJjbIzU
p8sYj7rq7gTA2WLvpTYPWJV4jnGppR17w9c6gJ49T98SO7QaEqemb4a5CrhlRCPEI+1qrtUXf1ii
a2+R6vpbCw7AGn8MlAJxZzG4fEmjJIm2Pcz+5vDttSLCZ9W+8s5Mrpl5L5Wd0npD8yDuhBJJeqDb
S2/eGCyW8c6xeYrQGnMyS2BkQx/t1565mfXjxzmtCXVVKX34b6MZgdAYLeVaSMQWtZ1Xu9YL4om1
E9vRngfJwvFHCZ0O/Nftz0U1110n9K7cs42qhXxgnRHyrvYAzV6AO+U1hcvNpKGYLW6sFUkLq4Rv
xOlNX7X8IUKnd7JrCoPs7UW06sOI606TNHrgnd16NWmk72xViDsnQ6eITSVK58+exiRjm2GGs25A
INAFTmZqY5P3Dz0Q+zFjgATJBu0KnhWLaU7OGzyY7iOFeT7EG5QsK1GzSIlrzMChLmtIrFbY2ano
err1c0FTckcHbfFoSWRWdCp1XdFqo0M+eDTIlpEw6W87/v/mpL+Zk7Jne+4PNcubOemxnvA4/wd3
//0Hvs9IGYQKOBaUgFTjlAR/zUedPxwCYwTQy5Vnx+z0P/NR8w9bh4xLJQ1Mip9jL/1rPqr/YWJw
pK0BrJ49l5/6Kzb1ewftWzbsP3fUkNL8vHFSqMPVJwEVwhjoOM4BP+/aczkMsnJT76S3JboHfG3h
lBv5rTLt/FNZyeU4AQt02VRw/tLNjfJL0yy75yxzeiYDbq9dgy1AZJQ0s2QyMEQP+WJExDqmSv2Z
DGkWHzELtVEQVaOpBS2q5d2IAmsbqcJ9mO1huhm7xuw3HcSq6JRkXvFJytk+SzTQD4mqs26zILsq
N4OH1Ar0iyqRP7AG+lZ6lLYstkhx2nHjAOhLN1VpOp/wiBafK909xkWxXKLFlI8DkR+3eaSNJE7I
JvqCyrK8irWv9hUObDMckOcFQfOLFcXyUcUIoYy5T75oponxyY9tpM6dcq+R/PtlqGazv87sWL2j
kBQgyzpr/oLoVrsBiT/RAJJlfCk1A0eB1ZB2F/ee4HhRm9bZSLIcTwr+NZ8RxJi8LA3JqwhY+60t
o+RZzGasAtMrvT07OwI9v3SK93R8kytgIke7ZkB7wCIV7xmiYc01LLnXa2xl4VISzVom8QLmFCes
S35aYqhNTbW8bJK8EnHItMP/NAtdNQHYcVcPkkKOF1BcoI9GeXsaozzbMpElU95gvBAUqL4vOuTt
zL5np4JU13gYwGoffB42plvplu0hnpP6kGt6/zHRmIDgrCuLOkA627xvi2k4Cdf7GovAzfELfFRa
UxVXwmWT2YCvza5SZ66JmbFd+VQg0do4ozV4FyKpCc5bh0w4D2LXP3HqQdQel1O2JTi+u6qwbwV4
VVqgtMjMGWAqllQ97YfTkJVIVpxExdfe0HzhzDePB31YWuxOFGpfcDIV1ga8A3mIqbUMf1ad6WiH
iDDEh2hU2VGaWNjhx2Tmsakc+UKZ4GEe7GRYN5W98zUTsWhmtuZO1L6JuyQV09UCETh7aPU8UvKG
nL20LraCIcSwd9mnb6fZTa5LTKii+MS3y5AxSMou5d4qq0q0nrSibq7TS91xywipbOuHtE/YgKxB
Pk/25By9WRj3scc1or4NqdbeW71iWl1RFgcwgMiLjypB5FUdkXvIGxpI33BP82Dlu77MS17v1StE
5dGQe7NxmcBsiBOot73erMktIoKvl88bzR2Mbar8cdPFJu77XFwYABffIZxzN6q2AECSwIiy/rw0
OA7B7EMK06v54KiW+046YVNuJEbvsPI6nkB4ADqmpXp2CCIdzcDsIn8Hd2egM9GVW8LW3KPJHPA8
mgt62LbMCQMbSXJnYNxeOH07noxsLG+hkVukndeOvXeyarjV/P5mSXgx8zr7AlnkfjW4OoWX02yo
rTAjQRSzftbfaSMCvgK9asCeniCVt8X7zspZtbyyQsTRk/6uOxkq65y0b6aGHnNqiwTlMb82rerB
t/C8QVNjbl6bh2yIbx2nSrZljVE+aqsqyFIdtZnqC+/QLQ5D9txZ73Y93XF4TkJdzj4ANGvZksMs
95zGjFuHgg2iwZJvZ6uzj3ScmKBCSFfkmfeUFH6ub6kr1Xku7eXRLCzriVlchvkfcplqkuTkjoN7
x+xivGgmp1AsUj1riluzdpDmG2l/6lCeSVjO4+VqdSts0irOqOJYG/O48Q71Qtk3an52xs3hozbv
Y7WLjGUMBtScwcSAGnt03l6Wa8/e7UrvIu+MF6hkOLKYVu1UVJJ0jnZxW/ZSB8PMTbmZiiTfRgRE
FoTAFtxtw8x4UT3N9/9MEVdwz00oQnwJgwqSSKvOCMn7q6z3pk8S9MJWVjk12WDoW91rqjCzXPwY
vVc+wVbzrsn1aOYg5ut/AhOEhnnULu1cVVdCkhc6YzW/oyFWfOlna3h2RWy9dzFQ3LQoOLbQgvVd
0VjjO7kM3hHyNSZVpuX5lulPwaKbpOP7FPz5yaM192L2PNKm2U5n+BzVO492xwFsq7jqoSOuGZcj
b9U0v49FyYi31ER6iQFgOOtA4XH7FNFBT+wskFmfh9iYWTKL+Er4fXZIIy291vLRxdEiQSfGrPmh
mQ0GOVpDskCtbRDD5ll5mRpFdJ+A4UWBB+D9w5waDGiR9adnA8H2oScJCvm0UB9LiLjBYjbLnSk5
8jZRhg0AkQDFpNv29y1HzPOSRNN5mWpStuAeZjxvbXKLI168N2JpQGwlXG2e2gGmDRlbj027KqMX
qm8yI8jzY2Ei7iXN1EuSt8WdmVguHnFHqC3O9jzQDYuqm6fyRPV6M4wzRsq4M8UwPOktvjQD8M8E
eeJp1uKiOtTK7dJHyzaiaiDEBRHReJGTg3a11InEVwkfYDsKpw1nZt8YLKDwfvIG6WzRWlQBuDiW
4FVMJDfdaqgDOTruJx2mgFLtPs05ifKQRke+yiIcq6q4MZt5CO3KPY2x1oSt033viP2vPv5NfUzT
x6Su/e86wsvP8uXTTxXy9x/5XiELYf1BwCfVKeGPPm18SuHvVbJYO6Z/yQaNNQ3UZIBikBiyDvj+
LovNNSiUcE1d9yxiNVdF4b8oi4Wxlr0/NLMovt31MkxNaN8ir1p76z9wwpIB+TC+AvOdS/7YwzxZ
9nE2hYbQYkGETuRZ24ZgTU4OFhdBidVKcrPjfkvjptiPRt+e7UgfjSfUXvkljscuuWghSViB0bTK
DkfqxQdTWvJpyMsuJAKQCg3Prgp8iTV90wzZECpyiuQe34G4Hc2+fq5kJK8W+i2K1bSaRmwnnUun
KuqmXVpa4Iu6jLZEl8tx4/Ks7x1aN6CZk0xBfY45AyPbNpHvkFXh7BJcAPHBt8QyhquA+2M2Fj2O
hTnPP7V0eK5gHMhyM6FFuooiIEEYbiM+e4kzBxsmvm73WM+dtewWMQIwhTbAfzVXCciJydZ8DTm4
nY9onNi0QEcq7eTxB9J7jBayTuu2LM0bw2vqG9/K4tsly+UV5eIKVS0AdSalBw6xr+U+m8iVAgZQ
tUFm1Xge153juvPGvAo1q0MLQJ6QcT80zeAunF4ivR7aQyTsdNzDW4pNd+9BWo13LDf6oocok7oK
92rlqUsTMUklggFu8RG+Xj1ito7bxAkyTmUVWeP4PLRCPZKyYiFFkTkdOEpFgfvHTiOpLvNW4i2C
dpR2YIbruCt3jdfggsHwZjpxQGZfFl1FYtZ2MqpFPwV2z3yTmzlKdzijwJJJGJNcCMxD7ycRXRhA
SaOwtXq5PjjuclgUvayd9jW7Iy8dwh1OwzCOjX4p5jIbTDzwfS+npUTsZUy9eIqjxDCWZ5WunvlP
A+t5SfA20qsiuvn6Fv9vwfv9grcmEf9qwZv+3+GlbPok7T7/2Blg3Vt/8vu65+p/OBDcBPYHx/hP
Z2CNwbMZ4yMoWCfTyBj+swTaf3DOYQLvI9zARmHSCP+rM2D8gXKa/x2YICQlQzf/zRL4arpjAa/m
F61TVZbUtdnw8wJoaQ5nYFz6yGzsJKAIoEfuxA8/3JTv7Yj/HqLAAHy9CFMKpvx8zjfT4qGWGihr
j6jlnGapcnv8bSRNBk1uDdtfX+pVn+PrpSxuC3U0BMg3M+K6jBSEVXM5KAlNKMX4dWHgat+ABChx
oqXDoRQd7fbFtja+N9e/ufyb20lvgs/ruxD7+NJe7ydGsXj2BFrzkFXTnVG6jx6mu19/wnVL+mHL
stbsQtvmQMd82mEc8mri03XaPOqRaA+2mO4QmD70viDpC6HMRl9antK/H+d/+OYY5b69HNNMxBPM
mFD36DyIP+6QZtxajvL7/oBwuD3FeSmaoPa1EkRIVJ4Kad1bBEbh9ozbAWSsSdA7AzkfrWKZd+x5
VJTpxjVijiz0fPIjejwf7XIt/TZQRUFmdN/7WQVzRqBcKxOIxrRljwZH+49GNu1jqFZfKmvVgK+m
2gd8UvTSZ38sw1yrzMuEMMTQTHIzpKegHuYs6s6pE5MsS/hjh94ZY/qdgwv5MZ1dYgrKzrzBb2lf
2UOV3zo2bVdpdSUnnSG+HGUFxadEIVl7I0lpug1LeVyWY+7F78ZMkzuzLL9YbnFbp9afzuLdQA7j
CGV55YnC9UMsLZpEZeZsNeIbgbhkS5g3S7vPWxsHViVCnIbT5y7xAcZlyVUzO1qY+jVDTaMct1M9
OZdKUWP7mhOd2NMeXE1EJxBYQ0BsToPiUDLu0Pw7xXAlnEWWXS749e8GxyoCwMsBFAoQbzXgAIWj
6rDA6d1m6APfVb0djAmqpAglz4Ud606+nUgR5pA1zbF/HLxsVLsUVfNd6yIaSSi+AsNjFNGgIdcx
VohI7CrVdc69VbnaY5JLmjO14Pd4jPruapHLC1Jj6cCYNsrUrmPyhMInuYjKtntXF7q9hbOR70qY
gxtkOdl1W4ORySZyjuQ8GjtJSscD/jYvnGVL2maSGuPzmOqtAGwwizOy5fguTdplCxVCbP47gahZ
qu667Ppz5M/mNwqRNZr5AcSneCeU6RzKimfhK4poHCpci6X5zIHbnjd5OsZw10x1sPrUv4Fkn+01
s+nefeUSjcUcGiSCvXvNJqJXwYk3deghCmUT+Ps3oAhZoXONVHgH/YJBczS4OHxF/CEb8+TIjz0q
GZ9wha915nTTzPl9JijCNJlpe4vG7MXQOyThgMShTRFPN+i9xd6Aan0QDPshgw3W0W769mLGqs48
BvTcVTmzb/BEI1VAHx7rN2bUzi8QHfRVNF6dZZxpF0PsGHvaMUnoFOQ2hFnJdCSPWjds9ZarxTlc
EGgYmgl4HlVL1CQIDjQvevbyAdu4F/t7wiSmC5VhZEYaPgWOryV7WgQR736pbUjBJtecRltQ2jlh
Dk4xnRYjEWflm94uyhz/oa5rGIR5CrncTV7MyHz0xTJv42HQb1M16wdDmh9Imj/jxYzf57VubQTU
4o2ZLicw8mMgo5y+saUNZD3JPITlnATOkpFg0jY3WUsiMOO/T6ike2+DOHDeePR9j5EWj1uh6Tdq
HnckaMeHTAPUUPvNtF/ytUsJJvaeSZNbsjxNWti0Xb0bjdp86SVq5xrn+LZXu7aJzTvbbnw88HlX
HStX9tej1pgvrNveMS0nYF8C8JmCzrNNknHVaFjNchkV+cDwK2rm+1p4xZkFaTkKemMbOAzPXT0x
SfbhfU1eVAdIYcHd6ck5hruVsAFsSpgCwyaOmSwXpagu+9I7FtK4z8sEDn8kqiD2upPVeVqIEj8K
o1zz3sVR/jkCWBUscGpcuOIvAEIbzgOmvGosmFYbu+DdY0lwrtKZjhRSq+LolEZ3ML2U3sa0TE9f
cXBUQ6u+0c/mOSgcXqCNVqnsi8/k6lEgrrmL3MW6Yd4MfwLTRgCNOOs3UKbNvVskw5aQ9p73xFGf
ODBoV3lLc67vqyDv3OzBTuzqACWiLoK2K8ZAWMriRMDqUXgIh8bFtc6FmU7thiaIvCp7TzsQYOUE
bev+6QoTLpv0+d6h+WRHL/Pcu6KH9MZ0EiCWYc2BK2fkAGucunD8BGx9XV/UarQP9mDbV1BJ80Py
/9k7k+W4sSyJ/kr9ANIegIdp2RhiYgRHSRS1gVGUhHme8fV9QA0tqboyK/e5qLIyU5EMMgLAfX7d
jytR9ME2goKY0D5HXve7kVSPyp3L19gi7fgjIYyQG/AMoW7wvj7THmQDFYN1/2O/ZPLDPJrxtdma
62MHF4fQ0ZQAF27b60Gt+11WpHzyFis9SBzxyDR8yHh4fimzDnGIZrCdGYXdkefjdBxTnXsGgC7L
vILZygHM1/Ju+DpX/DPk/8WQz+afkfzHUPRvS7//wfpRlb+oGl+/5LuoIZw/sMEYbNa+zer/J2qg
d+BWJBW5obGZ77UfA75uIWTwVd8n/+1Y8G3A1+nABk/LAULHYYNB9u/M90gZvw5weIUNXhcWLk2g
v3Aa/XWAKxqC+ujUEz01NQhaE0JEX+QlJ1uzEldVPdoUP6aN1a/DPqOIpRCPgFQJXGdlXXQMsbJn
mNsSvVqQt/BMJ+72IzWS9kNiAqIwe29Iy0QdvHpiw7GTlJcW0FychZsqDmX4IGDei/EI3gX9GBUT
8AKH+TJfUtw1Y2LDskABRklJ51OFd1ocU3ZFl0WG4RuWLxgjFPO9smkESJrW1p9Fx5WR1ue0IE9e
pDMN8IaRaW9iM6E4PonpeGAKmzbjQDs6AYMrroO8XRk2zRwzyQqd51nUrMKom+3GC4W4rPG1uEds
adGXV6ilkcj35Tzm+3mkV9E3nCrhXhg11rXj9GPqdYuglE1ReEbiH+n3/aseo2wVqvEm0tSbXJO+
KjdAjPjGBBxRdIpN3NGMsHzqN8FnetV+qk0GijndRy6qN+pQtwlF3SYZpUaDeLTJSOHK9e+1UVPP
mN3g+EOTMfhFIQEhQFGD3NB4peb7TjMZJxnGAjOqEa06tT1PVaVuZFlAwdjEsGqimxpHdpHWO27i
81nrJ6fbJ6ls+l3ctZB+R46lPh2Gi7hrmPC0XimLvd7nIYlHYybnlvYWpRFpSlx1hC/q4lFrK18M
IAHYnRYH2hNiH9jaYO+0aZqCqU8rj7T7GO0WrRfbzqmuDU/t8umLFSbieYWLv8sMrkamkKQNcNYs
eD7o+945bWHsB5afD2qJwkafWP6+ghzthmJUJ69Wop4SvDgSvtZaNzxTWn/QcKuAQ6S0CTbANkDi
SRmDiFXFbiEhFcRW69zMRgO7M2wHbwBxcIrR3Cy30ouMqjYdFqoRD/knkSrVEYC/duwLwLEU3ocf
uBrAklLT5XwMi5Gd79L1Y7aP+kZ7E+bJcJzawtrBI2O36ZRh9wDC5EVMhuKPi7361CEDKOEKSI6V
Ves4qIEUOF5k2uqZNbA8ZbFhP4Gu1/YjeY3QNbpV5fAwoih1WqHofhc2b4D1tteNLdaPeV+EPuVE
y7shqYtDuALbxnDEE9qtFWAeuEu6G1w+5XVj0Ovl9lWaJq42JiE6Fc98NQ6rtyYnOHdSHMYYIEiP
5KlxWIJBye8zSd6L5BDQ1L7Y9xU0cZK4cmCWycSdwRHMW6CHOzvyCdrEnSVE4CIpBvrK6OsbhgVn
R5c7u3o1W46NQzP1vLHlx3lx3DLsX1KRSJ8eJWQzEICHrToMRpz2PE/LI+U1hoeu58y+M3KkY8jT
GbY3CbGJ68G8nTpmXH4s3TUDse3Xe/0/T8W/eCqiMPAg+c9PRe85T76QGE5+eTB+/arvD0aefoSO
JBYXoiqGbfANf6j9EmgAxmUUsddNAKrCT+I/TgEkfrld2zQE/N+DEb1M5xsS4vj62FT/zpNR3ZSL
n4QUCp9NVaM4B6sbSwlWDb8+GAliwpcdiOWVk04j/ATVh2uf+jYvs6bxzlSM5ZSyHsgCIbL+qa/k
+DZjE08XjVM2jz/99f4foeV3gsH2aqRA1YHLITYT+fZqf9pEyHKpMycexmt2kOp1lK3YGAerAk44
jz1tauMkhyeLCxkdpLBxYVLQwgOOsjdLeghS5SeHQ9MN34MsoJbn6ltKLWwVa6wRfkaXVufdn7/i
11zBb38/SQRky5yQe2C8+O0VJ2AW2RH31/rM9eibdEK+RSW39V1vLZVBymZWUz+x4PmtlgnmacmE
vi/wyeLsHKv+Uzx3neolSm34YHUryG4cXzDVtEZGzVqFfzIbnFMBrK3zCbk577q4uaI/kvR10inm
hTDPWOz//Lf6Te7ibdhiDRZvBNEy7q+bwPfT22CxswT9m3fXlKZzPI0Q41yJW6B2641qMM2t81CH
av7+z3/s9ln7+W8JUpU6DIvYzmt2R99e1k8/1hBzJOsuKq9Le1WvaccbrmFN0DcYxn+hxf5m3xbb
T8ICRnoDaM7m4f71J9U8VdeGB+M16Hn5TD0qttGwtxfNzeo4EKQ1Vk8Xi115qW5MxV99aLYPxa+/
KB8UDbeSLgmXMeD++uMJfiYgYKBPW01mPHMIMp6zfHsNxlp0ATCzyl0Eb/1+giiAnTirrM/QEGnb
dBZ5nk29FZ4+EVFnAw3QFAKupqNVLcvnWhlrXygglD2GNdkeDB1X+F9ErNR/f6MIu3DboEJEI+Il
t2n7pzdKmINRGpguLuoQFs9JixfIVRUEEXxGC03mJ3z+2UcK+uDGrw1FZgCKEk9TR+sLa6u18has
uOCk0vFz0urWp9GoY+v05x8mwo+//5XZOmnQUEBDbkEE6ze3n9kSQm7jXr8w0dWhY/u9E+Mafn1G
9+OAHRf08t2ITjS4oFMtIJwlg2Nb7/PtUZ/lTXFf49KdXdys0eOUFtWRCad3awamtzC/bR8/TOgN
r3ME5EdmijDtyutpGzSabeSIUHxTF3ohk4g2xsXBYGq719LoNoL1jQ19sJrrnimmf51nzG20UZOF
vHUrUVxdMdnpOd/GIOZbeSKXr57X1ylpgtVR0K7I8KS8zlHTNlKp23C1pvMLWlj/MAiFyWsqegsq
SDPg99W0N02sTrTWIqmCLomz8KPzOsUlZaN8GLbRrq47cGfA4Y9q4+SfMOWaXPfbOJi8TobjNiS2
27i4bIOjKjXnBvbxHMipxaf+OmHmnAWBj+MtgkKzDaFFpzOO1s4NJhgmVCrc+gOPGm3yKHDkNNZb
+fu5EDEbQad+MKBr7geUFI2JqVifbRNxuCOvvu5GRGj2g7N4BhM8faHOhfmZ8hVm6fJ1rp63EVvf
hu3lde5utxE87/XiUPJ/pfBqm9CZzZnW09fJ3QonCyPRNs/LbbTXX6f8lnk/ktvkP22HgOT1PJC+
ng3013PCrFvz2fy6aBy+rh0hS29LyPjrShLFbN5AiE7Lrbx60b7tL4ev68w+6+lHAbTZrHuqYPqQ
To0E3EKq5dXDq588XXTyEwPvQUiISjjAINkT0zAbhjwP+zybmsDE+SG8NsfNdhN/XaxmizVhmZ5z
zDnm1/Xr9HUZO/As3JmvO1qW89vCtnnd3qp61hW78nWrC0BsW/GyNyIcHzoAj9wl5BBCcc4WA4id
AYDFlFsQMLqQqWBnlBGgE3s1uGOW6EmDV8Qt8ZuxW6LuFrInkJQqSuwvCjvgRPii0nqKROzBvjaY
WMNTqVu9hXOonLtmXQ4dR7MW8HYEjCEIu5F8nNN2ZbJbcrMgm991Re0ZGjBDz5qNJd+3FPUqHm+r
9qjUxZav003wKvxHKDegnhVcO1AMHkF0OMVRb50+DzJK4O7XoScLxbEGRAtBqs4qAYVz/N2H7ViX
DzyM9ROUNi3bDTWvIKj6HLACMJoVuFq61NOlsOkCCRQulZaWGXU4tbph5GAN9GjwLagQHDFfATrl
murrZ4B5junbvAByFgsl3UeVif8AfiwzPYpYGt0HvxD6K8ZUCH9TWzt0Gk+p9HSK6FY8UemqXKFv
y51ah7QhWDFpc8IqFO8eY0yZUZA5Mt5cBaBvVQcUIx+fiIKueUoA2MJeVj60sAcX2jO5jrRrAC8J
gB57lIr+Zsknbbg2a2ep/BKf2wViA4+kiKgGX+BsscodBdNq+QTVmfREg4V53nWTsSZXdNz3XxMS
5PdRRW2MvTplm6QHgs5c0RKArRIvyfUm6zwwd0FCwfJTPk1MFqQEx4fOMKePdRvrUJ4h8gR2RvgJ
jG/I9zHyimhN2Y7qNRxtXd51vUG8ooeW/A2A1JMumQPqXNPk0IIjpxYAmpB2kyjwaUrRbB/ONG06
lNeOUN2MX872RLOJI9B8eGEVjg71iieY8454GZ/ugrtk60P8gjTUd06o3aYtDSH3ml06YLNkOg2X
fu634XMDIxkZO+Sgmgp+dFWt0FtIwkN9Eq/5qmJ76RP3J14XkMxraZT8FkNDGyeOxYr8hpONXDp1
HmXJXUn/NAD4gakg4t+4p2p9Gd80qlzgNup1LHi7p5YoRqHEpK0SMTQgz9kE6wE7I227aXAxefxG
3EAAPm9zcl8W70JNd072SJmzS4VzxucCkv4zjlpextySCdP7maBIxJiboonRRfZg87TYd6UgwepE
zRNJWpOgj2QpdarYfQxXYQyV0l9aqwHUTtncvtb4s3pktpaXLM+M23noQNQ2YhmzxwntqDuAfi++
UFG73UOShkwI5wBbDxJtibtdbRbOoyLCgg0Z7hSQ/9zmlnaK7xManK7ga6eGb2itRndmTv7cZafg
vGvZSkZBrpVcJkj9unOULOWazwU35OVkq3ykAuJofEZSA1j0jrj7GPCQmZortR000yOb0o88afVR
MHo3oG4cKpGUhTH9tDpE2z5R0bN0boFTa6QBRONbzYW6FbtMNJwda96WyVOAT2IsHMf+MhOBeUjH
rnFti7VxAaDxsE4mbw5sfcJLdZ5V1aU0Z3lWeuDDQdyUxXgVLVMde7ZB7OUNk0j3SdDFRWuTlXSj
m8UdKxFnGu2Gp8DSPORRoybv1WrVbXBBTGDL27qnF4JvRpkJ6g7wnpMS1tNHZCFlpD+aNdoxYb99
N6MXrPt2AEYZJOum9iVan+q3M1Al47ogoE2Esh6FeZFqTJvSwnSD44uOBOrFIJxtdHSr4N7RdRi/
Z31u/TGnXGS/2g2f/kzOhK2WEKCyFyKPNo/TFolK421nwpPOecdnvehuSwc1hJ1S7dCgW8TwYubh
KVpaQ4EOkKv5vcG2dCJPFfWS2pjcHu/xg0NvWiI+0UGd6LybHByQ7xK9J8ZntXWs32oztRzHcN7Y
2UQzlOiStQo5s4IML5uFshj6S56HvP6WTuJdF9tZ7E8zhKGlkVz3AGEg28gwti6vU+k/SspfKCka
5BV0//8spVx/nv51+UzZRvWrg+j1y75rKULf9gUEXplJwXb+7Jzc9g+cZdBLvrEZf2gpr0sGXbcc
G/cHR6uf8kWvSwYH9YPVgCU0Qkt/R0sxfvO9CBD0m+vGkIbB0gzvza/HoiaV1GFHZXputSFZnmUl
sQCU0uplIOjloKdan9opXQ4JHJ9COVacqA06iEFgHcjXij0wv+VTy/SAbimYa+d0Gdcr+kutz2wB
LT9BiWjX5lCyts4IJiIDLJLyULpmho2QrGncMXKLx7ZLbzz2oID5NI2dG5EovXVHGdpISUpt9lSm
POhlG/aeOY29eCJglyfLtkLmBsW5mJqME01LkzfbFivssYDhTM0QdOI5Pptf9x6xRgEOaxB6UVmK
qF83JFQLsy7pXlcndir1XDwmX7cq5dcdS0fpj7ji6Z8NwSqal1jp2p1Ff/StQdEWFLyFaovANhdl
/VCTakr+uQC/RvH+4gLEdrfF4v/zBXjFtxlesuXny+/bF327/Gz1j5/Zp4gC34RM2/mD85yEevRK
CXk1fH0TMnXnj+0AqIL9JbGuqQKp4PuGz/wDHQxLHJgA1RTbV/0dF/NvFx9qoSBdiL66mZhV7Xch
DqZC3NprGJ1GlViBp+uqdTep0bpjE8eJg26y04jvl6aBY91IHErwo517LFj9obWKca83arMXfSLE
1yDpfwR5Gb8vH3lp/HIGyCQNL7cqtE2o+EkumTtjYTFnm0cLoaO6cUi73NiULfAaIJZkrjpUD4kq
FRkkLUHnSHeIjY2dRzPPEH7Cmqveddx3Gpj/i4WdbmXXc03/+tTTPtKpTwW9L6y7csq+diReFBsc
ZKoJXAGG3Sm+JFpvH6jCWH0psrKPfZWKiWz2gXFm7duYTdChmhV45NyK8ubeDjscPsQd9AL6HxVd
djtQ+qQtaYDw96axh7gdAjoV9dtVNYe3TsXun7N/QW9LruXYgSkq+1gshbink7J6tZbVKRvJirwb
c/2sYg/W4vzU61We7ZJxYdZIBybisiEzPkUTs374bg4jhdPd2p6aKFX3A7bwF3aU7Y1TGLNvpt2V
GlWnmh6LN1aZzLeM6sve6ob+igK2EZPOiKsM9iK+Aic1rxupL+cyinf05WQEhQa1uqe25kkQvoYl
2FUVMIQ8fq+FYY2JcDCmixJVyt06ZM5Mt8rC9JOM8zmy1gdBWctNS9mCy2GwpElhMlnb2ZkiPxJY
Tl0oc507A/UDMaCLxLwXdlbfj5B7vCK0i1uD9pJ4JBqmZheyQ53+No1a4O2Eum/WtQlIk2k7Dv7T
m0WI2S1jYvdAQYx9nhflrrb6OPPU1oSuwHMyoNlWPczYaAILBr2rc1sloQamkLAfDMQmMu/4qzdX
QCK2Ns1cnCKVg8D2XDzFqsgjPyxF/r7u1e5NZZEuaybVMrwMC88D4+F6rZca8MtR0LgCqn8nw57K
W3pB3FYbey9fRtbGTOdsIuNR7tZmYjtQI6Q+Z3zscSC2s9fzSXPXLpruhTVO18iK45UxdUOQy8TZ
yybOg15ZMUBOCX3gZa/fx33R7gaxam7UJjEfaXaJSA/kgBa8O9J8jztUesqcKy51F0NgAG591qI0
pisMIVTDwH9pilj6+PLag6zlOHk9McGnTlvWlqLMWD1qo5m2WHr0Jaa2zCqX/VgBx3Ato8MpRU+x
RZeYAwoPgqWz+HmEAuCaXai8MUAvWKD48v7ozK165dR0aAYzf8fjaAFL4qBALVpEEO1qhgd51uUQ
clYYt8DpGJO/p2hmO93Kl2KSk4lHd2rfrFO90RYdGkCwS8LIMGj80Ssn9LAgbldXbDfSjXJy+3uC
bToOmN6Z6L0TibG3Mqqisr5968TT+tEa1zkAiiqPjplWePIWTDu1Sp0Rd8LpaYxJxLo1j1nhFtGK
JTNL2ozd61ROi1t1rfWhpEp08I2GHiwiH6o9XutFzclXJVLlFmTIU1elcaA4LxUJSrC/tEBWEXtx
nzQYgeKUfOmNQa6WFqEk0m66XE53JgdhvA9lDGB6Kbv8RnJhwKCx6VzC1lAphN/UevRrgoXXJreD
K7yweeJiGeP42pfNfTLofRXMuaZfQoqZz0oDice39EbcJHZavaFeUsl9dWCVKir+3eQz6gR0mMSn
EUbpZaKG5zbRpuwtB/HyjW30Kok0fLRFPRGNqytuvmyDs5c0QgckMJuQgiABa6JlLbnyvtaJRnpz
0zj3mj7ZSWAJeHg4Flqz3QFzdT63KxZhYGDTU0QRhzcu6niv9mNzIJ/ow8glVxMNVXyg6onDZt/E
8ip2xnTHuq1F+axWEAjU9dwBpdMeq7FI7i3aCtQDjOfoFlJXzXGQ6io4cVbcfagWZjVXqrTW7tsl
zYPQHLJnuCeYHgx1Hi+9XYyVG6EM02Cj2xkFLsTdbkCFKxm79I4fl0f9+IX7u3OPdXHaNZbZfcBe
y4+IHLGeJffmHWpkemwzbQ6ayWgC7g3zkS1h+H7MRpX/4kOHhZiLnFYIugOp8IS/ssYoc6KgdwcH
h3VWI8MhoLdoceaKTm1O9AYRWgNVPlz1tmm+vm0HxaatUbSUOA06v+SoWgHb/5dUF5wDbVl7WTPr
7wAi0xtdW9YtwH6Vn1q8aE3n8EE0Mv2GmpNzioHMRZc8R5RfvcxddXSsoXAxO88eKUYqI0RZB3Ut
0+sFbM9eVkrNF9Bmd1NyoUtKx+zp2hgof9O0QfOpzsVOSheIm9hC+ZBOWXPXavp8JY0G33FXx+WT
NJzxZdRziDe6YfltUc37bS75mCuvbN3G0D25WHSMwOgY7QD9MKaYbxyR6W0d/LmNcoN/PLZ0TCGY
/IJhURbpT0Xr6LulVbYK5XUQ78y078ugMZvso+ytiFyts+0TIhlpoZ929J+4PX4IrAuxNT3TAZgj
OWQJwJVhFO1T0sUZxbMtb1f8rMh0vFGEzO4XYT5kc2js07SIikCXRK68ko7BCxAbs3dVBq+bMIMb
z4hVfaDxqt/1g4J81gver1CkS8XFkpYfdINWTkUk4yeNwlz8NiEagsXp/2I3nXruuJ1xFXU0w0Tr
SAsmc5dWuzlGCz4glpY9c2B76hQVovSikiQDBl+fKDNSaJiabGXbM81h7A15OJUosGxqplj0AOnS
5U6aavIw56PQfbPDCknztqbshq67jxykfoYi4xIbFcacikvsnCA/Gb7DGrbDw57QWmwUMgqAlYw+
pSPWy5TOzUdaS2rCl6vinCzZTduAiQoVFCkww0Vde+m21KxgtSTc5Dr0Pp77QqySnqR80NwZ1zZa
VpqOZ8pI8NRA/6YMsS057HqMJ+2jlrJ1pQ9EFnI/8NC/46pdJ8IMlgwDp8rN05iShvNkwqbmQEuj
nH3M7XHIo1Uyf1W5bj/MM6uKqrHQvCUIgysbO9bsxo5e7+3KzNNLGy8ZhODQKq5TImHvWs1p7lV9
sj40oZ3uKzNqe9zfmfIi1ZAMG86hct90LRQKJSqE7sYYkwX9g/GwT4pavdWSKC5Odp04IHis+otT
Cpl4uYjEEecLfeAlsRe30weKWOahifX+ymTNCm3hH12l7JN++YtjHfBJrIz/+VTHBrBqnz/9Iqp8
/Zofmgo50428AqSNVbS27aK/+1NeNRWTjyDCCChNi3PLd3+K+ocgR7qZR14TrD8bN80/2LfiyzYB
CevWduL7G8e6V83k51W5bdk2AORX2hrlGr9jREUR1yJU2Htwa2hSZ4ddxl6G9zgaZdmeUlFYxOsz
jJ9xyvDfm4lx1lGWp4AAizSs3oXEIGvCBZSiZfqlVPAeULJKwVokUpKNZDW6/ZCl/RzuM8hRSXI2
omkkys/gn4bDIUTOdORbYYxTs2JNHIoBDUT9JolMmz4Sb0oJFbH0w550nBVovF/1lCYMR/GkvQot
9Chuqkva4GHTA1tGk3Vnx/OAOpMkPc5AB3nTBZWhFB6bF25D+cDtZuF5qYREWo2Kbd0/vq7/Sgxx
gMP+2VXDOrdvk5f+X9WXf3EFDcXHXx1eX7/+2xVk8YGn0wjq82ZF3HJpP64gy/qDfQC+I8AX36Pe
34URm8tE8mF1dNxdsI24jL8LI/Yf+J51uIlgLUlG8k9/4wpSkVl/NpuQVsNjJnXGRRKUpr795j+r
D3BEMpUVlThk8+Y9/QKi82ZewmO67ZKn8lAk4tQJHjLh8F7NFEgvfxXW23p2/u0lIP/QTsPvjBr0
mwBSAbKtbTsSh6pdKGHFM812kgsMqJLWMNalCmZbsIaXuiZpZFHNG0zakxw1b439ErXjIthoJpW9
6x1Cy/RXEFuGM23QolIT9B4jGrbrFznDAqmYG8sY4eJD2mnB9j8XKV1K7d52a8VDq3M7JVgM5yBJ
TlP5l5nnRoyA5lfRV4OrtJ2u+yLD3aCX7xabCDSfhsO8QS8YJQBiX0Wk91yILney5xewc5uBUNkO
a7ar93oXdNlZKsMdaNyBEyFF8orT35nOk6orQRdZz2vHKyhS0gwm06BJuXUDkSWOg6HKfegPHovG
+1nB9t1MVKt1RTD29YfB0cSeYeKWhSw9fOXHNYJdkmZeQ0p6b668jKnvcwo4y5dilmJPWfTCID69
lDLyI3PoziXLWjcXVCKaHT9shfyn30RbY+4/D+P/5mGsbdf6n91XLlXZP/+aovj2NT+exrAhNBKt
SKkA63km/7iXUD3Eg5qLmSXH1iCmcZ1/fxqz+8D5J9AX4YhLWGk/7iVSQlDj1GEB2Te4zOTfcoty
1/j1SoY6IbiMtyuZ8Bx3vN+cgfVaZQhkS3xj1TWZplwpiI5CmjU8A4f8crDowyl31KTEWKsTvb5E
Wq54OVPipy6018q1okKrPQpumvkYr01BX3RnmS8rk2hQlInNpVrUy7lqsjZ/TFbZnKtuFZ9SOGEO
Qmk2D66g/2PxC2Uc9X2imNVbq+8t7QhDakT205N2urS1WQYxWEtgZ1pOoHExs8uGv/RwrDETLMpZ
DEuNggW+wFPTctV8aiY/sEJBy0KbPMpxFou3pLb6GWl3wAZDYf3OsfH2oKtsMXFpxsklB4x6HLBx
HZR2aI9jVTBUtEk5342NsgfkpPmV5jxO5azvY9Qi6nMiHOjQytb0cTa62tMHvfbpIzzH1BW2B1Bp
LSb3KUPF9rkhpJwHwfsaHL5KzGFaBRLRY8WdrarLO89fWayDiqKRGCeZrlhuiKaYV5uC98JfZLnK
CBaHaEtmvR6JUHSKvLLaaM62jly3RnsCZ9HaxAMCbdamS8USK5H5wcoXVRXljngv1n4ORmjM0KAS
sGOkUrusHgfrah1mmi9WjqqqijIwUYqexuhUER6M8agWtLCThp0ckizAGtmZEX2GfmpZtU/CTz7B
7lHvuw7/RN5QIP4JLbXeEnRq9wXXkTbp1xqJ3UJ9ABKm7sw+2TC1AFKt9/VEZQj5WWc8wzfLTsBP
cULgi+dQuORDekwkB+KgzbM7vGbkKJKiRZ7MpptuyUfAaQmZjXzOKh/HcUTplKqe7DSrcOwJRHTK
1/dZFd+QFprvexhtiU/vskZKuY1LQHF9dLLxrNH+jQ0T8w4n04OgDKEPcn2hZn0W7W511u650ur8
RaOBUt85bOwMt23WGLgf4pgb9WmruyXJ9VOHp8yVepSf0iJJ1YMshw+0iqOuriwRb8FWJYZbMcd+
iFoprqJU4o+YDWXPgbH0LX7cJTc55amrOt+VVa/u4ymDLsQpznKLxiZ5k2kCCoAa4dOYtG70gbCX
xxGu2XWyxTrcuc/lGRLveqKpXLhrKhY/g9jHa2Q1Lwp1N+TRtRl3A+RWaZ7pZqAKa87CDzFJ7h30
MgrAU10GWZOVp0G16rcQgq9BEBl32ycbLkgncDDrZWA26mXlvEuLa917tl4b9MXUGnw2vRZfKnUR
NxXu5/eUW9Kt0kjqeMYsP3Q5RsSFWDvyBDETuhlCQoJsPFHzun1tYkqOpEKrJ2VwZzuz3q3sQEo9
bTxLCc1zto7GuU4a5ZCm3fRoNBWcqTSbIV4luvbEihP43kBxV+ROudDv2eUQj6WU54ti2TEYRv4a
u2xN++PQ5y/AJByvTUJKG5Rh4QGejaZ8qHW4fAhzY/Ui7SV6Y6QyEm5FqPpjX1TJvoQhwPeolSP1
TbQHUUG3wVHy4yTM6pTN6KY2QeKAQqh5p5eRfZgNBh104dEGPgXLtTciFFS4U5iucMq/6eny9nL+
Pm/w5N/xsa7ubW05OxPSm0EL8QELaI3fR28s9jgKVTyOzO1PM/SyWye3kwOklvITzjzHzwWVWm4N
W9UMlkrScyvUY2im9yjxNkSgcfYzPt0PqMhgJNRp0Q4ORfX0E69vbZHSHIgFHiul1STXdO1yZx+E
/qHKo41oMCjIFSpUnlmYxpNBQTOs4Xq9r2Yn8aTVTo+4W5Be9LS6aHlNPfNozS/KXI7YuvT+S5RN
iscWYw2qPO4gRWv6ew0M982qoj2Ms73eLqVR7VTEzFutbeurkDrgB0tt18zriJI2uwquT9BVjXiG
H9z6ch6q+5R6+t5bplin3WwgR4aT7QvUTnEoIYU+0Tq3YqjloxWs3HK8GHgObtUonkBzcue3gQe4
lj2aF43DoccVqe9kpAIubJz6ykZzPVVOW982KmJSz5zJX9aJl8/J0vYPxhhR6N1o+FM7seT4qtSu
8EB3mC54Q+24tssyeJCVPxcFWxEVN4uL6FRd5pR1mqI37ZmCtukutxRkwsy5NNQXgZlYkjg8wkfI
LrFQG1/VsDPl3ai9Sbu8vli1vTyISe3IK5uxcy+duT+Mdj8fqzlMpFuFcvLGOBE32CCzx8KpmsfI
BiVQIra9q0mlXQ0zfVHxZK9vVTJ5AX60dL+04xKES9+4wkQx9CW/LQEnyHb9sczXsXYja3hLayU7
wER20IwSg0IoA+dTI2Jx23RWpAcWSe9TOSmy94psWq4AcRaZl7SqRtOe1Pk79tN7OVuGa4yxuUcX
H2OPgPt6UhPVfNH4/tA3wzK5pbSFKH4qnMdlNbqDkCsPersUYMG7qEt2ZsLgbyV1TUx7bEENgPXH
4RCSvPJtFjZDU7W7Dnxe+c9w/F+duXUTgMqfDcePn7v+X+8SMPS/5am+feX347b1B/xgkzJV4DKQ
fHW+6TfBygYKxPbdRuD9oUp9H5GBD1GqICzEJO7/VE/9GJHxB23lAUKQFBCcTqlu/RvHbSbuX0dk
+nVMUixoSxZJY17ldhj+adsfLRL6ekrJXEfr2FVllwYPeYw5V3h+pZ/LrTkiG3QGH1VxKVPCqwPY
lbuvOh0yvNPc/cPB2rV0LD04Nv8fB3zAu8TuaXEGwA/1YXC2rD5UlsEseuCM5CSPXbha7EvTbc1o
KNtKkUh0bhDbMUx/dBZ2PXUxH9CNT6WdDUjZS8QiCvDYW55xTuiORhtio07fO9P0jkBqaOJ/65a3
az9uJsd8YVGvCL9nG3QXTZV66qsyYWfNoTLoGY7GbSpt7o2lSc58CUnbllXvvmaFnoR12vkxUK9D
qzfVZZ2WEn6oLh7Xth2v2Owsb4BAbAuOLr7VHOyCroOdETsBJIBAK8zETwD275AceazE01I8RLEB
EFOH7Zt2/LMlGpawavK2yghdRaATL7ZcdvaY957CnciPcHoQG01k/5BBXbvFEg8ChxQUzGCzlequ
WgZ+49xWVh/XhYNtc5SBVo+qay5N7vOaM4BvFI5DFQbpwhBLVaT+iCe4PqhJfLbkou3VIb6J4Mf3
vrYImfsW7lRPGpMk5hqt8twr7Ri6Xck4bJtr74ZF/7/sncly5Mi1bX/l2ZtDBsDRDt4kOkbHLthz
AstMZqIHHD0cX3+XR6muqUr3lp7mMpmVlaRMkhFEAH722XvtfYg/5cXpVEZMNV2srUF15Rr5HvcF
tnOX34c7nJfA3veZ+ZFCod8MvJZtHvWvUaXMYzi1LypXzjpkFfip/WVHK8HCUKog2bg5HBGrdzdF
FseXzkFX3Ix+XdwG9K7fYeMueauLMvF57tceGn7nPeQCWIaR+ONH1Eb2o2rqbOvGHnDWRf7sbRGr
VaUW0JRNGj8sU9Yd57AAWISaQdRpPhdeDpHD8gjjVkb0aIn+Pe7qau1iAjgkXhvFp6k3i/FxBqHf
fGvjuPs0p2b4lWaj9eiB/jxlcSOecsabDVCW4cw6vvFoxS55yyZZtrcs5T7J2Q93hrSNrT2ZP52q
/PSnqcY141YNtAiCuUUqzHtV+Fa3KVtFlDjmwLRQ+rumQqXgGBpB1ljKYSh5PgxutouoBSjWRTVN
n5Cla3IqeDzktjManpa5HpgWfstbZGVAvhWMFyx1S4GjNzHPsmEIX8+Wih5HaT9MrvWxdNhLWkLe
uAdo7TVLSgO8FE6K4ydNS6iZK8aET/PmRsFzHMmfpj1EaoVFQ25b7Fx7txjH4D4hjrSqwgAofuLZ
+5h7zoWvwKJMdMld16Q4O8KJzXyFuFV7TkJXcdxN9m0Xdkt8E0RzG0NKlB8lKcPh0gLc4EfqiD4M
0cM4VDVDSS5v1ShGCB/ejOsipCxYJIecM3PzaC80cO6HyCoJPlCByG6TmgDSh6CtKZmo3dvOFdHW
F3VySBjUto1kmvF8w9hY0gveAEspd9UvJ+x8xj7uuwSlHZtQ5LGWcyPFwGgqPD96mI3pdXufXcF8
j/p1gry0cyoQSjJS1oDZ2KFks83cx6Quc4yM+bjyJs7mwZiDRwGndMxysWxqiIE3I+yi9WiV8e00
uhPvQLYszw0ApoPbB+3tbPbG6xRvCLefBjOPN2UB+HCVxnWwnQ1R7jJ58tSMH2j2NnVLJmpeomXr
8qdOhWvWtxZhhpTwtzFTvlM3trlxadPwD7k3Btyp2uZRhK3AYRAA40H/3CSuxZlEyUXdREZU++uw
yPOPJQM9zZEGHJVDhS83iE8ANNkqGQdKgF2aauH+ehZOo/GuWGL1iy7akf/X93eJGzvFikPMcDNH
3Q8HXI8mCCGRJh6Wjto2h0NU0pZZ15oHVgyfPFi83dQX477CpsOnNKp1MEROk7fmkNn/sCueNlsY
Cd0ZHFO4G2PrKSb+uhdGiW3T9CVLSzaFnDlLeOXtvpOByXE1DLbApNTaqoxxb4OcPJiKdpYohO/k
Tc689cgzn7x+Mlc8sQNOVqZ9HnwrxN3qp9vZLi6Rt4ClQSC9mWSI/SZq01/YaAeykDDZSL9w752s
sdggnTeHJrTgMWdx3mzMWTy00N+MerbV2uUjepvIOL1L6fUgxSeNNebVcOPaqQUevMFENDSnuSwb
KKZz9+XW+JNi7B/brCiolRHIvMvgJId2CVn79uUhdtsv4g/UqObT97JkLDQtZW1pH4Rb1CaHAGfG
ngZzscHddYf/8EJYQOCXsQGMDKP7yFq53LVGdxer7DKYnfE4JdnDzPt6jGbX5tNY3MV+uexmL6ew
ZoZGaq68sfN27tIxqeRhzGg0Dv26dWb14uRKraaB9/WCCyv2jgylarhVnRnXW5snZ0sryizoIjOF
Qhp3Jlwi8IaCxdzSwiGXJzT/0HifOntWeOR8koOp29lrKuQqIKtzbhWFs/V7y1J7uGNPOQHUbLNg
oBEAOQrnbswtIOG1a1FGy7yKP8pqy5+qBvuFdW5p7m1sOMlGZu3yJuQwv5W1OR/9PrNOQ1NRgaIM
zItj6c/e2lL5eATEhjsIIgvvwZj0EL3MBU8xd0xcdd43dLgMiN6QHUeTmXNFX2N5CYgt0ARSdkS+
3C2B3wmoRhB/kYAxbrp+ch86FTS7KWisnWh78HolqQmK3QVvUM4ifJeYcfyK2Q4qSFb2iIF5d006
Ofu0XZxxY1KdjS9poPSApxvreCQYcWrlUCbb3m4lk7itBorxeHKZO7fj2bYiExYARvGxx2k/4VF1
VhVvlqAbh4OZqOEEMtw4GE3jcfAj1YkVBqjOveUaXr+uNbYf/gfVVbhTl3aTsDmnRqcxPzqXBnV4
rmbG2rBtLllIIIMVgqIZGyH5pkujeUdbn7fX3esjoeEZe5FJMkfrYqp/w1cWbshOANfIdGkK3erq
fRGps/M694YuC1h/KVgaPJqwAPj7cDG6WowE1AwNg0+ZngU2USoRPCpaOQE1FHpjyT04tFi/YbrM
1jHL2mQdD/iMdlI51cjl0psMcGCxuXkvW6B43on27u9YT7EJ+a5ZgtCiCBo0OeRCwpJ5wi50yBQB
KNde9723SC21lve4wQJr7ZEK3/ZucivdSe5Cwq3nafDBuCQBqPRKBO5jV7BA2XZuVdw4Fb7YkF/a
MRi6ZtwUBL+/6MdKPkPO3C+28vxT5CSVt07V6EOo5Wi2iWIrDm9L4gZrW/nvfSm6N6pAQILHrrMr
DAZ9e3bNQ3s1EpIh9T5oLMfP0gU09abC5z5Q2OFtcfUhEnJc9/S3f+N+mh7TybC2ZEy89/HqZIQO
iavRaLTDsb+aHRFbdtRIiwsGVbElFYeOovx8m2ujZDgDSHTncTwt2kaptKGy09ZKSJszJivslrU2
XqqrB5NWC6KCV2emtGS7bbRdE0tSCnMNCyfjv7ezta2TUvX5LLXVk/COfJJX/yf38+wXUmL3jKmj
eI+vTlFXZeGxVuQ2aSo1j6aMmp3P9Xoytc1UaMPppK2ntjahGotLDhF7ylZpi2qrzarExoc1jkEc
rLk2s07a1poVBgZXbXWV2vRKEl7sDLPd9rKhMUNbYzEkjXeZ79snbhLjhg8gHxZ/1Egy7nwiB2+e
GI3cQhRDYnEo/l7no2pWddnxWW+d7ERUKNrCdaLCgwTmjyT33AWVO5m2aTN4v8BLTF9eOScBKbxw
vh1texa7qXXq3X+WY/8/yzHB8plt0f9uVfkfR//f/tLvo7/7Nxs3CnoAdFnWT3rV/fvoL/7mASIA
RYDrJCAEgCrw99GfCAKBHHz3/2MEQa/EA0Z/2vz+3U27b7Gd+8OeG83Xh9jOl+SnMKGz/3H0RwcE
5ahiax8EqoLNM9bBujVDAuqVas7pJNgHR5+qYjJfgQ1PXsxBxmvHFPUJIMRwJ2ov5RY4Enn1oQcx
M7iUQKhYnqhaLp7rSrf3YdY5NFH/HI0R5xs1NN9MIfkAbCgJiF+61qhe7Z4aA1lOGEpG22i/IG2h
GCRxeHbQaL/9Foid7c79JqTHH7I9J3ztvdr4mc/+/ALzspx/6l5yPzumnTPdgZDatiXJ3XjOThz+
ZXDjjVH1PAmHLcYqNgbnbuhtFld2UhvPhuPKnrg64i0uMAYV9NdVV6aNs/GZ2e+sdi423OkDjrpF
YJ/ARgW8LXiv9xade+dMAlIbco/9PNvSehsF0+TuKLRwVlGH47FcqlM8kYt0g8XZuLSbvLeAF7au
FcHr8rWnLhLTK1ZudSk5pcQHpxvSG2Rr+RCFi+lzXk6cgzmPxkffFelm6Ob5JTHRLfM0oy0Hz0/j
v3JH5IbpezOJyqVdwJ/MWWQ2uyiMdfx8cXr7vrkmEA1O6M9tQ2HbIJ0Ej3gxyY9rRSe2EOt5noR+
l3OL9yLh6fccXtPNyp6s59+qRAvp8uV78lIoM9x073AhEMXycRh0RH6p+N4G7khYOkhCTbVqG7L3
105NDmL0Fl7/9bdSw4hNiMdWoeLPqaTk7zBO5RBsdb06p0Ni/HQCRq8Z3mtqwgcvQK9xIOoUzLzW
Jp7d8DVgjTusr/QXazBo1WgDNAcuTcd6JuzCyyh1TcoE8FQTNUJxEEnvfpNzQcbaYbxiszp3yyms
aPFB5KIZGfix7qlzFr2n02+K3ejbcq8bBI9GoPgBJquh4cePM95dEHHyo4AjSdlFNBLodxWLKMz8
foFA69eefReNBTCCro/M+NBLXS0NLqf/4jhqrNNch845LPNl2ViSYy+yjBx0bUDdZGi8dpZDvdfJ
Z0+/+GDpdXbYJv66bqeZ/2XR1Y6OV+J5nzWRZ+l6+eHFg7F2DMmLiBAhHoJ09M7X7+j5LKd3o0EB
6VSwN1yhxvP+0q8TvU5tTt5cOKxHNs5kU8PXtpbzzVSKcj8HjO7JM5nPG9titGtc8gpxmrnOY5xR
YZ2LJqkPKXvtTpu7KTdubE2KiEXBy1IgIc5JVHhvTp8p4/X6U+L2HeI9JX9ptcYYxA/rSg/ZEfOb
dRe2qGoctzosZp03abdaOdIO2U8k0Xf4CfmV2qbudIdyYHZ3vUJuDL2uPqm25r+HKqXWN6CAx6Mh
iP6tvDa4IEIqxm9+K570M5qpnZIhaZc2svi1YLz3OEFD0gMRC+BiFUNlKm+II9La7lvlPNCVjDF1
9vN+AtNiL/tu8ciKTMH8MMJa+BBcaWJtchQPuE6rEvOMEzKsBRwmpIvRxbWNhtOm3YXboaxisUZL
9O88049OWajCV36ZXsKg4FuXLFH9smKPLj96Z+iinZ/Z89PIVUz9QlDuFmHpUSh2H4e0735kBtlW
rMl8LIqwmJ8CD4eeb7OTWNl4fnkxvAFnkqkGr67Ma7Faarfq1v3EMQZkYqWj+Cndi/uZpOd+wtn8
o0GCZKNT1eTeIYfDy7C73DnELHYPdDPr2uQ5iV5bRrOzxypi5BuW0/1kuc7WGWM73hq9mDBPRRDF
y9aRB8ES86YugiQhv6niR6qxqgvuBJqQ2J0yofl5YhPVWvwdZAn10/FLcYzaPt1nY2B9AWxZXoN4
mP2dyS3w3LRe+lM08/Q8uK46yJKwNemCaF2nxgtp+/Y1sZ0OrHDe1+SrgvRGWThBbKo6z9ZcTfxv
c7Uzg1JtKzbqLLzinE/AhDMeNjzZkZH9L0M9LXQfKifL1U8RlEJsMdZhWNr8tnQROt1pYjUTsUXi
gI7AjTWzoSmWURMGW+JsF8iWSFCqUceqnwNar4wLzn6sCHhEaP/KgxGzeXFVsRYtaDE93tCqMxOT
02KXlr0mLYDlWgqrRjY+WhyrrjqZVVXvIiZCuO6vOhpITHGWeWXaL5EU9euUFO0TQbqHxB2bC6tT
9sZxZ10ggfhPFSdcDJzUU943WsnjtCy3ZpyY70AgiAwg+C1a+Ru0BoiWX7c3dLTWGqEsC7kfKYrl
gz/tZwknfkBP7DrN7SxlAgFYy42TFh5VBG7+sUtqEjEYiraFlig7es9Yz5HNkVt6yypzQ8hg+ozk
XBZr66pzmlfNE1kb/dOwnGI7IsuvAySxZ7vKKdmkWpsknpZPBy2kglKRh9ETXNWUzX7OPN5PGDCG
O9Z7n1MbNLeyWxQWlWmW3toHZniG+pFtYMnYTyrEcqLmzHrMLa//NTpz+6muyu98VYHTqyLcs6el
wTCv1lCm35msoscksaJNrsVkjoLzeewtsS46jjS+1x6HThj3bdt72+6qSBOM/Fn0LO6aJWWD4ir7
MUvpkgtSdOgYssBDKEP3fh4mVtT5VfcGWCvvsAbkt2bU2BVKoGk8OuwPNr4zTOAdaBUc4f4fZVdW
n+mA/uTW8iWijeSYm+1rr2X4RAvyHcq8ZceHDDH8bCjXeZ+mGP0ecgrFt1FnbSMjSU4d8Yx7EdTD
7eC3+2CY8Nr7dg+SG1cSCCIJDGJKiBKMEMvWdkJ8ehNLe6DISRl3nl4wmGwayimo93ZhvUXUhREH
81gU2LWzrqY+B0BXEH/Sa4vOls42mb2QJ0VI9jN2WCwzD7PrCK97D9Li4jGIHe8hCFlH1yCneNBX
Y83rYbzKl3lHOd54W7fgaOQQv3h6yVJhIthYevESV4p2wL4sn3AdsJfJ9IrGrqx0g5yXdVtpzgbs
HXq3AIOSuirnVuzQjtWzqdc+Si+AkDu5QXlxfcsdaKTtpqMqoi/DR9GbLI+qAepdbzvyJGjHuyQu
w9+a4NiEfVFvnxK9iBr0SipNSRi0Eb2BfRac6zxWL+Z1ieWWw2syJO8ZXJo1wf2AAwW0+ZdRErPz
u7nniduJo6e3YzNq/MohZrfzBo/fQ99mLNLK0sTjFPgDCS+ld23jde0m9QbOuS7jioRcU0PX7Y2c
nOBVhrzwUc7tU5TV/g5jRpRteRxO+yCjsIBiiBwCO+xwkoOXJGJfzvaEpOICMulUO0jv2EFRimY9
fU7XQZS/M9/61/HU537zlemZNbhOr9dBNtEzLWmoZq87qkEU64lXz76FnoKX60AMf9zbpnpKzmAT
IeUHw+0kLXsTKbZkkGPGTa4nbKrYxrsFMUO88HzLb/uKUvpxXSI+PGRQkXB/ufVlKOfYuxS0Q+qF
Y0jKj3Sllo6c77llm/Eu9CqisaSN0lVOHfl9zEM2Hov5zE6v26prrDbrguix4xigPR/srCol4nfS
2BVhXJ3LjQjoxjqpu8BBkkQVkx2t9YqFkOveNRVbFJDgjYFRzh2OpIn702w16gY+CXlgt++ek6k8
EhM8yWCZN01oN4Si6+4HLVjmDbmz9miNbnTTxsErB7Vp56O2jn7rPGbXULI75nm+y2aWtEcgC5QQ
p+GyoL3SP55hHK8IN5e2t1xI+crvc16y1eCWh8FMVhQfi4qVRSWi5ZwPrVH+UOPc4eVSy72BdJ5u
8Te5w3dKO5/loKqcrUw6wGi7KQ1ubtBLvBsCM/6ltoo3KYo5OVVF40dnUZnfQJDJ25mmJ7zHXAuH
nCAdv+dM0UNB57Z/IRzrwl4o+bd2WrV5FT3UsoOVkrKqA8/syultSRyqS0UbxP5DbMvmgaffoS95
gk77f5jkH37La/yfaigf6hRW9P/7v/9sAMcvKkKLbbhjOThU/zgYk7salB1zrvXb1jlMgknUTRP7
eVF+9xW2VvovAJbun5fwbPLx1WN5F77pcFTQpvh/WMKT3QL5aXb1viI5d+4Tju6E4sAsGj2F0nY9
/EgK03Hu4jEYxKFtPRGpNQv5pLzN3AyulcEHmw1h5bT3V3pTaSBEHlvbCl/RpyGl5lTNrhwApRzb
Sg9QT2yKkIEeUPiT7Rngd5o5Rw5kFfXRy8z9Vrvj1D91aLXdbkFan7p15XnC+YS6IXOqJGYGtpjC
b876MbMIADPrufSF/GD53n1xyVS/WC1XTyKMOdH3Tcefx3QhP8zSmQmmMxsZ+t5pMmBZLF4Xg6Ly
HdbBtrsJ4rrdK/5ge+/UknL3NrEAVnVWUH9cZ+ESU97dX//S/0xkCE2q5ByUGogouAH/HN3JOSFH
noY/uUrPy26aaZqrRTjs8NffSF89/5ARwhTNN9KEtwDtQ9h/vrqClgmOxV69L5KCX7EMYM6RFeb3
w2fP+dalAbN1XM8MIQtP2Y9/97sHps5P4fgjtRGCsfjDpSYNZflI1/W+zaT97E1TsAFJpy5WVbSa
q8B39XqfIcCYSsa2v/7m1p8M2bx2GME4a0KM5CL8p9c+ZVD02O7V+86SfHWQi4Nz6+eN/VxRxVlu
QG/w4kdqjOk6weq6MttqYPCrYr/Yx85sPV9/oP8Ajv5FEI8r76/tTQfqR6s67f7AV/ntL/1d3gx8
gCjoX9e+A2xK2sb/d3kztOhId+EUBQSGbPcKrP3d2QQP2sS5FPCb5DNmOlBzfw8SkUxCFQ1Y/7OG
uTYv/DvOpj9n8RwEV64xhM3Q8dlk6263f7yppl7qZIXVJce5scBjTRKrDQ497ySvkVNIx87GGbLw
SeZNU6z6iNrAtTkG4Drirq+bfWuVUbQOdJp1uQZbGVDZqvU67wr/g+irxVhoPOY6Ecu9FyFvvAZl
FQIHVzG+5TOaUMC2KCKYvRquEdtIp21BfBC87XQGd7nGcSudzF0KvPPb0cpw5Yqpjo5dF8lxRZFW
8x3mv/+DIxTGTMSMbbxgTaaXsui7teLJ4m6seHLsc2gDTOnoJb+duMutynG4dDpP7F+jxZjJiRmj
/qVPUmePUYr6uza2y0uZYV7d+nNN90MWzLG7qlwzDlZeJi+FK8cbvnxDZXat9vHkhUdbtlh6k+Bm
Tm1MpUmd1sA1XczlZLV5Myfkw83ssm8h8G2zzWPXk4q2eMJ5722ZhundUhLiggo31SLEw2BnOpBA
ejyx7IfEW7qNC0lqa2ChXs3SKB6EbxTAPaaLa/Iwcgv0pJWc/eSHF9nyxqFced36VX5iD1vAnpqb
y9gKn7c9SeNbni3O3ZRUgp9tWIazObFfquu7SLblr2z08A7kOLA6Nw3WMUvIi+2FP1zKNTdUaFGg
YCQNKA3+kdD4HDqGtQLDw/RXuEdUIRQW8JVPGWmsi5jD+SSkPz2kndk8yjz5ntki+ebW3rSBhnvC
06EwX7TZyrMjgtieJEldz+VT0eaUcOSArG2Rw0zlHdGWhMe2yPo7YybkBXCze8lxdqwcluF3Ku3A
ZMwuPCuXn9RAjN6YYxQ/L+Q8qc4LNF0xY07ny2YZsQIprZNIGvOozOGr4M9joXKKR6pB4BoSUQ8v
furKxwDeyWppoyyicnNZ7uBt9utMjsZNbs71DZ6k6mICGVj53tCfwagyMRf2SraCBR6X/W09i+Vj
ZB+Qovz0CVEPlsGS1pxmJcTobJo8n26GLIKNC0zBE2F3NBPvdhy7xl8tLA+wqLCWDrLZ2EOcoYe9
4xrEjE0DwxAZcMCW/tUwCoovlkuQKnMX+SdnBDrbNdW7mobsIRHtvdEXr5ZqaR4pnAt6fLGtAvmj
Y/A4kIR/VSIhtmp3n6XfFrs8tSlWK1MbZwve6Ur/ptSXgdEJoEgvMVmYb84AXIfC8Ggvp9G4nXjO
bhmw4w191R/cDLt7m8FsBySMBqg8ppi26ZxXx9NosszH1xW1JsQBYIGZcfSjxF1Fqf0x+hGICr9s
8ak09gGH2tLjSizRZBqkP1Wld9RRAPhjODZaB/jHnIE1nCS7d9L+awdFCgySKB5l4MaYyXib8ZCI
A6eA+bGcgSlUdB1tpJQAD/MZSGI7HhGop0NLYUu+wV494froXweg83ujUe7dBEdRg9lq9inmU5UZ
ThFuGqu1swcVTaJE0YG7CCqibiDJeN4SPmdCyZ2DIkPCOI0eoHek99SHf6scQCwAFjjws1f25Eg6
KGnN/rNreck6Mr1pZWGfKJ4ud6btckmbMSSSEqWHHqfiQXHbXSWzzhjXwMZRbNTnMhDJHCPuz+PA
NZiqWX2GCivKCrNI89S081NlYszEC17e14B1oPGHxSAfYoouDkJC0L2RtkM9X+FiPIArUh9kTrqA
Jva+2IATDS995v+StTmtmQWt3ZQEBe0ZASRYrOh9sCK0VdYacUDEOl7XOPIGLJGesbOWZNkFdl/u
oF7NfMQrzPgzcz0HY8vZq7Hqj2DlkoFni9H8yCmjJ1yCLGBuoe/Y3n3eorpA/JqDfT6QcTnPTus9
zjywn0RL2xttslx6h7Yf3feOsMoxWUpon7QjENzg6k/JjTVxsuZY7QMG8aR/aQojYHS2zPaI0So4
NioyiKdmVUxkvD8oDvE494biKTAywWg3Gv4NuG0u3JCC8w8ZOB3JBqfEPBon3zhEmyi5QUuLXKx6
5xwDh8LL70ifQ+s0QEmRhEwnMY7jSsyL8Si5tVOU5ZjTil6H6bYfu+5BUd5OyAbfGiQTmDDxKnMH
uCAO0JA3MxLNt6Y10w+eyRiKpnK47QQRimh0w1/mnAw0krI4uxgwXd4MNiF3pekffMsrSCAI78ut
QvIFaSKaYTW4Y7GNQyc9uPV4wFRQYn+wbLVRRRuUqzDiXWRrnwSvw6hcPKFd8WVgXomO5WDbHXVB
6fQYNY73ynMk3EoyF7tBKRv7PvGwaG0RWo4PLfDOH3mahg43IxYpYV6N+KYaKvVKlRgPaebpDLEo
248Mi8adKCS9eGPUO/7aDsvlEA5N/kUWIb/IqXpCPZzsNfVI0SG3OBxTMcCHVRIEvl8a0eB3mTp2
CTZeGuRuRNBbicTy4U5q+olppPkMHGfckRZC7ojCMg5XM06mY2tl40Plcr9ZCfavPxxTdfeweumf
FEbQ7QdfYQzxjUl+hvFcsbRdouEgLST8TZZmjVqFfpm9NWQPnFVQi55YSkRQwZhFc+f1sjjwmUuz
GxZOeFyUMzcrfvJwK/zW/IjCPnLogjQBulmjATcdpNYFl5d50wjlr6thqLIVq0kyGiIho+zCLliL
3PbPauobvMK9t/GkQ9H3OHSbgk6IFWL1AvqxdchmuA0xCrvfugng45XVyUdr6HogT254LowRoo4f
1fR3+5k8dL4DoRgXV/uBS7MnJY2h2FoPwHfec2XLats7IXqUhILw0+MAdRuZk9ww0n134iR88ZOq
/FZjFt6JpMDpxy0+KleQg9noTWHOHdGdlXlIfdO/DRfH/8S0XuxlIhWWnNiFH6aEEt/9iX6kPrLE
a9gnCXusUszsdNsRGmdt13smZf41B/AQ7DORqEtA4+O4nmll/DZSr7OWlSs/Yzhnj27YQ9HOZtv8
GABfRdvYnAauJbPT0o5vfYUN8ZptVHqxxqVk0Xsa9tWLWnqv24kqmU9DN4AVywzscHDBmjUTfX7A
t/hAbjN9byofU+C4qZNyXI+BAVt3oCtM9SHp8pCsvK/D2yGUCzZJ0r73Cs6GgYVJsgF1wQK8HZ3v
ob/YeNdrGb/ibyJXlwEVw3nD4gpHZgdYNCzi+K7r7WU72UtEr2wx3iyO228WhCX8vuZwRvvYegOr
FRTtgdKNAeioh3aQrMauYi8OvuIlxpbw3XPqaDfWJpgnfptLt5YIx7eJPaPfc8xCtItcE/J5yzKL
3ZiTfUn6WCty9PxDGknBrUUQNI2a5K2I5uI5dc0EYds1mA+i4dxK6hm5wL3ghDsKJpnJGbGcSFwu
CGOgAZthH6Qh3gACsfl7F5DxWiUUXyIHp24fgXSyvS2ZoOWUG5Y8TkhSZ15hcbaB5/yIlrTfYXWl
A1k24w43dXVoilhs7Hx5k2qeKFu0rfZbLBr/QSAu/oTS3v6mWPxnSv6XU/LVNPO/m4AOX9+SP8Bq
LOf6N37Px1uWptXwH4sVhafj7L+PyJbl/80WbLMdIjygbf/b/+P8RToeomkIxAYTCbcr+nv+rRZx
qB1/FKJYGJnC5Mei3gemKb6iPw7IZLabgY+Id+cmjnGIo2puTpXPU21LCZFy/Xg12yUB+eMMUKR4
WlLpht8Zun8m9eI+YYkUdMHV4tnzrPkt9430xBg+9xypA4jwsvL0k3XpQiYTwb7tQiQZRHoST1Pz
YlZNZKwQ9gtRnvIw7W7GEc/DnW/Ts7yamiLYQf2qDmWkxNrPBu5Eyoo36NTOBryfu6NBwLa3uNEf
cwnxfJWZU0THqJTnbqCzQXljc+TBN32B//90yj74csLOxKMBO81Ee/psy9wk7FJ6B09030SbWbze
IFHwFG1uyItK5j3eQGeHimXccQKO5o3vj7hwA4vsURva8diufTlY5YiZtugHbMxThlie2G8jCXlH
R+WtlNVTlybmRXVVfenxE2/G3nwr3DR8mXk+3M86bC9J3c9z4G1HYvyRGMtHJzOavTO09l1blu1h
CIiumhm8H0hb08HVaf7QKL6FfYPpV4KGwzORn5oyD2+K2hi/d7kfHRT67C6vLE5E9GVsF80HwC5A
zUnAiLIP7fTnMMAQCKd0fmfZhHsTKwfLIc0ZaMoi+IQlB2eQ3mvem/qtTMu3ho7nW6okqXtJJkI3
veFuhajqrZOn1PhIxuKVP+FboeZ2dIn9p2H55C+zo6v/EnnQV+RLo93igUVBA8aUIt/79kA6IfH9
np9+9Df48sElmKPw1IYGTALhXm7FF4dz0AM2lOU+mhJznWjgQiJsAGKpObt8F9xXIdruDcpPq1aU
7qVPE2e5s6spDYnyxK0d2tnO4wb8MLVNu6u6bv7RBw7lmpbJlDvkBliwruMsj55i3ZR+Np3bJUqJ
Nlfdub9SIWZvir+SKypCSnefWD3cFDVI/2TJMGGE6H2TAgXQY14bLmwwKtusIJ+MLDeDbngVsxqm
FecdmwVj3qj1DDl6Y8fJuCOBBcv0yqmoSzs8jSXDHpEHnewcdcgzZGlMv8Z09htPHtljdy/oFUAV
RxqvfuGGqbdBUIR7XydGAdN/eQvufJEkrLsw93or0RqUNHGA5VglhcROQuoUqm2+YmA/SZ1GxaQD
9BNX//fRs1iS6rAqDLfluFwTrJ4OsxIlBg9g9dM7xU3iwcgjf0OeMdoNNJ/FyBjkYetrNDbQKVlo
rhyd6FJI2KXZy4Ovo7RLw2nF8+ZqQ8sRSAw7by+oI+5NUEyDLhWuWZRWCScEypCxYcXpiZ5m3DMA
PUnRhLwkuppIdNi0TXFUmRgxdbAXX1KGzytS21THfkcdAIaHZRFBMQm2hIpfSe9Et4kOCnvEUCzK
HZ/hyHmXUAz7thLL/TQw+NWzf0S5SzHU4z8/cM5mKTp59UNWEuSymJtBFkoSynlHVrnUqWVb55dT
nWQ2tBdgAKF+CK4Z58oM/ac5a+x1SO6LlbR5W5KFNnUomm13e1Y6KM3N07zrOAWTV6g4W+ks9Wg2
4SYW/8XeeSzXjaTb+lVO3PFFRSLhB3eC7TfJTU+KmiAoUYL3LoGnv1+yuvtUq02dnp9BVXSpJWob
IPGbtb41i9Pamh/m7LiXxm6rk2TYcip7nICpiRdbVQ2OeL7kQ6dd2lHaPBles5DHgyX9cdVO7pIR
EM5HbzkuWWnfe0tbon3Tdm8EfDSMqZMfvFE1W+T5QyjkOiD1HNVzxfpp3zZVvHGRjd4IVRkh4tH5
FGhzeQTR7M2qRXIkZ6bYQLnFQGYPiwHb0XHfeAiuR+BS1CZZa4RK29cX1x5/ZhGEV9tJ6wcMc+am
sUtSLjG8x2sZ71pcHay+pumALMboNmi3kze5xsN1VxYPAJDHc8LSdmNp9zwc5+Fu1Y76WXvrhXbZ
97AGWqZ92KDs2O0OpV2T6mUpf0sWFqJsL7F/kGs17Was+yOT1U3OmVmEUQ4vsXMd4zox7DZEsDW/
UuTh+9cEAFezAEBBu28jvFQ8nS6YVMcvTjDi1U2lyQFkRUCtcFL7a665Ar4mDJhRVR1WUZvvMwDW
rQJCEGkagdRcAmdinx8K6NqPaWoq5h+rfyqD4mEFaUD1IJAysqvc4TngC66kE2y9dLqfWZC8GsqB
XjvipVs0JCEretyqRhvPLyJ223NAXXiG7ApUgcsxOHJuGpt+ENe9Z1gP6zrejUg6Q/ZR+Mo0nMHh
2nvKFlmeo5pVuOFqDIRZXbsrHmHizR9y2LxE9HQ1/CgLt4CtuQ+pcsc9PtZi11vEAQg/ukZ2mx9q
t8fUJejjqlWkW9yQjIJGmexHzZeIcU4gwioAQPtReR07Hcf3HM3v+PmbgzEJ92qdeu+76RXFNwRw
xsXpu/veKp3H1befxWL3lzyICNGdcbJ1IJkP/uiNuxZxxjOZJOPZccv3DL/RKcm8mGV8Wh8m4APH
kVE7Y2Uj7s+pjMadncb2A1l+9d3aOvkWiIwzMQ+4N+NGvhlghq8DnspJaJnR9GqmqXEEEuBcl02a
nWHZ7MmgbDcCgAcu0Bdl4KBFTFbgurRQyiAjeAr8uDmMg9/eNj4MX9U31l600Q8/jzkC4yQ5+H0A
aDPpIYfUxXqd2PZ81WiuyBQw+/N6hC7NWrTw0Z31p9MWT0lZVRuZZ94jlANnP5j5gHwSy5CbWTeo
xqpdk5hfo57eqqzt5DZratYRxnJDiPv1Epn2c6HZJ62moNgoWw50T8E+1YyUDsLPgRC87qsyKjeM
A7bL9QQkx5uJQGc68nXGOYoREs5KjNsmt+GvFuBXjJHZdrdYxNJoNksQAATM4+JKDVeIYG1W0DVq
Dbuo403iQ1xIhFc8Z4ZbPVJU5VfVJ/sFXTS9+CcRpkZcfAi8uLmAuN2XGhqD7gsusgbJVAqkDNwZ
poaJjK+9rOLYAWJ0jCMNoJlg3dy1DuTfxC7MvfKhaGBbdqADzV/ZPyKJ8DqnOcyzud42qPw2JBmb
53rtqj3ED/U+fnJvyPmiSPmk4eQk2FTaYI2Ku17V9ypPmq/uMm1Q3PTvDFiiLS/kZzmW7T4rq4Dk
wMroSOETPpjvHDcpWkEUZy2+D4TxeXXTKJkz3bDd3TyVbbIx7PgjGjq5tauVJUfpAjh1AqEe8jy7
pe7dQJ4tENm4615EDU/QOSLxRzOBeAg3hCoi3ossQ/z0PR8Tq4YHjcNcb8E5xjtTU4UoPQinAzSE
hDLHH8cuGAJ9LzZtJbOT4Kv+WpsYBKWKMMl+coripc/PHRuUTUz+xbb9HWakuUZtIjoglzia8GKJ
e6/hgRTOS5xdzHkwv6vGK25XxbBNTLLYWFEu91G1FpX56KuI+f82mvyk/p6O5eQir6yKoHzyVJLn
9jkiVTi/QiYZ1E/zMvGpkT6qDAiTQUWlHGada654HwvTm9CS6ZilIM0J8SGqcmvACBrCKV7Uj8Zt
ko8ZHwYaz975wp+pv5IXGu0XOTWnaMFuHJqTr7ai99PzSFjRTdvwu+verd8s7jwLVdyev9G4yUGd
b8cYXVvqgd6Goq2qjy4S5k2dKv/koofmDmbbeUF89bQmbLLbznE/7KKB/bN6K5QXuO87Zw26h65s
LUTGZXc2yqa8F3OSbF0LO0ZYJ/N4tAsmzJwGy5aqDyqXTQkj574M4zjNj26nDY+FI69E1dvnTrC1
Zy5h7VgQKvZ7S2mFnsHfJ/KmflbpZL/2JlEGEAWaEqawSV4R6xCCr/jkHmZsaJu0GJa32Ylu48zn
YxUouB7VHMTbKYvZi7I0EzdLE8tNNvT9tkPgQ6au47tjGMWNf+vzFNbh0Ih7sp41YdijKTqrMsue
Yr8giZfSk56pny5LtcaPJU5RcAd82FEJChXkIN2XI8vkYkTT3IU1Me7MdxoSjrK+fYyiUgzEzfFb
xzVwTnnfVQ9DzFyTSKn2pUs684vZ+O2Xqo5fotIT17ZsZkTxlWCBJJuGuMWAKc84iSsvKJvHKVFA
XchOqLwbAKlkOSTtOyT8AqLQqjChGolARDcLHvvpGpO/IUBM3ObFUrxmosme/WyODj7wyBhPiykB
WE3Dc96N88dkIPxktRBf9WXcAN6Jq32GMg8UdletrPsGB7dg21HrtGnLTD5x5m941gXgeoMEnq5W
y13r6YinCpj8Q4cBLBTt2rWokEe56308eYTZBKcZkx1UujW7dpIpPZVW4F0KB10zPlUuJmF8K/x6
fU4YDYKZYi6eh6xoatTG+fKac1RIrvxZbIBbofFa6nXLgiQ6DHIqHsBz+1tr5brCWopUlhn2OdIO
gYbKd8OIG61SFpmbjLaspv/UhazpdNeYN3ClV8LRJxhYaqx9XsJll5Xtl3pAr35rsq2yWOwgJroB
NET1PtUkWm3GBPXNjEPdXT+MpRLznRkY2dHFO88PnIzldcASop7W2ch4vhoDDe9whz2ZHS/mZk+y
ywnQEs9XfCSd7+/rGOzmxurNGtfq/y3tqU/swVAXdrA42r32iXgK9fInApdfxD3IWxAcYOmC3CKY
7vyDvAYNelZY5nyJjd7ZGoFMQhNguKdKgk9JYI2/ytJiwCrPVu7sDbvbOwkBQh4w0XEF9zTseKuH
ADVyjkHh37+4X1Rmv782JFam7eqYWfmL36s0p7YSkZwv7AEvXkOtGB3T6U9kVP/sL0EzpwO/f1c6
/f1QyQFNTNOL2zOVItT/uKxpMWf+ry/xf8Qlop/Qoqp/PZK81N2Q/NfmvasR8Lz/Ub7zlz/63+5E
lIZag/M7tVdfqX91J0LhJEjbFvpKsf1PZtFf3Ynub47vMyt0fGHJTwvi3+Q71m/8VhPBjxbdoAv8
j6aTnvjlQrJhIjEg5cGMGIjRi6fdi3/QRHoaL9cVfXbElcCT1ITN4G3JZCFfT05doHbD1Ig6xC2Z
kJ0nl9g+VfAgfLQBPd2znF0NpWNike9qh7PgaBS1yaOlmaoSp3li9R9l6vhUwnjrWKqZl9op7NNg
c5zTMWftW9HgjppSk56QmxrXS84kChNI4F8HSVS/kVPQvNGrIZ6cUErz7K9M/9pMpP3+mf5JgqtB
G1/FrhuOtfSbgywIFdj1udZbTpaOqM2zdLmT7RC8jBCkKJ4abWUael89fFrbSvrBhw4BySnKtbvM
QvHSIU6u8vpc0y/5ZzdAlNr7qC/Zn6OYY29vALbQGsYG/+TdUihtmhoD3kYTsEgOpYy7ozAt80kH
xL17Uqm7ujbGIx2O9bzOuJgqCwEmindcWG7Zk20vW95/47HUzFykY5u2TVF1ekHWs0en+v3IPvOA
K7uWTynDkDcrgh8XKqvjt6Hbq69wNjrvS8yfC8eYF+AQWarZhfxtworBvZHNiXkE3xOGxEDxru2c
vxMMOs66TPDeg8LBcDbOwsJdkJZXVeIlF4v1+bU/RQhyGGLeZFE6nQihyU9VCoaTKkh/nq6KtAlQ
IYvdcl3zK79/oYg7iU+kvgle5Ki/YezZWFHF2vdfXJJn1fWsUS5blUtSV1Hok3dqlJK3UC8ZP6WZ
Ev7t9wU2PIfteUryg6F5JxiL4CAu8B2hOXpxemiH0pmOTV4m4rVze9vaF+Vq1DQp688kgkAbQnUO
XpZifhjW3sFTn7g2vtA0ggvZZ0h0oM2HFF3GpjFL5JI2FyBqAX3VllzouSKyZ0+Bxk9aeVDjYiW7
mpGq9kcOwlJIqmb+G4cEV4PskJXztBywdQULGl7keggxC+av7aaJey4+QyIJikjDbpjmNsMHXmZS
ScXQmJdkbrkJvUDxBdcAVbB5ftrr8qwhvrTKAsqEPODpupu4RMEDclte1w2S2KOXRdbJyCY8oAve
HLVPWSsSt5tH6sESMYrbai65YiK2th9KkVa6q1bt15v0dbIEqnkb9Vfkg64+lQ5iZd/EUQOyQKSH
wIHK69kV7q6JFJ2Gec0bVWn08nkJf4brLjnGQN1UXjRd8C1yJ0X5O/KRzDJe7lTMrVCusr6ykwzL
6qfTmP05H9xQN3gZm8Lnghk9UV8Vlcsvf94SY9GkBzeF1oKFFeduKzg4UoQib1DOuiM9KCpuPBrm
E2yT6AVhASkTDbaVOsxa5rBFp+dOLlq4HYVgeiBCnaZ6TkveDpnLp7RXfKGtQFfIeSe4wAyLm7zP
0c/uIu1yneTAuxYrJwjyW+vk4dtFolME12urFbVDuvATkFKj1EYJ0lFueQSl3GXthMnT6IDa7oZ4
DbaiaLyj63RiL4oM2XurjK3FzIjGsc55vySnYjxY+2VMdkzSucNkB0s1XC1OrFICKWXRoQApay9o
Cl3tQPQJ7WvA8exXOdZkoqb4OZ9O1Tyf/G02cGQIEZlPVHTsecDOqYeGCz0NSd5p33LsTseAlvRA
iot88iyueTfXXlpCFLr1sWdnZh/VyBFprbxhledcUVRefFEoH82nSKxo4ePac9TOYoGUnEvmA4dM
YAYdbfaoGzqO7likkRZfS45mhihcUxEK6omp2srX2vVItcVMPc6UFTdwOy4m6/1lhjrblSiTSiKE
8r3Zo7Wnd0EEH7DhCEstU0+1hbosTV5PVjaERU+BvnI8s6gXlHEdP17GUf+BMTM9pInD1a0Nx/AJ
gpcudczsygYAeoRRi5n785q3JRqRjRh4zxvZ6usfUJJ5GdMpeHHATfM+hT72JizKw/3EREvtRdpz
vnX9QDZZYunrMdB23qb1gxfWc3yRvx9pdG8pCixv5lIC9NXRz/k9U9t2ssG7k8ll3tksMnZFgex1
M858vPSC+887rpx8+wU+nGLA1Tpdsv88Wesa8f4B+VT7Yqbw3l/mOF7yV2e2OCdIB+OF0oakB1t7
sgP4yzvWfeW9mYwSB3/1gSwBrVODBDT0W3I+iHiPOYGDYiWlenU4yArqBy2m8hvAU0lSmckt6czL
kePHKmeUsQzeYOfXhCxv3HoNrsqqR1wnvUhhIevToLhfs+JHJtLC8zfFYKBMKHFDVINT8hVVQvsb
RsVZyz0J5YYjhuCgmVC0DVhT96MmrbqOze4cRIq1QbgwPaIOsbonCf2gRi4DRU8jEfCVNlc8Y/w7
s/IIMSC73dp3rZWGrWkOFzr4+qoHXIy2AtxC6rWQF4AofG0HdrKybkG+gGfoBm8jvIx7AEnxp/1l
wAnTJ2Nz5WUBkcV3QltlgmB4rdpx32gjjeF6wV2DrDPDYxN9um0WF9gUz4m6dKMT2OmSUxWmmWUT
bbVaAhZ4I5pyK125VpCuQPmGbmtnm6aWyMAI6ktAozY+M6tcLxkl2y0vZS41qvkM/SfPN4bH5CaU
VZMs+8UFbXcMuCy7TdyPzCIIBAuuBsteb301eOceRNC9l6qWYbIBj6GczWfbnOobA0Trbbrm/tmT
EVevaVOUJD7waz9rdJKCIpQ9B17ZgRC68ayY4J/ecNR7YdfZ8+KVz6RXtcU1Zn/7vs0TEpiGfsbJ
vjK78nHW/uyXLviWML1GkR3IkKm71DPkdOt3zH4WIwuOYsJvtihIeqXfIM+27SwPR6vPbvwuyZYb
Pi/3Ixv8ar+Oc8RzPBW7OJ2fgyBrkJZ63cGL5q8wMLSxxPsWt2rBH7hUhFu2cm/leIzl4DDcxnVL
+VOBnlGl+k7D/2QgK8Kr2vc3fpqs9+W6OEwux3JfL4Z9iAJIQE2Q2ru47Z/aYKT/71wqo11fAq8c
1ogjKi+pT2YctjF1w3ksGXNKpF9Hh03UKQ9G+7q2VrHhQ6uwCrXOowINglqs9XdGQJRuxokVcoXk
d3abbT2qTmPNzVseAsAV7ali9G+4p6KzlvsYGbYFt/HIVrY7wG2kZl20dpfJ4tGB9sMwYDHeesDB
26zpAtDa2rleyu1QVeIh77QfEoffs1TSuF7KBjGr4Xv8OWxs7rdhKgLqEinX86Cq9oBrtv7CZBvo
A2PXKeX6lvmT7CL/6M2WcUEDKjY8eb1t7tt7BpXLPqvzEoK1570beflFGS16dTYM5Wbquh4PKZcN
qCfQb8iixoOIkGI7PvHzHP6QsZyCB1GcDKepcj4aZis7OZjkVjai0KeVycCqs97R+TbtNqp79YWK
eEd13VEJpqLaLrnIdwNKwqeo5UTh5O+gM9aoJ41UekfRowYoUYpue7mAhwPOMF+zVPKg31uYFUYO
Er/jsxsc8TDNeWHuYoddN7V4u6rsIY1MMgdMlntA8dd+ij84/OM9Kql2u/pgTiNjqjDDJtHKlC22
GPe4icHB1KUu8LJxfjHyXvo89iLJTHE0k23XDHQgSbvDyFzfpD33RWoN8wuwxOK0ukvCdmrJ9+s6
rLsxEfxn5kEsloV4nmPlc4lb7B+MM5IpCj8O0jINvgeBFV/HbXnB+d2/GkkwXqEmvnFzTNs8vKJH
dJcCmCiQsnCkdxnOmDSW9LV3m1GcytwNhrNBOJlEXWURtEQG99jCxDM1/CumcYtuI9ImqWY1CUSx
Y/TforbgUI+ybG6IVJoXAUfWgbhtHYg6Q9KykYVtiDDuDQGAkfX3aL2BUuepKyF8uRs/ZTK69+bI
Ka9a0fHreU3JtRUO8hKuHuQmO5Zb5Nl3CdVWNYOogounE5ZSwBLLWZirwnoPRsXwAmhk7UxZTojh
n9msfhlC6dbZobGXNNDSo43W//8fWucRwAao+jQ7RnVQdNuyri31utok2HyxFxJb93YZUI3UlVPk
bjjjxvyTSdM/pvhoa5upX4jnW7yKX0ZNc+Ka9SqH+OgoNl9E2Pcx2JrAjOTFJAA8ptiMmgOUkCS+
GppoZVdFUOklrgbzyRejebFrMAh/4j77Jx8LpCXLEZTtru1pqPIfP5bKGiMmyHZ8rAxKP5TZ4FtU
WlOTTjTHrFYklc9YrhRHZPT8mfHuk6T8d74/Pg8LcxP/UIKbn36lP3wrFVi0sZpWPpOloBXKzHaB
4Nm3fpnxhSQL9LHVmn3riS20cTJ1+V3ZBc7oyW7RUtosmnJEN/kQJ8dBd9BNS3r7zz5y6GEqi4P2
D3Ojf+KC/SdfoqZCO9qoJ4Rn/vp5TegtDBTBxbGKJjZHyOtZASVujk67Q5/WbipAGztX9e17CeTx
oR2YVbQJvXxaq+6hrNrfYeT/Mpv6H4hVhPxSA9kQq2zPMnkM//03aDitsY7UDZgXDcpG13DVw8BI
6qVnxNOHvqHbXyzo/YeN//DUwKMlNApA28HseCRv+r7RPRif7L//qKxfUVr6hengGtf1CQd3fqVo
e5PAR9S1ybFxYyrUuKb3GkPY1J2nqIqsvnoks8S3Twu7XeYJVs1KbbLl9DBiW+nhX8zBixAL3bL9
WRcjKUoPn67e2MaysU9jUDGaf0oNr2c9rDO4s40yYlqSe52Cp8lg8OP3pjQtZ/UwQgfiEFoahWlf
M1qmbFV3uo57T6ucawvPPFBDqBJ0QP/+45C/KAu5713m7YDNmRvYbvCrlzYxDSylk2eQJupwBsqa
DF2YhrrVqRSvnoM/uF6kPxmPlVwZnqgy4WUt6bg+qsDl04otk+7EWfF+Q7jif/Jh8W94Sku8+xwP
sdbRX3aXMaUZZ1QMx1o7SDap10z44yagPutS8rc77MjLLXE/SNJ8GoKPzzf7v+LYPxHH0iO4/3YS
fdv9oKX6uwn073/kb+pY9zcujoCDBQ6dSxjd3ybQprR/c1wLG4ljBywSgNz/118NpO5vdBxg74mp
0ysWydyYleqQ/L//Y2t9LGZPjxPW5ur7z7Icke1zmvzhwBaObTkw2iUPDIt5t/xVH9uPaz7jM7rL
8oAaA3GFYOnZkcF2G0SNbd/bbotZvS5E1e2jKGAmHs5T6m7yCI2murTM8pmekTAT9kOaA8nEQmQU
6tXhwkd8SsA5qOipytEF6H3XULTiA4XWTAvp9aRLbVBmaXUbSAm6gjqR6JYOdUDca5m02bnMKvOn
FVeMkQIeI98MvZ9Trh+fvVwLl+qYG2vwigfUDNEBQvi6tYICjQoyGHbmljuOYcv4Jg/Xoukcnj62
8eyxNvT1/rDUm8RK7xRdvV1M9Z5R6Y2jNznjV3QgcmcLhnqoG93koftcWPZ6dzmNaxRsG0kK8M5q
eMdQhdfB3/Vt0WwDkuOu2ijfx8Rsbwa8pN9SvTqF5J1kFwci05ZJunebdoKl60KAEzMCl45n8JIE
HUagArhZgnnWo+cQKrzlm1i+REuN6And/giJKoofSbWEid/XmGxQmiXTCawOkt5ZUY6jsHIOrq3E
Ka6saRe4eV9tBBWzufeohWmICQJ7XTpFn0riCRRBbyrPRl+xbDAcslg2ZbSy8M5nbwytQttbsjXV
MewKN+I2c3qoHG7hLW/AaVv3jneiM5nzqVRbUnrVNqWu3PV6ZU8aWfIT7yHgG73VB/c/7iHxkCLc
piOUkMS7b1ebGUVFPQmjf6jvc60YIO4GHEvZmveG1hNUU+meIxsrcthpvcFM1tkWEws6hE9JQrJg
gCMtZCGfYd9WhE0T80PPKqpReM0Z/+bsN5sAfavv73Tr0MCzS6rmzs41y22tUhM9k8XwAscxhCIq
8rKH/UO0Mm0L4xaf3MEGCby9LVc+vfuxR9AUrubkPZZNlTIrNlTQvBTd5LUknBKstCDdi8JO6JG/
pRTWSFdipDlnwAGCa7eJk4+yxYfE4e9BGin8pTSuJ4enoCZP1Jfe8NNrfHTJlRtV8zvCAQzXeT+P
uwXdwXJS8ZI48IBl1YVG4WplIgpOFM/EHJjhYC5osOY1NoajAGm7r+I0vUsVycibpJ1Id6+7qOTO
jljMsnJZ0mHbZfU4I0Kkprhe13Rst9KwrU2d8G1um0mnjgnEPkC+jSqI79yKgdumoyf1btRazpei
d8ShY0yxTWIyCbjibGPaZB6k9cLw0otR1wXy3ygqEpoS4VK2F/78RaZ9fRgC1cZnW/QPq4L7d0+T
/91Yg4p7ikA5tfGxtTuXobb6dU9KZDns43Gpv6ioBkHp06U/rSQy1Acbt3N14Bc1AM+ohuHISbQ8
2m2gYOA6Lo/ntCike4DZJefT57DeqpvuJzreZ0ejF63U6ddHpMZTc5zzxKxPXbSord8YGIv7Xtys
hHPd29RclabhYFPNsCCFzigqGNZtdliV5Z8zwyeewp8NOCDK1FA9CiQ4+E2XH1AL97vCjCNUBnxX
9T5uWIbL1bbujWYR094ak2LrBpm8ql0EX5afUcAb6FpI8UmU+dSsxJ8xk5R8z+jSsm9d62XvmRiM
Z/zn01sPR7PbdbVtc6/Zatoa2WoxlXaN4US4A0sX+ux+R3RY3F3xGwCKmYYePrJNxbkVuhh7cDQz
YZIQK22UQCLMlgL+thpd0rR6F7uf43YxOSpTM2Gn7TQTdMATNIQsa9iz1FUzEnJVRcWTucTWC0ug
VzoAdwh/n/RDMJZHhKbeveukMC5RMm8HmbQnL2BsyEaEcWBhOIgva0WlhznYvhSlHCfgel5p3iDO
JLZkWN3s4Le19aUd1Bc2GwzoSBym/DTTqKCimsTQI4nJKB6RIJmXdTF7QAA1tnOkvSq+N9UUdQzX
7GJZl2NpeYPHyNNGYRydGabN/gUop/m/m/3/0WYfM5BNLfOvN/tPP9R7/8dy6i9/4i/lVGD95gi9
fDc1RcOzbHruvyz0OS7IE5JQovC0Ei6tK63/Xujb4DakR09sC5tK7G/llHR+o1mGXYwQALkgQI7/
JGmI4153Z3+op1hfO8wiYIZAN6aDkxR1f+y/uQMNxGy1OM1UHa+TAQ6uL5bvPvy1y0rLsEsMEPWq
rPMHb/ZvaNamL+6UtY+k8jwycOnPIw9zzKHeemPXo4G9xXKjw1Rnyd1Ytcb76Ok0e7cWOGf8CN2R
4/BUuSPTb7HubTvNZRkaFYpBoBudLy+BjSL7uWcCiw7ZyNcaI04+NM0NZHQG7KgWZ9SL5HVPQwnL
N8ozmzFXTFBQ2LAyap8LnxUBDR5bJRM1unKR1UksrjsvEXa/JwpFNufBjlPoCOwT2d1hqVpY86Ul
yZlnIijki73EkB2hcJo1VY4dKR9dmbc4pzGtHRFxbKZe9hQthsH9bXr51G4Tut138ET+RwzbHlWE
7GnCd11SE9mGtYdB46NaAfxsB15CfyBKWV4h6MD9OLpBchVlOCQIwvNgO02CeMLdWmeLv8UReiTw
s3lTVUqKSVFZwxEuiL+bhe+8LZPD08Ri+pD26WNM+gRf1pjdACOsj5mcX7IaqGc2zGhbyyA+5nNM
c9pCQXuFXs+mcqGM9Hx1U9vdFRrH8bWPQWiMRX9ngYqjypkCqCmx+510cyBg40zaiNOz4Qo2ubJO
scpf1DTgmg3M7Oz79rc4rSkxo3xEDj7ill2N8gC5i30WkEwa2/nQe4mHFb86EF/9MK3pi1vInyhn
hqu1r+cwyOPLmrRkGo/DW132Z8xV1TEfUiIWUmvLg1uG/dKAjGmEyaJmvUviEv6mzF8aNhlbOGk1
EPfph5tW7k3prtHdHNQuBSpIvWAEk9hbQCGhxx3syf5MRbmVGQUevnhSPFCWbGycoNd4oLobf5jl
Dl+MOHl1mu4rtTrhaGDjX3Vxn45yOiBLT7/h7FZnRdrermkd4yEmuSAkwetHZEX1rWOQ1Dek0A9I
UsHoVqbwQZv0WOVahJIK/D+1njRVzrgf6L5OnAvJvmN2uY9LB2RkYgSHyZ1/EGlZniCR1duIsyPM
4xE6b6TSb7XFbmlyIKwyg6KO0IkWDBhLIE3wM+jY3dARuO2Z8yGNkOrJdCoRoqx8QRNxWldoq2Xf
UAcOxqtDbioCW5Wdk9YJNkZjpz+t0em+jqu3ycyBvc5Mhk4/tciDx0XkuN9ygCHuwB0/dn67ZX1k
gP13KyucEC6h20WYFlOtTcSzLCX8EJmL8WFhw+g9Fnbe3GGvxKHWktdyaXzp7q069XcRauZ+YxLF
+tS75bAZGNXGB0CR8lyNcceD3kK7j4+xYgQXzQN+kRbAbzRNdxnhtzxLuSziYKK49JVaPloc6iyA
PHs5j0PKMmSYlxmYK5eW2hiLK9Sm5dXmyIzn4aeJnoIwoTlq9q4ax+QnolfUHjhNWqjQom3mi/Sd
/q2HTMIEPYHZDWeFhBtM7uVhTqnek9aQByEpu9qcym3J3AMaAE4JBUKgFrGxcyy6I6tZUZo0rbUD
LF4c2jhiy+6vX2AhBS9E86hLkRnv3FKvck0JvynImC3b4TwYrX3JhMy38Luzq8pIP8gS7bapbNKX
ssuAJJOMkN7IboHlWY6rtV3N0rxry+i5LehbQwb+wXWD8v9sBsMeudd0DaK2ebCtwHjM7d6jiHfS
bZwHLSFXAXScMU64jWeFzZPQT1bMxSJuXFq93RANPVXRMFBVJ/WOn1Pta0Msh07ftTnJQmzJ2KxG
LSt/WGvJwSumuyKxUyQJPUxjytswGtD1t/7KriNyq/vZWt4qwIxHeyqD753s7z1lJzOJIGSKWP6A
HihDiCoEAV7WdKI09bf5SPI03UQz/IyoJ3eZMRhXy+gkrBVHc1uJFRWKDrBYYj/eR7bJeeAvF0xp
+e1qiOlmSfGOV8vobdOKLabqM24tvJCAB2R8SAJbhWKW/ganGyZPszssRtxxBg83kCK8zWqRrBPI
gCuRZdiJched70wnH5vzw+ivLFtAo+9qmxaf9xYcW6UOxtKyTgcTtCH/Bp+GG4B6bGDDCk35GU1y
sJqenKKsrNEwBb4kUSPNyD/182XbagxMP7SnwIAh2uGVVK33XJJ0vFuDedyLvkEDtQAgNWwMfkml
sPrA3jwbefvB+PqmILjlyoT6CiaECTL8hupWUplcE+9S7yqxZPs5HTC6Ia09Go4X4EWFKDNVFQjQ
mE0drcMSjnkGgxp69a3Tul/XlZTOyvfMXZIPX2Wd51dOA7DUJNUghKy/hM2SmddcAz25M3aymfP8
5+gWwV4161cwcyj71oCzjC4quiFqL5IMSzn6Ua18Kxu2e6IYujvcC9EmmcweOI6PD7iQTUit/1ab
zk/orD/sIS32hUPBMCn7tewgI5R5374UPj9q7WykhxCWf3ZoTkgBzPKtzSHKoGdO7lAeZveBrHHH
+nK9nvKBj8HLv45lJLYcpjWndjq9+kyPN/Zg4RLD+DbFbPoyTMPh6KbFN1kNclPKpT6Ndunus8kj
YIYub99na3ktTUnw4bLam8lavvUJNqEJdWg4w+fHZ5DnOxG0/kuP5e8ut5ic8DQFHogld1QVH1jD
y5+GPHvjts+Hm2Gu/KfWc/izllgeO4gvLuLIjVEEMe1/Md+BNsjevMx9dFwXIyVhzLb8/+yd2XLc
RtZ1nwgOZGK+rbnI4lAkxUE3CEqUMAOJOYGn/xdKrW5b7s/u/q+7O8JhyyarCgVknjxn77Wr9mAR
JEHuXJxiWG5DLnScxPanwMkgJHFoWk00iuyZrLV1TcQq3/SAxIbgdWJY3YEI96iSgF106WwmvueV
VKK6GyCoHQjH8g6edvzPY9aCvzAZnquwu4OTRkblMMTDIVWddYfhe8AgmpJqTvuqG1ZOPAHyHgKa
S2Q04sosHtDEOA/MB3HFsGoalBhSybVjt/n3trFI9+JBBb07eyY9oclr3D1gLYdHhqREwIptMJMH
gRx3w+HuUREKtvZw3CG4T19b2Hhfyqi+ykdGsJuUmIt1HVkfeKqcx9JN5FcRpRDbZ3qieDmTXh8V
AwyyjjISfyGqTfqrSRozGJi+fZzxMB9DFs8bhIj5HtnAPfSsa9LaOm8zsB3ogzDmlNvZHbyPkNCu
dSxb7y7onOTFgYRxI/rE2TTFmG8d2l5oO/CYbTgxF9sKk+MDRC+yaiYuxS0aSEQ0ZghFz+vgK8MH
8btiAyR2uiv9JN8jgCGT0Bu7nfAQUCje175rXGMPojQs9rWXJy+sZtkLW1z/mo/afMzSjiRyxsVH
0xmpeMPavaoRwKerxGhDEpfcMX+OZJJO1xgAFppAjMgGaWIFhXokUi/JQdGBSlnHhRbZStul2rhD
ZG5nE6dgR7vkxSR468NR43Dw2yq4rghWuAPf0nyqLIecD68lhWFj1eRWFUuoBdXV/AxgugCW6zjt
+BQJVtg156Q+2MyBspbYTTUNW0K0uuyaeFfwnT7Av08j3nD3NUIlN28wFLGz+r0d8CA2WGmZ7DBt
tHF63brA3WB+jUgqkHE85qStiA2sA+MmL3XyFpIIuUO/QPpqMev8iBXY3BAoBozPRhHrr9piLF7M
UJPcyH960DjEryCPPI4FtXGL4udLWUAkJhITo3s3R9dNSUmal0PdrbpiKJ7I9cPJaHpyjx8jO6UV
+qCpgBuISjpfK2POSWBoiDkfRTmec9tpmo0zg7ZJhyRD6iz6U1HOxADKtIQWpKN7qQDSPvhe2lR3
uGe0s4EcZNZuRvOU2MTkAxL8IjdjlC8lEeiUm4kPvjvz6tF+RLxBE5ZlbKp8r2kPaRAXAQrdaZiv
c20ba7dNxTafVdlsyJBkHdV+ThBq61qHLnadFzSTRb+ZxwjtYpPxLH4JXD/cmAaEuVMyDBC7uIWb
dEve2kinsR8UHnsPG3zcNRWodkMdeqLGHnSNtKoQtbGfISwAagCXVI+NOsLDSjd9ZyUn2LjJOpS9
972gh/TVhGmFqSchsG2vC/XU4kdN3oSwaROjmEV/4+IAbufZ2bi0V7+hUYsObk9zfSU6rLh10njP
czqa28Rldd4GaIx35ELM7yaF9fU4qSX6LL+tPAhJFb/2akYtflYQLIizt4sH3IvO1Qyeai1p3G5w
k5CkJ+LC2kZZS8MJjNbarLN2rzNalA1tzFvbrosNanP7U0sVue20Doj8ESmEZ6Ljirae4PM33bbP
vaNBlvum4uCO3SoJdk1myneHptgBfZzCFsnKlKMBpmlexfskIqagqRDVWwmIIRqy8fgF5vawz6V9
Z+k4+GBUcgevC7V2Z0IuknI6YPSuKaX66AT22dco/e0RR4xb7yCTO9t6yjjfcFMS3JgmxK3hGNsG
Odt4qI3sMxmbqLEDrzgYSWhtDNQM2AFJD1xhO2vXyL8n4mkta0dSeIELzDPuOmuegCLFh15n+Y1m
Kr92mAVgJhuNC3Iu/qaUa9+EYZKw0NYg0iqDZ7dl4e+xjU6Ae9d4xYotQSkDm844nePODG4HHWXQ
ylHSZOCOtihgWDBxql/BA7j3MRWv2rbV1Rpi4HvrlSnmsKlbWue1f5vRJ2QMijhI5CDj0jyw3iJm
ZytrXMjJRRIXb4Zq32rLA7A3+Hvb0cJE0jt8wGRsYQyZ83HCMcH160nzg7LXE3cMSG/KAA5if4ab
NefvhFHF24FvC12efkW9fR1H/maa648yzV/bdFjut96stn2HxwABv7V1F4l3ngThVZoQwpS1OoRt
brpramaBaqzUaY7xlj2Pdml9qtx0Mee13l6YGWCzxk5OAJ2ye/oPprnpbd3720GZA4gn6m3E0BKy
IO0f7bfqCCA9x9ZK/ghGRPPbWHJES7t0OBR2129GoyYpofPoCKjmaxfr7sqDNYbbOkNBWNFcjyd1
9JVbswEb2ZX0iuE8Z3GEFLX+wnmNUgye4rSx57Q44m4dsnVEsu3L0IUtEvzxxkJI8Uwp9QR6vl57
aC2vY9ca17WeKRzJjA3HuWZg3xvNphz6z4Gob0YxWSskVs8lzAfSemktKxeN9ehY/gs96WKFTJRR
lekPazJznae5IqPAmTN5XU7xKTFKmNteeyB34BFb63eLlXQ3TlRHZaTKx7iSb1Ys8qM1lPZHi9xr
Y0YNUwejeNbob74rVRjzLip9Osh0PSi+teoZwLikTk4d7egqSsWmU374eSDCET3UMADmCqbxAd0p
Zs0cvj9tp24cIdnYU0LxXwjOONrZZ70VPMBSB9qoLBimfLyQwReqx87gSSi2rpk1VxJ2/jgnkeao
E274qpR3k6WOusPXS2EtMqwOcs4S4qmZ9yMy9CHzbnt4MLc4kfwjf8O/ykr/u4zkg51WLB6oHa8C
ZWZXk8PmKqzxa5ghEN9nRoZux+3tlecx2HdyfTUnHmpTUzxj/y7X+YLr7OXSC1yIFVPQe6it3WF5
JqjylvmfdKiEo1ayJLi6GcYD052DN9SficO+YoRqrlFQmccsMm7CoKXWyZ16m4JSUGLodig0vK2X
ufmVcmj/1YEJHJ1Sf01lKtchUJomGs54Yz5MaJQbUpKdLQEz59pWuNaLyTuWNjxcz+himBDkSHqw
wu5Gab8waSNcJjTUZiTSZh3lVrmPTRWhECzEQaN62TRO3x7LLjLpXJBmY2bIEMcwOPcGSPE0HIkW
rKbPWSTonHWklJO3iCqys76EziAeRx+8gaunsQEaUY3fnNYbHln7QJK6Djgjs+6vmppmFBNRskAM
TCGNb9BnSRK5bcwsOwRueWN3OYO42bL7jUzGoCcFS+ArTs04u6rZH0UwV6heJ/WO+7J6czCOFZvM
mOevQGrQwBKiarxXjDLvPDM3DikbHjBCz9NIENPmxPharr3AT+MNRM+rBlf81iqm6Qt1Fo9WpIr3
JBX+XUVQGXOOuP9qJO73qBETsnAs6lc1begzyCEiNBJYRGuVmOMnXzv9vZSxPd82wIywa3lFtacL
WiBZ7HDPz3Pg7kSVIBZ1swQMh0xK0HIzWNNEYeS0zdC4BRTpDGuHzeCQhMPTFDmfqBCcxzqMmFXV
U3fgOZi2btMKDlf+8wj5ZqXiUj5GeCvWmC7ufNGG74XGwYE61l+jj5DJJueQblyPjI+sU17SWq27
Ib6mhuj0DnpJtW7SxO0Ro7P+rNwOD/I+Cke9NImYGI70wqhpClesSg43lHcj3BLC4KrmuVF2fY2U
18eXVHmBuepNenwTxpg1Tn3xxgQxsG5H/ONPDJKFu/HrfiYpHjk0j3FI04gGNfL5cmpvrF71J4+7
B/uBGrv9WJfJaVYYSjdsWMyXmj6iYgLViOsHgi3b/FIJscq8odn0PttNjBww69PuoHD+r2pDQ1Ro
fbLNiOUjLQVZoX50etXRfMK8jjpxAtmjpEGclWxRs8ZRCgYsCiO9oac2PUzZoEEo8KCBE9ITvoqW
gzdwxHxNCVqozWCp7yPl9ZYRwXkyKOtnRnRXCkTgxlH9uMekUJ91NMiXNKUC3zjEj3Bed8R9Wy+6
3Lwe/IfWadhPWcuq+3w2hheDKJUrCxUGcUMYAm+ayeheMmWYt2YxTnupfKKu+qG1zpjkvYfACDm+
AAwMrkEryi+I0bKrrvWHRyktmqEaiGGC651ldVU4fomligyaJeaYYZw32uxY/UhXcGU1AXQFOvyL
9AEqTH6dgjGF/uGODt90AdyxA2WIY629n6PWhpA0KYkOo9JP5uxFVynctjW45+l7zszvLRQthdrs
Yguh09HcxkEAQzdKk/qldxecjsGuGwFZYrPHws5hJyEYqk33yhiRptAavW5C7R2H0ey2qnWzkyKJ
ClylJ8xTNVfjJ5KMO80qi7YyBoyydhs7ZDnpYMJmtbrFQ+MfilhE23aYgXG0pg2XKuMuMZqxu/Hz
wnqle4tRoRrVk0l9d2qqegQzRfVPO9OjS2NgOorTASJUxBSWWQbJvm1x03fBV2MQKKQBuWMkByBp
TLO4CQYeDSuVMVmq1hF3in9falcfx8kZrlzDg/FOzOSGhDpSs6kYQVR1DYkqQX9jNF52QuP5pfS1
2A4h5OnUn96jqWDyCwANdUJKW1GQY76pm+nZIMZ15yHj2SrJlNngRt/Hg2pRC08SjEFFz6bKyknS
aANna2mxcQXc9s6pqGXNuXlLchsqZhfPByQp7sxG1vb3JArSBxZ47Dals9j1tRMniCrYbEjVrUid
n4fshMd9MzqMb+ixkoQ0VfFOZP68Ilbt1slm/twkzgYY2d2I2nAlh+w5aOWrFbFYO0a5TWzC6emU
vAclYpUgYuAxjnG0wUhkbnD8VzspMvsw2sWeOfvD7CPzrwg3XQe9SbphNN9ZcUIWXVq/YEFJ70kj
PISGZCJed/thtofPhmYMIi3j1TIFjrOZCnkxfu0VcWAA5/r3Ikjr89jXZ/yz+bQyK+JnVmI5CMa5
cedbAbQ8U8ZHjO3yZA/Gh214/c1F9tGw/q8SxmA0egL7lYBtkG6FPg0KIkyT1y//kwH+J0G5Pjrv
v5pab77l7+N78+33g+sfP/MvIzqkANsyAVQiG0XZ98+5tef8BkfBhSISIJd2F6nfz7F1wGyaP/AC
YigvMsB/jq0t/zfbFoKUCdeRiM/N/8qHLoI/SXtJshAIWU10xMsQ/FcVYIoeSMxBfcDBFL92abe0
mJQ1crqayW3WXoPeRtXTfV7JeVwvHDHU1ETjhaai+ZOAM56tWbyGUG6AwDKIWyeBOX7TnWtsfH75
GnQ7CZdRd1/6BhKuHl6l0UDfYDyCMiloISGb0ZaMPXdacRGTAy0i55FBa3nSgMQY2TjdSLPJJCG6
bkN7HaaIxFhHMjRkoV5haYlXXcxR3Qrc5lrXS/RAQRIC7LB0P/LmiJ5pXHX05iQ8YlXpHpAwgZVp
k884p4zXJC8MNLuQoOxal/se9OWWKsxaKU5sAH5aNg/dnjGtfThGxofkiE4PAiGQxBgS4NzfYDI2
Vin6/j2W6++qsWDqmQHTRYYk0JoVxjH6GmoH56R7iAd5di2GE4lHq7kClEPb6JwInxTh/oZNFB2a
Lh/HehYnPcKdIYgPn5mP9UP6Bfah4mT76jUsWF1n0emrbIo+Izg7umRTrnLLOmdT9rl2BkR7VQWT
z5jfspw2m4KTiFFI9UCGwToBH1xzCz5psrhDetmrLMS2M/REQTj86qDGq+PRBb7DhA5NHfDzIzLt
/LmaevtZAKzfE16g6O+G1g6ttF4huQKAahbf21ndmy5YvBBjTGdP9Xtli+ZJBTSk4yTE0WmpHLqy
VPf56BzoLNLPcAB/T0PcvNqZ/+S2sMyQ2Sd70U7RyQ05kswk1R6C2vW3Te5/omFm1CvbGj8BgEE+
VlStt/aitjjLIKRkNjmTwqIyrXMnc+uWvGNCGkYZA1eqaIJuCS59tAyBmbQpmyWFynqAchrsWj8s
wQXCVgl5clZpMiTLagwQutB1sMfOqGArKyFgiU44nIXjrzqogRVHPd1fRxElxW7BR37y7DG5Zlhh
fqbMJeBy6kjSTVKqYaLMqmon/CbkXABEm0ZY7XTHKjU5N8MYmb4bJaPmvY/SKfw+Bd54k8vGWqpU
O9vmjAGhOuGjpCASj/9b6P+ThR7f56KQ/r/1SZ+69/j3q/w/fuCn2tsEbOyYSLpNVzjyD/IkYf/G
uioDdI0XuTcapJ9qb/mbCSpZ+N6/ZN6W9xvh6KaFzcJzPBRNzn+jS7qknP9OlcS2E1iWabG/LJIk
11pU4L+z5ZBfkXBg9qebAP3ITMcad9gEag5DRlHY1jHTerGIRzh3mb+3H2KaElJvXHAEddkcmhr9
oqS8vk/xqW0vvI54mpx7yukWJ2qV6yREH2uNZk9TqyhcEnQfIHDiXlz3weAH9ieOxECpDn2BitiN
xmEJEs9D4y4AWlRcVU3KSGktsej63wmWwSVxGPHJ6OEYeT1avmPoaSO9Cjy/Hh7VwEV+NMoKKpKy
Y4kvNCVm6JpraXP0BLSwNnlZnhSFGCQqFiQzFhPwzE1hw98Y8+Q2LIqYeQ0VK0ndbvhUFhIJKfpS
IOSi2hDXbHwZ4yJ58lObkyDSy/SsyQPpNOOoGZXuLq7C/j0QJnDRFrc90yvGSK6ZWrBPB4zA60DP
niyvUmTgC2gaob2WRJpgs72GbVWUkKUosW/jKBuMox6rxWifGdH0SH4ZKDIaYFm6jNSVI729RCbe
74fQrLr6IMwoFMQGFiilMv3g5vDQbxRy6JJvgZxeWQz/w6P/R4pFKSnM/mpFuP32pXlvsz9SiH78
0E/RovMbskfbxubh4JtiqPnP4o/blAWDEaqLCjGwlgXg56JgsQDgKvTROXJTX9xWPy0g5n+zFkj/
F4kiiwHBZUgXMZdYrsMb++NigPQXGUkYDycCXHlIbuaskZIGjoXveSpPg5fYkyqOyRDG32gB+/Uq
S7LxyfEb99jOXfiYF34407qw5A05G+6dbFr3pFNgXKsuN9RathSIK2k1xq5ERf5qt0Vx24CIJX5Y
Bj0BtX5yK7VvLTBKBMNqmHmORUzgFSXUbYdIax3SpduZg1/cZ5lZ3tO17R8Y/bJ4INHPnptpHK+W
CpIKtXHLV7PGkE6r1UCc6FfBQx77xUMju2fXz+YjMSh6j/kPyXrtzA+myJsHjS8YRy1vfw47FDSj
hf0Wyg/YVytbDy41gR3bHtTtDA5pn3BE9LwC435bhUSKzqyNda3aezBk8QtI8h65e4Ua0aLJsgti
T+DdqOMHR7tM5k2iUvBulJqm6ShPft1+AlaOnxs9qdes7MEi3pyD/lPZ9QALhf7CitzQCRmy9mAa
Q3KqqbERuCin/ZyAzUTVw3f4Kcf1dUtJGO9os85MSG3K3Hiyok0++KjLkGNCkYQ+cS8DKFNGHt2N
WZrCw9bZZo4ROjOrx/jP2nPScdmfSkMkt7EoXMoZejyP4F56uDtBtu7cTEJA1HTwZV3eUFONJ7st
pwNmQes9tS2MDYHoHl1f5hpRiJFtS6mY/DSxBPSr7P5mFrW5qwWRmKjCy7PRmdZjN9ndG+bM/Psk
W/NJonOiManLu6J1jFsr8XZ4lLtXrhU5KxTmwX3d+sWr1SQDpdPSau6kuR2RrO1H0zG2BnS8jxqQ
wB0N8uqU6k6vA2uZjgKhIogGTU/w1bJS8jTqRrAJGTP161rncba1gQufy3YwM+gEdbedwgJsj1kN
OxpVMwAg+x0+rH9d9gMkD8tRt3YDG5HZdbE2JHoI5PR6p4UBuGswgvSETN8+5JHyQSuQ2EMQUXqP
najknqJxkDmpUqQBhcZXEmbIEQgjokhX9YjKBKCy018zZfNwsMXxFXsL4bXsMpvUyJ3XRBQglnSq
TygozG1st/0NnkD69JWqh3NjRPMbTiTpYAxRGsRuEj0Fdubc+TVhbIxn98PglfeJ2XYPEhz7NnOs
bhGizFnBPcmgw6lokDI6Zsztth3juHYsjZFoW04YVpoSWBKI5ujQrluIJYL5MLADtDokhxfPLCPq
HmHSfEAFYqJdKxxSjhXgiphp+57RtKIoR5LYxBPxv1ER3TWxLTdu7Vqfc/QO2YpnW7+0YbwENPj9
9Oi6mUWpW+YGhH8RHxw3LK56slfB0jDlJiLL4KyzK7FP3MFfEgLQQ5kVtwZdtmdPwPJHBVaFam3X
dchKkijaPkX1AVbFZGTvFvrGmr1FgpM5SbZhLm88MzTDkEptH4Tr3KAZayUC8dqcluAstK5nnG2A
Ms7MQMVL04ZlT09ONqqGHoysWd9wKvA127QVFb2Wu2ZQ0ZKeMk7417ba7FvzMWwnObmfUK2o7qGz
4n44VMSIJSXzbtka87oDLwGr3B5kNj42qY78r3aUhXG5jr3cHJ1PxZCOtbf1FcfSndH3XfoxeegD
sJnwFTVsXJS7/3OC/o0TFHOk/Zc9oJf3Nk7KqPujG/QfP/bzfCCI/xQYLmn3BIvtgEPAT/sCbtAf
BtGL2/NnFbAEpSANDEx+iApiaUP9rAKc3xzbETAf2CJoBvHu/oskUQqN39kWbB9XN836pQGFbUEC
NvhjTYBtsu6NtkdTOsBsWxPW3RPJ2HYuJPu6/fy7AunfmO6XX/av08jlxXDEUn6QWurycX9xuEeO
tmEEdvY5Nib1dsHpTd0QPGcJUiqGp6Z6w39gvwdD2hz+P17a4mRFAqvnclH/+DkTIxO6Q2JynhfM
Whk0CxhhAo6/9QCoPAH4YgPFt0hzog1n7Pd//fLLr//jJ8cYIgXZwKQmgk795eWllURlADv1TLOJ
RrpvDNjRYFzB7kqq5eV04ft/49uX3CN/flFuFXAAwgUJ8MvlLlUZ9pEK5NmRJVA96BFHiYy/3uFZ
Dp5Vh5TFTixevBc9Vt+467sPV7Ug2gyX61C7ILtAwKX6QEQBaK95JsGZbZ5ZMONWU1wPF35gMi/G
feADmNQ0tgrrbwz3PBt/+hguJbJDSxTW1a9oCR9qRK89Gm6iZ1CW9XAsdd6DDfBbHHE5bZhrnTnt
D+f7/4ljoDb/86sGPB5I6nnh4JdvzDXwyGinEedUDBAJLlANr4y/m6lm0iZgnTg2uEA6aFQIFzDe
X98xf34wgUD4iCFwenPf/PqsDEFQ4q3W4nzhQCTLA8OsX9/j/Rd/Q7UV/+ZGsQTJ3aSJ8ILsTVyL
33UJwsnrShMwydlOAv1gMNDNdj/QoKEFSRRjNAWQ6S5PpwnW8wc/DXITbYEMmdd//8Etk8impQOC
VP6Xu1baRhXUZmie+67mIbGhB1Ynxq3mACkZtMNfv9q/e0igyCzPJf/HD//LoQhSvgkIhJ5s0zIm
RLECsMGOdHXdLxxE1P82yhS4ijBBucsvXLZiCMjERHVNXQRzsLo2XEiLEXr8iBQL6Z+6DIac6Dgp
xPEATbKcUp4yJp/AwwI8tfnurz/EL/SVZWEF+ML3h6/W4Xj3a9hVmkdh7+McOodhyvHpAma83De6
K8BENoWxxm/LujdxAQum6uC75gUZMtH6V9NCVk1w1ef7eZwR4IjQbD/8xtQPf/0+/80quFj3GDcQ
z8xh9Jdpg8EgeHBxCpyd2eOCXC6zUI16Ewshsc6bv7uzlyHKH55ijt3c1ey58LnxB/76ikUXydTM
ppY4EehzDpzSd1z2y18sbMK9aen7xnKRZ8IihY1oDimpuSMa/8ekz+DwWcT/fVjVwJ2+EBVNg4cg
sWwWzuWeuFwijMFsXiKJg1M7eNX1BGD4BMAF9xGzUXynfXX915eRT/Drx+KT8D1b3LnEuLqXtt/v
HtjZzwLK6Ck646tG4K2mGfyiZ6R3tZUj0igRhI/YrwfEv9LBIr5OBmAqnE4JwFrl/G5zPWlF2y2V
WCOKztuB7sEvHrttL9aliJB8EdiChhtfHV4IwrCMTyiyoo4YpKpqVuPFgk6EetxuIADwZKSLP50t
YLGqL44ZZhTluV9M7H5bpCdZ+NXtkIZMbf2qMTF8yNx4FWCD7gREtK9m1ooNJ2MkAhKKk+L9DfHH
RIS2e9VNcblJOvbvKwiBhbWqrVTd1xd/PbJLvPb2Yrt3PCiMq8HzDPXcl3k6bqzQ8x4D4gnNVU3M
IzQHCemOPlmElZ1Z3dSs3U76X8D/Imgri7bLDrOeO3oJfW83RwmUyziGvrBPMurRT6shvDI5OD9O
4yAQvnO6b850EEAIMKYqHXT9EqJaEUdK3XtRkaN6DOw43EDUD56juGfbzbhHPExzmK0XJmpdxLgH
KQ3AoYoOLNQFJYxDijKh9KFAUgJCRh0UNCDgcvzY5NFm2YQLJNVv0QyttAAkcEIkmEEYDQUjf2KQ
fuAPrAsLgeiF+gSlAEJCNF1wCWrJdMC6Gd8OWdB9BV7qYvGSsUn4Y9psAquIbhsJwL0hiZguMsxP
0KyvYGuSK07CmOKpA77AbKgQIdXt3gtkuKOlWn0uliCKyiI/q76EUywxFVG/JFbMS3iF2fP1rOOw
K/dNpJxNIUi44MYqwCRD0iKKYoUZlFEggRh2jQwTulmknoxLYMZQ+i3pGeWPKA3yjM0At0U+Vd6m
8ArfIAUTz/qiSYJmBOItQ6czSgftkJ0YAqLjhDut2GDrDtSrEQ8cOmGFpQzcp3oq/J1hLsXPDHIK
+wVXmqC26pqgeIohVnD7vca1Dt0ip4mORjTMP2mj5RubQpC7KLhAoQ1Ao+k1VKwVycRduYp9wWZq
c3CkOyw89RY0Ld8s8R58qVjwDOapjEPHAIAhgkgUqIBvWbITG6uJ58/deiZN6j10xpGJk0m92i2w
YFJFnXcdzsHzKAFCtXNsH2HwsvDYrEMeCLRt0cRIOWueUPJZCotfz5SJN8eJo7qmrKNt5kKQyqai
us7KTD6RL7v8RwtXt+sG1meWM4xGuU267gaCJ38SzahxV0NC4SMxi5FB4SHI2PkOF6eBOIqoKof+
ROtHpLdIklhiaI36CwsvOAVepR/+AWIwWFEvayQ1nH8KHTZRLwVqFFZ++1EHy6UMGls8tW3P317e
bYGIOl1Zta3vK7DVktjjZLqvLyzXDOZYc3fBmkbRACx25hsZbCrDC5AOD02wlTKdHi4UWStPFyK3
ZHvutBqhFlI90oVy3kUx8aF4JHmlLB7aD1zK+iFd/g5NC7q1CF7T0cwG550Ut2DL8KX9UDmA3TqI
6rc0K6h+ddJOD5dCYc5qmNEIiN13up7+6YJlxmgbIEH30w/bIhIdpJOFTqdexFXYJEC4hkSk4Sit
TtxGfHdyebdlVbPxtAu3POQdmalJEV5VdbB1RAbquV+w5VMmjWYbStpVbrtAb4cKzvexbhveOVZo
KijQBxClaqNBdX0pcBDMBtuMEKmPH4cfayl9JmilxSZ3JhtHFuY2JskKSerN6Ez+KcZJ+x574Cb2
bDu8QSU1CFnfIG1li+oq/JIbMS9eXh4hETqAsAdmJ5RB7DywRsazb4/tB4k1fEcq9Cnu+McAw3Cz
LW2HtY2mmHXMmMHsxbTwiJluMd32xtuyJQqLj1Nd41xyHzAf4ZcjxpZ3S/+wOYAkE7cYnKnLccLf
mriNsL8BD2+26UC5avvp1N+oMTJiZFkhZ0Dh0pJc9fHsky/D/04yXGBrHcJ7/opq4lkPifeUZj7K
7a4GxP2DmI1K3nknCpdrqpnDcgRYFoEst2AgJrBm1tDUYb3Q1j7WAU+YcpeXL8bOX4NjpBzDWPmW
oh+9DiK+Vcr9+lCHFt9qIlEcYMBdrsNICUrLCqp2DOxeT5H7ji+J59XMMebIBD/yJnJ44pum5Z1c
7kRbpwJvxcLXdgQ1+lbgarWoaeuovQ80ERlHn4jjEDq3zdIkCf89wEwNnhMcRYgcOY62WzRzFEXS
R6VBMk9UPE5m6rzT/xNP0vA5AyBdYmvSvngaaffT6ZLo2Fas8wFQ3yRQb26kqN5rMer7yydkJ6JG
brH0EwLDYP9y4CXuRL3NC6x/iDii0mTMzNXIkfapr/lDBJ18LXSL9f0M5Sn/UTFets1ppvNPGJ0B
GNuP+eyzo8C+SR8hRi+LTdP3nGSWq9aoQQebdBT5vGmWtxO7fIpsAWIrTC/Wuowj4rOzksdqnnC0
e9Zs7bD5CfK524jlKMl4uKS9BDXEbeOghueWJ3Rn4bqjZ3At8q08JDSJg2LcCfrcedDNiLq2xN+N
Xr0xnXdbLysL/3XwfIHE5XlvH7O6wmIfBP6YY853+WlixmT9KEw5cossoQhrhhRQttPL2qdlauxh
MbPIU4pEy5EcsTJYn4J74nIBfqxFy8GdFBbWhWVhbSKPHedy7yIsZVvTHRHo2kumLw3b0Plyf9pI
9/cpjYD9UNZ2duP1PreIb8Lmtp1suIqjqfH/cUNg0fK/Kw+ny7pohuZgLNlkOWae98hdMPDLXeHq
bOFKyxCe+QKtF3UJlt5Zug1ZayTV2i1LUSIFLFmJpjkz6AtLmhCNk0K1S5YPZIwFdx+K5Hzd2CP/
bqIQajajkOJW2HwEbjnx5MRuBQUbhZG/9qDOPkiP5I0dQHt936dV8GzRvL1zmPeeOalzU5uGwM3R
gbjA3sXzZWcd8fNV6HGxEacv23eXcpUsLFQ0g9iAgDJE1gQfaehYFKqoGcJdbfgAUct+ebdp3/GY
WfXE6zKt0A/FZDfuSnFUew70ROHnIC/EATYgKkUI3xEdaTcamxC10Pw4CD/Rh64fyvhOtKlZHUFP
iltczLwLx+94BVgQ3O2mgGsLSL6nCImMDKbiCJq/VNhYdjwq472NL+Cx93VxB/Pta2yExhqOeXtw
YK+tvIaVnVSK9HuEBXblyRr6E2gHZl4VcilLsz2m0MmA1Ce4LEh97QIqlMl9zlJ48E6i+EIrZ5xx
WfcpAX+lD/86qqsOxw4JQIlS6Y1lt3Tg2TWLIyd7fSiRM07rXKkS67FVfQ90Tr3gLqEcKBe4w5pW
YorVuu3Mq3pZ/K+wtdGIDOKYmqq3ibOXeZkfjUouXEjs4+s6D0fjMUolX09TKP5aB4KLZDkgIOkA
ohazxuZA6DHrUr1QMoulpKtjH1R/RJTAJWiiX6QNl4NylnMXjFbAoxrENSkNZsPbC9EbPWeyoj5A
08A71ZfNJIxZt1EBVBkQiSV1JAsUo4JlDxc48p5DfwnjuBwMIyIf1FWepwtStGNNq1zthdf005rD
JcIgWXIDFp7Z7SUNRUDu/pAzqBJMlPaRMxjf6zL51Dvk8dytRcRqNWOjfbogXS/rZpBmLI5gWa3t
RbEh86XeVCExLiCHkSXD9GKN1rZCBEbAS9Wx7jU1j1C35DokIT4io3J27gJbWc0zdsk1Z7v4IBHd
frMH12zxm8Ospf7DKOVkdXAyflQYNT0Sg525wNliH/8fe2eynDeSne1bcXiPDoyZwMILfzNHURTJ
krRBUJSEeczEePX/k5T6d+mTTUV77UV3BUsqAsjh5Mlz3kHK1ZYXXNhmfVLcb4DsDf2x0QpLRd+F
5h8qxDntYnUewhDHlDkwThrUeRgSmVscGxCmuUlUgoNFjIt4SKlYw46WSJ3CBrvtVyOM/yNlDkCZ
icSdEV7A7+aQFJUM92LR7oEnpw9pP8yPcyqM0eSSPcLnLXaKHUJ05razHjgQDWtGVLD0Fr+17vpX
pTHSaVTHvN6bT24SWC9D6wVfUaVev8HwGlFWmRXp9lSC1haLix2ysq8dI2FWGjEzowuEe8arxlnX
1Xm375q5uwy8ObulRRfuklxkf9HtST4Icvx5O1QIYRdGOW0Jg+U28tr4MbVk8dJ0C78peBVZgz6F
4Nr6Kr6GocvkGLY1EEdcqMSn17LC/3V4/tDhAYtBIep/hn79Z3kO8/jxX/yzt+NG/yDugBYJJXVL
YaqnP3o7cFtA6wLujmh1wKM2+I+f/R3p/IMqEX+d2k5ApdM0BH72dwL+CK0r/tTzqOgBJvtX+jum
UfT3Chivw3kIqwMIJt8JrvjX2m4ox6WqBtv/hudfm3+nyRN7NlB31+r0TuvcXZ4oH2b6oBYPmXil
liB4meOyra/RbGpoeLaWT/grutACe19HsR2n0E+LdH7sbUQeF07nVqzoqSM5PVpbPAc6f9x65bAg
lELmotx3jpQtcIfEhljxSJ+BfLwkpaHg6i9R5uJsPeA7d/QQ0u6CzZzlQdRvIdFbWG7X2E+huwF9
MOZ69LeJvPvRgPk3+Ht3TVZr9R//7piK49/6MugRRJ7h4PE/EGLu+ejAsnYIUWvwrVXTSAyqEpni
JNj7nlfcREkQ8cjZyerqeyf6bHnwTeuk37rp0PM9tYMG/OPbr+T+9krgftCl9vHZEx6d2rMJk7mL
SJjqk68ObuHFDapBSXG5+kNHbSLFsXgC6CUzLtjcUFtgMEU+U1OCntY2xXMzq6XrNnJA3/SytEdl
p/s1TlYI5OXMVOw1wjDrU9qL2Jr3gguquF1xO+CvVZGvgm4D/2VAmOTtjzJF9L8NM3gjswZJZMEf
IcgWndX047SY6cCV9Tcbi17xIagzq7mvUHxe795+0FnXhgd5HsimSASmd8Lzfl3tUDa7CIRO/BWd
bdfx9i1JtI/IrA2Qa/Zk7r/DwjQASruIoLT0tnUSOd4XWVDn399+k7PKs3mTgMIQdefQQ2ZGnPcV
kMG0ozkXX0ekhMRtgEqLhjFWWbQ8LrkHreiPvP3E3wY58AR4MXomji0ZhbNvt5zEkk0pvZdy6PoG
is7SWiPqMiEuGdMfnmUW4a8TSuDy4ROw4CGinKunwx0sizYL3K+zk6A6880F9phCH24H1l3SdGaI
ccE0oNF/9SNZQ1T1QdTSE6PK+OsEU3VQPTmPepntCBEgqN9lOOL5YmWM7tuPcn6fQnr2rh1CtWBF
RefNg7xpnGIa3eqrQiaikidI4vVj6WpiFIq9sPTad3O0xjag/AydYHsfjGmxPuUKFIa3AeeFjMXG
Rh4kep/ngs4IAju1W14XVI3D5TRMvl/9qc/928QEIbAUipzMjg0A6yx6YCSIKplr1y80Lnregj53
kX8fncWiKosZDsyrGB04/Uc9/d9XX8SsuLCHHdPpPg9bsYV+NDrL1pc14IJFKi2DDEV9GbZpb28d
JEsx/2abFPKZHhtVJihkfR+hxktbaHzIqnWCzESOvuovOI0Y1wty3+UKkyKfgsjbU8u+OFvAvKAM
XrcJIk+/N4aCZGr7auibL2j+UpPcQHTT652CL82iWhc7WcZjpFolbi0vzthNqvZ9DoNaILaBRAPi
q8sLC7DKvwtlMzIcf1z2p83oYMzz/UcARpKW6BLMQyI+qiTC6AMagSxYqSPyDcxO3WvBMVx7EK/j
DUUZE6KxkACzvXOXuQzfx2mr50/rYlKIDTR9FIp2bp57BHkaUqLLD67fQTPcdCkOgXcoO+TVNzGB
nHY2HrT/9Y7tHwUfay5661MPfZB3pOkZ1Si/1oPzEZpem8MfFXO5Pq3ak+PD2HdivFc5/2ZCATkn
gmxSrtnMGQQK/PE2lJOzYtnmXmux0WO0Z/iYBrFFtAho1og6ADaWu/xNAYSbvwKeTVXiGIxzqt9r
uMkcZksHN0VvVY9i74KUbsSjLQjX/HWsIszTgES34pabGWZzXZgFI4ySsctuSp+753Fy1FxfoQ23
DJfDPCDCvJ3D2EQ+SBvOchXiicthacfanJldGLvstjbstIKWiJYOdO+fHwDnIuVTkZ+NRL7DoMVi
QAO7ZvmpOTFBrMR22ar2EJAE/yCdXyoglC187n/+jq6lqrr3sjjI0i1LroG+7KVrwBgMqEvz6LlN
CY4LmsMCL5DXUfWLgsYkl/wW2yKqlxqKeV32A8YAToqdVLX3LEnWtrRUmaj5LLLj8wj0Zrk0kebU
8oqmZtHkscir+xpqpZQHFEHMcmmD3GVPYb0YsWoSl6LysoV5xC8EBoAP/UEnugi9S8ufs+WlqxDR
bVHdHbk4bwMCoxN/CEuoaPlupR5UThdoyY3c2lB0N7lb7swef7bAJzUfkUf0qG46Lx7rZA/Rysy7
dEeiwL5fqdeiuuRixh7ueor4/JSEXueNl5EafX5Lg+43W4HKQshPVqKpL9GvazSvhIadedA05OZd
/CiFnbEFP80WXEJAEs3OWwWuIyNoa14vr7LQ5G0xgM7sVtH8Bzg5+PwAInSRvFbuozJdbruxYgSx
9BoYzhXeKb+pJAXEv0TDrweCaguzRE1qPT60IW5QD52D9ApKFDkF0ltSR27he5g+7POlX1YTPFJa
Is955/VmS/uR+aXovTvMRICNGf/QreONDxLFVkYB1nqrcHObbZVXN2PpO/zCrlcUVbdwnAezqtEn
6PWuLaLVCU5ziAwb7V77IcJ/Ihp30PukiUxpmebrQdjWgVtu0noHDTPMt5FJXaklJ7h4rHfBssws
/1AhDokeD9JYuHR1y9Sg3BTAS+ohcBml/q2Icy971zhULLGgywczw3U2LiiFuuxleAuZssHegMLu
dKPA0SplTVdFrDBdgQirmJvOD6kEPdfKqfmYOs6XpPkQVV3s17cNclXGRg4HSOS5CMSEm732knyh
/tAi5wfBnLx9Hjf08XR6ikHuBsB44Xj4hXhZJ1pOqQm2C98cgWpes5S2EwZ5KO006eBICBuRMosH
fT+zEiHUd7iVLbFZl/YwK9ZQ7GVdkVxB5V75sw4Qck/HPvAIlaqj2UjpqGA+6s1M1XDobtUkXEIu
OFDEEfc13XnOAhh5E78L0IqJggODz8q1M/TZxgOWooh7ICulOv5M97GJS4UNmew9VUaTEab+kBCe
Wn8WjJ9OLaLDyCiyFxxXKxbU2PUebRxmv1uCq5AmgH8KS7Xy4ulsDTzadyhptQfCJcfRuLSSU76K
KduofeiX5pDVeuhYjjOS2w2l1rBfiA9LmFr+uxljFipUhCicJtsOJFC6p0VPk39FdZvnG1r68lKF
OC3e/LyHEPXN4EywF5voiFhSSCcqSfPJsy6GHIdypMYQ09118VTHMLHRPvtAbZaPR5unJNob6B1v
LHMo+OOBlrRkY+dwX1g8YQaFh9btj2VdZZP5M5qpHgt3hfPMm4vGaO5vFf4965NjsSq9vSf7qJ9A
D5SJzf608PfRW5SSA4lWRUrr9dYFhJfvVFT02kKVxFnEZ5pWZf/BrubyIXLdCG2Jvse4/lLU7Uid
shmH9gUGUGdRRa/QC4H7KdHFr9us+5wRc9dDIeum/Orn5drfV0b143lanXJ6t0YQyTeTVVLJpo40
tShlUSenGd35VEkhCU7o099iqxPP6ItWduVc0/NBgywONWJWHXPUE+TnsFtzTuGx9xHVRefKpPRr
Py10Q+RSutGm7a1Ff4pcZ/A/iJIOeLKltVMYkd7SXWIM7GkuOzHrNE40qrecZOVWruW0rrsoK1cb
fw/IvQZFtyCIIXRxQ7PfaQ9jJBNvF5CgrQ+UWxEjzaQwZoYLJo+wRrTrbBe0VdFTFIlW0Y4irRGW
BquEvQRecidK8XrXNfa0XsFrte2jM8GcPcTt7NTotclyRdAl9gLrri2ayn8cFPTd5mjDA2u7fdTY
8/wAkB9JUEvp2rr3LV+tT5p6I4r1vRD94yrpHKHxo4Xs2yMqKLSokTqiX7mDhVUWxzjTFFBXRB4Q
sY2KxnPTrexXheqwU+Vh/TWF3zbOOxQzlu5bRItiQOtJto3cuJ4KtH3Ucd0F4W4o7KAUxxgAp7il
lW8VxXEUreG8fEvD2tMIODaYzLnNzgkQoxR74WnPMjgKPibHhPo1+7aXMhbOPT21hj7jhPIlx1Jb
eVUbPKLR0Lb+ro2nPqZXa8MDK05YDQVkY7E9sWF66KKsf8qBeHIfqVSO5liJCCRs7i406WPPAc52
SH1hIlwFlZxQAn4wduJDjgVzgriop9opvFq7xCIlDdIOQdCbIK1yThlQLIm7HhfcknV8GILGZH8U
LM3NQcIV520XiHtldBy6KhMfMdaoeRWnpXIZHQERUWtAyCggTAZKkdmHBaAp9+i7AVnwZJO7WVvE
mVpiWR7i2zpdxdYUI7/hwfyAM+DUYvVOke+WpEQ1DHhiCk4TNh9KXkIDF7nCqjcBsSpdzmjgoT6p
CZgtzQC1tTQnZ9hNM2/aJ6nk2QM85oZGi4/FVrltQIDxy2zsONhLKmiggh9VlJs4WfgSExtwUU7E
G9Vxq5z+Oeojk69G8Ui0cfXQiy8T2jANfYxc1tdJkwOGPSCtbnKpupUmZUkjbcYI1LjQzncg1iDv
dvgdjgNQWaembkBPHTl0cEg2Pa/qhhi+mBTptdwj4BVySv08wXynYRyx4zMVCxFN5u0dL7YYyDbx
86g5LhmKjt9L8LEkriHnCm8wKAvl09M/R2Lt2EIbStorGSlAVn5jU2mBEGPh1EtIDxyFGoYss8kD
7oNqjoOPAPKoPf2YRg5Mx4FVZQ/6IezimS/2sOhhjgZwIoir1LAZUXtdp9yOo09jgZtCcUqxDKum
C590dHyAFGmyWGdtTfGp72HTpBetXZukwtZ00ia6Y9iR6E0oOhZLRb3OmbfZZPdS7xCVIktJ3Nhk
8yN2Gn1wQjxKjeEdKkluk0ETlzbvg9Kg2Qeeh4kheLCCJPOhVL7ZIhAsTMGL4jx/IR7x4XvOcWwm
Pewcs8C8eMg699i5EvviXfLjdE3HMeHQRFCKRHXreS1ZIPa3Jt/UwqzHuMxzMmubEci/0zeq+YF/
b/42WUm/3uEDLzkuHUROOcPSFOE1CqpiSEwy77XmbX9sj0IHzEs5TA2T2isCX3Xtzd6YfB7DKaEH
BGa2kOzqjrVQbjO0iNlnfu+btVvWblTf4CybjHqXlHDfEPHRQH9IaqdmYW4Ha6x4Vr32fILdjpkp
VjgmtY6Aioz3iYyy/nnsh8wonhdDi+Ymd0vfu/YnRxe4ngQu64y2ibkE5m3Ajc12kL9nG/kR6SUX
T+ZZL8G6XHkgk5YrNDGWeTzOrtcVz2PqzAxK/CPzUYk9kmuoJuz52gyuGYnBzxtxuNaQ5g9zksDn
3UMm8vgp4c7S74GHWfOLh1DBegdDzra3YJtSriOIByTKOoXoVwwPqAFCd9xaExaYdzhwmks3QEqT
hdF5NZd8GfUmkU/ahvURqzhh1qC+mcrEHGJAs816hODJUaKgWZ8YdRNxYbJx573oZIsBprk/sJxE
wOMp7cWrCZX0nUdxamUw63Rfy5mlf3JCJ+WqUiAy/fJj69VjaVKr0qpoYAHMakqF6+k4KrMw6snU
j6zYW8ySlHY41e9sf4ZTzYCs5sYdRJZmICdHmi3ObTlpbyBK+QZuOuV4uKJNPbyn3biqi3CYnRJ5
WJc7BQcb0tUJl0CN0N1BgDLi10S+7olVeVebTBSuAFF8O/24NYIXKNilXT7inXRDwj+IraJy5ZZ7
9IjMLfDHxaKMV/PSzYpeJKK/nVho1ukQe/tLfwxzFjqXJJvVP6V1zZRmzmBefQASnVR7GM6x1ntr
RuDgRrYUR/iLSJOtdwsW5qw1zTRaKF8VCtkKrBEztdIZSL26ePYaJHejPWwqEzkivCIYQwzJzap8
u2r039SMAMjD36ChI6FVnBVYsWYChIKH95c51uaeaWSJ02BnoXBRYsiFAyBT+vYjz6tqlKlALwdA
mCFwhiROv5Y78XuqQ1sL/SUQSIF8L38sjRIpFY6uf/VRKBGQ43qmYURr6qyy6oJZXUeqE18yPzbx
qRG+B/xxJlgTu95+1jlgXTqUjiUQfxhMnvi9K6VsBxRlWXhfZq8CCns1pJXLSgy0n7IN075yOAtX
0RA0BjBhiiLKWHYhAr7a5d5NFcJ0NiKuvCb2/IjMP3sfdZ+YKwK+KIozAaXViZ/efv3fZsWjLExi
a9goEHVt8+d/g1/PUB0xd5PBs85QmUe1Fd4QcZjDlSvU24/6bc15FIYjWkF0goAYnde7SaMyF+HN
9jlKocEsp3gBSvzkrNJsEREn0x+X3HkLxWFi0C124dtQYacz/+vH9Z3ywoT6/TMCCyZGafCM692Q
EdnvExcs17KLI/J9komFn7+hcm/374h2VXDx9refDzNd0wDGj+mqst0gwfz6JhPSajiHJt5nahJc
HUElUKUKa2ST0j9M6Pkou4Fn87XIQvM0imNnVXOsBTqUoHLn84C0RHGj29JczTPIzRzyILI4a9/+
tDNOkzSEIsrONHkDOnyUj379NJ2HK8Fk6T/3NX2idN97sQlzBMWFeY37rgQelGYgMaKtLNAFXPZv
v8Ar2f/vHRxSLZCKthdIVKj49PPIgkp46bSy/gw6Hu+7Pb2stcDGsE4jjMxe05axT01qDD/RxO+f
RXEr0KbkVQlU1dKL6cfgVHlgSjyU/hd2cQO0h9vCioEQR4IqJkC9u9DTVgiP2Ck00VpOgTksR8gR
Y7NLY5uND4aQHnq+03KgeORM/YxvyFhQotuHJPOuvshoLaMk1xSWya3UiM/AArwO4DFl5Kwzx7lo
M3IbqTxzxLdwS3gt+aNAr0jtiZpF4ZqkKQ/BUXC8uo5JlhGVwupkY6tkYvzDJO+pTLrjDAQLH5KC
suzbw//bgpMQN2yBwkvkwkk+X9oDN4sUBbzlE2JEHjkrYElzBYpWbTKAnyXrtx9pdssvE06ojV57
NCFYAHlOQaRRBqdfhdOnKEESzNsPGe6QN+g3ugVO8gq7AHgUJdYbLUx2vKcowpYwIv7UKDr/cs8T
vk3kRPWM/wtf299/i5216OqJuUw/FQ3lz8us6nX1CMXZ7a9dpf/AbDuPIB7JmaHR+QLjAuQvzha5
QC4lS1ulPo8d6LWnIJdmWeR5azKrt4f3zBbY/Ha4ejDohKTzhujOWXaQIPlfokPvPtZg2cJdTPlS
o8xMGZWbbpZPnA4bGt4V/5AUbFiXswEIclkLQFYa1XdKMFx5TP++nbySPNRZfZOoZwk3lFQSBF5S
7MBMWWu2TBkg1CA904sxFKZMXFR0Rx5Gy0HSCsOvgLMIOSrTKXJGmDvcqhxYk92FZRFHy0ONcY5/
8/YgnI03YxARV2z2qQ+n+beOaRAkOqoE4Kuhys3JHDe0KnB6mDCGfnr7Ud7ZejZzSvASAC4Ex+Jv
jF4kYKmpOn78EPrN67OGgNKp0cUxRxOhnhD0o/deAtJhFDDWMFXSnz/1IwLpGRcEm8ENfGnqmdwF
WyKdW0GrmS6sIh+s9VqxVTFmy9qqmI4QE7gw7dFy53qcARrnWvKz8Ue3yDSRLOD67J01RPoNy8um
MhO+BjlPsV674/JHaWJ0qICi2RmkZiZzh6wFY9yRwN/sdJ+ZwvLPFho7krWb0/Pg3ItjqhzeZnEQ
6Wj+cN6Gv04fvnoQtlwbmnIUcBb+xs/r+AIgqm38Uo6e/Jj3yG8eXNqjJ1GErU+NP8V805+jqwVL
jHjX+nF9qtyifBqhpoy41Aw1TVO8ISNrCdVGpLp7jLm/qjugc2O6TcPRPeEK9L6i1fYytr7CZKYH
pb2llyPejUHcXKVYi95wIqXGXS0di52lcu+vlT7yeBn3Ux6Aco9sH/5TgOnWaqE5p8s5nbYq6u98
TiXYNqDCb+TSj6iCL92ennj5lNLDB4vp0iXIDfOZQ2Sihaed8jOoieBqmV8humtnOzuv7eWDy/n8
3Kb432ziXqSUMBKljihw1w+QgIanDJE4cFC25dcIrwbAK4cIUoPV9h+ErxRpUTyccJ/MD7QJlnYL
PknMaMxEmbXBw2a8LGu8nqZopGCT5vlfQyigzoXxUCD92zcPKwrWO9JPC8VBy/K3aIy99/Vif3EX
rT47ckVZawiQHplFdVVIle3R0c3+wDT8NVizIGgrE8wCUgXfJVE4i2kN5R/ZYR/wlfkCx+/GdbEX
ZaNR8upt8fj2jv51Q/94GARcAFkYNcKcOQvW8eqT2vVR/VXYsgIjNNsPTk19dVNVxc3oY426nZOm
ek+LEJXft5/928p//UywOrRsCOLnsIkhUFFT+H31tcOLCdpn2cIvrzykdf9wTLz+pv86hl+/Ergr
+ByUEDiQzy+RM8ZO7ghW5ivWsOwZz+W4wJG3crIdVDZ5X7tVfJ8pVNKRSQsidIVGjGCOKIkJ2PUa
2BdgPfGuF310WVudfOS8xYuOuqJG0o3kxdV1BWlDo3UAnbX+Xg3wUWvKs+9Hd3H/ilDAQb+6cex2
mxTJO68Cao2KZiWo3hT04pwporDWR8tXhOo1rYShPzho8TzbswZ+zPz9IRc6A+ExJCYNIA1iXBA8
dc9TAseSavbDZf3qD2bwkdVNj16Tl6d5nZ9rhIA/eSjr7AY3oenRgdU9+fUS1Lu3l0BgFvMvM4Oa
hrnVAQYEOIZKxK85uVPEFe2DVH5NBhoHlNMw0JlDCP6Ydper3o1+NZ9kpaF+oGlT0e1pqlND3eoG
cuaoN6VMrHerk/gnb10onPVx9LlCyjrY9oV1ky21vF685Vh7lfdADbR811hMGmrM3bxsVz3TdsGt
Jt7KNkJT2+XyfUAb+/si8uzWk4C1CyrFpyxp2ncYFpQazoIaENtOh0c7cIv3Vh1yQIjZmQ6eqyek
zXvUf6YyQoU17WBejbg1RBhdJbQAYNvlNEI4Ez/4gRVeZ+ni/+VQ1Y43NB3QE3p7cM3YnY+tT3UB
43pus2hh/Dq2AyVh5l3GkGn84NaCwPvUZhi87WDI2bfOxF3iD088EzVgVUkDxuSK4yCmBpL27PYI
h6bsK47Ob3mb+5eUzSyElobFuqJQiQGFzV7aeTCBv7aeXT7h7qCvM7Rr31tj5B3+8PW/Ly1STcIn
mmxGiuMcDNhPVaDCpK6/JTMNBu7tTfy56dd03GH+BVMW70EqHFVjCJQBtcJdnorghKpUtqNOEkWw
Ai3UNfpGSBSxytGUfimh15ZKb3BjUafO8+ZbMaTJRYLioL8B7O5i7wdN8lULsRqQZw+bbQgToj1a
DMshL7R1EwnHiCVO0roWKl3ulnniOMvhehySidN7i0R8cV3R5iWj9Cq0zMquRHlpxL9oP9L0fApG
rqbkIuqDdnHpS6vS6+G1AJdhJdIu2gqqfndelNW0XEHUIVQ101fSokTAFEx+ezO1kYJVk2EqsmX8
GgdCl5z6ow3A/y8cjLKPQ42NpJ+5GaUeKOR/Knz9Hn9YKSh9kLs7gvk5D8meSye0mKfiG9IxttxE
U5R/AeWx0DVkyrhTya+rMiZwtfVlQXQJPpAY2+p/sWBRdCZt9kCuoutztmBBSqlKrbL8FldiGVDf
YkLEiiH4dVYKjYD4GD2gajsc8AmO920Uz5/SsMerPFWQKt5esWcFutfdg28FtWVCh1EvdX/dsGs1
TGMDh+tbIm3xoROOuoewb+0khd0rzsXhFpNQfdn6dXVRzp5zo2vJQSZLPd9lEPEBJNfTiPvL4H0H
Od8FiIVlxYc/vOVvKYMU4F0DtjiYaS6VZ0OGqMFSRZ0/fKPq3SWPZBZY6lJJRNEMPuStK8aCnpJa
Bfa/fdB8T+Go4EaM49109GSjnoKoTK5tORWPbu8PdEg4BWDb9CXDneRyi5kUrPLXt/4/nsXD0n77
j39//lplyDEoLikv+u+SuahLOSyj/5locZOxnXAFeP5v/qufZIsw+ochRiAGRA2JOIpt9z+FtCL5
DwI9GuahIGOlociz/ktNi/s/t0WyCyQFqbr8f7aF7/0DXLqpwlHxDl6VOP8FNS2Kv94vJ11AacPE
eWpqJEKcMa/B5m/1DS8tokr7tX1V2xbFnWHr+Eihg3eIT5l25nZf+B7ONgtpXX+YLY/bpGi1922e
SzQnq5X2Rjss6mZeYpAVRupi/Qsgg+8/kQh5xW5SzhcUCZLHah7kNktwiBt9X990dqJpvuLFccia
PICjBJfoJpn4w+0oQMscrTwtTli51fCtZsR65+B92WOdg29FvFzZqkN7AZlkfT3mkV8/ekU8yGu1
dquNjTWdvWrjV97wNV8XmA+umrcxZuSbKG8P66Km3VqoZUfP1UOfzhs+cVOb0pmyfWXdFF4WcJ3r
KwkAi7n9gHZCRSsVb21sDss4e+TMQ6k3nep12+M9KC58ASdf9k3HbWpwL5TETQie+dcScQBgKBna
NXaHmMk4uu4RUe0HjMCKO5HLOIeLv3g3iwR4vQM7kp004AwOJaRz9tqxnpEzQmbRRkLholfSQioj
AnFHJjFvx5AjeU2588CstdS9Qwp+M0YY7Tp6kM7FAE27udJrFD+tVSg/0OaLH3q9IHTZ0xOC16na
oLyi2wyNTvZx/nGc+hRtSlducYiRjEE7bjpcRy9F1JRXWNAwlkNFodMVQDzwQ18AgQ06CbdW0qZ7
mYn1nr6cn9lHeJH9qXAEKheooJLhT6cln9Z6JyFipls/pqoZAm87+U3lfmxXD1OWFSXBh6iUqISY
jkV28i07JNtBP7V+TGg4SRsXEN+drf2kYeRzwx3yxVYXaWL8W6u8DDLnOVFrnzBzGEAHQYm0hPK3
btf6QOXiaT/bcb0XUe2gHLveh2ksaMygHFAUzZRvM5Re0WfpMOcUEV3SAUzbBpcZD32JANvWco3H
bT+HqF9Y8qGYkQQJ3Itk6G8QG8BdAEMg7Pdu/W5FUTrAanyu4ktZ1DAjC/VILes9p4/c9DzmAPZH
b6px+eSAODpImcWHeFw+2GWuLro+hQoDYPqakG5DKfSLg447F8dNoEioz6g9gIl8U/lzdukPJcl3
2GRXVrmsF3bH1nRxV3+MFvdzrUMfYnvCEZdiE4aTCgi2WmoN18/LL1Q2fQE9V14aDY+rTki4N2tl
7/t2OTZWtFU+Cvw+CjdIPne7rLLqbdJZkYVTHhl5kqbfgrX7KGduelGMkZPo8BuJ/L4It7YfTruI
tst1HWDxqrKlPXb5+kFjKMqVDsj36Abx1u9z5463z6/yYLF6BDp1e4GZ8/CtxdxzF6Yeg8NmO3V4
mhSSclKdrBr5ye6inoIPSA/c4092vTrxMeoHe5u760Mm9LGxVXQpk+leRdlFDTpwF9oLCtyMfiIA
PY/+o+q6Y7jMN7lrQc4MBqirdHPxklnRzoj9J+Gt2WZCaWfnVOW30rd7+s2T2OXcYj7AdbxBUtTZ
RloYi6iAIJiFN35b9Ru0MMF10SSDg+5ysx3wPKoAwuCkNU6srRZQDfMhji5J1JaG/3AK+/JlRVB8
07l2dIn3uLwc6LNsZrCkWAHp/DRwYdqxK5z3Sdq9B6S5t0I+irTvdg79/Lk00awYYklhJlfWVdu6
/n3mduKyaXUKeSjvD+3cRp9kl360LYX9gjt/TzVuZolUw2tPAgR8CGTJiqPLYclQjyGsv9fe1CKm
IqKLIpf3sejfT6PG84xzBQ9Xa5JbAFf6L+IKHmSosCDt4On8Nkc/a9vhs360maiDjVTrbYD+w72H
y+VNP9v3a2+BlMmrTypxMWKOhnfLXB3qDr3bOW/lZq3VvcI/khGiljjY9EG8wuP1GjQ9/Oy28FJO
hy6m0+5EWMTrhxJpoIMLa/AD1YEbTBeQNHJ0/oja1GOQoA5EU+VZrdFH0vULd6CW2TpDe6hKtGxT
dzqoqb/ANPEYuTl6AjlO666TdMcp7F/qAOu4ACzeydbuQxvLggVcNIBu03K8CrrJRpHYu6e2fY0V
+hM6xOvGLde93ZDgEWn3woowVwCIQVkBz0RiaWuFd6HyjgrZ5nvML/F1RSgBUQ2xhp+LOHE+lhiy
gECXbDXLjzeuHCkVjnvKxpcydPUhGDv3qhd5CHUclOc2jpp0WyxlCG18WC/SRp90m1+OWVwcNfLr
2ySiVJONSF43BS2wOJLYlqGZs2n8wX/xoVkSsBsrvEWyAuXLyrdQzem7m3LI8Bgky97jupp+aWfh
byd3uJ6zjjNhKh8dfzzVcYOj08rBmkdI2PT6w7io2y6T1cs416coXD7msij3VJS2SC40xRZHmeyK
Pv6FQ03pgPZU6ILFDNbbOfBLDKHjrt0Na+pcBVkAWcPyFpALifcpbob2HlgaKB+rxwZmD24PG+7K
q++o4auCGhWmGJpzDTvW+rQ0Qb5zHAcTlwHXNDepY5RL3PaEPVKGL7kFlXkyx/OU7BoR4Wwe3E62
dJ+sugTNkrRALv2lRIJqs1DqvK9zK7yIVIFB4eg9+rPdfrF6jLGwg6mH4hDIyUMVu6QruMF7fRlP
nLPuftTRS2WNd04qUbjwJ32vgvoOwWK8ZwvrfYUu4zuoh3+p3usPwyyay24Vf4XKLx9mPMpcy9F7
w6bYuXXZfSa8YvjkLPFzvjr9fgri/sKbLXefN2N6FKXA9DhsCzSu8d7L1EgnLQFNZYfWTTJOxRMG
J9MmoufwXYBV39GPgDCfeuUzzr/LBzlZeKwM4SevAARchZV8gjOf7axY2FtXpvlDndT2Zp5sdYxk
ia2mZ6BIuBzgB7ZyMlFILw7QYAjI6PvuE8wH9lX+te2LL4ttUTKK6vEvTyHoFg3pbYl34m4ZObJl
jjTnNsx6XGVXbLE3rd2XVzAXcFRE5owcoU5uHLc86SLGaDKQ7R5ATXMfVm6XEG7T4T0Fm/C0StH9
BTDq1OhlfhhV4h+cKIsgVQAKvcb95WtXhC9E5/LQQafbDX08PGJleCVqLzq2Ub/sgsnK9nELTSSn
+7jTFLm2KUyTeot1nXuLdmi2bdygu0bCBnSUVst15U/RaWqc/8feeSxHjqTZ+lXuC6AMWmzG7CIQ
WpBBTW5gJDMJ5QAcWjz9fGC1qMq+3T2zmMU1G7PeZFdlkRGBcP/FOd8ZAyeuPkWUa6tuFIl2KwEb
3HNANqA3OkO4CJeHWGxNIFobMzczLq+G7NGKUfMxAsSzoU1NQGYgpkenC0TLR7hj3OexoX0UwrI/
zKSArj63keeHceUrmqBg6HjP9WVCOlsQ1Ze5vdPNip90hIQZ+g2p6mgEEEsREn+IPRHkVB7sOZI+
AgMXsqWJj3U3OJuM4cm9p1CI0ioLb5UX/VPtzXtbH36UoW1vG6368EwPb1Urx3UXRvY+LEpy2AEl
wOBSt3xyBys1kTglvQxESdbfaHZvfWu2K32W8GhkiFpblEA1woo7MCt3MTYnyEQS1L6riZ3R6qYf
12l/KNRhHdbGJY1T4zEx7XorpO0ekxhUEWaofJU53v00xxuB++Cujntzq2ofHbD0TZuG5Zpsx0eN
fDzmQXpAkKYR2LGUAUGCvsuI5lDbU7F2KrEjepl833psoKgjFy+VQq7Y0AdkXFccKYnlI3ohOhgs
n0uU7dvgtSebIn9Dsrni5558HEsWJTizpG8l+XGwSQtMNTcPaFdgGbYKUvDIkdyLotyXpXnnDbm5
tSNssEX3WCIzvlHs+UrkOTbg1po241CYq1ripzEnNAfSqgm+G/sNAjP9SQw12CfgSo9j2+QrmGFc
d5MC3k8jU9YoxSqNwW37OqOsU5bPj4zSxk3ZUNclZZj8yGot0JDdXeeEJ30UmCzU7xhWN3x0NHGq
4s681AQCrbqq+KIAJkwwbtYLRXQVK8SmjmZ/M8ZNvJlFlz9ijVvCM7toA6vJW5smBY9euRaMvFSc
s4gDZhqyfMPav7qQCv6hYhwPvGy0t6xEx2s1OcrGw+ROmK1D5aNJ7wb716UYp+6iq+WK0d6wmhsm
3bGpThc99Q4KbqcV0itj5fR9j0zSGU7MV3+U9BxCU151d36PpE2sQtOdaHUn3oxsM4gZUGLWr2dF
2Yr4SyFn09ewRp5A2shdldW3VWIcizHmiIwrd4X4V91ISYvb67WxZZG61UsL02KaHl00StQK6kHN
3EewjoZvJPP76HSfAI0/yjLj+SmNa9eenTJ8LPuZhS9p0G+KoverzhR7mDnzKjKcE+mVL67EgOUh
Mc24IH09cuUF1EjqK4WqnUxTXtOBCo01o7oCyMwuBXK8esnCEuLerNx2dtW7fpaPM9dCGvJyuQ0q
XDEy3kyu2+xrnuC3qY5/GtnAMxIOkx8begMk0xRL4pWVv4oyzXFPJFp+4dqCmT+C3KHIK2sHS2Vd
XIdWb3c9eaErNbWzbZooUb2Seq3GJCi28lUftITlIfnVtSWrxwE33r6H8rmnss72YDiLrekVxMdO
c3Qc1M7eMCh8mGCm+FXp3Xhul95iute+rKTpjnOc2AdpuCCUxJQdyFGbNtZg1g/sVUomZfo7fXx6
zgosJ2Gk3sxzRABWU0aIkbG/dKC9z4g7zHU1jyOrmpHVeU/H1DsmSWHwaQM2DxQBRQFNyjAXITWN
VQVUj7FRhD1gUnwk8DeR2WEBk6mxJtE0vLG11t4hU/lw887zc915dyLBO0Zhey46UezqdNpbdU8k
/dBftLyktGhiMu0z7w0tQhJUrmMEKVtjX5FWQSlUzwGxFxTd3rDCebeKQAPwuObDxmSTy3QAJ+g4
piT6qGJP7bh3UButhMhJfmCOtOZEn/jorWINzm2bxvKGhsq961LF3NIOM3UBm4TW3fOopjEYnrmu
uYkGOobL1HhHvBFIO7LUDHAqWH6XkRfR04KUml4BAW0Ykkci2QG1XNLryXrL2kY9thmT1aY0vqq5
O0+eqP2lv9Dn5KJxuq/HOcpv05qPsQRpmnqZTqq6GJAyKMRMl0nLUsUlbddMbxM9132cNefIdp5K
l7Q9auxqNUoe/2YcWU2rWwb9fSBai37GiqcN2Fv+U26n+0nS/pxLebXL9jyBL/DrKQzmCLtjSKxt
qhsF3u0cXG5LflooGNkYzUqNR05lSw13cSnq9ZxJi8JlOgx8U1ddKBA3dSxeWDvXAUXgR++kH4lj
7V2zugXwOmIrnPSANvLIEf0k8ZJuzG5c027xJIOLXbV9w0hXS9TLrHU6jp+BUcrMxWu2xr6W2h2k
zj1GmPXcE1deVVrh0ezMxTOeU0YnwzC4GyBJD5ydd/oUoWtDLr/O7GVp5g6riJy1oFVUUEjEbDMV
AIacDIcY0axvmcVH0Za4+SOFD9K1ttVQxYE9GvMji+VbZ/baYJSaHhiNumkbyyFTt07tFcWyEtjC
mXyanPQBFO9PV8NNOOvHzLXfDQ3IinhvtXzbte5X3U/sfl1ylpe041WTe0FF8LfGHgscUv8l25rt
pJK9YUuL1xXktlUjIX3pJT6oxYHqzKlHjHDBPCDWCGzl1HpLy/S2jjmgUW/XCBEkmsubvOv1g0Jd
L6FbCd0fehrzvgKL23Tc5Fjgct9TcWIVOK1JJW0df6jso8y1I0y7lZ2OUCTHTHQbJjnRgSvLIpxV
g/GbalPVnZRyrrdmo6OORjpV7xNRhbcupxob70arrZzyGCwXziV4gw+KaefNJncbZdrUSkaIt6HF
jNts+gR4q5XeJRuMu1ql45vvJyuUzB06zH+nznHNjyYbsdafQg3XZ939z8zstz/Ly3v+s/mO1fik
uOCci9vfUzb+9sfmb6kbwXv7/qc/rL+z6q7dz3q6+9mw/f3rLHr5N/+r//D//PyvJN5pngUq6J8P
4/9vneHMfW/+OIv//e/8fRRvm3A4wB0zFV4G738fxZu/seT0bBs4tQXHxmPd+5dRvGH/huMM/TzR
Fmz7meT/bRRvGEscHv82uG7Ajnjk/zvgI2Arf57EIy/kf8iYEJtThVu/Ll2xceqm1MEsWsKl3rAU
3JYFZcYcxuNBRJW1m+k6aAbgff8A+umcLBjoETI5bbgry44scb5X7wxP1XPGPgLfUGg82GnK3WZL
uwiixnQujCoazpw+ecC+JrYZdc0+R2H5VoI2hXLkpAe81ut2aqoPBKvpDqgRadgIAseazlvOn6qE
fphQ8CP8HTP9Hs1tdvBok4+hY4httzS+Y1ucS0un1xJMtRXuuIPGQbgvkjynvgbDFuhK5BzyqpOQ
1MR4U0pXbKVwvdPUREsWqD3qVwxN3gXjuXrWpkQ9I0dQerxURrVhLyq2+Myil6Wnu2hKdquNdncO
de1hVqkKNBtvKGhIBpUqCrQvlvcks+eTvXI1qCarGiHnrYcdFCS+gxvXtKj5a5F0W0uo8scw8EOM
mizYKoEcW3Rl9liZqU06uDAJ3M7HdOc1bRsM5pADGZ80tFl691y6SXjTdvFwbctk/sTfNr3QbBnX
KAOhYkxpfbGNdLyyDoImR9b8pgoJUFJHu/pgWzEGwAicjexFT8Ga8TIi5ohmVohdXwxwvoHD/lA8
Y8FMwkbw5FEvor25+NO6BP9uppYFXU14zjOS0RRX2YvMyQKoh/OzCSdjW1W99RV5aek3aZscW9sc
tiQ6EJOUx/ktOv2ZUDAlzQ4Iu0NlbTDrONJ4pE/RlCxzQztfp4ktDzTFw73sh+rBC83kPCP3Og8N
MYg+M8vkOWzN5pR2qrg3S1Nuc7QWHmdxqe4s9kbUDUvu6zw5yTki73CDe1OQgCsJZ0dRA5i1aCuX
nZ3Rn2xsOLceTNAD6h47XKWzKT67caQotm2xm8bOONoI4Le5tJPXznWSl0rCYiygdV9z/Na7Earq
BeeVcdQHq9zVXRndtLCuH9LZgMedN2KfK92e9JEh9L3Cci/sCnQyVzT7XEVmtk+QWe6Io6cxyrNG
oHKJrRshh6MeDyaPIxxohcB11AyEcnbMmP2JceRa5/J8r4zhp1WBm4wmNik5pnXYyaG5QR/oBpNT
6E+GmX1OgyEjNiim/uq4xUPZGxj6Gwbws1qo1zK2bSz98H8PloKPxMcTw6ixpyhZMaSp3puwTm+d
iPw3HxCY90nGZbwtev5SNCfikRFMDuYM3AeIzvyYRnyIA6MLCNzCDvAm5/eO0bQfbCv72m8z7QEb
6D7SB+bGQ7XF0oMx0KbU9BORZlf04eLOCsXOnob2YIdzsTezvAwa2WV+x2H5Ss2R7B0rDzdMkKuA
Rfu4sNLTO9kAdpvHqlwZGcuDOZ6yxZaXveDxHh8dVF9XqZPjzAeKIKOOMz1glS9vaXjp2OzqWNWY
s1aet7HaNN+GzaCe8SOJbSWufRj2L8qiSs9sgxgUNTLAebpqA5iN3Xqh9vWnwSRoKXyDQR2dbQld
d83EqVPWrADdl9aBuMC0iaQJf3CmEuPhFN3MTZltFaKdmfxNlrOq+9H2SMQZANCHE9uouWn8uew6
N/C8/jGaJ5OKEsxmIOqo4phDjeXTHM9HIADVeSKKeq1pykuqZ+ioCWY31gSJObAOwFh4cJmolZLn
zB3UvUDmvgZTUy0ta/kh7Bhfehl7Vyt3iThsrJGNGea3a9IqWeA4BCQXsnlnqzhuUwB1t2pj50DD
ckO99G6pEm6dz9ipXWGvsVl6Tx63xmU24/i5ds3klM/9G5J+e8eNOIOQb/oLUzOQrehnTk1qF6t2
UrwTmNP6lrFKdU4xeT8pYSIuTZbLdak1ETM2+pxZj+XaairjGdmqvrNbXmUduuWGclv/OTtRB5zb
k++mUS2XSzebL0hxkkcs+r3w7SQDp0RRuGWQmAECiCjxtTC+1Yit8AfPtHyG5OO92vHWF7E1B9PU
ynUz6u7RJdwyRXlYxjfw0wYeNG1YeQqOGT7ZDqN4ZHRbYqPaBVAhHwUY4UST6RqWwHyb9Ya5lj3o
EX9qVYrZTilM3yIsbwmrvmh9pB88RKZvQ6Wz2oYuBdKD6zbhK35skGns8KyBR8iq2nvNbDsJ8mJQ
X0RYhztOJoBjrR5Mum3dzvRkn9J01INsXWUDxKW5gdsn9pbJRtw2o+YqpsF9jAaQgppaqfcxAwh+
nBMyhZ8Ue2Ngy73UU/VRNPP0qc4dxz9SSRZXYjSj7WgMWjCjNPN1NkHAOXUkf0WdMMbCGQwkYcEp
MfrOs0S9Yq9bCIdpGj10FoUIiOCKoA7moO21ihiLlTFfacjhToYcpamRFDmhW315NenSvYh13xwH
5UT7tp7cIr/t+yLbAf59tWo2+5y17HPcbug+stZ+BTj0robdFzSFVxfEPl0D3ck8oDk2qnxfF860
BmrxwDRXHmTsOA+9zHSovkPxSWb6+Ixz9dXtC1vhUU/AhmUHielT7Q6yYi7XboW9FOhnSq0isv1Z
z1RS/SDzmOvFfnAaEVwE3TB27m3Vgi59aezwq0smRsaC9bf3qkwwFjZKP/crIhu23UTVs81jWZ4T
oEnlq+QApfZaUDZjyIgbbE1+IM2hDhYFfECRlx2JJClY3yXOK0sjRvVOGKW3IYrZoxPTSz5AcI9D
shsyMRersRkA2fpRa6U/3HhslEcLx7q11uI+LPxSSTKo+MRoB4WiTlvcx8Wmt5vnht0m7uBIBOrE
J9lG5jPT/2FnQ0VeTXnbXfg3xw3rdMpJSMVM1E/ExbtkKoDQ9bOIW0ZxemVHLfJYzLFYx+jNDtwg
yn2sJNFpZIO+Am42Xfo4qi7srK3DzM6gjZPh3cy86VB7toKXWum2GjM6pAFLuWXMescy1aiPSbJH
n4QXeQr6MmzBwDB8ptuHX0BmMpwk85rPRLKklRLtZxPcBzxaprG5nhxaNTrZDApWqqPJE1v6Npgi
p3rrDBtewmhN26Tq6bAAeayVSA3XdSLK9RCaEs1eDBmoDSVBrXzMu05l8NgKPd/S6Ktf8PUpoyVA
wDHxIbZrP2y3sN3nRu0QhX12plNl1mNYmYueGJtWkov/mfbsnHwCEiq/2l/7M1LB/tae/cf/R00c
1lMXa+E/7+LO7/Uk3osff+zi/vKX/tLGOdZvtPqI+GzwsLib/9DGOYitmBwbuEEQrzLU+3sX5/3m
6DpxCLR+izlARQX1F3yt4fzmMmbDQorcCrkk/+ivTezt74pg+t9/msL2Z90wTdWSkKyiQgTUirXo
18jiQu3SOgequHMiDQkRyAZ4G2M0Peba2K8iFpurP7w9f/kF/kiEpTP9g1D5+wc6BgounMkqmrFf
/basZtB0zPa0YyxYX6ly+5VNybz91z/lzx7b75/iYrUxSHa0EcX9qnhvLdSJlRWPOyx5yXbQx+qa
lXVPFogp1/CWhK9xKQTkMit3zeD8O8Ys6rZ/eJnaouoEjcI+jvd26Z3/oFLrOhw8PbFvu1LYguja
IZ43EDzVHYwUlxM9roktIYh4O8HF1xhbGWDAaslSA92VYd2XrqUhMQvd6dwMMaL9SGMP485DtsGx
vyDDoGLlQIAV8nFGSanD5hm08Kp1p+mraqfszkhdooghoLClsrgZ2C4ectuqXsKkmrYhurHEl5GG
iAn5MfYtjtJ5p1aj9mAburzUA3W1PvbjbWuwexvsRr4TTMF2tCGE/YsVyrzpC9E/ia6Ytk06FoyG
MN3VYeJS5pd6wRmolm944cgfi1T+4jAS2YEMjnmqbZMV2yP2D/pGQuTnrSKnIEKBqq1C1zSNrR5B
6fJVp9HXbHH1h6kE3O6MlElWNRcnPLAE94pIF750kvpaYqmKqDYGHBWt4/oNted5hg2+gx+6JFUl
9QF2UHVt8jY8zB0Vp11pYl+1RGRrbEeeUjXvn1D72Pd8Ovp6blSdoGXCETqu588JD/wKQAbP0FBM
MJbD8rWDECn9Shbqzh48vkNghSCCFB73gJLsEIVMX0Mnp0eMsNPjpNbNs126xPGMcOmrqCWFQ8zN
c9oOxWksSwpVttZtQPQHFbmZDwjqbZBdNJ+CYlGGgj1or69Lark7accLwS2yUQ+V9acZ8sdoYamt
IEnN0U4ZMYgVZld9jqDiHl2lnbZ20ol96fLhkmM7BHin4NY1RlEXa9Wmq5QNK9h2tijNTYUUAi3M
7qJBg9PlxtXFVB1rJYBS/My4vul42wwViqpyaGjlG3Va/4SWYz57Vc9/yognhg6h62sjr9gjh+QS
ZsuXnTThG66/fmV6vBZwmkSieCxE+4ykJL+Pi/4nbIkJ5I5ussDgkwh7j80wAcQBcF+T3Bz2G18E
Lch3R3gWW5swxdQ8KqhmyzgM72w1rD4tT53PxRBPjzoxF9sCchT9TUWQb1a0P1gCaQ+JmQxBHIl5
oym8tw3qABb2y1u9PKKiGPufU82rn7NJZzg+80mYZKNsTY3nv15SpETkhAfRZK8DEa+HOKnzm8j9
gqiC8ShRclyNTZjr+7ix3lR9ql7AM3ZPkc6z6evElG7ZEELoNsUbLMT+Z2uy1UCrwkM5smcbKeou
tqO0G252eUNTZN4ggLBuOlBTD0XSyFfUQOUbpBKeVicDu6+H5ZuRW9MxJR/sfnQnVH9K6tL9FUP5
jhyxKVa4QgCX1V4WfL84N+ZL0LBgvRuBYTBeT9L5zL6ueZaNkt1NJRk9NC+8P1qrhYeRKKCVPaiI
PmGRaTAgx2RrjUn9KQUcCp7aDNXsFLvVC84G75Sq8CDXNnSaS2uzGtSf3czTMvu1LzEdfCZ1Z74m
GsFS0Y4ZQmGi4Z2VYo37d2A1Q/a8dRhogMw7A+WmX5Hy8ojcq12VeDGANC2gxoraecNzaKl+i/ON
+pPed9N3xQXKIWUUTxiB9tltqzbKlT3UnWJ1FzOX+caNHes61xZnpzMalIvRPZl8lxw1BhMyvkSA
uuI9BszHxjK1dSfCbt2Z00fC/mxt9t2PLNYZWhXR59SZ8T6ebSLNEGedyrxHeGmRQQD2pv2B8aAi
ELI5jm0VbliBa4dxBlelTbWzEg5SlkhGycWczemseLKH+D6HByRSByWTSBhFVeC198JqDw9R0KGP
6CPVyPLzJOtLQMjiC7ZICzLOKpxt15gTyJniDkNUstZzxTuCjZXnxk6HjR3zha1SFgzJFDKD81zq
2IkPkj5W3asEsu1yp6TYbA13XQ6KvmKNydcSYPA2Vh25wlOuHge4mLsu0u5JGPFo/pzmxBrIEGud
9/4T9tkAaqTyFELeZz5DP2JPu9MlmfO2NrwVZVifADWBrNTVbh8NnhZQF7A8skK7Cqaw+TTKoduS
6sKdxwXubvqYay7Wx3adYnC/w6ys+QCTmk3UdzE6uIz9p+eOb67FJHYwspFFeITiQWTZK4rt0kG8
ZU9blB0s3xybUZZnudizetNAdG9UV6ozl0WYRfyV5HxVg4lDBLVKJlEQSL5XZ1M08jjM4QxlVUWJ
N8omwKHKt6pZR4yy/KLkCZxazTrgtBkf58FIV3Wa98BAi90g8Bkq5UGr7fldAp7f61M+P8hUltFK
azyseJa3z7twuk0yYw76sKsOjCjMlQ2njcc9Q/s4RAAkkMNcncZEL0ZIW+dHeJ98VbqbCvbUmpiP
2R8sAxoQAZwvjo38i/ke69hwYtLpoaKrYsIjuyi/ojXgLk/UYZ8kSJ98s++DSIm8J+FG2lYkPPHk
GsZ7tx/DtUefcgaaZbK9H5Q7THruRavm6TDhkGGKZ6FIXld2nf8kB+sSA+k6eWOrg84cBvTJAhIJ
G8QY3D5emr2M8yWYLbbrI/Jk47VLncn0HWtg0kr+R3OMJ8bPq1RL1Z+SAbwIILDaY7BErO3nqvIY
ESn1ttOE9Tqg80sQxyfpyWyj5jM3Uka7WmOSuMnIAGflqwfEajfEsI18xs0NyoQRFzN9bf9REhG2
asWw1AWyuo5jKwL0CChi3D5PjsooSCsgvxcNLt/1eA+2oj55VVMicRmbRgAYtJLdWLhhs0qT0rqZ
4Kft5riQH7p0lQYhzETHrfQq82tKJMjS3ENCm3ep1RQnHL8Wh7NsfzCGZ6AQDXqZbcjq5MKBIDh9
FUSfBHJSwjsyCJbvQEaZ4IR4yMklY4LnxEm+qmJp3cxJotwppSQBscfgueyZM+BRmDJWOUVeHJj2
KD9G2c1yHVt8SERTkQWJ+uLwe/FVJawi2CsSuMdSBQq2hafbx6HLTnmcJn1NGWrfj1lFWbYUjMVa
780MJ50u9hD6i5Oo53lnqlgVcoLVENGnCBLID6rCILYaLndy2pS7IvIwd+tGdBPlVBqFZcsLSt3l
t/CqF0OBPeWHVbUcynM+fUFycf3EI5Jz77FsvuUYLH4YEnIoDGObbStl4gE1EkbivObXmZYpdKwp
3VOcqHx2WqW4xUoFaLiNsH0dsezy+rt+CCJIO9uSYutVNhHBHNNS/np2+eq0o9jrjGp9IzK1Bzcf
py93wh8KHZwZK8o60miHhqm5FRLZA5RW7DPdq67/uofR/l89BBR1vMw4wxdq1J97iFqHpglgot1F
il4dQo/DkHKYoWmVVvVVLBXNbLB26Plg3pqJlMtiKHizu9b6dw2N9mcj2NJQ/f6bsE9EG+T8mtbd
kS2Vy7Rqd2ZC5b/CNmfdOGS7rqN2CA+TSUEI10au2wgfu4OLfJ02lrGb2/ItIlbkTmFUdmA9Mh0h
bFUvyCLNmz7Rx8eBivvfuEG1XyxC378sEiZ9iWtACPnrLwuOJ2NKZDQ7JTFUv28K+x7At7VSMQDc
KJgcAq4iHjCt54lHEeIGKvfUgYS68j2V1M2OSRH0rz/NX2JHlncQf5S+WN+xNJv/0PhGXcUzkkTN
DmBgRVapRxJe43bViYy+flvXXRxwNM9rUqm4eMKOCiqVNK8OCmMfImh2lw5mdTCEPe86MhR/4Fp3
ri4xgGvAnDNIaMw8i6hfCf71bw4J6h+aWQdtBsML9P/gsn51AVqdYkiGuxDWcUutWIIxfiZwdNqU
E8okmRSYJmLD+cL/3u8SuMQbRdPf3VQ+DwVylsSiXFIshMqdzMtzX+vmay9JLEtmBo8knhtvupnF
41lGsuiP+EhcQOhaFqhmMm+SkS90zlGyQwxv3agag/p6zKlXBZmnFJDzphiN6Wgy4wvqqhuCcjlh
dLNT7siBsO8R3E5fOZIzCyuEiTrcYEFC0WJT98JN2XcdB1jM4JRG2mWEakbZIiFn816gf8g5ib9r
9bGYqysq5uVM8ZayPaOg9/Ad+6aa2Pemkcm1PoYSib9GEin0xE2vMXKIUJE9oXOLWINZunirjS4j
clkA1j2Bb454kxIW3goJbePairIYN5g0QqHsMLt0Rr2y9FZpEDhh3tefStK9fdYUjLEdEIzRPqOk
CcJ5+T9CCvowUBtXAwGZYItAjU7FfYTmgdVLGKPkNqamR/SGNisMl1THqPDK9cghTJzISCmPLUb1
lYkin3Za3dF9c8S6ZvOssoVb6YVmrRrMDPUK5eh8HmsaNzc25ceUIiKvE8Lfup7qSs0Gnsi5paGI
C7t7ahPx5tT0jzMSyVd3EEYS1FPS01Ty3nnZQOzxPPPmc+kodzXap73GxXHNjD7ZhlnMoediyd8D
Finf0YuW7+akURvqQkesMvJ5Gq1b39KJuqcJdqffDTT9tiia5yKnlxlHzdjDVyjf2qW3g8ElllBH
QrxNcntIGBZDt9HQfeFYS+laCsdAOZY419youycVIdQabGP5bjUka6omHZbU6J6Dupi5AVr2SM8o
WQd6ESEvrYNBl60dpwloYzcwIGG5/NlsnVUJubPfLYNbDbUo/5CtTfXJ1Jt3ZVl1YStp0OGa866I
uRMrWTGV0weuHGDrXKEwhOeNNWGXEqjHX4bJcU8aKaZvjYy9U6TJ+pCwpT3ZEW9czQW6ZZFiocdG
Ds2mifZ+mJKtu0yAwAjIS54xH2LRw4QAb+CXy7d0XifuDG7FZi0yOvKj7VrabdWKbrTCxEE5xDae
S/6jBeyj6/dvPWLH0Hxg9DwYpVg+A2MQe235qo7L+a4SwxBIhiVv7J26zVjnKcI6ddDXqDmYjCzN
azKqNPDxaFZXFfnRsEI6wmO73MUS4T45yRG404z0Agz19cBcx8DExGCVV4fy6zijQT+PPdO178dQ
HxnB8HhX6m5Ew3Q2IyYeBuFN1++JD4kghFENCyuAIAhIOHTBotCSnTApqARApFMX2tbqezygRApv
g1nR2TJw5K1fBnlz4k6bjN0/xM34C+zVdJ75urEcYbsS+sPILMyNmF6pcszuMPOx+6QA9uhTKMm6
0hlvq65nOEemBAGUAwLJceYVLeIehjgzX8HSGxjBhSi/Ge2gBwNvVK7hKDPOYHA3rAv2nyDLc+tG
z2zrnoIHu1dj981zm9ZMBGczq15mw2RQZrVD9RmlTFwatZ0eC9JkAP/X5D4uwxWwihxrdPTh4XtS
o7jc5y6lBhGrhKAUaEUZ9lSIDdeGxo//nt98X5Jjxuy2KEnHVlTlJxHmS7nsKHx8IqdYqho12/z+
aIIL3UD2Ffui1MI7VRPFSZYsJSvgnCcX38tLqTFDYyPLTK1bauUhN+Kb3qTTWkVqy+GukMRNenb5
NpLvE0Af9k6DwzlbDqxU0QFX9ada4HgYsqzT1t8bXtY2jCpSvtPL81zVyzHchGWDhVQwkfQSh5o3
q/nrXKLQ8wECPWDNtFbUJcstQIP2prk8EubcNT+6KizfQb1HNw4rto1WL88P2ec7Wh2GkTYvJ1ym
X9/lrUscKsmJRXaXD7Duoe9wIjma/vB9N2gtI+DOjeIbhyOfuRND1F6xzBsgJxZXxUDAZOVRhlRT
pj8M9dSvvJzYN7ukEjZph7F7ptqDRBPKOpoPEhqO2E9CLU6z0RUnS+eLky+fAVRH+dpgE4NuPhPl
mhPwutbNqH+aBspkoNruSS2F/oDWlMOWc+ylbFz5GtsiPDC/wJS0jATBmph7F43IISriIUhHys+G
00QiLWiyTQRCcFOV+J67lmYH5WOyJfyXKWgJpnA1qX35JnSFAfXAzJgYF1qFlsLZgB8a4M2V4JWW
h+f7mB0d3g0mR9OxLs3oma5+YsGt50s/0YxMoWrCZ2uGNo8Si8+OXSwjix4C1o2jcrzFLBvJDTW4
teBI0OMZPGuKGt6NA/MyXYw59koW7IcBvyYaaH5VjFn6usbifDO7esZHiXGijwhqNiqP+yFmZMJ3
smY6XaC6OENL0B6Myul+OkU4bpHDC7RbGV/cxKMJkaKUH02OhtOvmlnsySWgiZFJfKMDhOx7i3dt
dohWxvzDVwWE9sAERKUbQqD0QlWSmgjuJ3IAiU71qFs6K7kMisohiyC2fyrLkApy6tlSdnzgk5vN
50xnpP79x+8vJkkVXDGEatSf+MSVO8mlgqcUesSoo//M4zTZljDe1kZCVRk5SzQ9fLDoxpTObOHG
SeYzqYN0ZChLNmOTfXXmXNrruKGB/R4UO418M3U6UxzYRAwjkukDqc/dlkECr3jYOyIddp1rvmJu
joN52cS0DFTWHY4DiWq6cw9tiFX/u1z9X/rDv6E/0JTRtP3zTSWhGcXPzzb57No/Lit//2t/3VVq
vwHM/G71DJY83y3n71GbimOwkbQcmgC0vhoNICu3v9If9N9UDmndtZGb/q4r/euy0lR/Q21qW+AD
LY427MP/nWWl+QtUlR8CPdZjvGa6mgM+79e9nqVPqGKJdNiVRaTh7EiQAIAXgGvcvkx29uHS3vuy
nP+TvTPZjlvHsui/5JxvgSTYDWoSfYT6xrLsCZdlWex7Amy+vjb1MqtsWWWtzHEN8q3MtF8wggRA
4N5z9ulJjh6DdZayEIwjFgzfzOq16P17X/sE8uY9VgKVn2u2ttAiXRR0rc1kM9CJpDpYU88FYYBU
aiftQmwQdhBK7uOaqgM6dIGroMYG1g3yebER5GYSeORnW7PxRhp1XPP1BZlCV1sLpDAb8vQedR6g
VUkgTvDaW7tO+uQatdjAaWCtMlnPK+21x1q3jyZB6KBetb1KAb5ui9B7gKJ4m9rmk265vOvUj3mV
vNDttzG64Mz0XOvGjDm4csABC1hTJxVt8+iaS3Ol9bAQGPw8jHsW8sFSbLThHdvWP0Y0cbZhx60h
8JijfAFJMc1eAJaOK9flVoKO7zai4UNzzS2QWfSJn8BtEP6xSLpuE7b8LS34DrqWyNJCtq9ErON8
lLxvqhyth9u4/GkmbwZf9dvl30wlR9okUNAHrEXzN3EL6tzut05vzjdRld8EU663FFx5JtHsnDmy
4esPNvvFhi9E+YfD4Rx9yroAeZy3KNmq8mUqmwpQU2utnXBC7fTatoE/853DlMl9CO7phvdbu8xJ
tiFLjRMAe1PZU2Di8IfCNg26e/KlM168CDch2867ehbzAS81DqmOiw6Od/RN4/51kLCJRhIpm25T
e4wDc7JvCu0TiiGC+wHR7trK+EchnBud8KWilNBpRI3BzkxVxym1GE9eQAlF18so6vm7IvAuk46T
b1MtbU8NWMwN3ZHbxMBSeYGt1XEuGc8vwPwRSqEgoCqcPJEiybOf+V9pCFpMm0a5GXqfdEByHNZF
wV3qTI5llsehTTRdsG679vH1eRdsWUnLY1jxYma/EjNkoATy6BdPu3L9/CTM6IVJzqhGdgJMkdHp
ewyVapkLEb3mT3nM/ySq4QnZAs9/5G2HBCq5ZKU/ImK4n2ae/NAwTzyPctHAoeGCM11NiGH3yP6n
XrseT9hXDCaf2fh6M8qaSUEPlPdQVjxRUqQTKLzmRNChg0WGQZtnHbUndK+3BR64NdAhiv/LTskm
K2QHP2F5pVdi81oYbAQ2lCGKuzMMEOMeNTh5QE2Y4PenA5x5TEpUrefJkJbIgipGWckfYmbMLtj1
iI0tWAh8jegI+VS+FcwTkevkRscYr5fpBUiGAuJyVBwlRVtV4YCtFMJlQSbERhKRcIpiUe5H5FZb
UliYhhnIsNdnCzFsCSTg3KbDZQlhCJQ1ZW574N68jvLXBh+hHMEehWO2nQg/2cErzTckINX487nv
ywhnit9weiz39sQyFmjmt5zZVr8+5l4NS0YWwwgZPNCI1Ay/ETJqHJyYnwr/H0WbMo1DGLCJBlL2
hMaMR2BmL/Q3gI7azB5BQu66sPtgKQaEJ9Gy1/QSMV46o7P3h/SJXKgJ3CEt7TCzsi1aLqhPszAO
r/XqanbM88mLg53nMshK7O/nBrgLIDFL3S0t8EywOJgz2t1R7gHQcyKiXI+2gP677Gx37fXC3rQt
57DG6tojwgTK4CUp9GNSiIMgfXZrELi8RtHC4jbw6F6Tc0Jl3cSw84iYYHNJf8vachzR9Kn42bSY
k/WgTGYRyUSHAkwafbDc/nttglyDRmCZtDqh5Mxx8J7Pjq+dliHROvLGmlK666Hhc86qltfOwGBq
xnrXIW1bZ1UuNgACafK7crxUXvaCIpRbMzEDXu+1G7DBzgo+kpZGsJOgV7YSg+wGDxRL4KIFha0d
XlsoDzdA+/O9HzYvjcf/XaiUbEKHE2LCeiKNPOFY0n73oe6CrzOjddV4D0Ulq21mxNfGoC69BS9q
D350mpKRHbXBUcjcuGoSWzDRuHjL0XCXPOP5a+bg1Fu57AhAzvhmx4FobtMnzLnjBg0qzfdEWPcU
rXJKmeQnXEwRfXDyZHiEtgijcAURQqptKhoitnDOXceRBKoPs4PW+a7tRk09MevFdpyCtoMJFNfm
2m0a41SH6pvRV9VzF+jv0HkqWl32mL34jY18iFVinjuQtOMAfaitdkGRgWAijZXSap22zPlUamMT
8SraWKYfXhA3NBu73CZW5DKzYt87loHsigNBUr3xSI4fByoV6fwcIYUNRqfNqaJx9mqSS0e7FhgW
qwzpXii2D7Hn3v+0Fbv+W5b1syrqbXmdfQ3uPWrDVFddiqxvSv15YFizrFpFKWZCMDnHL0nGy8Uu
/Xui+8h+7Jl1MmGk//m6b+Vfr9eViMpR/gqPrvqvLYZgkhaxTrU6mMPrYscctJPsuaRMiKooe/nz
1X6l3b7u3iTYTyCAJBuL38Kj5wEiSDKX6pBPDJBlJxBkeDY4Zom/f9f/HwI+OASYpljGzv99Ctjl
eP6fv/18Avjnv/Mv15n4i48Q4HrZzrPh92kG/PMI4Ht/cShwF7CuBcL61Vr2L9eZ+ZcQJvgEkGw2
dDZb/o9e0ZJ/AYUDQegLnr3FUvbvHAHeTpTApRZFEQZ+Nv+VQ/mvAzYCAj/jN1cHy1KIXbEtoIKT
FrVPqeyAN4jTlpR6FKXEANb2B9PlzQB2loMHpyLuz8L3Z3v169WbJpqBxYz9flCW3npT4W7NxMrx
xSTF4afH8s6K8O6lyCURgmYRt+7NpVo71aYJhha1EQW33DIHdqDUU+kTNv/Br+JWLq0dcznDLYvE
T1rF2RyzeqI6DYCHDgBm22bTIu5a9wABPiCgv9Flvt5AcJIoYW0GBUSPXy816l5lpKv2KDFCSLmT
dYPXzH0ZtbuhxJuuYcobqyYEk4J/tvr3pKf/vDhboWUUY7V88zt7DEmhXff9HhiTi4tuJD/KlM35
v/vg4KnAyyRRCFmT/5Zy3EU+iJgmVMjewX4wNhf+tDM2nt6mdYHI8c+X+zXoBOEwIS4mc8vCxMww
eSvgdRpt2bHZo5aZXMJOs/aHZ1svPh3YlZkXZ8TM1n8XWP5PyTBTuf5f1PDfV0RHZbGeA5zEJ/fr
Mwxjtje+XanFsUMTgMAmHhZdpD//rjdvptffZUkroAsh2A3Zy/z4aVAieTfLrMnU3kZHu7IN45zX
xBW8XY6wonA++E3v3cWfr/ZmaMDBjBoCNdXe14NJqgKdA10AdUmzmmPOgtXLsqc//0DrTVf19RfS
ikbf7VPSd98uZVOcuf4wMO3M2JVX2A7zh0gsFNxqxgFQRdlGNbeennzIKzTwXJpIp5qeuoraaq/R
8mzVCIO4Hbz6+zgS4ji5MlhZ5Bfcze20NClQFmV0hv/8vc13nr+Nop0q0ZJd8tuI8zuOTlXPNEoG
hQxJkl6LGWx09NYwaLdzfgVh5VNotrl7W6qt8quY6XYoEzCIh7GK/OEouDLpE38wF5x3vxrr8zLD
Hf6z/PlPgyYNcjebnbzfL9lwVkh2WEJk8brx3R5RZ9R9GhMa2GJwAQmRmFGexjJtCaAoiEEoRlgi
WpSrTKIQaiZQUbaJzIYOHlti0OhnkbJakLezcZzZJ29w7uCm9ZbAWU5eD2pIjIde+yEZ2GDNWml4
O5T9kOPt1t+qajz1WUsgqZGrdR/CHBpz5yyW2Sc1+GxJQSXBLJ1potoq4VDXX1UBpW1IZDPdf04i
IzqccxFP4rPRNnqflpiaQ2d6ySb7tvdhoBEmi4fJjfsrPrnc/fmp/z5BfGb+wveVMnB/y0lDQ+wo
Z1geehdfGhlRAYkvjmYy3qs5XHhWlKb/gyuSC4KvBt3Eb4DkAGSQD/iq37dheETOtc3N6DsIlvPW
hi+UBe7jn6/3+wsXXQarDZhjFCMIKX8dO10UaCKWVL9Ppxy8v5bDMaoGm9wmuFp/vtTvw9THTe9a
tPJQhZAf8OulIoVKcdAVb0FfO7gsG/OI3tH74Aa+exV0JmxTiNziHv56lUKERtEP3EDDbekLwuky
DqqJ/Os//5i36hDWMX4Nnn2f3aJJjfjNdbLEmE0XxvieJnu1oRWe7tyxiDZuR26wJGmbLQUDn+NH
dGr9z60V7SuZJR8tS29EP69fgy3MEjHh2OZvkPGmqeScaK8DYJp7FJuCfBcOab8DWpf4FEhmecTy
FWxbUf3Iq8G7zfp0QGMq9EUxz/bJyQB7/fnWvGUV//2dPA8fsm8H7FnfvFYiSZRmGNvdvoxUeRSt
sw2EGoBE9s1liP0Ykq9CRe4wlfPGmK5UnUxrgO7WJvDLiqoGCE98OJeZP8I4Hb7iwbTWTdLXd1Op
cG/0iXMgUWE4lVN+iaX7o83F+z+AXhZEaIACwl7eYT8tqKFJMu/kD9zUeLqNWvDCRFNGn2JWsXXd
eOkm7EyxLlCC8cZqixMJPd/8xLvvWjc4qjqEc4k+dBvTxbqpyAi+9+X8A6htebJ9akBDDR8GgJDB
u6LP0Y809QevBHOZtr/uVtCA/fQL3ozOAW2nROiH0cZIo1M4B+UJeRwMfkNs+qRlkVcusMtUHG2o
h+uuxjT/51FgvzsyOe0Kh8mIb+vNdAceLAmeVt0+NeKe3nbuO09sq6492ZUrsnboaevxs2eZ8XcS
RHulyRevrHgDK5TSLLQ9S3QQtpBZr4bERO7rWYoAZC64Hx3K2DKNzB9TaZoslR7O+GzrkL28Ad75
ufbT9mBqR5wbDny6uaq+Uaq+cycuhLZRresh6D6yeP2+dYMQLkwp2SG4JMO/ueUOOZtZSC1936T5
5zLcexqljDHDAaD6Z3+wT3xn2cZohbyOfT0f/Fab1uWZS/3H7PZ1VL4EiR/y1qaKLMc5+OBKy9nk
zUjiSmCpAtR7GO/eTOYmjFTthQ4jqY3uM9OOPpNJT6BEMXGacCZMOmg3DP+EdO2jrI133r64By2S
Km1eTGy8f52GfQRqJUzhVipv+hL2/vXoNbdChi+51z9x5HU3fx6yr3vP334rUUF0ADlwu2/XdHTi
3ZgkDFmO4eUtKrRLawJ+OJUxxXU9/xBhcV8l+biJpprNjaTGC6+yXVwTH8yedwfTYuLDzefJ3zp+
CWoCJ4bJuoe33G9E7bmoaGiMGwnCeSdOX/78y995aULcofUZAMpBO/TmIbtBmkWFGnnIU0uToDbD
9az8+IMz4rv3l3RWGpzL7QV7+usDTTszqkxZd3vOyO0ahX0MRyUlhiSEgDJ0qP4iLRW5V02OQxh1
MtWAfDtq42ye3Y/WyN8P5b5rcirkUC7fSaocJuXgac74MjCSt3HkRbuunS+QF0RrcKCEoHdFuY+9
Hq1zpsQH08p8bwazG+Jms28n4e7NctEj4AZ1Jto9bBswvcTLO3Rxov6qS0wIVkg2XCIvFR+AMJGW
00q7Te7gBcBkD7WKhGa6RNNwoWObgrPV98pcA23unv88Mt75mjS5XJc1xmOf8xro8dOrMDYAhjmY
T/Yg7mDdyllvZdcEW/byyQe35J1L0YSXHsEnlOHQmv06OkC6dnXTes2+n8PiRdqTdzOXMZBuwxX/
wc9alMkEPSwltd9WtZouW1/7stkDP2pvYFq5qHq98CxtlxiJ/yk0vlPRemcR40qURdgikh30tlJh
zRAFKsWVEGVHm7Av67siapAiCVC0Yiwk3IV4+mD5ePdWcr6WVJ1NXChv5jPx5iXuQqfZTxic6J6O
JKSmgNVbYXUfXCpw3nnRs9PASA2zExf+2x23n8lKRSSY72GxiWbnAvlocbnIYd7AlinRirWdtSEF
rM/Xja0HzDh9C3xvHj27gP3jMLkSmxrjEStv/mBBVSKTqMyAlNf5QkeGpx9/A4axJD74Du6nOKeB
06FbJMSOnwRSdDGYkjbvDOZusAW6aAdW+z7BaYZxSbZgjpEYY/FV1mxCPh1JIEzNYnS3sJli6xHF
YVL8cFOKJThQOMHEZ2MM1B3gZNbGn7q8MqdFKBk4+xjaptwaojZPBZhKY9+pTHeXDjxpmPI9LsUb
t0PmB8Aa+MyuGFoIcislg6zclJmW0YXvlQvZwiGLbKecJr/TBo33U1sa1cFsyYBcTVFrtfBMk4ei
c225GpWs0iMYiYgetAJUupvwikbbop7K9jzVHCfRRwT1kO9RvOFxRBA6jRsMy6E4KwwSIKg7YEnZ
1IWzbK4SKGnfPHBEE3yQflzPZF22d2ilDGg7fZdO16Am9V2ZyLbfTkZDcJio0JJv1aQjRZBSPO4a
fwwSenYRlD9ZR4BROzTE+xKpRrXNw6X8Jwy8HEjBHP9TGjcEk+YF+NdOgkQCJ1Q7NBzVDXXendJO
/TmsrfwxN3xx25fusAqLdDwgyc4XLdqVIjapbLrdSP/8NvQooso42mYz0j1E9MMmC8DVRkqf8FoM
tMS7b2nmgoRRFsaQdLQJ3bOfpW0MW11OdNBk6+1dvC7bQCbuXgYzjMMBgCqSteiMKIXxyetRp0kF
n7L09Le5IThL2yPZwuOEUjl/gDCwdaE6XTtB0W5NUSbXmQ2kGViLeeYXeXxhDzwPTgskUiThwzjb
zt4xzJuE6NgVrKvwiLclW49ppthUdFgieUtsug7Kb5aPOLRhMifz5PCP7Cpb8JqDxMw9jtZmFlmz
HXsErmlMzAXoMAjGACYRxfvX+MhvCyMmW2Tw4f3OLYggo1ebkJi+/czW9TaM8vorjWdxXsZAVYEF
kAEo+vYFlzLI7B4OtE/Beu9VlXNs8wD0I3K/oy0SElOQXmNEIMXYHHeJU5u7zJkeC6GaxzIJD54j
7xI1PToj4R2DCCjUqfCxcOHOMgML/6iVBxXFwK+DyOc+C/xFbIks3o0qH3UB4lNcafMK9+q8iTk3
3CYtIPYG5ettp9ASw2s/76EHoNtfSE8GyT/NUB98u08OBF0Vh7Lw9YvserWakmGmwpVpzLUT0mPs
pDZHc0u0UbitkqC/JxSAPFCLwfO5AEYxbryGcwQvUxaJNFLDl5p7f9kQI0d5BBmHn5lHQYr01qj6
ClPnTKwCzdrtyITYhpj9pu7cn4Zo6L5Mcet1DerNUA4Yljqr/WKY9g4/AVwXjE1DvfcMq/oO1Dmr
D3aWW2pT+K2HKL8yUbcbhku/OvP8xUY4acc4UZ4VHUXaJjm0YHRJXgE3RyBsoe9jqvrXFgmx92Dt
s+Q4pG67dYIEt9uAwRPlGHEnKBVHzNqdeMIpzn6S+m4NY0DkZ/gS2+9950cuzfmoWqcYXe3zcezw
d+gsfAko7iuYVW7B4XvRfs2TP36iz1S8tPWiuJ6Kzvxajl674YjmXAWlVX9JAoS/XdxN+54dy70P
buuL7vicycjHbdXj7ZorztPJWMqjJVGtUoWjDZIuhIVeK0YCuoXmMY785js68myXjUbz6DVWckhJ
xUFDO6LOTibRfXaqBpOAB3Fx44YOLAE1d0yOV+FtJlCmRi6i9pQN11E1aA48SshbTqVBu8O2ootD
UZOssuoT1MGLOWXe+uTT+KsgWvrDlZBoUgpag0jyYwj6A+vICThffCeIlFhVXqusXcftNB7orvMT
vToL4jNs1HxVLKwP2hrVcBGF6EwTH+taJRAkVSiwzmUs+VQbl92rJUT3FppsdiLNya3j+CodUJtS
urO2FM6cq6hlqm7Lqph3s0J4PFSjLPae50VXsBK0twa161wxiTCdhTxdivCLnTZAXo186anFGHQj
59a87xLud5JmkOsmZCF+zE01WjmdgbpubmqnrZ+c5YS5Lt15CXNpkM1yZ5MDKLMlH0ON12aLgJao
kuB81h0+galuH0mCXDz5HtYOM2qbFSlz3NamJFrn1Xaogr57JljDuZJzYwww+YLoakzIBWS/WxTT
80wcMfqh2hpsbH+gscLp3OS1XG8Iz4O8hxiRPKdyMfL4Si2OzEqY97UJjT1xYHaDh4guXUdVX90I
3RqARzi1ljGHJICAmHt2FPqXqPexXbYCL6mhMF5BMTqQYDxCi0D2XkY4WV+ldrUwoisVNC4ie99h
B04kAx0Lu8mPLaGeIQAHijibJEPbhauGv/CKbIiigRDNdKZdu8IGjjPKx48Dkw47pafxdkSkioTh
hFOk7ZdRrmIo+3VqOXcJjOkHWfU4Lgi3R/PliOzW79v6m00GzZ0RzKADa/AOV5NboHPuZNk+5tCy
r323w7CzWC6S5XFbQNzOHYROt83iPTAztM8BtB5cQ6SHXcmOu+anBAGKyJhexFxhbhglzi+K9uGt
hYrk2IgYXZY98InVnN2yZR8/vVqq5kFL4zS3lMS3pEdOL15NmW8dKsxkK+otHTEjrjGUMC8qNJh4
Cgs4pAYybUmyMI5+1TXTsdAaR0usGEkz4S8sva5kpLFmxVd5llYm9t25ujbslCKunnKeNRYvyOSY
sxHWw/R8qXyDM5MW5C03xdC8QF01H14NL3rozB8IOZVaM/WaG1aL+aWy0rpdu1Y5ZWgeHfXD8hWS
71B7jP265ra4vMm7vYAA066WnPn7mWzC26AXrGaeq3+Mtd/c4G2i8N8AqeiR538Z4evdmL0fXWHi
R+kdoMpEsGIfWceCdjv5zO/SiPrPTZLAiGwN/CWaA+UCmITt8sKO2rvgTBzuahUSfICWwKNu2tuK
hrDtf507v78Mizra6zzXB1jGPBpem+d2KzO1IpUzuXZlV+9qNLCf2loT04COpifOdVd3NeEJoa7t
JyeInJ2s83ldS6irlj0CIdS2uzcxCK3oaMpN1rfMw94upluTZIVrNiEDKJU0fLDySEI7rO76QF5A
tkMfuGDRw75tN4MK0kvMxiehYn1KC9LnakKGrsRQmJexB4NkyWZC/ZcYFyPS3ysidsM7N7SqYzAm
KmLRLWYM6zQbG9MRRyfpT3qa8g0Rj/pCREN7Dmm1RENYTiu2+mwBA9p/lFC/BVCejxlZs7cZJM5n
TRJ3kwiTJc3nHzbwiRIo5Xrs5RnUJfmZ/TakAjFWT8Gw9JmqfhdTWT7ibvHoluEmP+i0mj7D/o5u
BW6PnTfWB7fKmw32IMyKCUJbf5i/Uf8rvmSFN3u8c7hJliEjFnpOOGtvmohDSbOsO2aGsFc6NMRV
Vkg0cUo5Z0UIOlZCOLvhv3gU5UPjXjUEuNhDEN2qjosoJ/SulQDoQWEas7UXym8BqSYPbtfnhyTx
HkaQPfgNF3MBYjMqcclUEXQ6xBeJT+EGCPwxtGfzKRbhsNO+IfbgGueNnyh7M8A/otob96sho1QY
TZN7xuZCfk6lsyf9q9oxnViAq5TTaeQ2wT7Ig+BFwxD6PNbSvAyKYEa1UMj7GkYkIJRA7hzWLn5a
lz+YjufdTJqn5OhubHYe+8JV27fRFj5u/WOm1QRaI+qTyyZlGABShNSAzhG4cF0D/pVF2oGRJx2D
BsIKxqW1Vp7Lhl5G6bcUXOspIiQIkH2erhxpnFcTjF68iJ97uDM7puIuAYXLRs0hWw+F9GUhnfBT
nlVsM6SGcOcJhPJ+n9z6Aoh/Vtj+WTclrF4iBg+AESezW+eqqJ2K4AwIHTQtSKCYpkpfuI7Ba6cA
IMiEc0tghmN6lad2jLY9naEFtG3JsTQ3UqYRPTR9EYR9+lhY0t07JgV4SmsVb6y5pqRBSBPB56Hd
nE8UsxdlsSaGVrUQfQNIurd4qU9t6o2HUPdr7XfZRc5TPuvKwWPVr3KaowOcyKHrz6n7Tiu3Sw/m
aASPhDmuOOd8a6tSrQsMYuumRryZemWMOln35uM4gUyHYvNkzu6PEPf0V3as+de8KyoWLaCGXu4Y
O1uraNt7qriZXHYsOSZbmt5BT/7FGCIdLcR40Fahk5MBtURutCc67+CBYuIdAy/oygDbARdm8qor
yjdLSoqfRiA48pxFqDKd9GuBV+eG2JHiBjxklq+SiQU0jYf+Oe8sAS8zjZ+bUMwLfYUPbFABnJw2
re6Q7/nDY8uOh+eWcMgpMG3xljBc+5jXPm+UAGMpb0tqZ3MO7pmiP39EkIp1z/6Yk2lWxPIUZWP3
XGRV/9ypjiJCN6niJZNLZnQ39+FX0aXmUxa3vOkrOY3X8JHCr9BgOYTLMCGapZ7D7tlwaoBV1qwD
j1gCp7zLm5GFoYvHoSIOryduWwYDFQ01xgyP2FKLQLrMq7vYVZnDHpPQZgcKHQnB9Zi3Gy8NiFgi
6pNhVNpTjwet41tuUwDosA5QacH/J1mxWKWJLLuzZHZ6zo2i1Ga8HuohiXZsXvnk2YBxepQD5cdN
LIPJ2BvTsgXo6ZCGyNXxkaexIJgZfgmb1vw1d9OYedWtySQLv+pWE1AUqWRxG0RO8WIpxVVVY08m
PG2bGPLXm+mQp0UqOO1J9MydQJnmmTN0Vc4T1R4KYLS2G7cj3+q1KGCbsrxz0I+VwFZIel6UBQkH
TFJUDrVJFejKapzR3GEPdc6mtq/unAFFBY+Qfut6CBt+H2Gf1EPaWmTpWYeKQe+LCeEHkWa9ftEu
tdGVspw6vnANM77PJm1BBi/Lz4UZeDdEEBFEV9e+uEdm3k2HkTJ8eEU244i+TguGB7tyvnVShjw8
dxpLg/5fBRKNZ8LcpfZPlDZ1Ge6iNnr+/kxu6XPC6SVZ8WUXNLrufiRpl+b7QLUNDYygSNK9yEA/
rHPB/FmRY4rFoqT+dxqSjmAIxiE7OgdXeXoUbksRpaW3go6+IeqSqS45cPMS5v21Lsg9z1YlRh2i
hGZSXK9ibQv4GGwhc1jVZMajDfxkpqDciC8SJ3rS7WEoFE4NDItofbPkYZ7j4dNgIQB+rXf+vwb1
Iw2qhb7vp9LwEq3wz8iEJbvhv/4B/7ONEqrHf+coHJ//6x/m3//O/2pQfYkgEZERmcZsDCmA/0uD
6vwF3Z3ShIfGZ9Er8kf/0qBS++0q1cf/9Q9b/IXgQaI1RaKEIsD6tySn4k2DhCMPdjc+TFBCpnrt
LkXmn0r/gVXB96l88r386MsAqWLVd6xDNAkfS8O9ayHSAtJsHv3CfJwGKq+06XZo20/9UiNiV28d
bUj+x26pIJXm4ByDparUTqLeeEulqddB+zKFqCCrpQ5VLRUpY6lN0VIWt8ZrvWqpXNk5dbXaT5Jd
aJTQuyLvlmAE/3og5i7z+wK4CnwragbLkbFptp1hgW9eqmUUtdaNLq6mznLQDVBRSymtEc873zhd
6Gwqj0xMcxrUvZUE2TpaqnLxUp+TFOqGpWJHsNBnVxYE6S7VPG+p6/VLhS9dan1iqfqZbkexZakE
spXfSkqDeFhXaqkVTkvVsKB8WCliVzW170271BaTpcqYLfVGe6k81nnDFmGpRrZLXRLQYrcm5Gnc
Qt9/7pfqpVzqmMlS0WRT883S1Dgp0514UxS7IqFQmS6VUMAT0ZanuhqWKmlBubR/TZs3rsKljqqM
ZjzUNjW50avM22Cpt/ZL5RVdzq4IhpvZ7IvbDNULyfB+q1YpHe2Mg11+0dZ2NGwtX7PKYPh9VJwY
oVTgf7c7o1/bdsk2uI50e9fYRniHEN45k9nEO80onPZAIkDDqlMnl22VD49hwHKJUDV4GAubYEhC
MSjcVFS9Yh0U227AMdagF7jxhoF1jnhqamCWdg7Q2eovXpLyhko9nT+UWYlLLqfSL6zcvJRgKXjj
k2aEMVvU7TnFogXUYsMHSQJLkVujqB90Vl2e2i4MMeJVojw1xswutfFLr4Gcv4RtmVWR4MaqqrOJ
hsfOGrz0q2exv9iMYVRu6RmFD6nFK9y3w2KLr7q6IwTCvLTdsTqTyxuA7W76ta5D3ggke/PKSgiw
2RUpARA9hcbrydH4xPosKoGSyXHbJR3PbyCJ2YYsBLgA+SdYF19+a4SdP0yUuZ5a5dlHg7zddB11
PXe1rfg7sR6vuYHGmsJ0gp8ficI9tSJEfj0fiWZiUhtRRtO1FTE0HVBr2cHpND++IabolhQSviMp
dpyiXMUOs3LIN7InnkPt53ygiYC42eZtUm4nXUybsS8wyTP/9olLYw0JJCdecIidu/LiPn+ozTK5
nPBOPifNrPemsusf8ArH61BV9dXrN0tR5wK3UyYfD8nEu4nmmBKB0zqEd4exfyMXeKY0+uIlXzZq
pUPoWJdK4BjuRFc0WX7460GVHm7/yRsL/mIeptbR0SwiG2S601YEHXLBQaZfX0da6uBWh8IfaPLj
Js4ryTgEW58s9KuhXoIY2ZxR46TA8sB2zfpM2Cev4L6Q3g2ARHmssnC8NdnT4cHiVGJFypOHWvNQ
lZLlCb8eT83CdwXosOifewhlZBlU7hVYmumsCU3rNhSpfzs0RrGNGZEA2gMn/BpY1MngvMeUl0Ly
uw3tc0VvgtSWR7FxV82oHmeXXS+A92Bf5T052cvTKoaiukuiqfMJ9Q3Lfm2iwoQewp2bCKw/N5uO
HFqMjMRwuREfrwYa215OjtY88w96QF98Sn5rq6mg76bzZVfGl7qZrpXR3euGvbp2qq9l4q8Wgtg6
8C+sXnGuj65jLWAF9PGhSNsXZwjOApsTSc+OuLS827GzOT3E+96dH6K2czeOGP1zlwI/xWNnm2Gn
suqpWvvEtN/2vMfUylp01WZiurfsfj51ZmpeugSwbzLTj4BH1Pba9FA/JsV0mYzBZhjTDTSLk116
4bXZG+OVOVqElFcR3ZoBUsrerTIslYGW2wkX5cqjr3zQGsdg72dEaxmt+VxG5LI31o+m1NVZAyzi
LJ0VsatWYR6R2X5vzf5Q+s4Nr0kyx7Wy2ZdG4Rcjsh47wwd9idSc2ONil+ucdPCpRAhcQCDk4Lzw
HFoIQrXrVncKWvMaS+v8XGiH7Rr9t0V3sKv78a5MVX0KvGyPDixeO87MA4ZgtBsbFa7SYcrwdJif
3IlNO5vWYzZOxVH4ln0AeIYV2FeAZsqM7LMAqH40A8Ovqi+NIHx1LCtxPmXCO7UMfLoXrtg4Ovwi
zKJZY7tcKXMia6e+rRPf+5FY1MDk0IivHkW7jZll9z2Cxm8EGNhb5jqsDYhra/A9NCAodJ8kaTLN
Ss8kCI+2zg8RGS1sXn0h1zPVpSC8a4ruOZ76cCtKf7qkmTpg4gA50UOSsIheKed2yVIDl1yZ7mXO
mn/DsCL6xA3Na5twju1gqZIkSWWkB2gi9UZ2hAp1plX/6Bwclvhcj1NRZSu7rr+Rq04Eid8FJITp
RxFioSXNmUxTzhIIQdV3rBlfmtiGrtGEnwazRltvw5Z0qG+uK0lnuZWg5FE/r12mISerMnr0IfGs
y87e9MgVzrFxR1s2Cf4ziCx963HG+gQLa9lDEAVLR9Elje6/2TuT7LiRbNtO5U8AWjDU6MJrJ+kk
nRQpqoPFQkJdGgoDRv83KEWmxHwv9KKfHWVEhkgvAJhdu/ecfbpwpCNphJ5CyZJ+Tl2iVixpEe1F
QNs3+mX50W8Ld/Gkh4xnNVoSjjVuM8nPRoW5wZWnn9wwrW5Ni3EU8eFUVkBt6Xe13qkeajCi+pR/
HQ1hnhzScVY2FVbQOsm8znmKWMm7hO5xXNpETDNv8wNHpdHlwKhEHKURCqihcsb47zf91ouagnBK
L3roHKVdO6L1VplJw5SLSApJ2EbaZsjS/hKtFWQOUWJhrBq7JkZiHtkGVV+dKpAFR4s5/yZs7AJX
fRM++Gg1z/SXknQzy6YsaZSX2qmLPPtApZDthF41m0TlIZEvdmVt4lZ9L7EtX4si6j6PbTLuyZNo
Hp0GTAaQIyKxZp+zrTtiDbVqApnc+ZAVVGF0kbWjXrGA1UQf7it0aqu67VJmPVPI3Et4vK0cGYSV
v8BS9ALZhuN15mj6VRuWLcbIqt01BvKufszCFTXDlWIqj4B1FxkgYHJvfkrbtqrXaTkwwB6JKZ8F
eeLgAPNtYekgedvM2s0AoBU4qV3LSCsw+tDc2rkcbuaMGg9YrWTnGrzraWTa36RyZF6ZaU9mRyIW
STDfyIqnAHGmbuvXTrSFuAvA2CQzrG2BfPZgcQME1cYywzizg1bXpasYGfg9Idv6aD+YtdqpUUVr
ac53k2O6JwXVMmDAlO5QSO4gzROvI9pNNVTRt0ZNO7NjyxuA1GyGhFBDpSt1TAYhV30qwwOe9csk
as5WaNtrEkTSwzQ76iJMUa8y2tBiYpNo6579jNVVXLg97ujF5xPnot5lxZhGt6aTNiSv9HKMGOmN
1hAFvqZFbAlRA4s38/VoolEw5pM6KOrfGXRPT2c+jYrM3kwyHdbKW/Ik7T5TaU7+dd9X68JJUD9J
4HLTa0z2zmAFjhlWxp7d8JGz9K2m+8O2KP2l5dOPd6E7zxsxzfIUpXa1TQfbuqKx8KWZzWQz1845
8SuNrKquO8dMLdeAtdPrxq3tF6lg66RGOb8IKbqrsSDxNhHDtzYCCTraxnDlDYO5dj0adYSqjMvR
Xd7Q6DGAM8HqjShVNkZIy3XS3K9Y3UJoW336PHbRxDSktSA7EKEBjd4JolTXiduAUj0MCdGo9BfY
KsnKonUNd82D4KARzUSM3AVo9zGgLfDmGuMQWE1BTpkgtrGyXmMIAfTkE/84ARYtN6lYiv6IFsqL
TrPwzc3s9HIcS0kdL629CevnAPvhTsdUAxyZWkZjVt5lhxlCKlFJYJkvLabvt3VezI95q+dXMi5e
OYBGxaYySIQLRhBJFyQlVWsyrl+bomDX15rizR2cZc0Ku27blwkZyEJvnyhfnI3B5OHchcQWUQOd
zSS1rwEIRDIgKNw86gRVr91p5knry/HB6cf+glA42E754GE4mbr8OiubBajnmfELghCdPNg0UdtC
xGwFur9QPzgaEmI95r735kU6C8cQ2eLMrMF7hApSP81mUb7MMUNY2vOmpbHku3656vWxvCeHs9rY
y2A/XEb8koVx44n5ADa6BE3LIYu4uOyULOIAscgEnHfFgF3GADDSlLApgxe/biKKkvRdXVAuQgOa
dovooPupQaB6XiQJ6odAwVzECnSJBtIFEDC4i5ShXUQNCnVDtsgc5CJ4oKt+mbV9wTkLMYRT6MMN
IZH12VykEtkimpgX+YS9CCnaRVKRLuIK3thnDn7h2vXjakvCn3fI39UY/+36/F/iLvEfOrgD/iUI
/I+uz+nb+P+e2AN+bfv8/KF/04dItUDE/QMw5C3RlX/Rh8hDQXyNo5IeLTO4X+lD9iedFg+mUtpB
WOkW1d3PNhD0IQuOKukckEvtd8Pyh2iUv4tK+SAltDwcZVQ0WGl0IjSdj75HMcCF1vWoOjBJypJV
VkY8slRzpzkf/2Q0/qB6fn8tJMjYjEmAwVrzQQE6SF2bG0+UB5fR/2keJnFKe9N/mPgGLgHe/0Nt
+/J6FgJzMllcPJek8f3e4Wo103DpA/N6haDHMOpENwSpmsWpU8vctgsdIieVJ+5Hh9nBL/fBn4Wh
y4sjtXagT3L18JR++LCNprPHyLY8zG3XvRU5Ur8gFwPHN7rnZ4Vn4yE09D995P/hKwZlTECLg5Pc
c5fb5temHt1qgJ2eC/GTqBtmvHH3NpTF0jhIOKNH+vSPXxBvEp1RbiLaAfCwPkhRUzAmtSFbfx8D
pL9w3/MUUd5sCs/Uvpo0/57+/msVHwS3wLIYjGI5wf/Cl2t8FJlPWHPmKFQD1hzVMAhwQmkQNQ4I
J/BGi5b51Cfi5OXIjtwpE+dmsMuHsq7dcRXjowTMBG363E2Gwao82P3AaDKWl0L56stkeH+4CxiA
8o3/YjpY3i9DMZT+tHd9HnaayL9ekbIgjCAtun5vYxWzwBEadnghoxwpbVQxeiPgXIxHgUg4jwLZ
2eKeZ3A6w7wnZ10nc/L4rjcoptp+jkwsSAHTMO4lcu6qi2L2BMVgTLDrQI+s2MAYFSfEbnwPpGex
gfWGXGgobUJO8wRMaVszfTlprUsOZe/q1UWtTXQ+2AhvwsSnyTG3lKAv3mCSTOK0sxo2nKmN9KI1
bXVDlUuXLPGGzN9Drdcwi8Q+KhT0rNxyYdqYwJDkpNEM4CgsxDfuUsXUWyRJqq46wlGsW1VO42Wp
x/nC/EpRCeFMMYi6YyFoJyIzAsVsGaZLxwQ1azizqLAhFASVEMg93Tw4Q9ahlhyGBS5rDje6lFWx
8uF4LsKF1Kcyau1nr6WJguqLeWUxhPWTGXfqrDWauLe7RcMxJ/azDbq4PJSTr54cFGv9yrEEI1w6
x+pMuCKftM6skSQKyQv66B8fCIAkX673Rvs57/keISvzvbXgNXufizYDU3tgq7afHc1RZ7jY/obo
UdvcTmBivJWvoBEFdOfU+ce9GqfEgFArJWN/lSzzSiZC9OuwE9RPYKexUshxYKCqtVMW00oIk+KQ
NdRgXeDgc+k3HZOgR2iL/oNHwgaJEwSVqA3mHe4Tsvms5x/Qy6jm4QdufelPmHqp+FLyAMuEOwNK
ggYcmsZmq09cfrOuMDX3E1xZADF8pTzdyGBUytwvqrK5obHXcpH8GPZwD2+RMrFePuto+UQ5RVW7
f//+Af3YKxNO4iZmLI/zT4slzWVfP73/nS4MyYGf9JR1Y44RAg/1LV6MYT1GxIr2FMvFKl4eD6fL
KJXQHofhhZCDDtRNjj2SNeX5ZxOrAYyqzjP1nmQ5T09PKOhkbQdekRnqjrhlCjNElSoctjmpLUFo
vjPj8kToh1F07gCXqtDK+CglGoPdRHIYvGNUU0QT1KWdw/exwRCVcd+Fl8bsT0+43se3AdU0DCma
QcnNOJH29yj5+uOdLMthJ424xA6pZ+ilvEFDYJihgrBpD5EneV/TAt2oBDVEWAIbJ18EbUqjDqPZ
WFucbeYJGjTCpmGEWDWpC6Q+6t4pegQLdZhw2bXpBGfJWUk3Fl+kbjTrOp6cgExVca1hlD6PcSMR
3oSD/bUjHtDi/pIj/nQ/URcDFNu9RSuNQa9u0NbTq/nEMCB6azCmnJCAukcm5M6p1kufKfJyShDl
WHDBlSYratBo4fTO3ZufxAwmpNZHyZqb2z9aSM3hk1iDJEnAdcMHE5F4uRaa9bmLIxrAbfNcCjc9
pQSFWPsGIf/AXwQKHrQk4kbBlGFviQX/QmuyV2e2Oe5lI6TG3TtayC6NKm03ya5+skXnPxRTDGzP
jbzCDuxhUOcZFsaDiqktkLLUTxPK/DwYsvFZVTRBUtthwQTOe49LMn1MW1hQ4EZt8xDqtNITbGoH
r/aXYF/SGNZso9W9Q8+DPgdhznwMQlVN7AxHO591/3GWtfhatJo2H+bY6r2DWbSzOa5ELRWR1Sj9
j45hmi9zNNjOBr/DMffr8JLIqOgGHHd8iDj4odtsHvKufZ4Ktaz+iXiQhd+v057vSfkp6zwa7OTo
V7XxtdfCHgJxPOpXtT+6d9CPMhdR+HiwzV4b1gzHxIrn0r2wwqr1tpx4y2vVI04F02s8FLFXrysl
aVkMBaxbazIaBjhwuEhENsPyVLqa9ZILk79fs2O1n+2YJI8X3xsTjNZNHVbb2cMfFxhR1mNWl5l2
SVpsz1dX0NGYOzv6wmiw2qNb8JCkmiAi+Ug7F353tkIqLZ8q5VGL1ADPL03IAitQglzWxkdKl+TS
YrGw8og8VU9Oh4mot5MGQuuhLaqU+PLckW96zvTFDjEHBpkzc9M0SAzPMtIJBVHkXaFHRz9KZ20Z
1xiLr6qB6yCD1Of3DAbvxunA6siRS7PKc1SnQH1T3pOLsBuYLa5TcCMlt6AyIxLP8jop1pGRsd63
Q7uf4oF1cLAjKXfMHYgAq3MaDF7FK6dsJmTXuQhUapOXd2zaQTt3Yh+vWl7YDGfreZ5SFvz3JdCN
UQRuXG3R0UyAsuMbEtM8Bkb1aF2Ofa/vUOoQjtICyn8rTXiCgcBy7rCzNjYhYeyPEoU+6GP8Cu16
otsTr/POdqkYJs41ux9vS5Q2yelNjIDtGGpLPKqLUOmiyVt65hP6zI7EivvCY1wi5rycjsYIvhLe
4VRY6ko4EdIZnbDTp9Eg0fvaoM3MxSpqPus4zLwkabaTe7aaOpfsFkvXsghygkqR/IyQS10XSZHl
HPtMpqTjNPZ0F5J7+uTEgoV1ajW6FnVLBGiW05xiyxDR/ejOtGdItXIuLcJz6aYzEL/LK42c3j7W
vncts5K4H1Gu8J6pcnC2+A+GGrktvLxlJ2/8Ttyb5Nei1Wppom9b18oWcVOyfKOMRBhN2TgjVn3t
oSVDGNqVxGRxRcmy4TL1BXdcLrmMmmg4NXTGrMNfs2WtJRuszqH+ILTJsumbTpSWd46JoPFucFSO
kRGtXhR75zzDesdWVfsEGbA1NlOyGHu0SHxOPapl0oHHzg4YkagzRGTScXUAkKswL5I12Epo6w6W
DpKuqEFcI9aPGU6nk1l0pPVpMS6FeGrWyHr9Y44c+YrL35wrZL+HbIi1L6jFEG91mAcHGbP1TF5B
8hcJU5Oi15X3o83nwBlSolcJdNe/sIiaXzWFeYuFIVmbbUR2gA6Ptp1FEbRKNYcKWjbxuLk4kziB
GpgypA3SgehoAeYv6Jwi+64llr31iJndM/ouMHc1AxODSo4rVoXvZYuON5+ufQWIgvuawqBvdALg
av3aLqZhjdx35RAJAN7ebjbUxuGdAuK3TdlEyaeNRzCUiLT1zrpSDBBuudrsy6XKj+x8xY6gNg3y
rdmtPChWkZ9f9YBPAO3E07U+1dHnmmnBU1sZ5qkaipQA9EingFTNLvdzlFLDjVmIM5UfMUDQab/b
qOKPpjlYCa13w08BqZTuCOh1r6XzN5toqPhEJEeUbW1mDfEa6Q45VFQEQ80EP2SyMvXDsoIg1kTU
F/eshl1aXSAw1pA6Tw0BZlnOTVrErDaJgwFgNQ9LNlGochqOUzammJApu9d/f4xaTh2/nUpIW+XA
YdNYELQgPh77mcykPjteva/t96J/UAyh2qXw/fvX+Y/Tj7dANOBw2Rz7seJ+OB76YdwBC+3qfY5o
nCGl64r7RrZ00S24GheOtRxd3pfDv3/d5XT94fNhaUVI4nAyhe3y4dTFkTw34TnSZEtz57nTmLzD
WCezdCR5hkZ5UU5nx4lZi5thqXL//tU/Smv40DjqORXzgPMmPrpqaW/TPRFOtR9tJsPB7LXGvbes
uqkrWe27qOZPphEcS5bKGz4bi/v7W/ivTutPOi0TefYvV+s/Onb75/E5SX7t14kfP/KzXyds6xPU
SIjgSBoRZjq0UH7263hSPtGtswCEeZbNX6E1+FOmZRifaPu5BnIqTMAOTvt/9euE9wksJMNRYzmO
LB78f6Lbsn+/s2kn4YG1qC14ZnEd02b6vZ+gQ3maUzsy7iTyf6ZEc0FmF+BdQkrmJTuotnABgRAn
u9LNjPs4zrQz48BpV1oagP48IacjlwpbF0vSuNYcsep8rWbcx4Fa6jq/hwYyPlltqJKbtAWYGWho
cw9VjCWpp922ebcFGZqubpiqjOt3o1FlEM6Lv2fe+zRYglho/bdy1uY2iK3RutZoUlyrMqd6jMlX
ePajenp2zXhKlrWRpMY4Glgf2qydt2hWmqM9kU7SG3H63EXjdKNlHG6RGE9PUzu3K5+oeRcZy9x9
G9pIoDjIrUMEwe42ih38GhrrdYXM+POi08r+sHaaSxPt34vL+yVYHPNcVR3ep1hgkr+2dIrZslIt
xD43t6a/FN/2pjYUtYdfKRCjptF0bpAYhX9TubVxWY4GH612vAqybKaj94jTaeMicj34cz9czaEd
nww8wERqZtpj2djyHE9IiewkTa+QwEDe8BbtDSIYbxfFIMh7aVbXntd+7nITWE49XuIeNu6N2CBZ
y39LG6d5+eUhufnx6X5lufq/r+R8aJJwlxsYKp9uUdh86GfWGPqjUK/LO+q78EksVz+qKvGF3hfd
GldvD31qtociHYEzx8x7g0IjsVQy/wFKr/SXOluya3x7VNdRaWXHsTLtu3DinxrTML4ZdSUuyIQb
r+PeAWIdNerG9sIH5FMGYEXETVkJLNnJcn1PNhfoBq3Vdhkml/VEfb2Z9YJ72uz04UKfzTfymS7H
1hD7jlixPXmOi+4X2EeipmyjbLDbOrogpNRPee2nR8uqxtckBkqbd+b4WjNhoX1I6d52YgjCmBFy
PfTbLhnVmYcyO7mDxsMkIT5l5puO/BdPUdg6cp2Bt7/wGKKtEnQC/TohJhUPYYqIbYaXbiR0n9wS
V4squUpBVybpVREvTgEvNx4nAALfvJzBH+r/pdi3bb8hRtMV2zKWco/yPbnIu06/CvEY33ilGK5s
ZosdIhtQ6psmntP9hCHeX81WZJy1pFPXshN8ocYiU5sJRhrt5dnUshmw+ygfrVg2Lz6nkEvLav2V
jrbt9Pf3zoc1i/6wZ/gODFVTmD7X0l8QA79ITZfQ6zCi9XCOCYa6xURV7jQh0b0pZgytS+4AJBzu
nbaaX3G04jXvCDxcARiK31IaUqfaIcSn6fTm0W2sep3Hub5rvPqLWnJJmt4pPhcNvyUbWlo26WAi
PufaX1bEgQV6h+FT2pECL14ZZ6Uz0Q9c+mB0ipcIpYUSznI1bQfabsuCWmWoaupObOxOMyjKe1x5
qRrUCez6fPt+2xIa6K+SxJmu2gb0t6ir8DuJMPoXTyvkow/q4rFk1gH2PoEHXuDAjddoI5KXUs92
TdVqxQqefB/Daerxp09z5m4yL/auPb1B3Pb3X/875O3f69Xy9ZvLAAr2rWMs2uHl0f7l66ctIBnN
tzj/2trR0Lu4nALaRrtLaWhdtSI10MU0UrtPCS+LwXrWfk0KWhmrnacnbC8mzyAyrrwJjx4J0c/Z
4MAW8BliRigz2vAJoRkfZlFpHpqk17b//ANYy/YKY5l9GZ/w7x+gnDPZChAuZ2ICu41KhTo1dRRt
GyfEGCJL1pmwGVkvjKXILGPyJYD61896qNsXYnRCPJD0CU1jqp5N5YpLZ8RrFBt48rZN7oX3ubsc
8uIyQkPy9+/9fT/+8OVbpAEwAzAIz7A+vnc0n0k7W6N9rnobB+YoZfidu5kjRIuJ+UHMRNKkSqrr
3B3KXYcBCTFyWTr0opLhCJYBhDsqwkNuj/h63Ea755yFb2u0OmbSTV+S7SOTSwQD6mYs/BwDiBzl
94FtgkuUWC8yHPuDPs8eJIEGL2mPY70EX+W2MMUxbKpFothht300MJrvNQ+3nwTNtAnBwG5zSfBh
ncfqCSf4vGvHIWRaHrebuXRLb9UZhvomIlKBAqOwtAU1ZogN511/a1bZi6DulrFZNgFBgvUht9Co
kULXYlth13h/9EJfi97aUIuHjZPxf/Yo3o6zao0zggfErUUKrR+hV/ymk7K7TQkmeeLOG75ZebGs
IMtXkxJYDhx5vrL0xW1iFax89YJBm4wiu9fJ76HdTWDHF7dISWHGCdVEsTpko0GU7SLl0zDtXWLp
kWsbCeUpxTtV/uFGoEjkLv3tToDmRc0AgonBAuXgh7KBtZrIhGxozuhoOuLE8SCSYLGszfnICXQC
g7LidMIHwNYcbSnF6mcHWAHCbdakTVTIQ6w17jrO0xwrJKI6nPl6kq0GPGlFEEXlliSi5XEVrv6y
tJQ+s/x3LwbynG994lramlCbwsW2TxtvV1KOXQ3ktG0K8qW4D6zSxFRv5mG+zQXJkRj0in7voXVY
T3PtHjCjf0YhK+Cx4PvPV5qR7LBPa7dolyZawb3ev2G/Z4nMaMHhPKv2SsxQ9pZwTzdfEtf05bri
YeoeJX4gW8uQQSsjmTe+OT0KOu5r7L9mwPuJC6KFeSD8yOJmTQ1JZjRn2ldwWsW6HYbsWGGA2c9+
TvA7YqVmNyP0qq4Iq7SwbvVZ/MA+kDxILQVhNtejSR5KUqSP5D76NH+yxomYPbiL38ZkNcDRVcdv
mu+KMzlvS4HDee2oe4qtShYOXZClRW0yB9igmCYhAS4MS15eLd43Ysj457DrF/tQDBNo5Tl0M9e0
psr7KOokLWaLXWcWqfkSmyE8xAi6ZHahQaSm/PGnW0yTlbaZUU+9FORsRauuKWB3sLLrK62cxWVk
j9lx4kZAsDsiXdesKUYfCOTwi6iI7eN+6udbACchCmg3VeeW2nLfaXgRAinn+bvhZN4BT7S2yfsi
o1GGFJNTaDuPGxIjfAK9nYQMXGh7wUhbO8EPS5UZKABoHUkOSE/qUF9jwMy/u+54RuzCBM+mbKVR
hU0XsV9WnFy3iG+MgmErmwG6I+lP8+37ivrfk+2fTrbAlFky/nctygUpIs/yt5Ptjx/5ebL1YdZ7
YABsZCP0RAzBGfWvk63+nnYF+chb+Nfvu9TPk62FauIvA5LzCbQrBx6Osg7Cdla4f6A8EdbS/Pl1
QfSpBnUc8GKhRRv/oT1pYP7laaSci8KoyaAzkMJgFBEjOspVL7W6a+h7zgw9MHSaVXiqyknYq9bW
iRtazx1AfXrCja4VTO8cs1UbjX3DCvde2OMl7M2BNBW3yWcYDTG9GndbtENhjaeOgRxL72TQyluh
O3a6aNtJMqsuB6uRr1k03qLMc8OVMDTCMWPH3eZIcnA/NdGazWS607yZR3Lu0JXTaib1pglg/abz
zhDtwt1RZLivUqm3dCNbzB/7vPH65oZTY3bXNqH/JPPZjFetbMC6taRN1RfgOGK4NZP/RYOtW/ES
kzNvFBt6sqsxNnO2mcpigwjYu86a0nlqeArXml+NX5PBSm9mu3O3VT9xxmxjHIWkYqouqMyY/Jau
0hBuzkV+SPs8/upIu/liSNOosMIk/mvle6+5mk6YpqEZDRmmLv4Ir4beMQFvJPoeOJjYdKnpr5TJ
YQexmt/c9ikm+pU+TTBHR7TfgVW7fkE6UNXiUAwBkI7CHvYUwgWY7F4ymivCA+DhcTfP7nTrS2M6
akSVs2jinNSCkL1vz+6WvHE/2LdphgRzM1SGdh0XpQcW1KGaqJS4RHpY3sezi6cGXtZNNVvualAM
fVaW1xlXTLSMR43zP/LRxjCvSVvs10xqkJsDUzkMiZg5Q9m0m5OeHBdhlCQ5xwMKCS1kdjfSxMit
VFUrtuT5qzYV9dZLcm3XYHkhpdKYX/XCcA+xFPXdzNT8hAKvuqywydKBniHeqn52CDrYqsHqWHZR
NPz43y4zrCG+0hjvg8lN9OJdGIwAomyPKXntY3nEZz/mQHKBoqX+1mi1s6cJbyTwe2TDnzeUP0J/
/e+K+n9R9yHKwkT5NyvqoXxLnsvn35bUHz/zc0n1rE8utdw7wxPJ/i/aPs/7hHIXjRKQYcIHOXj9
q1doiU+u7dOdZilmUXznZP61wrqfeJRh7SHfooNsu94/WWEt6/emDU0aQSw3v823TabBxsdoD8Q/
cTLHSluIEWoN2iZ/tlFSgKFIdANMGXMAiFRy4sTNBHlcZRGnZgdP/NXsEPW8EsQVkE+WDG9uL4rr
GQvTV19PAVJEfgbbgZ8q1qoKO0TZc/m1sGmb6GxK14j8CW5gNmReYdjjRJ+lBbpi6ecOxjLvzsX9
fG5VP1zrw3NRtbQJZZw9dHhEnirSvzXGIDnnjUyv1bPMu0KB4NeoUjUzwiup/NJUNHuAw29qp8le
Yi0zKc/aJUx1Ao+DgnlKcNQ0CktL7vdXi/fT3OKsnq213SIr2+SV55orOngpuDp0F7uGaNs4QEMQ
X5r4D70NiMqECXmZO+Yq07LqdSGuPFX0ME69nEg0N3N5EflyfIXSVT5xIMNEPnhA9YkFbm6nOo2e
ackZwBlZaulQoJ0hpgxKoY442BtPM0SOG9ucKjydnlrWQcKbd7lKspNnFurWyk3C+qZuPcnqwHIP
T4XwiNVQ9nSbrGk3Gol7gxPMRz9lFq+KyKvAVIV349iiPoCn6O7MiUMNmYZyQzfFJL28JiKa5k95
tLvIXaeE2F14akzCw0zEwXGZ6CK0jgDKBInduJceS125arUpfzCLur8jHIGZXy8gjgFGFF8SqMhf
Oq1Wh3pkYleWvnY5zgj7aWw5oJEnazUidrycI9E/5tlUN6uFqMcS3jYXsQfMzW/9GX7j1GlE7+ZW
TDhymW/qxi/TdTn6TRkI4Q5XuaZaETBQzZ6bd+U7Uzt7Rz4Y42YDkNbXlEI/XwgCDTGsjRndlJ5f
ij0FSXKO68x8NKIiufVnm1ejLGnvBP4DpEaxdSGMlHTfuK9QIpkdcvUJS4jRDc1+nMRwjuICyiXg
lCetjNojO6D/bWxHt906ehFZjOVHL9lgTfbPfurMI+2rqNK+oO1ybmIrKTOcHVibA1/O2atVV6a/
pElyotMJPvPp7zJ25aDAdcwwL8n4xlWpvJJiio8up1MG89XYXBLIadGuJ4d7ze0KdNxkcgoyjFA/
reG/iyqyrprB6glHror6lJYu3MFgLHjKv6hSpBb0EtRVFl+PInUFa9pAtnZ9rEoRdR1R7MOUOmdZ
+UrPEejpqqSriP+XnL2RGiwc4NGcp3Ewp2MMoxgFj3MjvJTgXMudV6Qio2Ogg3inOI8PG0kS6VOI
hInElnDIgbJZvlxltVGtykLad/BysBhMiehWnTU1eJoS/WTVhbrsbCx+FgSZQBILvcpIJtz44ZBt
wNRxK/K8nEOp8KYmeP4+q3A0i0un7/T0xk1w5/lrq557/c6aJc2XPHCd0j4ZotH2Y98+WOhnbjUm
81A0W3M8mO1wHKLSuarqut0V7NDrXOXzru6L6bapPIO2dt4ElWdHB2+S+e3Ymu05H1O1srIUy7rp
5xsCKIs1aVEBuzfD8CY+kcEZ9ETf0X1MLof0yJmX32RqDbDrsNn4ifHkkOQR2Kl2TFMj6CGdBUwa
CGgErrVSuDsfYsu0YKa21UrwtWyJeZDXSASe/L6O1rjX/Q0UGu0qnUW4j5bVeur1x1IAYyejjos8
vbVyuOhmvsOw0y/SxOimlfAzfavL+LNaOOzIDR88d3IPhVe/YviCxpwYZ53mKFYTklvM9toZ0/Sm
a8ovuIVUQFg9YW76ttCruyExi6BQbrca9akIAGsNa6PMB0S5qvb2yNNQ/ThlHvSDRGk0x85Vkwh5
bE150aVhtJ1IitgZTNfXQpJJB/bE1TEyoHRsI9dK+Hj1/BQrKa98NVpbZ2TQw2104XC1L/WoNUCQ
9uVZB3240+xSWxqp3E0TkrYJMWrI/UPz3kMkc9tME3LBuc3QBiVdfksW7AgQrH1zq0VYkUTiYi78
ZqPJ0Svg7Cko8kOJmRco5BTdM96I1gwLyUeBLYskTDLTd6LpBKYSnusg2s+IkfoVUecS811ya5PZ
xyORUeMP4GOLNitWLSLwuyEPw1sbbGRggQMK7Eqf1kQrXfihDuaU1KPnXIXPsdSbWwNhyY2BLvki
aaV5dkAu3gEqKVad6RylW5TYaLh1ULM92jJuAlvjjzhVZLU4vFMjc19HtLQUkL4L71tNWwZmiCtH
N//uSARfnPxlPzMn6Sw6P20vrRNrjHaZdolrBE1cNGfc9/m6Ad9yYbrAXe3QqHe+kvGrlec8W34l
iWPN+jM3YX7yUezcAH6yA6d03E3izHIthH5DJIC17oyUDv9smjc5sRJrDd3MtT2Kr/bQOptGaNld
4WP+4hQD7qmymi0arUxwZ8QIiagLnBVs6XLLSYFDlb2gzeo2udAGxz/acpww8ybq4HRskSqbnYOW
4+z4Mfj7b+fhT50HZPa03P/3zsNl1TPJ+Fgp//ipvypl7xMdA4PtxfQslxk9hffP5gN9CR1Eu061
65Cr4An+08/mg2l+IpwA4bzjYZIhpIAC92epbPALfYx1vstASddJIvknpfIS5fdrL0IgUmHEALhi
qcld+2PIUjK1Y4+htD3YZQisJE01cdbjZsYHmBD53KQeeWc1fVWpuSG6Tb/FnlyGR61NQNwuPWQ3
Z7BQ6U65wxVKTDJse1YPL9PuvbqQazcGwLypdDJmBQ/ptSiZwqXLlApwFFQChsabeun2U22EV0BJ
Y7XGbz+AiQCcLyK9HZkOaPO+agrnricJ/A9Tug/dGL6BRbjAZNcw+U6RBv0+ZEmZkQ7VQJeeOgul
P0Zw0tcYqhldt3wu3vcvt8j/MFH+4Dx6fz36P8hz6Dq5yIN+fz1DE7qKsqw+jIskW0X5SzQz4GVq
+ic5zodT0PJKBAEIXDj4pQS9q99faWaePEtcEweKQ7k2UoBq6H61HXiP5G4wcms3xWl4/scfzwUe
oNPcQr+DCuj3FwXORPlRyvzQO/GEhGJZ7VFruzakMJvp2T9/NZtoEkxmJPQR0/f7q0WLSLf8/+yd
yXLcSNal36X3aMMM+KI3MQ8MDuIgUhsYKZGYJ4cDcODp/w+s6rJMZv5K6+5tb2SVWcpABALh7vfe
c75TZrBAzdHLL5WEIat9aY2gtcXD76/1NX1muZ8C9Rjtdgdq0V+sTTqPicbOzfTYJrpw1k4CG3DT
tmW9CaUFTXVK9E0ve/o0jDsOM3EezRaAyD+h6f/6AC2jTaD7qBP582t0SWF1wQT0KgMmA/Bto7up
A4URRQ/CbzhN/f5D//UZ8kzL8iihAeRgSPnqJSN5yVHSz46NNc93nwnyyuAX3FBaJMcJJW7GWB9+
wD9c9+8+JOGyQIB9X+AWXNatP8xu8ziD+OYDDavGdsDRyrc5Ov0IujNF/P77z/jlWouqCAsuBj0W
VfR6X61KbmqM1pCI9JhaNDrxkQc5ebaSjDgoBY+/v9aX9fbzWostErFEYLp/kcihL/fRb/AMzdM8
Wps6CspTkTrDv/fs/zbX8asUb/lMnAaWkIvPx9X+8/3r8UpJv9YpExg4SBs9Znwod6ps6hn0J0ma
olzVVFEpzqcmA2hRxsnl95/1y7OzfFYL3ZbL7zNAtvX12cGXk6N7VrwH4mQ2jQWXZBXPRnyJnKk8
1YATNvSvp39Yzz9Vhn9ory+XtVmCUECiGbORX/75ow+xP9RzFKTHJIyc7zLzyxNiyem6oW+7l06D
yFsZtWYmPek4WDMmngaCxyv9y/KLFv0YtKYT7Bmqi6XHHqURf8yZ8a95zn/7Df3d+/RM9nbQVWTt
khH15/eZe040zoFhHJj9+2/T1LtyPbQFTY2o8EefBnLWBKspM4IAMvuYX8zBnnAqYbA/9nntnoUS
0ZGGinMtDL8Ldv6Q1BnQMREM+99/k399akPCPvDdogtETfH1rYJtpdwuxvRYChOaQQ5uL4ch0qnt
76/z118iLBW+MgycIX9+3RtTAw1EZHQpCXpITkS6TLWrvPbO9LS9+99f6+tyznMS0ookxGsZTBPq
9uX+T2Hnda7OWM4xOm/iMBo2ZkF/mjI+33HgR+Ohx+lsgbR9McoK2XpNgu8/vYnPRJw/P64k+iG8
pFfJFx1+7VUWsjFsfhmEDPSjnI5BYbOYKqGd5khG1XzHWMR88xa1DhlOn5xG3HP871yGK+zyHqbK
IToJvGtYGsCBrbo2gwjdFqpP13ZezhcU1aC8kTZ8mwsn+hiod5/CqZgvcyHhLohW+vdBizLExuZz
HjAiYdYrR/sbkAr/3k8a86Co0a+SCrnLxmxS48EIxvluiiN4zgUxUjelNNVrEYHzmqFwXhhi0bMU
uoo+EHZ4zakqW3jI1dBEB/ptbrfLsIEgAwow+K2MOndJ5Wxt9xVXpfWz6kvncXScpiUn85Psy3D7
oxiUi+lDUcBvO+T+F9pMJYwWlhZLDulbn7B410RbftCECm26LRwbSbQ1w3g9pgJZP65Sdz+6Joeh
KsB0GAa9va2yNngJ2xH4AJN1njd+/eja81pweXojxl1od6ydZtcHLzPNgI3ORXwJlv+282rexuQ5
7rZNR3QJAeOSB1E704V9pnhq22m8+by9kY880K4S865x2oQh/hwUyZFBtO+cbHD7lzwWZb9tkUiS
XvC5WvXWdJZqZoUKQeD+qOqcJxJEFoPxorDmQ5823LvJC4GgSNNMHlydut97gBYGHC+zunVyOyAa
z+V1xiSFGqron9CRSN+kKcZqFUk5xXuBlIBgCjTB9zTunMewGmgwGDb3tkQ791bEpb2zZO2+Zl6L
fp0fDdojDJmwBkdD03fIcVibQ6tv0okpzyZwrfRH4SuWJorjJ2syXcJOluewHGuEVDgN4/WUQCve
zNriAGOV9byDQ8OzFJRqvsQjXPRVROk1oekZkOt5BiSRueSc0yeLQC7jA3QrJJcoDjoesC2NneY1
GWPzgNOKpxemiL6VUaLrQ59QMdAXMB78JOeGmbE7XWKjyE55WGzFTPeV4am+gXDT7lQWWId4nOtt
ixuWTIdaolBIUvBUsjqTgLHQuop049udebGcaj5h4/APDEiih1gF29pd2rR+lV8mrgYO3wtuyjnY
5ym43xYE095MM+clpPO8asg4MOtJrQhgdTb4yee1Tc23tpiI7oSm3+HKqsjX3FX7SaTDTRrjUsos
scM85+zGPqlPgh/JKjFoKIKnERhT+FjYb+Q6yXOCzAcIHChIsPF47osMOudCK/hGarUwkwExDXDc
12w4YH3a9NGP/BJETWOfC/r5JhTfdaOqcU8qOxyXGTVuMps+A0WcdKlIvnXJ9AZt8bXpjW6bQQnb
TL5bLcxg+2iY4TOOVOgiGKqL9aRDdrUeM1/puCesTQQX2Ol14qc0f1z/YRiic10F8bNizIwZbiLS
oyhZgN3ljFTa07WfOs6Fnh5UehRA8OTIu5hn/yoP2ikEbFliMRBQFVs77t5bk/CRyaqzHhrNEJFX
EjsZXnO3Jg7aiIOr3it4Q3XhEnFMbvn86M2us9OYj7AWD7Y4K8tqbzgouclmRCK4yQNURSjL4keG
GOP9VJM6uaq7htQTCDPTJQ9mZxuVTMzdXIW/sjKV8H98fUxaQZhuxCn6ImPzW+iN47dgnKatM/f9
dtl/vJWum4EI3qYtbztFSzngl1YcXQMtAykudbSWE2cRYkPZCyu/WxOelrIUYbaN3YgdIYhFcMC6
OO8Y65J9zDFvByXa3feQhJq1bOzypjPVU1AQBm+N6XDttnMIbpFRULZRyM+yBXZeng0Y97sqy71b
k9S8nR/08XeVxePZ6TX5mtF4ysbepDuOa+6Hg3ovWnkwgnHqsE4eKyGTk9Nybl/ZY9gd5qHkwcw4
O1AiFMYdsO1gW07yuaKrvDPxc73AGAw/lKtzUN+VhZC79ILvepzFvDeJbaKzOwJprnvOY5VuD808
i2viUvw7WXTT2qnrxW7UBgcqaIFG2IIR3Fi9fG/sMNw2YzYhnnUuQemaUMvlWKC3ta5wjlUcYaqA
nnQh7oqoRS0bOZFD8Z8lLm0KaT0YwIzWlirEiS+V3r7XE/uVRDDxKmNwf+rZ7O4C5j9H3VagGevW
3oRQNSI/q+juw5Xej4FR7PxQDVumJC5Qta6+RRLl0Cy3siPMAHvRP+I4KwfMOJG1HzyPB1tUF5/2
wToqhY13vUDm3gbOlYgZz8hmRjrutRa89rHeF0DEd8Xcha89KLI1C027uMRTZx2qGndaHnnhPhkq
m8kX85UVdLb4qTK1c92bYX1jzhHHfiCH/qpBLgYIMzdql6HdUOyLvApecFvTxKnb+KwNzNmbKHKL
42SI6V1Rjl8hGO8RjBg6xD0vhm7NdI09Hc4kASv14F1TsS/cLKQH0WDVp8KaEJENqrmMWVncNr6n
bsJO64PTEiqxTkV4KPUsj2NYGTg7IlKIQJNfsh4NhBsP5dvCSPK3+Arb727sEcnmZ/mH8MoU7nXQ
1Eea4vSSskI+BeTL4HvSWyyPbrEWHpEX6w5+3quJ1ZWZjtEZx7hZyFyhBe2shSy3IdKjPxPNAoit
ztDK9+k2L+2foyEaBBMNaEuoNKAU43i6BKKv3wKrGpBsEngbCvZAQHzznjyUaINQXt1a5tC9ZTJn
zUYxVhYsAgAEwN67AYiKRwV2MOh++kDf3RW4cp18JCRErlXaFeDJXVVRJinjo/WT6qK9xr5OR69/
NOJoeHNlGr7EvZDY8hg8FsRczaHHtjeVRYAAvyqrg8Gg9GRjdyNPzR8Q2FuwX/Oy3eDNZ1yatTC4
Gddaa05R8fVkT8FGFS1dDbuNjl5daId3pfTBrTLz4o5psYEhy57BgBnCWYF+2+d0WSeo7jIAvFY0
qpMlGZVuYDPULGfTHN+HTmYDhEJffvSEZhux6A7xXGJABvY6Gw8pYrmdABK+bdgU9o7ZqFMzp/3P
htqICoMufGWU3AUZpj8ie3mU6SiZlwSDCcgNW+qDbzrR0+TZzqthNwZyv368ikKGF141Z2sLkt9e
u1o8AnAdYNh58kfUuCnHSVOsMf8/cjAGYRX5DELz9pvvgHKDljLNLK8YEnmoyifTIz/eDI1vcBPy
FaEDMJKDcIfmxV/JiumSm5vlSnM42QRY28n9gL4QUmNDugdmSCLIG0lYCSFk1MnMQFXNVhkf0P7Y
u94f3xVDrT21vLtupS128EGDdV76J7srvbUFwG5VegvXUBCSGtoG7DoeZzPT1nnyyMyYrde54YWT
ug/39gQdhtChYs9cXt+3vp2s7T6ML6D+PoyG8I52LquVPwz2KaWxu+3oZp1SORUHYdIesPWAkraR
/Z44DfMtV5ZYUeOz63AQOjFldVEzpC0JgKq7MpXOrnJL73NYrCsID3pNUe2ji9I3o29CJna1f/Ak
Cl+zHOAUtpgYSGBlg6ijW211JviKDJmR6sBIGvW2Mep5b/npIhsQP+RE/IWcGv+sGnoHc2wemXjf
MU98TX13V+MF4ZwirhmsgpxrX8ZyvumRUavaf8TKcmHJpWFUpOoM0eUja+Mn0uK/BTD6G07T6yor
XoWZIsvKaVIGSrzB/OnWMxbgjTAs77EuUtCdtf2mhcXBCnvYhkwpSGNSbfBB7rK+IVAxGIEd+z/L
QZA0X9LVZiJFRRDjZf8+O/NPPaRHPyNLq0UMPK4nMcXf0XTHMxzEMD+5skGLMk2rtE6dvTVvhzZ9
xnbRHaCjX3ntoxkO/UMbkk6adOk9NJ3kEIyCtJ926J8NW4ZbPQ7qMFDDXPW9NA5SAylER2eePCcN
npHkVvu0bMlL6BLE9Gnr0x4ds6WcAJ+m9/VocYROF3/IbIEshJ5tyF1S6m8YC8QvUF2TcTKagoYO
hMMuNPf2YI/OWYUlgBIGZsBgCjwWvJ7d5vBVaTqj0SanSR3jUvFEB2PeyBVdTTcjPzErrJ3VIVtb
5ZyHDoHTB3A0exWkcDXqrF0RHNmt/G6k5MwFan8w4S9hTGRbF/n8ALkqIwYvwgTNUYRCCodcTVkU
89j3G5DGmAHiZaYx1X30AiDP2EZGS41RA0gGeoCLgj3uKWyj6WK4HlVyGhhbBdbcvM4MD+ajWuS7
ZR+wLI1d5qwra6lOrFQP79mMVSvzJ+vKtPJ5RyAYjgqysl7gqdDkjrFEfLM6T219T1KJxPNgvtX1
6HsXlQxLySsUHv/Ea7rvMHo5OhSGb+4bC3MAZ3teGhO2gZKBAn3jgTzcBVZAfYWs6IdfkHWaSo5/
RDk0tx4RiIAkIPk0cbae2fKPdt6xkXZOdHISj6YAcstL2Af0CJZJzef1hsY1tlPtyyMUMGY2eTHs
8XaWz59/RYQlc3Cfsv/TuhUA7z3YeBheu1JRgyFjp0sQOuPNCCQY4LC5zHrmyr8XOTcTBaa3MhPV
7j4bxU2hGaMAIdn0uew2+Psbc0VOpNgbgrcIjANWCHT3vV963XdgKnyANOMVWUfmu47Gyy2IB+sZ
dznfepXjtYtGLY/Sq2B86SUuzkjQwuc9VruGfFY4SHwuAiyihwaSynU7JA1a8SkjfNeAYLDq+4I0
P8L/ALCnM10RmpcsBj1m5chk+F+7gweQODLLkucfU8WVqOPmleYfwMo8o6MYzmchZWej7hAYUdg7
EDtU8VzvAPYAsChwa1171uid62xmQjZ7NK+iOT99PncGZo3dkPENOPNibJTFfJeoDofAoBfpOZlp
0YdR0V3De+rOd0W/3JOiZ8pm8Y98V/q6DjAB+DQp18Be5otdWdWecbRipo0TJJggweLCJncA2MPO
d3kClLvA0GFQ8YJF5t/HAEK2gqBDgmhR0aigCTe6CsxnXBXzLq9ceQyq5f+tFXfLgv6OfsIJpsvA
CwHzlcLbtKNhPoOycDMStnIyaTue+8TgeI0IHxvEZ+PJMuzoYybJ9zxkGAGdmRfNtFG/0kqsHEQT
9vCobIStwiJsbiBp7TVKMFhOUcJPx4CJc3SdntkkBOJT1Fj1ax506ihabTjI94bCBGpRRHAZdMsn
rGyf9lcUxzkn4AirJOwq+4q6RX7H6stfKM0iP/U1t2nosMQR3YsAa/nB2l2e/Crnsnltw5RL674b
TgWBnEdFyxVmUGh0MExI0Cbi8E61/HeCDN0zi+9b73UDRrqU0kM1PwnTE2vBMG/fDTI6mYpvR6mI
H7vmFxj1k6BjUYm9koPaLjTVi0ML/NIA63qRo4eMefZn61wgSLypHPJzvWLJX1FUPt6mYjncm45H
84OxaLjxlqdgREN+5SHdGMmOIvdkiY6Qq5FQipMfzOZbTLb2K6NIo8a/0gjiT6UHpZnqFFkg6yOY
jWqPqMN4gJAafQQQWsuVUMszKM2JJw//wymNbYxiIUKKgxEsTs4woOyDST68hz518poCQz93dap/
6CFcrCEcyCWt1CbeJhwr2BnxDl5Z3VBdE4XUP6TmGP5qBlLv01qLE7HwxYTBg53JTcd2N3nBBHup
4gkYRBu9ZP5iIuvQIIH8rGlwbyDU/G/H4P8XOvyj0AGX8x8a13+BB1xe0+r9T3LgxRfNv3jt1P/6
H4aPQQKYgOs7NvMBnj/mB/8WOQQWemD2D7LG8TEC3/iPxsEN/qeLKZMNWphsGTgc/6NxcJE/eIth
gzGyYCCA/OH/wHDxdajANIGCmddhFoUd9ysTY8Ke5qhpURBEWziQ3nQJs5s/3I1/nukzy0PkgcWU
4yNvGSXFn0c5jJCWw6GYD5B3V/kckm1PWpvPLf2PuOT/4irLB/3DTFRGQmvYVJjKqh+d8aPW77Dm
/t8u8UUyEKS1S+nOJfBUBeYdmIJ2fvv9JfA/f5FcICWHguoy5LF5Miyc8n/+IF1hIBEeWokTrpI/
a8a/I35jvOmca+eDF6GRRmzK6ln0bNGd2e905+itT8Wzn/Qw7tNGyic7gc6/ZhvPNlIFd7ZHEsGG
s+h4JSDHUx0ALnKUHnYWNuz71LQ5fQVQrx6mpZUWZAEpWz7psmFNswBGGBkTHepoazj0JPXhP09M
TqKWv8kNQriKBl9p3vb1yieog4Ki5zhgFsHZDGef+VBAzFXiTcnFJPiQ9buY1rNJYzSBgAfMruw1
8lNFsjH+uSuCs+ZHPIrFBvedTepL+9PHPcasEVp+aLTDhiwfTBV2d+XmtnqEHenejdh79gY9q23t
yIxjzhJX0VvurstDHEO6sS4hFf4WkJPG3aqHb06wsIHYEK6CGfRCPYc2zAxQopcIYfyhpjkA3LBP
7qJsGH8KhfRzmJ2eWi/SwToYMq6Xzu9j5UfPSYOSY4PRdn5kOOmRuThb71Jqso4Zo6kPo3V1Qux3
oZ6EvaTXaZBYd8Ng8kLLDUbFcakp0wmVIGpl7U+evymbSF0VPn2OVbrgtyOvCpo17y+nZYNVtC8y
4zqL3XfVGS7jWtX/ymb96M72u6iE96Jt8szgEKXPCpr60Zxo/K5k0lr7anTflxOxWCVwKQ9Za5J+
wHAP3Hg0q6fe5PVKzfvIdJCfSuF1TykxciTEtcGZ/PaEHXmMto4nrX3fjckdBPTsGFcOWa6EQ+9G
5pf72rZnmkJkgKwFYP5tqAE7QiMJYzAern2gmOIC9uyv2zZT+7EM80PmZcM9fvr+XjURf1mKjgcD
reZdEWMvMIsoPzHWRiZp1P12YHJ8Ewpu56pd4n5Kerkbm7XzWpEcnB0zxjS4lDHorDQa02jdS05D
bh/FDOdS8z6rwMwD+E69Gzzq2T6JY3NvuTJ6iwIPOba2jejaHgU95jxhpLVyrYqAJBp9N3idSZuK
J3+t59g9TY1sr1pjKW7KeTj6ovFvI8Mx9qRuOrcBEQdXo+s9RWXL+QifLFpebzCZvtCAOLZSoYbt
4RCtcaBFb4oJ5Eo0Y61WjtEb+5px0Ieb5eEH7S217lCjnmVgibdEmNY27lsXBTyADmSqStAPFsv9
iMzc38AU/lUwq8nW3aCLbRIzq7RQkB/IiLCvijh2H6gd5m1EeOrAxTxrHwaV3HujOz6HdjT8qKCQ
3Jllax7gwRX+xu01x/ogHWjU0uX8aRGseGrLvryGqTK+SnAGl6qPxQ0eX+eBIoCZUtdRYmqCXs+j
TSSRM1AYxo0Mb7NUVq9T4o13cgJbobNEXeuu9cHucpzuWuGdc0Dwe6v1AG1Myr9vJifcKMQhyMzp
1K09E8DMqiXtEdOtHak7SRhUBWUzysnb8H0PKq1T74YIapeb+qpcJUWd3Ld46355s98drIFFKAfP
sOfRYHiJZwZrBYRVVZPNsematNuwq7jb3nTbczH62ASSuk1ICS4xzMTEwCy1duIDXscayEhxPvFu
4wcb++1pIivkzOxgWhdelLbrDPIo6t4yE8eQE8OuzjKfiWAMLqYT1EjUEtuGdOa9JKyv5AM4PBN0
CSlzham2KLDl8V9VZdKG0y7CFr4NogUYaJuFWA94jbGq1DOKbKqk26qQ7dvYKsUyNuR35AXQ8IZ3
ulasAj/SVMxkQwTBARHu8I6XcN7ZqE7OnzXTCNIxXC3h2K/kv1lvKqgYOBac3T86wYR86pBKIxqi
4F1KLLvyvXtim+gqaEaiq9kLlioYRWMX0tcewpzjKM/wp3El3LhWvExmlksy+6OzQheGOI7J5uzu
FEtjLVfd90CrbsPZl7/qSsfYfqI1Pst58MX2N7rCHH3dpH4CplbuPwEiVOTRNp0tcxFAwyJsaWOa
ejns1/1rKBx1BF8Q5qu4z7xNGOXmIRvznMVTDteCpjPVagInQloivfi5Hi4WsDyxYlqmDzW9fXsV
0ow4SvTpuKTDoTxlnUUtENSIjJce+XyA1cIbNjX2dkF6272lO/P5c1Kbuktn5lPO6TUhBvZxAVPM
Tc9lU5okJw20YWVJCtpPpEOT+ki6DM1XHzo4S+uANkhfOMmvz4owX6rVUvreObJqZJl+h4yxJSaD
X78R7jmNyqPTGPnTSJTwvgIsc78Y87feAnQJFZ2F+LN/tGx2nWACYpA9ezv6dHsci9KpFoxjEnpK
t46c3FdChIpt1fCAYwLLTzNP9BoRl9oyP6reifDoj8x9uweCoOcnHqT41k/IUldZL8g8Yozju4hH
U9lU+1A6/rPiQKqwnNkRpAPg1v+q/OyIjFz87/ANDHN4H6rIeCyDJqKDozJrA2j6399TrnT0MZm8
We064850G+uafojxEEc5i4yzTBYKGwunp9OXqu/CO1EPemeYvffd6Sf3+yAN93vmNdM1O5W/S9rE
2ExpamzoLdBDjKL6MseG/FZjM93aEpctbjJ9/XnXFdldqCnC8MZejBNVVbPxddnZk8xQ2xrLadXj
+Kl5EHcaNf85YIayrUSmjuWkHHxMpUW7yHT5EQdiOvXU0TdRaMVHRv6MXT6fZSjeqHwMFxo49cZ5
Rsp+HXRVtGWMEaN7x4m0ou7Lb8w2K49ElvrPIoqGvQIrAOs4ZTM0Z5evf0awnHek1SymsHU8CqfE
oEtNDwp8aUsgecgnQDYJEe12E1U3gZznTVp7yOaZeE9PxGd7HulNI9k+/dTRdMvFVSEI3urzILvB
0EBYqkPzy+1LeogjPBErGOkrykbftEHH1h0kldoHbU1rQs9lkG/wRAMuDq1EbNmbhqOQjClXkdsx
AFNFZa0hidQP4NyrXc+CwxmIgdDZcm1F0AZKatmTcBwnNHCm0WpOLRqSHXJfY8IMVxkP/2KW4cDj
xOw63aoY6AKan0gS5TXEoX1qM8OhpePfLIgVqyqeTFqt25KE35MjUuvtUwzhEqm4cccRdoYIaaDo
FByU4S6aIabG2xR1KFMu9D4SovXJH91pG6pJYguyaZU4IKzbVSl8kNKkArPSkS0135k+4xBciwW9
o4h/eHCNNia5is7OVa+MbB3xV28zB6Mlbrk2OhCP5u5T05mPWRj5+5HQ5OUTwdPV9prmR3INMgZu
SZ+W97bOYRmGjCznJjH2yqsBcjreZP+YqinM2Bvae2dwEMuBHT0zMbvtmylY4a4gbikz3kNAZTsC
e59hR1mYgaboio+Rb6CRsnJCuZU7IGPjtqYNs48i5kYV5xLwwp5EHtaawZYTYsKgysOUkpBBSC8C
LrBf/gwq4yc9vxuNzXwHmLVczm3tMUwwlgRz+jDWybyWoREfWK323IhhjSCVJCjm+MzBwmejQvWO
47xmOkfo1CYc43hJ71bkoilm7F6DgzNo+LxV47mcqmzSM8OGEWETXZoqiYFBkeXopwXKzpq4azzn
WfIj7smZzLHnk97Zw7bX4VzfN+jiQYLECKKgfCZnWLnNbUUo2TNkz2rFrl6+oORiGDcEKMQsZDKb
ImzyYz9M88kmNQzGSdIfCE7yGAzGrXvrhnK+zWJf3jdxmm9RAATM/7QsN/7s+1sdyIgAriSBOzpn
u6HNKcnNIj3FmTXRYFcQueRcni1hOPR1C0/IzVjHDvmDYa/znKTwN4731gscv/BiiV6Za2l79d3Q
Zthj7Lofb6N5qo9qosucwV7fqRBJhF2WxOLkwmA4IyXfIomX3ht5yO1IiN083biWyu4qj2ycHkvE
i0+EPfZ1K7Gvp1CoFwIlAjC0afU9moIl86jqnSdz2SF9q2xoeYfJQVdVf07S0L0kZae+VwpCnVbt
eCq8eDiPxpT/VG6G1CCx+HKJvo1uh6Apf5VdYII6tdxXhim1zU+kCU4WjvkrqWink/XMzG4aKpda
t8O2PxnKfXSqoNwy3ye9HDdgcl0b03s+BOGzXQcVQ/05XMdxMe8Qa5EaNhCmxhlvZpQCkatf9bjA
Nv4kWcmyIjtkzUBQPQG4fL3stqeJqgIZqTMDMoAv3TXzpkvLB6NgLlWpFg80UxwaN8R2C+ZWudV8
l07mbHKfvi5T46DtNx4n430t/PKhzsv6Ss2FfZSSCS7n+RJ9hMPMtAl74+B0o1EeKJd8450gJBQj
o/SOVu+HT4QuVSvqznBPFTOuoAkSeu8Y6opNsbjlqJi9asupH7M2b5+bvtHBvjE8hlQpcdr5fqgX
SxY2SoLdDFXduY41VuvPHmUufQzgvRyz02D37/EYMsOjvXOlRVidHU62P6sG6xUBRWjrjfx6rgcA
t51jFHuF5GjNVKi+Agk2Qk1vG3XNFD++zjgMrTK3yLptGHotgh8ffZrM7G/8/n8psh9WPXsaLtjA
BpcYqRnAedff5pgpNi7mgieN4Y2NC+iEVZXRXQdQ+80xmh9u1o0/UEXdz1jb3V1A33Vj0HLdZ+3M
yt4YzpqfWnEPBmVUa/Rh8ptnFl25jnxkPElv7uaBhFDkTO7BCGt3nwD3uLJzXLUrwpdgOmBCO2DI
jN9oQXfMTM165TlGzNBZBw+UOuwnKBR/RCVWxSYW313tjmezsew9r0JIoW7VvZu6vwIidolDVROu
FsIHoNCH2OWdKbsIMY/7QQbcsToM922caUl/hZviRMH3YEjch3SoJUPVlB+sFMlqrDhTTYkvdp7h
7ZWT2LfUIE8syPmNbmb/1CIxW6lR+dumqKLXWoC6LmiMH4zWya59/NekUhpUMbbkdKvBf5BfOFbf
qrmLOeEad2VZqqMKp/IuSg3/NmhNgjkz3762ksH5sOKqInqUiEfZp/EJIH9/U3k6uSq83Lsn01NU
KBnnyOhfsgqMR5J3+5Lldjs0TgOoRZt3UdT7h2JEVVyrvN5Pg1PcK1bcVa+rZivEYO5l0T/EPXZK
HZj+yYnraa9G+SMRVXDI4oQdi4PgiYXUOJSOGK44ygWnEdbXdQdsnPNvXX30iuwtIOjNm4P496UL
VY8KIEZp+labWWaeraaPzuEYZRu6JTDw485+6G0o82sDHIO4TgsZ2+u6alu9cggG9HZtpWdKs0Qy
Xp9k8UCgS4UMYQJAni5qflpYD8gg37VGZGjC/WAe7RBNPY8/CZIsmVvY5ZpDFUVSi6KAeMHsWKbC
2lJOHEiyRn8J7OQ5KP2nEkXNGrB2fOBUWGxod/zs4EVu8IgSXpixv5LDfei1/xpQguhsvvKkeccZ
aslLpk1k9KH1kxiO8ezWnrP1W/BNZl7JmziyDoMwoo/Ed7xb+Dn2XafFR6td4ynmp/cIu04m0M3r
lvmY1NGmC62FfODVe1PofmunLXRsFeOmRZT8D0aFv3ZBMfAF5EG7sHFD+6uPx9eFXQ1GKA+jS/9u
MGjGpU3NM9nuqcfLf1Ca/6ULDosSwxBM6hAXov/V5BJoj2SSOoDlX8cMadFJr9KSnIkiborN7zu8
f3cp7GYYsz24iyx9f27vmp3f0H60+GBJGD/ozGXLyAbrYio80r+/1FeLCSATnG3Y9gA7Ca74pV9t
5R65oQ6XqmTVX+WFyg++zDhy8vCu2liX+3rg4fr9Rf/u89kWUE/6cB7+jS8X9dIIQBKMgcOUcxdt
tGgrX9KyoyZ1/+HzfbXxLJ+PHzQjjAC7oOt/uZU5i//cNAYU7wl+2qqIiI01WpIrc5uOJl7k9raZ
SD/Nizm59IXW/3D9pRP/R3PC5/UdOC84UZcZzZdO/RS7TWLmcXcIS8C8HLoWtND4+Pv7uXyIrxdx
oEQvsW+LJcP+8/MCEF1NStjyoBSt22BMOEXEBKRcF7Y5H+bJ1quhF3pbSw7Jv7/03z0/IGI8rLYM
b6xlpvXHkYrwwLHHtkN4z5hPaNA8SP/Z0ggODBP8AVobD7Ldf7F3HktyK9mW/ZVnPcc1AA456Eno
iNSCmUlOYEkFDTi0+Pq3PG4JMjI6s1njMithVrdIDwh3uJ+z99rk/b4/7LmpLyydvTlP1sT9+/uw
ovHJhY8Z1q1gGhp5/8lBcbILHd5a3+X9fX+4cy8sRmG8NUB3YOOc3OCwrnQDPRDDEbT1WJnVlsP/
uK4CV/9glXljqlEvjCA/yuIEzkKjn97Qef7Hs3TmbvjWHN/NKei+jy3vpgaoBb8EehfHm/XXKFDF
pIFS/PuXe+6lhSPkkEIn8KC+mTSuaGe8ADW6/NC6s8GbXMmQJfb9Uc7dVB6hal/pND5P3bUWnpTO
yll6jqtAD9gBdfFEMoeVyA+e37kLshAOeBZsdlqM6qf80vhLiQ3tp2xgQSVaZYV27gtQ7S/vX85H
Y5wsarENsYsPdb1DRA0Fqd5aXv6R4009/NOJzvsHDZlX0Qb49Pt1+H7iDbXZ1jvJ3vUq7HTzYAK3
g3k0xC+RxgqDREkH7kKbRRJRscfA99GK9nbqCUzJtFCYfz6li5MVzbIl8sESuHRoAHJoy9ZZDkZa
XWZagvJH+sXqT+8r44HC8tlH4cU+nXsVxypvwvSzy4uRDYoz3QEIcT/YSrx9FwU9dEAclHZNhLIn
E9wPCW2FLFXt4hYaRyNJjsZTcAkO8yNP+ZmRuAjPdi3HwNfknrwmfhPH8zQRdsTShmpJay6gRT3K
Onl6/7adeUzH6ECDZ8XKdSR8/fLKOzJPhV+75W6O9XWdvWpetkzSQgmuDu+PZL79xgKGtYDk/2Oo
k28sNSpHOTewCvU+hfvCIhtpcP8mA2HJ6ov502SzH4NtFtSrymq9lQ7M8LPDkXXdzma7Tuj+bs2G
MlpeCwrguYXgy/YSeWgFELJwiOarIOMcaFWFQCxKt4hzVbvOTFBVB7cHvTuUHRXsCd/ukjIbOb9k
n39woacgXtrufMHp6+lMAAPvysn0y7JZE37RcU+bqH3280K/NnrvfnKc+DWfO/fQZRn90wwlEl73
jQu1ip61s3fwBcU2nVmjkili4k95wMGodSJk/jlYWw+UP4UlUuurdYNIfFHFwsVelgh0mEOJRqs3
3YOWaN1ytEprR297WLUtHj3GSYhx09zL1ELLkKR+ANyljFZ+OCxnNxxXYKMyn7tlapwb50b/6iph
1/tvwJl3zcTPj4KDbxZbfrVJ+OVdC/K+YvcxcV8SrbnsDV/seerjLkxqRPLw04bd+wO+3fCABiYv
w8bBA8HjdMODJ4GYO5mXO99rLRy8JQB7iFaXjpDtNvDC9jKi9Ppo4Vq8eH/kM9OX3ZwOEB0tztsz
BzHfvRZ1ToF7cJpeetBCX+DJG48Y1ZMf7w915iIReLAaUevg36dbR/qinDenrtjlfU1XBEMH8GzZ
oRpNinrvECHgLRsa7OAyTYr27w9+5jrZVwm46Ufk66n13AVKRNmpKHZNAPK5IgI7VF5vgjTqP94G
WGrlAC2tjldvgmCpATUhxtFsh+XoeZrIBTGJP2AWCfHHrynbDQRTCKM4fbzxi8umLLuw7zJ0Bd2w
mh0KryK5GQbb2VB4+v6nN5DUIi7MhOdNF/n0sxXGmSysrOKy7FzssPMWKt+Jnk6TifQjosXbCchg
bG3YGtg0tE8/XxXakMjpcq5Msx4joT1jT/uejOIRQeAHexA1l3/fgjAUx1KHS2PNP7qxf5nruYji
qdAQYmBLXAtqpX5JdIKb9eSMKzdPZn60Gz0/IvwfZGxq0p1+XixJNqAasTL6Q+rL13IyHkUN96uD
zQJ9z7z880fHxhtPObsORlR3+5dLtKGt4L51053WdYcpI/fSSm9iR/9gmLcbRku3cawDNoKH8ibg
t/f0MY75q3e9ZipDOMHDcuSL+P7FvF1FGMWAncnKrDtvTPo4ZMYiSYx0VwsqWlR60JR2P93CuUsq
AuE6EJtwJD9YJU3jzFuiFg707TZkhlPeQZDPOAAiigm+jY99yHzKcIVMkZn7dOnngiZ2M6nMAQxz
sM7cGetH0ejuth2rcJ/RR94MbIvmya7uEeJCF5CSzYHaFlTKhIAszvnkm0AecATaH/z6sw8G8Adv
HBBU67TSgyQhyuhsZDuq08U6mYh50UbqnO8/mLcrLA9Gcax9wzeRP55sOXOr4jMSltmuaN1sUZb9
Tk+NR89tP9q1nHsUgNtQVQKe4Ax78jYTaFbIqmAhGqVAyBJE+9HRx837V3NuBYLrTRkOIDfFDnVP
f5kzM9iiMey0FPEQjpbe5TOFARBNfZN9Ra//57tozozIRPlkKEbS6QkV7ztpzhFTdEqD7+re1bFz
l9fB8/tXdW7yAC13iPSifgOC5ferGpu0IEKByZPFtnebTgYttsD+TrOl3NSh7X0bMgg7VAubDz5V
59a8IyidwtGZQw+lUz0SVp/uwtC8aQsNBwVpGsmTTOYHlusPRjv3wnPsIWLM4mT5pkgGDAEJKdbl
nSRgbps7tns3mLgy37+Zb3gt8I90biI5LBbRaciXfr+bfmcSzkjJfed1g/4UR3q50VAcL4JE9Bm9
OXf4lBheuezKtr+ppiK9tjNXbCPSutczJjYay4lcGRUec/wZ6DG6LvnodGucvfOuyhsitgoQzskj
r4NGt4c852szWrQJ2urVaH2I3sJr9rHrPXcj1QlXRjQxCmIi0qEnpMEvv0QoOmZHuS+H3NpTRfIX
DlFk5F1zHe/fyDNzjZ42W1DXFbAFTj+ImctvII6KlMBi/i5no93oEjFlkKFfmV7fH+vM7TCOGmNb
FWrZdf/+zEzoEzpsdLb2gfFdp+BAaqz+SopHsXMB7WLSctoPdhhnJh1wRwPbKactLvLkNenrbBpr
IsJ2Q2K/RDEJ0CaqHfoY9bwQuDM/VfVQrVBj9Ls/v1YYZb6qSLFBPF0pLZDyMQnC5BCjD8XjByu5
zu6oxqto3/BpAuX6wd733JNky0YZwDQ4/Z5mozFXMIFa5J1oelgtQQajSihEezcAPdjlDgfp96/w
zDeHC2QPpejebBZPbm1O4nwUl9zasSfWKrPqYUVuVLUSKGL/k6FIrRGew4YRXNfvL46Ew9rmBUc0
wy+LWzurcGu6rXMRd4bxwfJ17h0VTCjlQ1CV/pN3tEcSV8xUBnZN3j1C9fhh29Uj0Pt6EYfVnYep
/Y8PRyxgmC5MQGS0T04noDHSazObudjNKiBId4f7uqtXkjrABwOdWZgpqcMhE1SesXGo5/nLV1XO
uPX0gCNgFtrP5Kttvbl6/OCVEPwdJxv638Y4eSd8LUkTy2IMBP3GgsBaeQBRY9+bnQNEJhsa7qKO
NWqoJbSxJPxUDrWLWIhebeeRzz0YHWrIIqbTa40o4IRhAGzADR2Ltj4QeRjdmX44LosJh1ZAPPw2
bxBncbqdlshgg31kky036yNmRUPRjBLa9/ezT0iTXhjwNMq8qbd6T/oFB6gxvCEGnt1hqczhaVzf
RKMbbUnPmEi6QqLZiyi/6rW633mp/xiXabPkDqebnFoRsHiEgjvEiaRNDLNcB11kIxZOh8vSEuRl
xUm3ef/2nns3LcN1Dd4ToSilvz9B0CdVOzm8m8iEX6uxfSWx9cYS2kbkJabaofwPph17bjZ7lO9p
CJ2MZ0dTAcJ8KnZtFama0zUw3P3QFh9sXt+W/BTx1BQU/qgROP7JMABHInJT/GKHiPxOEpmFZtD7
VqWfaEJfIUhZdrb5JayLD45M4vy4VGm5oxyuTzdkvgSDJQebmkg5zS/RSLqJV1vaHUYXPVujmeGM
U9k5PIK0r1ZZgUgQqAULeWX2exuVv50M2l7oRM0ZrVUsA4ShvHByS7+TDraffLWNnoP6iBQQJE24
Ig6c4IHenVehETyYhEIvvdmuFjgfrRRXIfa8hN8D+kH+wPNh3CaegoCPWPBwdPG/57O9JLk0Wbuw
C54qYX/0KM6t6Q4AWii3lBmECuf5dY2I9cbOi7QvdgDEJrpLi2nQt6nR9h+8WefWol/GOd0Y9bIn
Xwrs1c6zM31ZUG9Y5lG0fn+6nPsgOtD66CvQb4NK+vvF6BVpnhXYph1NJ5KplGVRN5/LNEJT30wf
mM7ODka9kjML8URvtr1OzWJUZMwVLXJyTqLzFtrPBgUoWuo2/uD2nVsIHMr+fC2w7L3Z/GbTJJwE
FdWuTuo7gGhgqYPpuczqHwR43eWR88GdNM69F6rnzQEWCYF72qeZG5lxf9mnJSSC4/IyjYM318Pe
pBa/KoUW7SxZ4fiWvriPyXLfTSGmhrCMiysv9NKNX1rTJxdLEPaMIARZ9f6TPvvzWBApI1G/Jd3z
9ydNtkOjpRHbnKGSP4QfPkVm/5AJdCT/wTgu2WzsKB1lmft9nKbXpkiix9txEpVUc9rXYtKGVdnV
H3xIz21bFdqWEov6D/dkHorBx8GB9nLX4hmJGiSuQ3FXl/Yh8Ywb4qYe88z/oFBx7gX+ZcjTDWsy
WxkaPT3facO4Dbvyh29liNudQ132H5w5xLn3V4G4qUWD26aW9Pt9bAePdITRzVlmzOlLG8mfMAGd
JSgcb0n5NlwqPsAyZ0Vex5XyGmiGUmbWiP5AGz0TixQ9BxVUq87EsYCrDZ9R1NYP4eyD/y1I4CAD
wduM7uA9eTarJkCrBsGU1oyrOVWlzdL8qQ8mdhZ4CKPUvyRld40UR65btnyx1w+LfBLxmvwF80Ei
uuZjb9ofvE3n7oKvnLqUOHhvTxuwWSabpsCfsJvlvJ/b2Vi0uvWMefyCmulzG0/DBwOee8TKmXXM
DYcifHLbZWKEU8VmaBdXMAd62RHifKQTiBC4zqJRmvT3J8xRO3GyIUQxQ/CuyXThmHkyZEhkC13S
LN85+ewvo6FzHqzI6JeFmOyLqMyyJ3hocAgslJNHu8AxYzrvSFhtkfRttQG03ge34cx9Z7OhLNDA
4TlOqMn3y0bYdyYPDorIdqAjrXVUT85VEbFtnJKyeU6AR+/QRX794EacKWKiSqDqo1Zt983ZNxzt
WRJewtIxB0hZRWhtEKSKTRPUzRbmMsGwDgnewP7WflhHZFY0Kc4L6yMUsTizVipfOHIMmNk02szf
r15HGuHkbZzjW07AqBx9DbEAfYG2urAvuDPuvk1QI2OxglKWUUQ2NEIjFvBE+ttBDPpmmgJwE0e+
fDvrL2yLCcIeeKVwTKUbRH32Fkn+jwkxNkt2v7acJFqjFbZWtVa0u8ip3PUYde7KCy/MMhUPqSjG
G6YtJjTCM+bnyOv8Q6a7n3WgYB8czM9dPx0wPOiu6tCfFo4otyVZ0wquP0vHBzClaFGdMX6ODS3a
vP/Qzw2F8BqtAW50PhsnGxCaTvDI1WcJCGm0kpWn3HyjTA9+lIXP7491fG6nM01VfwWnVz6Dp8f/
QnOybshjDgc9MJ5FS8MYs9dsGdtAlj2M1cy4MEo9uG1Hc7g2TS28M1sNbonI5FYW4FyOP+i/+IYP
8A0mZ1JWnH+hBN7gG65/DP9z+FE3P6ZfGQ7/+GP/YDi44i9KArAMLYuVCi0lr9Y/GQ72X7RBaPOg
HtCJ1Oaf/DMk0/iLU6FLJ9mmCeCiwvwXw0F4f7Gj5xPDP9EtVRD7E4YDTWoWiV9fNp9mk6sIC5wB
gAacbhbMCn+agN6283sNwmFRi3Y9hZCbL6Kgty9GJBn9Q2jjWir1OOpIOyzau0hqfb5NMZeAy6p7
lhQIKpj6gk6AIwX6ZcoRCzwpQvEdn3l966YINEK/wpk9asN1mBqRWBkTQKHRLOwXp+hfwRiiIs/y
R4709gOqblBFtf9Idm2yzGgSWYvSyYJmQcsYYiPW1qsOZzQHPTZS942Dt6qVrf7ip0biLKDSmPdF
AQipUUCYY+y1I/mDR5MiGqrxOh9h9BgaPrZgZvuQN5r/s0HQri9I1MIW0ecwE8M+UR7SEVITLPl2
PQ+01GeLXsbxRqVzpQLno688/3ipaSq8d6Bct7fTeva2dHeoESf4G2eKKUsXBAChDfbQYDYvJCY4
J/dz/7lP5ipcFirv/QjqPUKIqLsSlKWPSsnXQGvR6JrMhscmqUBIuWliAjQGHGXdImr92lYVGswP
Ax4xjhJel68AbWufuw7+sNcmeb5wOmFcUsf09e1gAxCe0sz1Vn3YGS81rF+wlqPO35bl0XjjyUz7
OfMhIJ8TYVAajWQZZ814LZEkbI+/r1G/ijcbnQF574qm1PIwCkzsS47pBb7Kuiu20LOxpHoSt27J
TT5aeotZ8brcFoZQ6GFIwb3RptRaSDGPol2Qgf/aOU1bi01ku2kM3ki5tpJg1mCElvhHrXLf1yRg
LlDnd5sWhs6LBIzrbAw5gQ/gVYGz0ea8C5iqDkmHu5XR46XfNESmkNZiP5T5nD3VSJQeIllPL5WM
mkuvEP5jMvfeJhJm7ayqvBKHAivjRVBZ0TPlAIGNmc2OJnnYHpBMh/M+mLO+5CKTGfcvPEw+oDYp
F4vUrtph4fits6A1MH+GezhtPWVkzTJT/BwczFdYtvKc0FTCFMmRMvG5bPxEbyOsoiV/F6J9uXFK
xxxM1vaeJ7zoa/hh6zZMm3tAppDB5iGF15rCfG714Cp38nhc9hRdtrQnjE2dReIJMCDdGw8+1CJ1
Ih+qJXsGj1qA3jy0pfVi4w66pHz/jPN7SpYTwLuISL5ZA5mXZld5CNlh2XCM2sQeYGiK1nLZ4QM4
hIFnEUZIue9mnrPytnHm/K6Bq06TdsphjFnGoQsLf2FgLl7n7GN2s+vA6/at+UAnlSCmFN7dcshs
8Wmk8o/BfQIhEtTYT4ZxAJvQpEwME8Lk0h0CGLptP67NssWgpwfJvOyGhhhVKZqrjtzFm9ET6UWh
DfZta4fmuo96+Ai62+jdIsyzIMGV7oMS8ytMEMOouy/9rMVXgWGE36Y6SX5A49/XE49+luS5YaJ3
qAIZJVWGKRFOgR9cd1/nymfSa0k9FruwzKuHytdlsh56I1p32FtiwNNI20Z70tdzQnZbLyQFT12W
T5pjT1uzcnVzLWBgt4s6lJC/imk2VBRHa62AWTZrYulsg6lsD8aiywZ91TsOrHE+/ncA3Jpnn+sX
eysAkbpH7aSsVHNYHzoou0ttcrp5gTsoBQhS0CBZ6FXXLefILY2lWwCwryFmPjouYYHLMaNQa9Z5
ctG3STot+zomYQ74RcwWVoI/9/txG+lhAX0yfy1nvVrX8WTuy6Byr8up0x7B3LH4dyBjNv4wQvRz
C9wyy5mSwi0QxvRwBJ4dUwdMh7RKSsWgsY4rS5W2wU/gpekBWBr+cwPL89+zSOIqeThCzmvYHvjE
dJbV3izxp7sTX5i6JBRpDFmeZYGuhOkAU59oYNhsbVSrmCPFFiQ4br4a9AEvbQRrtrjmaz9dNzU8
ARhunEqOXLeaaIa/j9//3S59tF0y0Bi9t126IhdU/YvC72/7pb//3L+Dvehioo4yES5RsHb4K/8Z
7GX8hb/G/m2npA5F/wy71f/iHAi+xDfpjjtsav5kZ+R4p2dsRGfofAxqckL4iDJOjlewSio7pf29
zxMc8ETDzhvNbEwmUw7Yz24j4hsqm8x702iJiTWqiT0K8dIFXYNy+kTQeFUtShxh4aJMaRkufGOC
3ZYG5nhbx1a6Av8pPwOxqGdz0SRxN18EMS/4umgkCwTS4yufabrjV3KknyJ2Idd9VADcSDzRLSsU
w5s6EoAvEhpg95WyV9QJLHw2CePt7CpkhoimrQsN7gBYnU88YSzFJT+TLzVyT/Y0PhwNMtFY7DpN
7KcOuOjCiSytkLtskmFXPxjB3GkHb4xYjCa+su73PhQhS7zvauaT3gdhvM67cGTTh5nf/hzp/oRF
2h/8NrooW5F6gszQSg63lemq736I9fp6xjLsbUqkE+E9lgJnA0Ewr4Bkh7nubcymb/UVDEqBY9VS
/88Qt7/7MtYpDAin0p1FqKUxtSBoOsQBGI1LWMXgAcBfGqljoLJb5E6guw6O4vBrDmHwpnenkri0
OcM26U5kuhph5b3M3diyABvDuB6gYG87Z6aFDBy91Pv6m51U/bXrJcBrUz0UO4J7jTvc8uVqAJfw
QheY/JNsm9c5qQWNl209fyPrHgR8nznVRZ0Pm8qqJARrYkDtFirwgvCQkkXaD+56uAufUmmnLzrg
BqRyRbQU1LchVaf2D60Yk3uvaXFb+WOFIVgjn6AwYlyVvvic2A17PbQFq9itiz1Jju3BCtDyGEZ2
T+J5etePbQHIGSg/CMFqqxkDGY9lsR/96RFQDx1lzfebr3ZpBPc5kpnVKAQBxxQU1vrQ5hdw+Zt1
Q5bCEntz9qnsYWlWmhFtw7H0vzlhWpHwiBT5ttec6jXs6TxRM570a3/ySD2GuKEdaAbwpya90O/q
RhIvXFXzkzCzx0ST5JU6IWRb00q/xTh5nhyPSWUNwtpQwLL2YZr3tGfGfE+q6o+AGuDrPKbG2ieK
C9ZWFLav9Uw8whzjrIgG9ltyuOityL7J0ibbCHhbbHnDoNzVoZXuS7oKV0Hp4nA3O+/aYIMaLMwB
5mWSZnvyV/xlZ5UgSLoyvBGDXe5SkQvyPaBbZLRudnkobTpakXHd9TJ5qYoo+cwTzbbj2ImLrpyz
XVcU8jql+PpNhi0O5YDU0UNci/mWsKb+Mm/ZNoBqhZcUSM+9n5IWeLmmEcmsiTG+wkckiBPWHUTq
TIldNtaBtpBeHB8KJxQ3ndchoq5F/Dw2+gh0iYbOlUz7GABuWj2CPxseqNrIg4DBv9bG2P9MqT55
qnunvcCiSFFn7NwEJ6k7kzySR+zQdIKOKN+SBDjj0NUT39tw3LN/2n1dbTEpTM9jYqKy8yEkpDLf
t3ZwhYW5WNEh5aTj2yOG6nBv+hJiNnigwBcLtt/d964YzIVIkZfp9KcX4BXKlQGlclsD49iYEZb4
eXSqrzKwuwudbINNZk3x0ims4S4p7eo6og+8K+tO3AXTML2QpTh/swOjv+OGBDdjKWFAu5Ox7K0h
XzFPWuIsxmQ3ZFayBUXvgM7oyvQTLchsy2Nntmiq9+am8rvQnHY7ezlR3mOgizU1I4uIj7oFtwXU
H8c3cK7EZLdBkpH5czYjX1voTtDxKk/gWkzjUY5pfxUF+a3sW//aLM3wheZOtp2h221G9nb9Qp9i
/cqJUxIS4Lhea6Rt3MHYI2TNQOJ4WZZGtvWz8SarOpktDCbqoetCazVbfo6/fGjHfZwa4UGWCRgL
z1G4ZhBZXQXswxUsNUVWXLChTA4mGK8HZ8ptc6m3Gs74ypm+RcmADRzUFXkFnDqTHWl21deUGNVR
T8CtjKm/DtBMfkk6MNpZY2fbigPGo1EnzX2I+/fabDFdaV01A8MgTfdTU0AEH21XQV6l9irLTueL
Zgz3WUyUwYLZ414WwzB9Z2eL0y4NKxsYhz0ctDDvt0Fj0ITnUHcwseduvLiqngaCGW7ZJweryern
rYjH6I4vm/zsqBQAry3cn1OcsoV32gZoqR9+H8DRra14RhzWSpr9XncxYT9f0RVul4DdKEf4KoLA
wxU9YMbN+legSQYp6pwzyNyeNXDjnDyeEE9QFVDhBjQVyDmwVeQBKAhiYv2+evZCEGBrqwzzryIM
vW2hAhM6FZ3QqxAFUnrrfUSuAhpUyPmTyfdtkVltdg0S2L9J4HdfpSqVoUM2hDJVa6+CVoP0ZaX2
9ZC5/UIjc/2Z4r5DpURFPDTHuIdGJT/IsPEuZ5UGwXE86xZ+F/O59lVcRDa02mMU2c7nKkbtNx5z
JcpjxgSLNko4RZpdtyqEQhVcrunf4UjA47Yikwd+Q6KCK1zwfeqdUHkWAIurZW6gURtL13tNdYIv
9Fi8Wl1TXmlhQe1A5WMY+ihI9fUtlsHJvKXzABQ8KK7UAzxU+IS3c0u+8VTEKz8hf6Oj4rAPTUoy
dVSUtyVO0E+uSuwYVXZHVZX2VjsGevhEe3iOyshOwaVpJdlc0zEBxA6tb+zlgfcYLZiMbuj9B8OG
aF9UjUngVI214hgqksNcuk2PUSNmP5I6ovJHiGUql4MuLr1jOImjckoq3QDY7IwHvzW9tRFr1Y8I
hBQxQRMZJ4FKO3FhlqHDJwGlCKbmVs6ZRNwpq10SmeZupEe/nFV6ynAMUgmM2n1mL2A+jpw9JzgX
wv2Jnbf7nKscliCVL8TNEDGX+HfUE6BpaqSesu9QGS7mMc4laZPoMKiMF+cY90LbpQ74aFfzt1jW
ebVoVDaM2Y0ru+TzhjYm5NUk5StXWTIBe9MNfOT8ojtGzQxe7SYrcYygGVmErwWEP4KparJJ6vym
H1RoTaDya/jeFZteZdpkLbUkLTbcnVlm3o2rmOjUC4nBUdF3Sy3hOF6RktMRZQgzKSU5xzVqI93b
WUjMPOFOt8MxZQeGTWLDZQOuCH19QlCcDvdOXUObmIlFd/SpuGnTamCeCIe6Gl2072x8ozVKd3Ob
6iwr1EnZTAOMIgKoVWlAvZ6Fn/S0zD5ZJntA4AqzRWR0Vd3ItPUv5lQZqEI72Ouu7PIFQGahL9KS
L9jC64N93PX1vBpVRFHS+n61wCsTd2wx/XKXH/OMxD/SjdJ2Mgg7EpV3Sc2T4KrWqwEtRNWdoxHu
ZFn1dE3cmLHySfZetmFFjFIxzOuQjf/L7HgXieU8hip0qSN9qYg5vWfkMeWpa3yJscgtSIHIloCm
QD0AZngxVJTThLR/0Q/UQSsV9CTF/FpH01eQ+XeeioICJO6sMhUP1VSxDueCyCidzssyJUVq5Ihw
AcM9X2dIr3gsYtNNhE75IPZWImNzA1XmhpKRuGps67OhwqpGFVtFQm62SlWUlVShVomKt8pyDGme
EHJRuhZlHRWDVXSUwUKCseB230S0Wp7EMTXLGwnQIpS43hi4lJazitcKVNDWrCK3Sux8rgrhmlUc
16SZ4xY+u1yCIdv6AaFdo4rvkirIq+D1e9Xoh5sq5CtvG2cntWA62CYRYJEKA6OMZVFJICBMa4gK
i/F7bKamnZfymCFmdWR9lW14XaiEMT9Nphtb5+JQ2sDxa3POCbJul8eq7y+n1tu/i+P/A3fiFlFD
2/zf/3Pa0vc5lCKpwfONJOWtZiMKrCmj6hXvEyRobOFGNzhQ7mWVPgb7AbWrvtHx9Ao+2Xq6en/w
006UGpzMT/xtHjmkxikkYY6L2plmGe+Nsay/zQliKhln0Y2X+un9+0OpptZvrQGb8wzpSoY6/Xru
aYJzXMWJM0Y5Q0mzIsbIQL63KGgO/Hh/nDcNL64JraulWpg6YoJT2T4VmcnCnRnuSQOaNhHSrb3T
jeY6K+L2tqpTmHG9H+nxcrLyV+mGnKiHOYxuMC2ow3UQ8eve/0lvH7ESnxwVekq3cSoPIYyL7jWn
jH01QrXX83raimTgBG1RATZWehjV38au5zkDo/vbmfHf+tFH9SM8hahQ/9/ttitIXa/foo7Mmrb5
rYL095/8JzXdp0PmkXFMIV+w8/uVmi7+soEKIFr37L9LSf9uuZl/odJhUvPHkK4j/vpXYcky/kJO
jxYMgbSjYBZ/1HI7ncBAuvE0YiIwbAYjqPb3rr0vJsBXUpM7L85+RmWIMsIrg0Xsoab95e6cWafO
jWSiw8eyAEjhjcg0K/Bcz6PBSCaAREhtX2RRjoshiLoPBMnnRmIMzBFU/4FhqH/+iw4j5NhB2jHh
gO2QdqQx6DdNn9Pe4rz/x5cEYgAyhOr362/Uaz2tb7+sZ1IIm/RnmqU/Ay3+mfDf/8kwNunn6FhR
q588IyzYWLntUe6Q4vpr36OQpwLfl+kY/we3jneVJj8mV+xetHN/v3VSzy3ghRLEfV5fjsRDAmI2
vcu6SD64KPU3/bqc8+J5DsJ0JJTCACNwomFwe7p8rT/IXTQQ0+J00/0Ujk9wL59kT+38/Tt4uoAe
BxM4y+hhOz4L/O+XRcpTydws5c6vGmItmhwUDMFAi1KLX3UvJEwNMO+CDvCfi/C5yiPP46hSOn10
Tl12ZhZRv5SckR464FkL2wdlC4ZCfDC/Tr+Px2tE7syqQD+eWf37Nc5d0k14zCWGUJj7hDJOa1qh
wcP7d/LM3AL48u9RlBzpl7nlofyh+Zsxij+CWK7Hpz4fikNR/2e37peRTt76gdT7si8YKcq6aeWM
yevMBn/5/zG99LcXhaHM83gzEEaABjh5Pcogt728lDkSF6qpUu81IndlS9nayqe1H+iUi/za2EDy
tnd6PZarJBP+WlTsT/sKZ91yKIFseZgLl3VZwEaL4pyAz0DsVZLEpnPTn+yHxT6cjf5KuiRqEvLY
cNzmIL0oJf+XifrNWk/prXZ8MXbuWOV3U+2bz6lrlntOl8GXPufoPOSjvQtciPTlRMDMkPA+p+4I
nL6hA5YvSNCkjV6F1r5t8YV2aVasUV4VD62WWAeQkcO3KmCVN1qH3w7X8m5KrPKCU2CfLCPXi8r1
ZGX614TyOW43fo9Gg/Q1D7jolFTHTemH8iY053LVAlpAWykCWplGl/mczURLwh203E2lQx5KKjJk
tFpqy1zn6uachYszTrt0WwpbgcviEoUxGFPYhWByR2ODYrMkOxGXwsHK+3iLm6q8oJqC+DIHFev5
ZD27GWLrMFJqkNBIvoRemT05A535qhHyc+Xk5nPAtcuFC0/3s8ytbuY39QEmbFf67VIISpuL0bHY
P2lWnT01A7Bwon/yO3Qa7ZeAWwMktZI3Tpf81A2eaQcs8Dn34p9jMwQPrTOX+0EtjVHTlBdThtSM
3jYALea2n0Xw4J3xHiiLtWdFb5eEW8fbPszEgm0ALU1ozgVRO7BrFlYXxtehkFRpnLD46RBEcU2g
LTexy9Drm9rgeYvja5814PnhwXuXxOkW6zTmJlD2RMFiEY9HxSd89BCOKKRWnH7xqaIu8mogzdOO
kpyDdV/OYJxrJ9vGhanLK4PCsb9yUNW8RIHU/LVp9I0H6oMQ44WjF/Ul7LP52YOS9zgWaf7TdEki
5hqnNXDQYAHjq9pZZJk9ldTLHwV5IskSYB8ChNqyIcBhpu7hrI65f1nj6aVgZvII2mBMicJFDVIu
wM9qGOYc/4mqANPOIolLVVB9fJSc0FohFcwSrGL0hLk07HHyFMmrj7p2Q2RQfwXMhRN67BNk2vTB
eD/QIH6Z6zndQv9pcd9otRlvEnBfM61vL60WdRPSxidczviKl7v5bs7MLYtznrHKBrv51Lut/Bwm
JFm5U8YaOpb82Jpe1MHRrXiiIUC9xUh5EnYUpl+q0CwOY0B9ux4bc0m84E/Ti/zLwCDvmx9C/h0U
1JVGrXNYRbkToTQCcNaFmaLW8oQ6wacPUFG25JRBE49c9Iekr6mERHKMfhTSp2iZOgQHOhGJfZbR
vchm6rfYctABUYoDjTx4BZzImNA8jCOVBiq3UbXcOvzRdrW7iprxgbjkXVv2X7toig954ZjrLiBt
kU+hexeptqBR8LN0I+uvqIn66zBlnuOnpCch3fTZI4DsAlDihujZbBnOo2yX+ZDS80njhN58m/0v
e2e2HLeRRulXmReAAokdt0Dt3ElJJHWDoCgJiR1IILE9/XyQ291tecYO3/eVHLapKlYBiX855zvb
nl5hjZJlu7C7y8M7m6Ly0Bnc9YUul91IJHxk96STrIrTjVTJ8Si2527r8HtbVf6W9UZwF2CmfCtn
GOf2OAh005P4mDuJfaG54dU4UL/oMMFlWTL5HnFz7d1+5Taqgi7EgLyhyAxFXCAwWyOWRKI8CE91
kWOWb8wG0UYpzg9o7j5rM2D3llLLLvFJ7IaCqoMHYNXqWkxA6ID8cRkSvdoRv1vpXb7kHGKWbnbe
xEurplGnDP5mzIprepfYZdj910jKeiC/8D0QJpR3dgtoWE4kPci+au/6bqurG6u5KkXLxTR1TPyi
SjBCgQsPzTYk997TYv/z1GVo+DoUgfhuTpxW43aNuOYqbotkyG5zd04P44ISBDr5lqRoDC4JKu6h
h9yPAEhZsWuvnIhDg/5m9ZpP2cwntPpJvUM0omKH7A2oCgMnd2kqBZ/Aqz+ObZogJKrrC0tWpDOa
s8dIOT2mkJu+GCs+87DRBzt3QT3WY3ZrJ5b5NRR6uBoNxkBFo2n8+/LUe+Z4zCUC+ypMjZtBZXd2
Zo8vRp73d8ssGUDn6zMY8Ok5KJZgF7CjPTqrcE9rmK37WnbVHTjE5L4sXv0OrHRmyx9NurHXhuwT
9zNrJJNkVYgbhIFUxOmaNoa1pWf83ZB2z+H+1XAbYtF9HnqbGvtsZLL8DNC5vqiaE8dkDk86mSA4
cOUrbX87ZCH7I1znOzjQe5Fg65GPw3O7ZphczvqEUt9Rx1qG7NhlO0VDH+ZsFMuSwyynyWN4TRJv
FYvULM7sOU0yVVt/cwCCNCSnvVtVVLY2YmQ77Qb0RcnUbTkK1qe+sqrL1NnVpfEHs0WjpruLXfZ6
pwVOgXKXdIzEvatlsghE5OFTKs6/ChXSY2dNTPqILQSR7mRjxQg3D20w7QR7jMHFGUnCixLkdj4D
dmBbmrk8yK0f/ZJLgjHGovreupiHRZb65znwW4G8hhAAqhvX3Hf9zLm+BJvoNx7UMNzXiHUilTvA
7OM+SJF/tVKxKLK1GCvOnv5LUJjFEBM99zTl9gxzWnibIGFBfhm1/jJealbCO1IivzqBJtE8z5l6
sx91XITSlsf9xcExPrhubtwIuzYIL/crlj+OtRy5Ty07anIyPHQZDEyuESLOXfJWSLcgWMoqiBDB
etH4HYmSgzXforcjy2BOiYmqHUsbMSHt6y23a/qelj6shEL07FD8OaS0NIxzNrvs/P204nxzPI5v
J6U6oVtypmgCP+vu2LuqE/tNFmPB4o7Hvy6w/zR+CkKenQElfOjCG0R68scKu18J4tG9WZ46HqA7
5HbjDbg30kADRZ1A6k52u2CMIl13pa4oQmKquOHdK6TnaQaw++8atV8luT/fDxMC6Gmwe/5EgNnm
W9wDvB9VCSKVlitVcKZOfvZWl/oxQS12+OtP4E+dIS4oLPW8kqAeR+f+ywfgjG6VTm15GjuKsJpc
GB5QPI7rWjZXhgP3/a9f788mtO0FfXdzsAAP+JOlvkY7VzhegWAhII5nw76jZOjrkbAwVb0NcAT3
RY8j1nOD6f7nY2ciEcM7SmsSBylKg5lz6aJI68bjTJ7M3zR2m4joj60y7w8TN6AHH6jXn5ryFnQY
zFldnGRVORc99tWPxoasHU2IcYmkTh2K7ZLQT1wAuRhuR49aUxS841ZQaGf8EpQy9SWw2PkvFp0n
qqiaeO9Fu1cOhP/rGr/fdeH1IcntXdaiC0ncE3IF5K4kTjWoVKvkyYYG+mZ72DMiJJPjMTCE/7Ak
SJaiZJkxQmdZ/uXnU7GuAbHG01pYf2ex+TN5dPssqCjBqXhuiL73jxdHqqFb8/QqTgMub7DffRMN
M8auyXZeOrYV0LIIWg7YkR1cEkxjgGv/FFUD+RRrGcQgvhIu01/eAUbpycO5lbFuXbKja6TNVetM
f3cM/GliwaswqIBuxkYGH/EvLalmXZR4dZOdPIfi2YNaA5rII8PeCukzvIJt5pLTPLAEG1/++n6w
tknBH0YzTNi52pj/sDFnFP7Lay+icEZVTngv+ylNTqXThNdGkoRfKk1pTNq2u9yFhht+ZnP3uQiX
jsRxd9oPy0hQ29DUMtvOWzVEHWJfe58OLeWkU6gT9Xd4nTd1/61LtthoIwFb8dvw73/z6r+bV29H
xH990X+yh2x6Rwyjv4odtx/6XewYfuChEzI0BYiy+T9+Vzq6HwjXxGvH1uU/E2rzA0cRMmiwUCBQ
kEH+e0Jtex+Y82Ij4X8wYeMw2/snwZ72L/cC42l2rQxZudupUnj8/vGeV1ALO92l8rK65tzBw069
cYhI2SDnsPWc8dVMK//WcN3mMQNhd7tiGYu6oDIJ3wl1vhd+RkgeWUzLXhEqcycRBDByNGryfX11
nMPMvtA9iIiRQ9vt3ADlNnuc0JFRUkw+sxlXXo3l1FybaQg5vrHKa2qA4t5v7OBYmaE8Jn7iH50C
1QX55AaEeV14xzWT6lyghrzRPbKSlSmuEdt6AfFQTYG1TQ6850xbjY59KseYzV0a21JTOxsWUe91
kzxiNKfwyPDOnvUWJ7Y2b35RwuIs7ARBwxwM7KynFMG3Nx+KZPbupmQO0r3wQgzwZC2b563yOhUE
IbxPbKN/+G1Gf5bXAcLpSn1PZyvpYlm14j4jhYO221aPTu9Ml7zAJxQtrDKr2M6t7znC55hkwzVq
qWLpOpbUu03NOr0iO8R4RxbGLU9Fbd0aa1efl6x7GVELPuaT5R0LGYyfZDsMT2E4zFVUGqv66iR+
+qIMNmqxdp0lQoSXawh94RrR658ZqVA9W2TWg98ICz+2CFt66xa0+Cj1pmdWkxafdF1+LUnZPIVr
NpD3k2Xvq6nL68xUd8aaupdCDe1FQaG+apMSh6jrk/w0B9heCBBdaF0XbSm+1LR4IWCskxGfkuZv
w9WL9tMurxZBJJ5qKo9fdA7xzIhEX4vMNch5NOWR8rP82NSYMoohY6GMlBUk6jI3zb5CESV2RuKS
SyOtDamYcQGSlOjoG+1AOgUjZdoMGwkvPUjk/+T0LOg7p55w7XK1mW+44Tz9yHJLsyOf7Zpuouxh
N+Syvs88d46cbvGvU9WsO3clXMdSQXXTMuy7toCcIHyqJsdgE774S4RsI/3M7NDymB2kztdunhzY
r5T/R78kWIdBZLV5hlN/N5Lmt2uCWtyulRs+pMlCQgVA21YS1iGXcecplziJcHyvfbs4m6onLSU3
DLkbe70cnVrOV0DCySXJw6H+FDZ58mJUxE9fks7q8j2xF+JbN5k9hiFz0o/jOpHbOy6FeB3QF9dx
Wnf6Qei6+6IW04qJkRRvhbLVSC82LI/9RATJybGLCfdVgIQis5Y+Cisb8RxZ7TyBdCLsz/ZoyqvO
lM5XjU63joTDRRsTCwY2L62DL7lv+jfEGi0mUlRILOtYNEa85H5COyLLsSQFpW8OgayrNzeV4SeU
0l8Nc2p3Xqtshmje8t3FssNCRoim3idBUr/kqe4FCSX5QHZjWavXwQcWES1+3oK6boZdZeA9iAYE
39fSmoddO6gHBLvYdLqM+5khGpgl1s77oGxXekqEw5iUYNU5bbZzZKiZ+gzdhThD/+KavR+vtswD
PgfUho3WHGsKXDOZHwC3xtLJHi3a82OTmcW8M8IhcajnlPlqQTbYrw4n6shEcInDuspyBFlteU4X
u7stnGQL8Gzs4VEFmcMH61f5MzOfjmwyMdjQSVGVn5N0roM4MKb2C6rmVp0cA0kRzW/KWMVc+jun
V8Z74/qMrIj/GhFsLVwGaUgeIezgkEEWgeZA1mT3hVZ8+t6VcnpdnFrc2CiOqj1FbrBEBH+RKhUm
docAJEyKXWC15E3JCTYPc1IrFmb7hBOp3aE9IFjUUxj9y6LbebV/cUjdZGBUI5GWfYmWI0vOecGx
2QinO85m9RF1mT72CqlKxiJ+jHqVARAyiqWOw2H09h3et28rfXW1H4XXwabQzOsbOVpMUEianrfx
mb4CpupBcnLU1GbPq5FCtlhQsRTmS7AUSMsiqZDSDy840fr8LpnR1Fph7t2JfEoOqyjVo1eV5qMn
/PSeY3FGv1KsZ7Qnn12nrh87ephHLfrEiswsTz5PyiPezFCBjoiZmy5ySYvPARM+DikM7o+E59X3
JkPYe/YQqAnTyt0E3c5tSH8bN+Nq7XNXkdgmeOTFc7Vkt9oK9aELiCzY2X1V3eYkdr4g6YJF05eS
D4ZYZ251XA8RPCPvusPgeLfOg3VDhl8CP2sdkicnUN4ZA9lE5o0RdJEcE/ndXo3ljkGuJuPS6Bry
nZbkNmza9mnlGj/jiTLf26xjvEFm1XEeOgKhk279UoBlYEzTke2dinI55A5ZT7MYoHYPUPYwvXEe
6UysV9awEnKUISCspvye6lNFbmfZd0lT9g6HbJE8TmtybrzcumGLkxJvuDrbiEc39+nqZ8ft8/xI
ipC4DvMVKbdj+IQvKeOuKMbR3lvWRIJvuMpvyeBkpwzzqBGpbm55HXNYLgsi4AerUNMxXMLwPArd
f1ZJU90jSB9P3E/eEtFckmLX+mHFV5SOWKmXxdwNeS2ZyNlh9zDZZoUrILcJt8RfspduRrpnVzp3
wI6Tm9UP53PPg5FhCn7rOgzezSYL30VvW6Q5kX70kulSfjFxqJ37xmiPtS2NALkZRw2Xn+QhjWHL
jTeg/SEb8+IeMuD0pfX9aVcAEnq1mow8yIWgyEFuhybMECs7riCI171SltU81Uv4klmk5WFqAxXF
JLnTIjbrwJIx68DwNTOS4skVYd/dewoXDhkNYWdEq+cVblzlojOvLW/IeI6Foja7aBlkhk+LMTTp
oNa6PKku3UFhJRzWlp5/aEPPj2VNQnWcp9PDKqwmvxoU2VdYKw354jLkz97wdEEsX4iydPdqWgnm
2kZ43erdCDGjNzs2KXsTfeGStRRmsLFGUPfWJesrte/8XBRG/Z6Ps/U5HLT/UXQpcYxd9rGr/WVf
2V119rserKJmzuU386NX4qNMNIG88i0fvFdfT/qr3fRUEI6Cwte7+tWHXHZiK13ed6Lck+dkXPPl
kL6KPgER+9D9sFd3RGHYdlt8a2eTo5XpjGELArYH253wwWntyC5qVZiy4/G02lcQ3R7kSr1DssHk
VsZvA4f/tVB/10IBr7P/qoW6K8o32VRvf1D7/PZD/2qhQueDs/n0XSZ3zJJopv7dRRHgR1uEBIGd
9gbc3hQP/zLY2/72X7ZO+7e+63cLmU2LtSEePMvZHGT+P7KQwVf7Y1+PuofbzMJFxjsQaOl+7aPG
IqhnT3QXZzDmne2U7FvHAcjbEDy4kuna2WVcz8XYy9XdF8rTxic5uPk3UCtWgz+BXe5ax1VFejIR
9YatPuqlK6+CNMzye1YI6gueTf+VROr6IkVaXg1Tbu3QOxCowHSoulgztlmPkcVuGPP6Om87o3mt
WfrejItu12O1iGM6YdpOV2m1h2qcVPg6ZosdnAJzS3UcusV7GadZB/eL5fo7v8nkdb55cPf2z7uf
7XSQvY3boaB/ng+Nakg5aLeG7HqgXB/Sg1FWprOZhjM504kRrT3dosOn/T0EXbm2tzhA+XXl3Csi
gmoW5Am8JA+W3L5qOtOo8GGTMVBGnZXA6NgVmvHYLbKmBBFoUvJ5ou5dKj11ccIYCR3uOPoiFjIR
5vs0AX1c94XM3Al9cN27bAXqvEmKuNKKR2Tk6drGux5YRhXPyNy3zTVIRYgtSM6dNWYhmNZtjFvX
Ai7MrAu/T/5tTZald4ncRRTvUuE0mROhWBpTovvmRN3i5TfO5lSre5PoVXYAJNiiwVZR3sv6TCzL
eEzd1noqDI+1lN2bazSKenoQbEYPXtgub36bF/up1CVYxEViYu+7wxhUxbUC1XBseqc6N82gj0U9
Ygvp6saLqKD1ORhnDk0J3bAiX9j2ZHrnWiFLFVnOO/ChxY5UCDtiA94AscGLhlOtek5qA3l6kZDe
vRpje0dI9KeiqdIHdif9/SRH/6HEb/Qq8ZJjCRKIXls5P3A9NIdlbLLPAAJYIFnN8swk1LDiSZNH
nfhWsptE5t+GYZF8Zs1qn2bpGXfGnPB4pFIND6Ov7OvES8ojYRbZuhO+KlAldQGK8qT0PnWeqJ/6
hS1yVCUSaCTGPHuOs0r5cwzxbz3XyvLosYa+2lOOD+cJh8ZxKsGzkuNnX4WrjzxBMDP76IT4b9gS
qS2zr1DlDzE54OJtf6W1S4k22BdWQ5oruA5cmlQ3anI/5p2/63PtoB+wZ/9aYI0kzypb2UAmSo93
Gh7zFU+8BiZ8qHG/LXzXuuzVgyy9+rPq5/o4Jn77dbLksyBEPh7KILjwTVd7sAJOTFgyEwZ2Xg+J
18tL7czqYwoX4EXba1Vt3mrrPW+UeWWsNSkmXWcDIS7n8EAo0vcxJOcXk223l3OB+Tvx86ewCPQL
XrLyeSnW7NmehsyN3S4onjujDncTpdHJMwYImjAq9yHA2UPGhnpqci9Gd1EiBLGpHeEIXaa5D6FO
MJZoifALDUrnrCCnnfzbyPXM7L5O8vkyG+2sYp737E4Fk3LJUKeMssEgA9noln0zaarYBLQAn8sQ
+T70udQw49btJ9Ai5APBkbI+O75h3w2G+pSt6ilvDf8bKdhU8SaRjkQIT/BVYqtd848+G7GrioL2
2hzoqb28T3Z+lp5Dp/cJdlYdt4bun1bceztUEs27p80gaqe1ubeTcP2KVIOlijBKksGqqb1K89T5
lErHjb1uCyvAs7rQboXpjWMJ/Tq4xq4mt5jFQ2XGayHEGhO0edFZm771pB98Lyeswf3YXVs6mfau
N807OWr7xZJJdrKhPAbRjD3qGt46RsfCo48eBsvgjnMkgTHdbBxUA7koYj/TPBR5T4PfDiLcl3oW
t2OfsTQvk8wcAZhN+Xyy5DA/NpODhqRIJ/tpHJLgazFVBn4tRlx2HJRs1JNELo8ILoJrpF3umyZn
/CpEMORRAQrOOW3a830q6qRlACR7PJF4ZXym1B8XYfS3fsrMncx7Wk9huyz6+0yeoalQRbfowa8N
6sJbyk3AFZgm2QrP0D6D+hG76XJOmTaTdNlDgsmTHiZKGx6HzpmvjWGjcWD4fHca5f5oDOcbY0Dr
WvhjP8RLR6xuGeb7TqEByCqjuJlmGdyEdlFcQwfHIJmv79K0UF+YpMc68/ypMdUTdacZBwLiVp1U
dJWQRQ4ZmOWjiWHsoROq2RueJUnIhV1ySg15W5LpfHB0luxUrcQzfm/nyFLfPHC/v+fEETx2Fmt7
2ZXNx9SH0SCkatn2FhVleeKWN9hn09hlcXXT1KzHmRlCavIq/IUO04kHrtxqx2Zmus9wfn/r5t4w
UXiIkrLHCT5DDXMuvMNlZ00tnFx4cdhjCre6rxLDPZQWizdRD9j6MHzult7Mrg08pbi46+Y46Fnv
HOzLr4gqGF0FLJ1Hv/gy9OIrUqoC54S1Xo9TlaK/6Sd5TxhmRZhCg72lkhbcsrn/Ieyx2Gsiop9y
uPp7pEDkf2+URydgpWsrI3nCNNPfeqY/HEl/73gXsHXJD7cJHGWrje8P6FtsKGmcJ33FsEbGbj19
VaZTfmHapQ8pKIpvVUBbhbOL7zUIvsig/K4wfJ3po/3Y9Mlx6Fz+CYNIGC1EwZzGbDDPZl46uzET
1sEaMnG9tkb+TtIZ/XT5M5wcIx5h6uVDPpS4CjHQH9qBrDFNQbLXXRmebDyJzB2pvADqukd2Y+NV
VjWY6cuZqfMgDGNnQinDuNyMe9vv6/fBnbKY9/4x0/ibNCG5p2m0uzhzb1YH6WztVEVktqF1aIT7
3pntg2ZuGiGMyWOUIEeOaCNiWfwiMqarpAFnZMisVBil6e0Ls7n1W/Xgm3Di+o4GryLitSoQE8j6
EXEusJpmTQ+QBANs36YVITwjZJlI9H4t00PilDd2ZRiPISvPY+np8ITBN0UJgJCuqEluzuQB7g0d
bmPUsVcuwJe02BVZgWBrwII7rG3Ner0JIldqcaxHe+UQ9u07A5RYxNnufxxYTxLYlDRs4MV3PEtQ
bZYcZlzFBM3KWpcHWSF5HtiaNAARvmfV0kGx5fLDiXjy5rHGNTUGPIzxgY/u1qaGrT7PlQpPeZ0a
UZqtwaUalgfSE74wkP70s0H4Xy/1972UzV7x/2+fuMP1+Esftf3A76so88PP4AyTLRJzAigb/+6j
AudDIHxOyv/4H37vo7BGEOaCwhuxAsN/fuw/O6ngAxFcJhlzBIHy4zQ//2An9SfJALoEUkRc14fA
L6w/qdeTCT2irF33PM5mm+ysfC0gHbTJBSjnGFM79M+hnYO8oGg7QHBILgEkmlf0YfMntw7aV9CF
/bNp1z3EdPRi//VJ/j+sFr8szBzenQVTd8vlZUXtbau5/xZphzpQiZhC55yPTvNGzPB8zxC8vibW
mhVDl5XLkdnwGBMhCCTkr18bjcof20wHbx4EN4deFosK4vdf2kxcUGVLD9ExGU5eqi6xASPpLLzZ
pCoeg3PXv8Z4VXt8TJ5/NTth9knkKvsyryRF+LrviIVcF/uSlkCOC5Swx6FEE7lXXeMRqxgwqgYd
4J6TqRquRWuzXDZbJ1oVQpEcvamIHSQSd9JaUFJhoueWDzpm1hOIu53WK89zKJJGh3LRI3MWbe9r
GtQIqntKyLUPmiu/dxh1NchbACDVh4ZhNCbpweZRlHZhKBlDo7y1M8d8NpQi5q/wP2pq/DJ21o71
vO+19S0e1HRvSGMiGa+xx9NiVElcGCudDv5ksrL9aURHlxCw19J8M+efl5cat7ZLgmoort0pT1iz
LMMzCWs+myMT+FJkCrnRFpgZnMBLLYeJkp4NJhUM+iiKOIQ13WOojfzBJMRR7PK0M1/LxvR2Te2b
ahfIOdxP2lbZYbRn5uq4bb3HmTg6RI9dR++BoHj4KHQjEfr6kz5vUJEUilE9POI3CWQs7AkBe4ZG
41AxUg2iOhkK7Jqu1wpj76SrfVWTCDBFaZpZqOhYWES5Wh2+1txwTu4IIxJ/ugcQwHVfyMENmHF6
9T1Z3jMj6o5lnHblyhCNqSg+WnThpJurgxom956dqXFcrSD91sFiPhRmdmA+P+64U8MzOR3V42qR
v85gTOcXVL/5LnAH/02y1jitlbnuw7IdTkvGwuwwWEO6Rn5uQVjoRmdGed7V/ZHtsLgi5RlzdiCS
z6w+9SkgrphqyHfld2cyxzvRiJlo7dqvvsMxLBrEWMhqOjerKzAEKYDoZVxpaj1fefn2QH2SqZHb
t7rINGVVThTl9CQUfLQ26nzE03FiJ2D38jmpBf3gUHyrc0p1eJsqPyJpm74xgq5ERKBQBQuirdvR
vOm7UDHsyCD+nsJ6dKy7vscAuOrVZnlq5+MLAFIkF7QyzRuxkNjik1DTGPkCpfA70qq83KkQCn/s
wV7L9kiGa2PfJMHCQEaQ2dpTaom9Ho01e1psnJEnZIx0FkZSU9Q2tarSndIybb844YT7lBHqhgeA
ib7B9gvzBEtQ8igY6mtF4HPLHMhu3vrGt8/EKJRc6rPZnBfExI8M1bbDEKxMRI9Y3+WrBvugmy7c
LAi8mtp+N3wS7hPLXDHtOzCQTGlGp38maSl3IpWNvHsSANdT14AqzJqpfcWd27xOowWYKHTHdtzJ
iRt5D4VtNug3Zv2VzBZt3pCq4sKLSSZgRi2A9zfVlyFiP6MEJrYd5SG/uaSs0tZ+yH8SCo1hvJ0z
a2XUYBt4/IvJXgmcmBOU7qxj0bctb67WymwvtCgmfxRpGNIeQj9InTxqxDqNL3U6l1mPhtet39AG
MPtfYMmg6Vu9264XvOOxGRvjMOkhyyOHGdyxC6zybqklKk+vySxiykQ+P2jQg3dO03BjZUlQ3iny
TKq4Tr3GRWE7jmckpAO96zjI6rqi2EVAxjvg2q1a51zDnhpvnU7NebTabqJ3NeOvL6AhJpiKmWJH
X6ZrLdgKe4tJqh0bykh2/vRKm9jcSm8JQZ94RGkmpERiqccxy3a2+dqL4RMES+88klzgYjwJpwcC
UO1yZ9D2IyOTAaglEWQgdqyGaFDHzZODYDx3I+0x2dTNS30tCUb+aBV69iJfavedoTmd12gLeWim
AqdTY6xxKdz52inz5iqRo7zW/qpoa7ugPM9d0LoYdJS4QkoNaMeyVp9tSQI0jucMsYB2iNQzpLeK
RFf5Vuy5fR9EurHYpS0DU8BjPdlswcXo5WrHOU6rlboOKyoO/L6y++f/FY71kA3L3xWOjMD/cgh/
/72uiW4a3+rsj4P4337wXwWk73wg8INCkantBpMN/quA3GpLZgYh8pCtRtzKo99Jt9YH/pUXmOjf
fpvf/6eADD/4m/KQ0lEgANxKvn9QQGKS/7VKIhkW/q0gU5Fi9k8hEiVXDOQ2czm5fl0s6Lwbnta4
XexbC68VNk8rFzazdtSbh2nwOkTnvVJnWmGeu2unJuxapQlnuesHRMkS06MRAajUHOjvLeOXu2nj
NDJRN3dOxtAmWiuypTdWPaAqsSDZ9kqLGZrd89T2iS4bIoZDjN9ULlcQXVbDpHBRlyWHGkldbdJW
reunBF3JZjz35V79RE2yMOlYvG8ASvMnjFLMG5fyJ6Ky+ImrbH6iK+lTi12l52SnZX3K/DX7bmys
ywnZy83Mz7y4S5Nr1gVQMUEubK6yn7BM8sV6RkMbQ7PZaJphwGZhtCFsZg1WgnGCuik2/mZi0pNG
5LJhxdv4nLmf5iMDEaidM81/ZChIniXrC4ZsbQLEcSN9BoqPWRiIqjZwpLnRrYCGbHRQy4ITaoV8
8s7GDgWzUt0PG08UA1j1ALutuc+ptO/kT/AoA8H6wuKljfONS1pMErIUZfoQb4oc5C6puV98j4mj
KpgYIkMynylIh2vdOC+9mw5PhBLWUHpVAhTVMvK0BRoFK7VW2v48l4V1yPUmN4NAvJk6kuTG2Uir
i22yOWjgArju2D/6XhMQeOYl7sU2JvNHb3j1ngD7R3+8r8Ky3vUTigcnNe8dvcHf+sayb5mt6ddt
jPxJoaC5G/vcjcPK2xubxcWtCoMzF4QFMPXyEpYquQ7bvH5g5e3cFI71nDGz3hUNcAlwnwtQnDR5
Qlrc7T3DJTrDBNHRiCEuijx/BENo3mlIG7tkdqYzDyfAzTyPK2ditKVxWiZrwzMwHJvklEPpOGiv
Kn6E0/QuktA4NA6xVpEcSvHIRc7JO8/duV9FFa1laO9F4LLFti0H2Yf70HC1xVAar8CTy80l5O0M
2b+gm3cjYiKMg6RXjFyw/acJh3WcajQrQovsUo7SeCF5ID23gFce3bJtbxbHDS9+0He73JBICcU8
xqSTyVt77LhuuGwnbIWLdWwpUiKNDHaXmw57Hbohnj08mx6XaXAj1CewnI4e3tJUfAqScs7gPIlp
K6HF6njYjSaZyuBx8ubSa+PFCAP9ZFmFOz25WGtcB1VDIcVn4XAt7E03z648ZfoPUCIS+Tw7azVE
mrBiuCkhDueoRObG62PYCYPFojGFWheVuWDwrxJbqr0jGsN9Yd9e5+epsVhOlKyU+G1yc3Xqo2pI
qnoayYGdIGH/LGDTn9VsYZtj/loUg1rrHdqp2l+ZtGOFIwcxXJGC0dLQcWVp+lrhL8G8KwVmFUBR
FZfn1MCknfEPpBL3ycyvHxCnmu5KtInBvqvsoUhPyxA4r1hYpuHdL0Jwiq98RqEeo1IPzYW60mZR
UifFYPOHh+QBlaLLDlOaekg+1gUKrdjsmAnE1qDY/ViGmH/rtv834vmbJ/XmTfnLEc9Towf5f+I3
OuWs/sOz+l8/+vuzOvjg8lf5+PMR9/+38jiwP+B62CAZ/96N/74ydz9YJtAKEkGxHLDqZcrw+9rc
+gAyAyYDs1me2Buu/h88qQHZ//KkZqRkAuHYMlyhzyCL+eM0BSwXnWmebXmEPm1HKAt7ius6C4+y
7kBi15aDfTnNgweExJgjrKzObrl3scuVMsB1iDXqY55k9jPLtOUegnb9NPZe8gUCzQzXy2aS60+r
e0JSSJuzGSCuMgPvD9Q0/HvTXHjVjo19TrPDgh+OWMm2gEcrLvXSce2LXruy23dhRh2rlmUSMZe9
hGnIjv1HX7EUivxwcQ6F0Tt3klbhvoAaBKFuHo292WFvVQlyH8YWbg0XzJaWZK7VA4FuiDCxMOK1
8WBhZteVbfMcDLC1zxkZOnPZIb6ueFO7rkqG77wK0jnl1MxgYNr1OJ7hHkBZZfi7pym0z7S3HtBZ
us1ij6jZPWXEXPh7ezWrHxlf+MlN3Pmesxttnliz5NvquRhUCzH1z4iM2aInvLNnhz3dcz39X/bO
ZDluJNu2XwQZ3NG/IaIP9hRJiZzAmKKEHnDA0X/9XZAqq9TkVd5845pVWRqFiADg7uecvdc28/sg
N6fbaEqTm7GPqgdF++am0+0wX0zNFDvMJKSJjBtn+7r1FyLamKJh+VsS5d9NOZ+rcRU/ZCYiNJ+m
lUZIarNpdYgu6kXEvn8bFRCjQ9o7pthG5GNW2wAt+N7zS/D/jGQnhbszF01w60CGQo5gY9vV/H77
geL1ktWX5nqSjJdJT6d+SgaMY0D06vdCNP6dYfO04LYvN7BKscZiGSZkCKIcblT7lDK6PQPPsk+0
vOqbHJqY8f4rlcD1MnFmdjRumiLv7W1KN1AfF6Ps+M7C2iMVbv4Y8dw/txQxHzhp2tYmWKAVrHWL
fhNG6e/aLoEIz7Ib3E2KZRjyUfBetml8N0GBj3fBxEB84wzWC4dSrUOePEduO5par/6SM+rTIrhU
yvLifT+b8RnsWpWCJ2i65YTEEcNeGvXGpYyMYdyMdGd2ljn5FRAxjm8dqm72tBCvV39P+8ZhnmZN
wa3CWIR/qXXdx4pz6lXCnGpEGF/YzKv8jKEEU1HRLtYhRrgbABfLslHNocEP0R5nJ63954aamY5d
gAQjUa4VcX/WRpwdWH0z7nzyqvYxgTx0dqK6Nbpz56rePBW0CdMPUumgO6PLcRBm8Ph8RJZvvGeI
qzcyj668smRwM3T6Q9KU1zBG48uiL1HgZY6RIQeVuLNt4ww62Ku2nizMR8eiS5Uuq9ScEJpd1M75
3gQWHHaWWZyaBXVnygwSbW5SX9GEbHZadfdZLxBZFAq1Ni0q4dNIS8YnTnaxe+T1Nh6q2IoY8bTo
R3rHKhVtTqG2SMXRvOYYhJlr6vjNqfgMx9lMpz4cetlv526aLgzfzE4wM53tHFT39eJfdoys6RcL
zSi0ns5ryuTOm9JiZyOnDumnHEbDNt6chZWmiFr4ccth8kV2mFMJi1l13jWaiPfdouOtF49rF815
Ejisw6zvEfXPfX0z+ua9sBDHg8LjtumAnAEbWudQMPD1lctQqYI+mTnVhVkp/TmbvWtzkdEz1K3x
SFxh8b5yB/8mG2qNCAUsnV3o4Vb05B2t9L9wTCFM2+5ynTb+fChsTt8Jgt890k88oAZ/JXKonGnb
1mqb+8tzHTHBJ0rqZlHtFbigiN5PMmxyq24PTQRXLoP3fsV4dbxxNVKUlIYGTYLmUKXC36XRHO1r
2pTMeB30tEI2JIDV6aYYBgOaXSrweMxD2Hvxy9qnIZ4xSbF7z6AdgIqGBfDLD2PWjEezjLvHrG9J
SXZH4xC305d+hTXg8Z53XYsPfhAyerFyB8bHFCUgyTIbppFBBtqpd2mBHK0Sc1aFe28fBChyQhAL
6UH1uX32I9zjk4HtvVdJcEiXFWBS6vQAwYOZ3+Au3vWsGwjNQOrTbOc3acdUr4meAmIqd9YaVcne
m8DJ9ps/QETUCC6mNP+ovKKkUzO0YZRKf19q8B/1MqhnNUbmB+axBn7CnlkyGdDXCJqAZTQjXAWr
XB3+fXWl3cm4wUX85MUNQgYRoPmNNY0vjmpiCpkn5+Ls4O+7DPKSsGpU2s2m6NLe2+TSAuzduAh0
gO5ibujsGrCqsHClc9hfCA6BKq2q9ODRzzx4kAzOzKvpdwISB5TQG0+dMjU6I10127RHdGHifHGj
rL6biK+4trK82vrdCn8reAxsMkQmqTeTSNbSEDLmoG3j1CJv+WyhffrcA95Gj26VOPC7aAQcYbvz
ucJZZW2yuXG2rpOKxxp7z32CHuZt8vt4p0hvuGwi+WIE/Zc0reKP9CzwOs8VHAfbeaxsB//8oglG
sPIBLQvr3DI30WPc2ofJyl5wdn/C1+kcltruwiVCO2el88d5mAPiPmu59TwsMwjh6ZWZJ6JTmKMI
qT7HkTeEeWbUW4BC2XGASVJvUN7au8WNxG2h3RbT65jfVcK9rmL6twTQ9Dss1YzNJbrlbjMm7ah2
WpTLdTx30U6V+q3PkgcM3BylOF+ki0VwBLHpR09kNESjVSQBE7I7506zHmYaf9PZtOgmdrldUkVI
ePP8wZAuMjHs8y+J9NIjamTvcyva+34QXyIwpECEG8C63nNV0NuAZp3CnjW9czBHy6Uye3RvVvNc
x9BjqRTOY5VHrJ1K7YaqwTYQDxZpk3N5sgZ1IhZDojwTj+k455cFzzzTcxdwR6uDg8w6ZjNmdmgH
UhnrbnpvL4neiyWpULY5G/Ary1vH+XPTWX39PvIpCFNm4zCzSmveEto5oLwhWGOudLmf+roMW8P/
FMXyI+Li6NlsHOuGqSWpgr6DJAQ7u3Q+gQIQp3TpgXAiir5Q1VBf9I387JUjEG/xpiGZJEgKC7UR
lR6PvqJTom1lE2kIEWLw3eTAicW7h6UVb+mbZnuT0+ONrLzoFjX6ueWmE+l5INv+Opk1EFNP8YjC
49jOyYQrSmTi2lLZIzlD7n1EoNpBjanTIyes6vs+AQqfYZn3cEUADkDxwpZ+aTTaJU5jeeqyFPW7
vW9EdUO/GWTDGFzQT//ipPGxkUDGE8O8iUZ9s8Lvi6Qj2EN7YabKl7aASLro6WHU/a0SHcqr6orT
WrrhH55576NpM889iP2hj3Hp8JqjwkwY/lipA1EUA/slAzT/0i2bapPQB5czQwVcHOVyK9sq/2+0
xuf/S4t2rd4ot/732f63wm/7mtfdL2Uff/inVtp9Z8McxDUfWI6DvJb/9C/HKZkb70x6rBYtFfur
HfU/LVrnXcAMP2DKjLEUgd2/6z5bvoP1R4fWXVN510ryn9R9clUffG+DNr86zU2T5iytYmrNFYzw
HeosMHXVRVFjXDDIGe589srdgrD/VBYLqAmFIctcBnlvFS5DjJqJsWDRBfbtc6rJ6/EBw095YWkJ
EKTp/CPWg8EJoyyroCyJbOO5VYJ5Jb6PlXW0c6KQI2hUG9uunsY+vx0l6zkWJeRMq40eD+y0ibQd
oA+sCt733IzDxi7k+67CcKCUXG1gcXmNFV0/VFbAGdsjwmdGBf1mGtDifesxq7MvlkKdTDTa3RzM
HDJr1zk0I+ai0Mr68j5l6nauld9czB7a8HBqyvyALodWVlFNl/PoeqcyxgSVMcQ+2/Qq953uWT0I
SHMJjTLN69YFtAsqA8frMFEbhd7UWJQWZjUToN6aO4b1HLOcxrk0W/9I/tS9MnHVwg4TV2UuLqpo
KrfZxNQ49juGSEmO36zxo31nqnLDA1PvMCa2YRPnOGM54aPybDfcrPJi6ex87zmGdy4zpKMRDtew
tz21nyQuteNUWQLdqaayyYvlfeOw849z8kTZKh/H0nFPk+0Nz5WoMWoxXEWPZdXRtWpnae6KOklb
2u1GIsyLoYqs5T2pa3ne71LQ78anvJgE/S9UA8ZC01JnHMurWi8b06ltihG7QxWNmn6+b6zKx4EV
ELY0+kiHKdqHZjyUNPiP8IcxfZUVh7FU2CCKS+buBlAYdpHUKJMu9BdtDWEXp86ll7c4cgVHsZ2R
L1Sx3UAiPQduO7825tRSxtYoJ7KJDrWiTGiv6qxIjYQxbQ2BxKEKG7QXbNQAVrY6Qwfq3Pa5lpFz
D9RyRFYb6Do18Eq3HFSz8Y45fwl9vva9+AaJ8jCMe5QQJoA1m/Pzemak5HMfYaNp870xzC5GZCPI
ijLYyJjWP6x0PN4UFfhyarzcV2NazarZNzqq+o0oTPGBdLbpbkQ8SWJnBrhqL1ORMVo14mlLXC7j
QaPXcCrSeTCektxJ8y2TPM5/nVtOYO5hq6Aca6hT4mbZ1o2M7isEemrDSgIWP8uhiUUOQLNrI5ul
2JSkhNwsw+gO+8KAp7PpmwTxmCCvhMmHSI51VZA/ungWjAm/x5lELyEO0QpiGMIAiwq4ca2XJrHB
xsdlfNMkc3PjYuTk6KsUtClE9Ac+gHkFSt7ZlegxdlNFhkc6V+rW1W31hEma4gxizVrQzBnDDsZX
ZNhlGd5G341OUISMMXQ02Zth3E3OlqDAbkELUnnccoKHwQ9Z3RyKIZG7xNQdZyWvumXmGR88hquJ
GJybIBvih6hQ0wX2bTKHGyNenv87s/w/bYhAonHz/O8b4odUfwJrkVbfK95QZq1/9afizX1Hf1HS
0pTQrYHuQN34k7+wwoCFi3PHtvyvjdD/7IY4h3zGGcwk/ZUTYvEP/qsNum6HGH4gOtAfpYv2zwaW
P0J5CPSFcESfQtprtxV+3U9MECnMJEeV414EMewzUEDTrSOq9oh7MV8gQ2mHk8C/f6C/0LD91QXZ
+eElC4e0RMEX+373JahJIsMov2ZW+1sxjFgQ0a7cugXgwXjW4m+ywzk3fLfbf/uCng06FewK0c1f
oSjf7/aZu2jST+0Lr07c1yzgAlaWiQftwKH8/VfjXPPzpbjV3Gsa1KZnrnGq3381hDBJ3OfCvsCc
77ymXtYenW6hS+vKWFx3yPyfPNJMrxF1T/e/v/RffMtvJy5YR9CVfsbKjE0+zKbR2hdaZmg+fCVk
iPCEKCA8ReXm9xcTzNh//qI8gZyeaMT7nO9++qITttuSHpKNkcPlQqiN8QuMmVmQUtl58HsqK1PJ
mS0K28DcJoP+yCiqSLYoYkBDyiq4/P0n+vXru2wAjBlWYQBgnfXOfHeTWc+xtJMDe+GPNl83WKGi
Jtldh//Pa61OQIQEkOQ9+6exAaJ0s0hoqHIEHMlpAlr05nXldN9nUn1bdz9N/y/+TCBJAcS++j4C
YP0d/wPsWZ9djrsoEtCjsoGazjrB+O5rpZ1qDbfu7Qts1l+0ZHvsJaTDf/7bsQgRaMfFWKV+uplM
+mzkQ4VN0gXU08wfGBP69M43YslpN/3+Yusg6ZevZEncPox++Al/9ir6kSWGhT7wRSZTbAscVADB
RgbM3KLV6tlvcueV/govaRowV0064LoDI4q/+Ri/PsHuSizn+M+rChr4pwcmknTdIvJMLgCtSLKs
KgFZJgr8S0WwD4NF0pF2eS5XA8vSgxH9+vI6it4aK0h7/P2n+aunF9FIQDQBdxpC3I+3OS9wKZe5
4uVdcaemicRyxE5+YeMN3v3zS7kuoQ7CY2uRPz9RmILauvUa6yKFP3JP2BGvLOYklnrf5U78/mI/
LvWAEW2bYmvNpJZc7pfHVyVdTeddAYWYTegyBhK354r08Odl9CeAazOrw++vuJar3z1e6yVRj3sm
WzBPs82M8cefUhGMtsrEg7MZtenBJkaJmgpj3D3d1+k+1RH3Fc4kSFM/kw9pzCtVTh3KYLIIx62f
ujR6G7a/rysIRYfSPAASdG6UGIvgpFr/3Y9EnMaPn5mNn1bhOtQMTGae3xRF373l5OFm9lSS5KJh
ku7NhZTTOnUN0gh13hMRWM6kXEOBa+toU2dqdneYi907BMoFvr6s4DPiROJGRqhNYFmU3dsErACj
Inx5WNSNwcprthkjPEeMqNpEDPm5SfzpnvzA9mhm/FnLjPTk4bFvsSBK6zTKrHnuBq/GBWwzSMz4
Ab8yg26JPTTanUsp/4T3wkCuFESNOApMqsg2PJqH2zJI3BxSSgrKKO5Tyz0UVcM1fH7pr7NSyj7T
DG2UrRj1CKu71km98odsoZ5nukvolKIlcM+jsuoL3cUrZrMVVXLOaSy95VnRPHuqkuqM/GC+R9k1
3UJWIg+NnMs4fREzuNHQWyx3Nd+jGXpC/8ez1+Xua87Yd0HuKZ3XGZDBG0rMdYceBue1nHP5SS2R
hFDoNfetizbGGb1mg+OPSo/1l0KfODp2GDHjXTOshpd0ojGFGgQC1GTzi0Zp9ESQTXqILEu/tbrz
SWSS4qFbJL9PgOT7Xut4eZIDwzoV2NwnNMPBk5ha/ZaXscSPQ8m8WzSgG0CUbfDUK9KCQ3DGzGej
in+lzGbxsHT8bnZvYuD7ustV7NT4oVdG4FwmbXaMUT4TG+Z5PNl24uIUKskA9s7JejAxMjKYaM4H
l2Ymp3vCUVxYg6ZBfphD//W6ScG1oLgxnVfPXdnRc5bBBx5qH3LKYEaee1bremkMwBMO2h6a4oA0
lA8DgG51rmHJfHPrhPevNuOZYObFF9eJURbcSgdnOkU8VMatN9vsN10e4RIUlcWzPGQG5Ggz4p/1
O0DjE7mFdA1XZW5HoTTt54J9OewqJAIbZcUL6IwC1aZIS+eVyazzCnacBCldtQiunFm072Nrkcdl
GQEgydi1X6phqMBqp/MVg+5i2+gJlGhmFMIn6cpsz2lRD6cYNS//SjExqq+Wut+aOnIfimJJyXxz
V2OBR9F/TbCLeVHaSY2sKw8CJsAa4opDgtJcLfNDHgCtQHSvEAkT1sfJyM2ZYtCDuusYaldIxvvy
c+203Rffhj/uSK+/DlyH6co8EbO66XNWps2CvG03mthOws6Y1UeXkajea2d2P02LJ7aauvay1mYb
74n08cYw6GEKUWHjCK77+poiUSBuWHTyElsGhue6Q/gEffrQVHN0QYqc1xx8PbrPKi27PSXs8uLG
Y322bHznWErt5aUqmnyHM2WBBjtwG/3IYaKWj9VLpqC/b6sh0dvcbL3DehjVa39oZXG1pYHHEsIM
U8pyX/qSaMGEMWGFeOu+z8nRq/JGnbKWFvzs9PPnKK7HXWKkBq2suvyY5oMN0rLqEMfTusganYY0
SF7pgvF+pIuxjWSZbJhWiX1J1F7W+sa1PSUmy78VkekOXioRW9crLBj0eQMSlRmO6/kxQFo9qfGS
k65/RDiKv54M8DG0o4gLkcETMXKPk5NfK02XWidr/JSxk2XdP6rcbdRmqPS+d2B5VIn5qfB0/TEo
UsLKA4HjwYisLVAQk0yqrrxjVwLuv7C8X7p2Q6hUbHJHobBml7UXQPPpesV4puOhNlxOZK+EVohr
Q2a8Ehqx+7SrVSezC3eKOGBLC47OhtW2e4tbkwWpXgLxMEOSRghOt+ip9Xq6YX4P9RaofLKGnYE4
GMISq/uykQ58hkjgHyqmBvT+SkXvdMB+7PdORPte2it9tlj/NTEpfcjTjiWI1XidINSsthN1lNZ4
VLfusDDFVDavfp84wOMndBZHR+SMCxWP7ab2GOuGBBYUIGiamPNcAk9BWCCzeecTzYTAgVmsvsxq
sEMNrD3aFV6nd1Vmj59Lf8Q/4eSG8wFHcXBqk0AfC2jQSVhNcdqHhciSP/TQvWbKsXaOjSptw/y2
0R+LhWnge/QetXX0ZeJfD8h9MCzSVkvGkcA9w132s1+pRwzYpQc00B4fB6ct7wmN/SKL5eMkbXGT
4ycBfV0wz4Fq1e/sXsm3uEvityVNx/dx73HneOOxEg8YAUI7RvVDeGy69jcL7Z0ZEOp6O40FbU7t
so5v8h5i/bELJvPCbur5Cq2vde8yewU7VOY96cjcBbye9BOejIo23g4uUnE1ta19g4CluKGn1N+X
KWhq3Nz6E9kdxa7uFuuPOnCHC1QPiwRDLVM31L7FaBo+UDj2yxiQHlCwXCDAZFTs2+d5HP4gJ2B8
P3ZxDpgNxwQyEeclH13ktW2RBOyVJAKHzWzF1wHxqRCW0CYZRC+7YTLE+lWmzFhL1Ly7imnSBS18
IwptIAntQbDk7Q0Os8N2ElLiLsKJOe2TorIe3FwRR1PRblVpgr9+7pc70q5rJKLx+NwXXdPvTK3t
9Dyl0+Rs/No00LREOH2v3ckc1SEgxOlIlWtcZt5SP8ITlHhK8r6sQml4Zn7seXiuR3b4L2Jo9FWv
1HCY2AgvqkyXMOCCBKMJ2cTWKWFxO2BbEOlGcbIwNvHgDXexHEYLiEeEtUez5D3nUwecEX/LJf4Q
llHLnEmeaBRmiq0sMaptiqqWV503L044Bw1aAr/wbBZEMX4mUKGP9mRhLnsyiQmRsBsCuAt3Oere
S+91KZpHXNL6iRRNezdMC+5q0ibCHNEyw7gkQeqwZN7WUkCaNyRmJ29m2bEPdeaMz8jAL4QiHFz/
sFCn0IoECO/UUXqDF3N6NNvRuHLSziJawSJ6zwfzAsdOVQ5tWs8ZN7VMA33oeXa/REUyfVC+1X0a
nch7G90Oh7GJ3BURB14M9J514SEO8K36C8qXJt22CUKQI2asL04yxbc6KxkNLKnukINOSR3WNS35
ZEqx69lei1KM3fnGYIa5k2Tedtsg5sweL/M0hWZSewwAe7vzL/KeqbRB7/4jPpQVpxkv2Y0Jk9Mk
3bgqIEcUhHdWcjLuEsPirhU0kMgPVVAr+qcpIVD1Xz7I/6pC/04V6hAH+F019guH9ulzixy9+6ET
+u1v/pSDine2x3SPSC3K/9Wg8e9OqGeBV7I9pKL2twkfV/rTuuG8Y+RHhU7TgFYIhdL3nVBPBmzO
lM1knDm2908Ggz82WxwZAFYiKIhPyEWoXH/qg6Cj7hckZs7RJ+g5LBMo+pgs/y7N6acC1abjCWfQ
tZlz0gq2fmbeRqT5IXCBvtxnFY64AaB26E9R/VJ1w3RbuhjoCrym7bbmfP837aT1fn1fHX+9OP0O
cOj8bB4/9o/VMdlixWTlfkBpEJBt47V6ZJZH8VQ6SC4zrCGvcVCqgLNzam31MqefJ4OT5c5tXWtb
IKwL5x4dQDf4xcZqjObc53WC0CdjxcyKCGjC3CIdiTmU99oj890txu13D9Xtrz2xv/wStPigXXF0
5kH6qXVjtraixF2CY7NgRZtsDJ+lUSKp9Mb5sUG5volE7lk7o2RVFOaknkeM02Tbwk8CkhisMlQ5
3daaGAxzIE0D4+8C8IiE9ikY8r0/oMoq0349BS8dUqwSrdHvv8OPDR8C+XgIfI+QP5/eKY72nxo+
2rYQUXoEAjPKG7ctlhNiU9sZRdPfQf5/7i18vZJvWlzT8VcS/o933EH3BwGYKw0WYe9zR1+0c/3m
3HZWc2c6aFJ//81+eom+fjNaPswseMShrq1P4He9DCl0VcGG4Xpx2t6xouhw6XGq/v4qf/H72TRG
V5Q5yQXw6X+8SgCsEOyM4R9bQjKY0WdflBWkx1z7D7+/0Nc+4H86sF/vlMMMhIVpXRd+WRSyWMhg
5Bk8ykUUp8XTzOHg8x3mmRs3lxbWWJHgPgKQld/DSaeBWLiAr5Ad3yd9tVyUjtPctYQxQmyh4g8V
Beaq97KAXq5cgbrAgZjybD4OMWbEDYppuL5xBuaQgyQXmZQtsb+Ay9DS1R9Gd0mPv/+S34IQfviW
dFsgwuNiwti/ToR+/D1XX2ufLO10JNgDJxn118mLYekY6DP3da7XlkT9ZSpaY+vk4Hl4eLNjUWb9
HuFat89V216rPB0pTiuCht0KC5TM02sHwdCLR6DGB4ap6NNG+V7QWSvCdizEpgXF9SDNPICQnFaQ
45LpkTBgua3idD4AdwMqG7+wnOVHt3Ocm7iXDswWOnDsLgmbfMTxiTzkI7ioGa5NWu4SzusHbdX+
AzOW7JQZpNxUomG6ji7rU4K0ZEP+R3yy1TLcqEKMMHIXz77EQlRAHAFOowZpb2Dz9xsX+WWx6QT0
shzW3FOnq03RoNGoytm4cQJFBj1oNrTTSbdGK1kHJ7LR8mcu3JsFidXW8Bb7zkks8wFRSfnBI9n6
iyIGfQpzM5gB85JbHoUjpGgc18n00aOpsPVKydgoCIpTNmfT5dIE7g3Vvr/t/LQKQqtMx5sebcgf
VUY2hdnonTEFNOGi/LORG/6VwVwb+ErKhN5rz2Xp8qld0cAbC07TYFTXdUQqkZxw3oQxPcSQgOiD
qbLL9fdEP0Y4OQIdLIc11AFRWs8MBymJqadPcV6WtLrU/GgUFEX8V3O5Fr1B62ZeJ9Qm+8smK0fr
gN/XP/WLbb22kMZuM36n6tSZPTILT1sPub0HDsgTMaCp6xvLeq1JCtvniTQ43U5+CbW7ah9pEPeb
OodCQ18cLRxk1+M49/skse5kVPY71rbhhBpyDmeDNO2wTeSb1XLPW1coYvaKq5SctA0K8RxyXkHq
TpRjbi7xy7emeVaSStqMISBnwRS/r7L4ChH2S4L6/Jh0nXkfCdDyWet+mLv8VSLe2I4krJNX7tL7
dCJ/b7WtuPSmfoQcmAch4N2JTDyO2H0GFrWjT4ZDw0hYovpxI8qv+J56VWnHwSEH14YHzI+eDZXM
fJgJVLjM7Q0+FLoWrdkMPFzD6G3ZhvJ9GhPhhIMsTbd97MpDq7Vx4aBKviTIxNxQlM2v2ahN7OLa
QysxY7EJTdoHNwuNFpYpLRD/zMKm1pmKo7Cgz3o1r4trzFj8wqCRC5oXCTsuTDzApEuXRJvJzKpP
7WDHH7NI9G+up+eP1tCO59L3h1M+BB22N2VfAiTCvk4bj+R0czj1gvfLmHNwX8U8x1ZoZp4WJ7w1
3tJsBWF+uxK4P9LtZXq0B7PaM6tJTsTQqZ1d1DbCWqAfiPrTg3Cb6jKd6CBUVDuwzvm/WdXnKOJh
wJ7hneRbZmTzwXCxgjTazPdRNsxfSDwb62tzRhkcKQ4FCz0pgB0y3ypYUts0ZucQC5QLafZqZw6j
3PGN27Pnok0akfJvZUIoDoph/WEJRvtG8qJez6nZ9FvCulxE//CcPkM4GfGNmMuRBmn7KfEQ6OPd
956+shFg0tMmNjlf0H9OoA2PnE4Gjnx1DfPDjdHQbPEJ4oTpBbSYyXTz+wLp/Mcss3J6acu4xTFE
u8VRyN5zQV/ebvK9gpf2VHcakwHtxrfFSMxjkdmsPS1fkszA5cotaoAR5Lkc59lS1xYdt7MH/Pow
A7cTG9cigJ7uoNoF7cA3p0V0E5jluHV6S8JfBiBtO3ZMtJiiREaRz9/IoADkQHzLpm8tPkneB3DI
h26tPV2I9h3SIXJC8szZIVNzbgQLA+xfalEaVwtjBqJtA6+PzpxVnI2K3ABRa9GSVsnzKqxk/sIZ
eHhKh5Z1vZbNOcMtDjPRsSWNhLI5gI4kDgnX4v3MBZKtUbDzLrhS+Nhz4ryMEcxrMrGS7t70FP8L
1/R9a+KbaL1EfDR9Qk5ynA3e0NQHphzLGHJetC6cyYQYx6IgsOReA+Ky94rS8VTm2AuHIgNFYEXJ
rq76B0aVECe7Lg2dfHR2BFAgva0CJNcJQYatIrztwM/v5Z9aSGjJZavLZuBpdpCITRV0mK4ksKq1
0JlfBsSTKlbWWTMwJ6ApuZ6+xYB93d7/W7D+XcHKksHB8d/alF8K1geAA5+1/vz5h5L121/9Kd4R
7wjF/U/h+adwx3yHoNDi5I7egBOoTyX7p3/RfedSi6IAkibex1Ws+qdwx7LfUfVxvgJc4Pzj+BRK
Z05lP5zaEA6tmc6msJDT/HK294g7NZKRjEJjwK+lDgN+pmzYEXE4Mh4p0UqgLvXkeNlJDhulhjQp
9GQdONp5x6YktS1yIlCmmDDp5Ta2+4DcPt+5OAC3cexqZzO2FsI2d/qIkqOBymc51msQV+IklVls
+oCuUZPE9o6GzFtfqe40WDo+AMuJty5qdnpUebJZoCId5oF5H2NQu4ZQO+m9g8eKXhlFV5jN9Udb
Nf5rxctyomu97M3U3VM/elta2QQvZml8I9rIP1ZzyokxseBCYtLAJW5hKfiYiL45EIWwnOnRrdYj
6bp/RL6nknAqVdGEZRvHVzXEpcc86/zLKVvM+35sOWgW3h3ouuDKzIAO+mUcvxSJho2JJ+O4AAQH
aodzIMrM9tAiozyOKamOrTXf1aqG2Qo8aU/MOtYNPAw31drC4gTn1FN+y76OlD6SOQF5o78DeVWH
fd4471vgYLuxsc0NHmwbHv2kT71eDELAF4x/xPOeC826nMtm2TBeXZjHmvVV47Ip7xrfMKC7jCxE
KcYAKWBuxSwjB1uJci8b8O/mopc7TrH6yoPWHua9fEBdMH2a8Y7u9AgKK/JyfbfkuAvG2S32bl+D
LlQTAM808/7omTmpan4BVq8PQuEh6YdYHhj3Rk+Dn9Z71IvuG5PyfL7CCZhdxYAEAC4SbAqNoSt3
flkM2xSDLD3ztt03Lg64mY7QjlVfrtJfjv9MNf/w22r8EmNR3C8m4cYYz0pyP5GO39nzqIvLOVOP
4AOzR3+q51d2GI7J1eKYV0adD+T6YvCoSZtPmLYkaqdidn9XRoRyYmA8R6Zb3SA1qa+KUTwmkwEF
w7Ds5kgkQH431Y1x9itruKFpG9CC5yhB+I2dtZsU/6R37I0+nfetztdMNFS3dGL7aTxjStpnlRwC
bFKttU9s5ZMUCgkJH50sj3Pv4xhbAhjxWIdNDt6yR+IyoibfZg3DRzw1RGjJpbyFCnQMcPuHFInN
VevKV6QSXnTZWMWUXMDu/OCSU3FfApSEWCWMk057O5KHosO+5IVDMFbBp8Wem3RHhsuC0nXSt7qX
fvkpqCz8MnZFdATz00cHFPItQRIJk4sCnpkdaWJaWvJICbEIzgRcS9BWkSbNVSWuuleTUWbjBh1u
fFQ2g7ZHWYw2CSO0iKou2ZITWXtn8Na+Nralk0kTybDL714OatlHboYRGLpnZD4vSTN2G1MZ8TVZ
NqX3AY2TbNodU0txV6EDj94yxjQbB3BqyAqHnNU27J2J5YYn14GAHcDaDoPWFvlmGgrG9GYXZH94
TFCMo18NEKacmj5ASKwm2bpD3zIbX30t9tUYl8FTOSvnNQcayJNigmY6iaSj+K6acbqFgWa/YZ3t
8gMW2AGn9gyvazsYKdJfmLUR0wwn55IgMZl8lZMpHpg11yWt6wLwMPOH9MDaxxW/Da9loMtkS1Rj
Bpo4Dar6xgPKUP8Pe+fWnDiSROG/4uh3HLpfHmYiFmNjjKHdbfe4u18IGTRCICQkISH49fsVIA/C
Nn0RsevYWL0ZcKkqVarKyjx5jnGxAnmsLrpT+LalVhTlnO7NwvQuIQ8zPhY58k66EHqSpCBH4EXH
xlTBDlYPgZCSAnSfJsC6kxg64Jm9bE8AcvZCW4s7U9/mvS/0gTiTo0+lZKrZzmRl3A7N3GpHQsgq
RNFq7RELbCayHt0WQvBqMJ+bcCstUMGCHtbkpdqoY2VCKGsBad6NhXYWVAsT8a6CEZc5Yl8mXqQ2
riQhuGUGc4hIFLg5LtSl3hB6W2Ef7qbos5WbRh9Km/wbTE9oeCmq3YXiXW0GcQI/aKF57UVC0Vtz
vc4CqTkjwDiMV/ETe1TSBy9mXC3NAVy8cGoJtzyW7r21PLjiDGJ9wRlNP2lQDLM5hEEn8Mz0Y7Sw
GqC7V9JNHkqDIfpH+h26ha3UNDyYzyeDa4S/pK9TU/Zb6cy2vuXwH6MrOFDmKDzFRddcm+ueBqqo
6cUFB4PlakJtmkppYhzBmeUVV1Qqac1iIUHssiCLDNA8V7XLCRVpd4Y9mVwi09dOA5FBJKPeWRl5
1paTcN3W8xliuhOZMu512sgvllQZfDQpIJ+0kkKxur4qXG9FhYgsgRR+yf3vC+BhKNBSV+8pg/Hd
fOUt4YMZTy+1iQ2tCAO4mqdTPGK4xMcsjWvtq6rGIAJyghFOTmK9R45ZdsmzR1cAT9XLqTyQr400
Vh8bBfdDld5rzeXUu5r4lM0l4SLoT6Vl/FfGe9ijSDW5EzHyW2h0wwuK4Sa31BWiNqyO8/400tcX
uhIY18E6/x5bmn8LcmP8OKDYuD8YyKBUJqmBJzAjmJmRq7uIZqrUTwtO2xc+b/6dDuKkbStG4lhm
CLsRYTKVgsxPQIzRDdNmltGZUUT4aWqM112ZwpOnJaSBzXkxI4PNEbUzlrzHQQK/pBxSUxpQgSko
xNRLAD0JoVy58bUIB9LlchzFvYKQEIxgKSUJ7P6xAJHMWxolnpMmmdQvDSUDl0MSltp3zSwubah7
yfAVBgEKXaLiBkIVsBqeQnIPxIJpNKUpRxxak5bWWgXUmiX5okVyTXcUAQAqNGoGm6Y04aSdwKkG
B3JOJbh5TzjC8tjyvJnvjR9SYzX3P/3fv/85cD6w7WP+/eMKQqHQq3j3cIfxPzvvflONhhivaQDQ
JwBqEq0uC9Vk+Rymkf1qtP18FDRiMKACK0d6g5B6icyXzgGZm6IWBTYRAJZKjXwUWRpdxLjhP1Y0
+PxVEQTfC6WjOYEU3SBe9rPZyEPcahw87VnjlUyKiOrunR9e3OAAK5kUajCbF9zAmpDJJ+iW2Y6f
930b1cDR8VvpB5knzhqWRcJPIYhuo6FxCHFdEX0KdHBbvYkeAAYFK9WgcA/ZJNtS8Iq/p5PCs4Zj
KroXEtFIJYX1Lwr0lR/eSKoUe7NRtC1P8hDNkWyzPUg8qQ12I3N9EFj+7DZLtLShdSWgD50AAe9B
8mBNCOAYWiMaPKzixRWIY/0mhQT0bhJHCNxTaBqj6aWEite01IQjupIbDaKey1y1F3C2zeLx9D62
qYpOCAmHgCFbdIIglA8bFPGoTLlJQA9+QSQ36waDmOp1okzBEn0TH7WQrklVWEsvoC2wZAgxvhOn
Q7mowVLQBHWcwEmua+pHrWHO193Jwh437pdSw9fCSzX34MSCnIXzSjEQIn744v9bq8YuvCEO7fDR
Qi/4KXOT1Wc3BfiRlrQ/4tu7yA8XD9Hv/eh4Q2fuz6xDOsH4vbfhuU+bDh9rInAYVzZy//iAThAS
82CWZTTCxUU8IYhIc2y/hi7PRjGI7AwFuqwwXPsP+/mOr1jh+AC35jz+m2Mj2NqnM/rjA7W5LB+V
WMvmwfyKESxWT86AwPFfN4KkQydFxs8gEMKd9mbIW3Pg+Mh+efTDKAsXYhJ6flSp+GKB/rnBH7Sw
NwPsc50srQn0YDt4xrg/A2wkfBHcNkSRwOba3vA/bwNnxJ7aAriT+MPF/tbKci22qHpTwBa0YBqF
IaJai4u9dd8KlGwTj9PJnVPmJC7ek//KTHjTCoTjahtBOxeJc4KKu0fNvl01AkFJgwJ6QcT+Po0A
8+n2Hd1WOj0vUL+wGmjauUqxpEnC9o2pABGsTt0EbtJ7mwSi2qXulqBRAArfPrV82uYhSwcLAqJv
50wC8C+iNPR9vQSckAXwo95SgOAepD7seNtJ/nL8xrmMn41M0btbBBSNusia49fUc44WhsW+up3/
TKjKKqDAdgzqTRYouvf1+AnUKLWdAXYCRQWipnBWEBfzqTJ8zmekBRWFWP67G79uabUfv3mOdhMO
gYXmh7gON4HN4zcE3xLHTa5fmAU/4TQ8e9gXYz8YbXxr301fc8Hf+kHper38fudQCq9R+E2VH4qU
3vbe/7jef1Y2243bt/dl6QZu7rP7990AX966cq9yVOWH176bOGToV5svVrtu9p0ZDvq/AufJqeqD
YnaW5H968seHSj/3Xv8fNJxOnbIdYROCEsDZareL/kxU5Wbduib1G546YeqkZRc3XSZGUf79alL2
eSc4ZooLJ/D/jpID9vft6apur4kVRIkzqggTbY8s9VsmiTxc+MOs4g3D/obvWrfxlhs4Sydxy5aE
sS1LrPi1W9558GfR32cYJ5s9VUn3bfhw698FVEvij6rTmzQda3nd/rfdKPGqXZY5NuIK1W35Gov7
ftnOZnqreNrlB78/vzsjNIbLZjbtbt3kuh3uBLAwR371jWRjOMH864Qj3zlYRTQ4NMpR1DBGtKxO
CwDxbHF1bdF9uTZBQHGC96VLz7LhdFV2cfP8xPZbfvD7priNQOS9MDMaFyfYXnqOH1ZWD1EscYI+
9xyKnJxwVI5emAO8yykeYc9JU2dI5Za7WFTmNFwN2ilM4g/HvudU4zcE2E7whvd8ASg64MZDEVwI
kdSd2T0/ReA0JS9XWZtAeAjX+BStR1ly2PRJOk5N0MEasjsf1+10331KnAPvibCJYde3R9/Nneq+
tQtv1e/z8uzamc1TOOUqLybtCx//FO3fuEnqVlYqDuSC5fAUjffcwh9WtrHdaf8UjX+LkmnZzc2S
osLRWH7w+ytsH6rm1/UKUFGUT3aDl7yYNC/odOqa5i1JzbezEz/lcCP/i0dSPdUoFFadYJH9mLhQ
G5Uj3zzKbUykrinufiASVdMkn8fRyD3rpC/2NpOIazmc35+I9z8UzqjZ/+0NXk7EHbNrXesfRczW
7PqDW1RPlSqdJrRbt89fFs64bEVMxF10qm6zR6pdaxriL5+TzcEpGGDtKebfo8O+A6l39dVEVFTE
q+pa5NFNF2evdh5wxQkOI0e5Fmva/AhU5GjLr0WanjOTL+NPZcbxtX+rBtfEL4aB6yR//hsAAP//
</cx:binary>
              </cx:geoCache>
            </cx:geography>
          </cx:layoutPr>
          <cx:valueColors>
            <cx:midColor>
              <a:srgbClr val="00B050"/>
            </cx:mid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plotSurface>
          <cx:spPr>
            <a:noFill/>
            <a:ln>
              <a:noFill/>
            </a:ln>
          </cx:spPr>
        </cx:plotSurface>
        <cx:series layoutId="waterfall" uniqueId="{C8940E94-EA9D-4FA5-9324-9B8D298A5ED1}">
          <cx:tx>
            <cx:txData>
              <cx:f>_xlchart.v1.17</cx:f>
              <cx:v>Profit</cx:v>
            </cx:txData>
          </cx:tx>
          <cx:spPr>
            <a:solidFill>
              <a:schemeClr val="accent1"/>
            </a:solidFill>
          </cx:spPr>
          <cx:dataPt idx="2">
            <cx:spPr>
              <a:solidFill>
                <a:srgbClr val="00B050"/>
              </a:solidFill>
            </cx:spPr>
          </cx:dataPt>
          <cx:dataLabels pos="outEnd">
            <cx:spPr>
              <a:noFill/>
            </cx:spPr>
            <cx:txPr>
              <a:bodyPr spcFirstLastPara="1" vertOverflow="ellipsis" horzOverflow="overflow" wrap="square" lIns="0" tIns="0" rIns="0" bIns="0" anchor="ctr" anchorCtr="1"/>
              <a:lstStyle/>
              <a:p>
                <a:pPr algn="ctr" rtl="0">
                  <a:defRPr>
                    <a:solidFill>
                      <a:schemeClr val="bg2">
                        <a:alpha val="99000"/>
                      </a:schemeClr>
                    </a:solidFill>
                  </a:defRPr>
                </a:pPr>
                <a:endParaRPr lang="en-US" sz="900" b="0" i="0" u="none" strike="noStrike" baseline="0">
                  <a:solidFill>
                    <a:schemeClr val="bg2">
                      <a:alpha val="99000"/>
                    </a:schemeClr>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plotArea>
      <cx:plotAreaRegion>
        <cx:series layoutId="regionMap" uniqueId="{E6957E5E-615A-480F-B077-991F51993E89}">
          <cx:tx>
            <cx:txData>
              <cx:f>_xlchart.v5.21</cx:f>
              <cx:v>SALES</cx:v>
            </cx:txData>
          </cx:tx>
          <cx:dataId val="0"/>
          <cx:layoutPr>
            <cx:geography cultureLanguage="en-US" cultureRegion="IN" attribution="Powered by Bing">
              <cx:geoCache provider="{E9337A44-BEBE-4D9F-B70C-5C5E7DAFC167}">
                <cx:binary>7Htrb9VI1u5fQXw+TrvuVaPpkabsfcnOhRBCmuaLFUKwyy5X2eW7f/1Zm0A3BIbu0enzSi29EQKy
7dpVXtdnPWv5n/fzP+7tw114NtfWdf+4n39+XvR984+ffurui4f6rjupzX3wnf/Qn9z7+if/4YO5
f/jpfbibjMt/wjGiP90Xd6F/mJ//65/wbfmDP/f3d73x7uXwEJbrh26wffeDa9+99OzufW1caro+
mPse/fz88mF6dvEwm3v//NmD602/3CzNw8/Pv7rv+bOfnn7bNzs/s3C4fngPawk9oRgRgSiPP/6Q
58+sd/mnyxGK+QmKJVGxRJ93vbyrYeWfO83Hs9y9fx8eug4e6OO/X6/96vRw6eL5s3s/uP4otxxE
+PPz1870D++fverv+ofu+TPT+eTxhsQfH+H1q4/P/NPXkv/XP598AFJ48skXynkqsj+69I1u/h3M
6t3dZxH9JYrBimAsEVUff8QTxSB0wjllirNHzT1Rz5840Pd189vCJ4r599u/pWKSO2s++ODMX6kb
cYIZ5Vwh9eg0IPuvnAapE44EBq9Cj8r7bBePrvPnzvR99Xy59omGkn//LTV0+TDevf8rtaNOCOOU
MhI/Cl8+1Q4/4YwRKaT8qD7Q3mM4/RzY/ug839fM5+d4opXL27+lVhJvfbh7/1emGnmilGQspvj7
XhOzE0aFJBxy0JcK+TNH+b5Kfl/5RCnJi7+lUk7f3xV/oUYoPSFSxQJ/DlPfeAoFT1FEyJh9rZI/
PMj39fFp2RNlnKZ/S2W87u+Kz1L5C/I9RC1MhOCYPXoHfhq1IN8LiTHm/POuj/Hqj87xfVU8rnqi
idc3f0tNvAgPuXefpfL/rgtKThSRXHLCHzOIeqILHJ8wJhEiT1LHHx/k+8r4vO6JOl5c/y3VceFd
f/dXYmEqTmJCGFKCPvrGN0UK4C3KEOaEfraCR9/4E0f5vkZ+W/hEJRd/Tw/55a4roFjt/1IvEScU
XIAJKR695GmF8tFLOJUxRd/DWX/uTN9Xz5drn2jol78nCt6FO/f+2Y3v7+xnE/5Pgez/Yxkb/w/u
/eMq/0uC46s7/1uCQ52wGIyUEvHd2KHUSYyOmFN9qrOfRJAn5MN/Ptb3DfXJ8q+e5H+I2fjP5vIb
MZTe9Xebj4zSF8THj69+fFxgup4s/REx9Si70/c/P8cCqIsvFHn8kq8g/3UB1M6z086CU3w2yS8W
Ptx1/c/PI4FOEI4xOuZpjgHJAjKaHj5fkorSWCGhuBQAX50PffHzc4pPYAWikN4RpzHArefPOj98
vARfR1mMFCMIPv78hFfeLgAvfhPHp9+fuaG+8sb1HbBoMThO83jf8ZiMSvghMQWronAuIgDNNfd3
1xCD4Xb0f9qQD6FWyu8j0TldLoV/pSrcm00uVb0xmL2Z6nG8sFFjdDk0b2zOotN4EpfYD7ZK6rWo
0qaj9Us11u7KDvEty+Lc6Ma25dbTSabrEJHTgIRN6BKJbbnMk5aduGzsWGk8o6tynsKdIvUFn+wF
iaZd1jdZ2gemkmGqmbbjIPUYzIchHsxlDXJMWtE4PTjf6jiSq54ZnrSJ1zOv4iuOOqJVmO78PM2a
VWGz0KXSoTcfOltWaU3yZSO8vBRk3k1GNEmTuw+qchcTGq+zmRWammFLcXUxLOsVLZezOIe7Qhnp
uTB3S9P71LfrPeurgx3RvRf8Tbt0W28zm4S6IL9kLd2bILme4k5tfJet2kXyEvXkTTXaOxGvaBvn
03UcqoujBPp6kCmt7IeycVHS5X25JXbxKamnSg+5KPQ4jTc5ma6lm3kiMc9Pg1X3U1apHSroPs+X
s2rA/nS11iTR1IFg4jihzBxwMeBkruYbXizXU0PfFKQ65LO9C21551d2KQoSuOa021B4oIkCS9Uv
V9SCrhbSb1vVtDqi1WGlQ6bnvqi1w3mpsQdB4SJkOmOh1wrHxcZUqk+GaPRnfWOWTR4dZVnUdwNa
Jh0va6X7yS/Jca+Gwg1Ru15NXXzV42k3FOsZknmdRGN81ggfJWNVfCAWbmPIXFTVfIZBOXvpFdel
gSf0dLldsz7Ttuc2NYpEadXBRqORZVooup4HVh78st4G2ma6YPNNHbN0XtyUuCL0aebNnRsntbF4
vpd+PRtxbpKyCOayasUbM8fvZEteqMmghE9ou+B+v7Ih7Nt5vFlbtjem6cFQyT6vQUdRLG1S9WOv
h2E9434pNtME+lQEkYMSYAnz2ve6xTXRTRffuhzdKzL1up6D031uD0iMN20YbuhsP9RxuSQx9306
1PMNyVChK9M3W4u92qw8KhKEjEk+yh05fqkUfeNbV24BgF42wF9s++M6eE5dzAJMkfA3RoRlz2cw
xwjNlw2OmrdlFqlElMWShigbXxIOZmfnPEuWlrJkUf24b8UyHlrPxtOu5vJ0HqPoRVUsdtOuTf3C
Rc2yjQs7Huqi7RIcWQJNgu7tMgZ+jmTV5GA13rQ0DVXRlKmqW5KKap3uMuFDpPMGW74raetuK5fd
1nPEh3SlnTK6xiaZi+ySuuptIMuYVLPdzAVfkpWYtOmXsGnpXKA0cM5LbeaQH6TvS81Fe2mj4sp5
6jdTRG99hPKkGxjbjAO7m90S7p3DA3hlWWwsb7UUS6mbVfFtbeohxYvPrlDPep07MP+1xPce+UZ3
bd3oYowTPmO0JcKD3hZwgWEFM2wzFKczpvIFjcWwmzEY3VKJNyLilwNup9NsDB+iKZxRXh2+SDrf
ieOQP55EcYWFkoBhMRdMoOP1L6K4KTkdyqnyezpGlSZD2yeZnC8Nay/WDHH9490g83yzm4KERhgF
yCz5Mad8sZui0+D4Itw+B1dPHaoO2JJCcwIB/cc7Aa/zdCeop6SAzWKsABh9vdMkxEzKrPF73Fd3
KoNoeAzHJZqWhHS686fwv3j74z2hZv52TwmZn0ikjv9+vWdOnCpkl7n90rNiw7rxxs/g2BGh+yli
Njk+r7XrWegguv14awL14bd7Q6ckFgIxJOhRHl9ItqnyaS0X6fZdHUha+lpeLRkvjuHirPRltY/V
fD9187itpnE8lGMHfqsc0aFY7guegbmuZ0M+QtYlbK9UHSXlEDZYTmcTh/AtOW6SioKt+vLC8bCt
2Xg91/ltzIo65TO9HKSNktl7tWPMN7/mjPGESggPP37S75gQgWoLM8RRzDB+olhsjao9pm5f4G5L
fXwVq/WqXkP7BxJl35MoReQIrSQFU3oiUTUhOcNFsFVl6Wk3z1cLMnQTWwjCjqsy7WR10eeofmnH
5Ur0cf2yyCGH0jX/0I4Ql49QpawAQCA8n+VRl2k1DTeR4pckjLtCQrhnjamTPC/4rp3x/CZneNnV
OW42s1nM2RCH7tpV8+0cIO0P2NBDb2S9mXjvz6gzHzLDuHaVBS3O0u/mqPyQ+fVW5sN27TtI3g3Z
FwvbF4UzSV6vmSbNfFaJyCZ4WK/E0hKNMXy3ktHbwKolEQgw1o8V9p0IQ4DzVgKarAIz+URhq4h8
SyPi9uuEPsKJGSIbazDX0UT2P94LEPY3XsBiyFNSCqEYPl7/wgsCXoywdHF7Vo3XtDOH2v9RwPzo
SV/jXiU4wpQe/1ZYPtnDFG3V2zh2e6/GZtuZGSc0W++Pkd6sZNn1ITtUmO5VhC+nTBUb4ewhmrNf
urJ8J/noNK7HoKUtyX4sIYkXCqJTs9QXCOUfVj6RjchMtbeEr7pkZNJDvHbn1vDNKJvXsoePeSfz
U7qYJbEMcAtwGH3SqrbZ4oALTVSLd8Pc9DrG5gNzYIKtqS7GuTpULF8SyUsAqGgC9IuaxLnCJGPc
X3uHiw0l69kf6OQ7Hgu6UMCSQByGphX+WikON/3sl9rtkYVCYSxqk0BvHhB8VMEzFyABA3ArtYu8
rBlvkqwLsV5R/aIvwZazym0i7obtlK2T7jny6VDEb6ayIamMxaqrkV9mg+DJkLHLQuEyZQEiUeMn
n4pyuY3xdL92sTbCvJoJoEPVwgOHaN5VRXy7ABDTTVY0O2KnnWqm65zxQZcB7JM2EPg6Pk5aRbRM
68yqHWbrrWrCCD3+36YUrh7N58ty6jtOAjnj+INgEAGjJzKa8lbYfhrdfpIuBYgzazHBcWg86KzJ
/0AjCAGJ+9RPJGRhCGsIYfmNT7aULATTwe0D7twG8c6nMisPGWQqhUA/qweTXBcokEYMYaosAQHm
9oJXAAAHn3HtnWoSU4/tRvG11sZ2vXaLfNdV6Dwa5Qur6i4pFKD92XmSkqa7r8v1erbLWS2OyRjM
LCfVXTYdUeqEk3KNL9rBpeXscQJwdTP2pdz2oNKP5eVKZ5IaBjeqUB141MOKZhq3TTb02q59cTrL
+epjEZS52adTX/mDG6Yb00MhKat8SNYWSj22Tjehz2O9UKUVGW9wha7ayBwIAbSGxJAaVy3p8T9R
DZ9k49Egm2HcIhq6zdGNupldejHd8PxYQLAqAn9qosS2gJbirLyY20qmooG7Q8TetCUDF+uz9lyx
+T70fToNIODSmgtDoGZRM0BxaumbshivJ0J5Qjzbj64+RGN5WOu21SEHB+57e4CieFdnkFlMPoJh
gnfwqb+wiL0tuskdKsQux25MCQ5LciyM5jWY3dQGfyYB2duevsHB/FE+5t9xb8A6jKmYATlN4id5
0i6kbDFl9b4Ty73rxusuhrw3QpmVMXDrI/76WGr7XqFtrwDpffR5V/TbZeom3ZawrK1JWvWu3KhK
pXIMRKS2z9sEpkfcRs3Dsreoi6BAq+pW59RsWmfz+zay6qIJqkjXHPJivxbq3IEzJqsglziCGFP2
y+1IAG7FgTQJj82QzHlfaSsBWedQGEI+LIgHheQAs0U53PQjRNCA++sgoSRVg70Yh+GassHsvOXz
xoSKpO20ntXFdFNmtUxrFK2a+eWed2uzDU1/LaA62FeGX46QRKDIHG4In6+OaL4Xn/PrJ07rU+x4
pGbufbMEkxefJq1++/VfN76GPx+nf37/8Dio9ftvF58nvH541+7BH9sK3dObjqf57bvgMJ9Od2S1
vvrlG4rtM8X0hER7HBj7Dxf/JMNG+DG//xZlv2HYLo902LP0rgLG+SuG7XHhJ4ZN8RN2HDACPHnk
UDECVP+JYUMxPYkpB3YLYAsgmCP59pljA041jrmCyzGOAXWD1X/m2Bi01hAQYrBMEoiy6L/h2aj4
uqoAbu1I7HKCBUYARBF5khqokk3HZ4HP15jRfN2ZLl/6LPU41vXSXUQ9VZumhvShR8lKKEghtv4a
QWmMEmzQvhub6DyDs2+WNqq3+dL6RPi1u/A5YOhAhoNsJ5FSq/gZzKRFr1rXNQnMz0VnADaRbmjN
XwHwmF+X4BDAnfky2qGm9bruyjbhXbdo+D60xW1rnFZjRnZlq7IEzj0DdZKDIxQXnNThgBWFGrjN
Xk5r+2KGnCNAjprWDdq3XUOgxpBVIiw/IJql2QCRoMjb9wNDUzqUTZcAbCqTQNxykYU830w9FM1j
fF9E3OjWdtEmK0vgWuJ13THf5trleBc55n5Ry1huuqYy6Wrpxs7hRagWuonyqr8DVydbK2qZNKwJ
e1Jz2L9GnQZJ0bR3Uu2XbjDXIi88uDpa902FVQJsVKanphn3wLm9CIuKk7ar1k3dGqQHDEwTjRuy
KWJG0txETE/1MOvR2+5QGXFRIJVpROprFdfTps/ETtXDvqGQGjOLnV6UDwkleZziLN5FpkQJK5Zb
1o9LMvbHh2gqIJAGkgFuGvIksIhvrBze1Z1KyTzXh8Yhc9ZAvE8Injd+FdvI2GbL1talQ8UjbZgQ
umV8rzJ16BcfJ7LCjTZrFt0uxHhN4oFtOt9IoAXmeYtprnQ01ssp9kV5I8pmPe2QHFMhpnbbzYht
cRctaTfHNHUKKhMm8908cKpbwulGofJtMzf0rI3k6eKyOsGMtOnQhUkTm+8KMggNGLZNrY02Vdne
+I7fynk9L/EkdD5yuo2ciTcoXoudaOq7lZVvy7anu9JnIZnKyW1iVUaHFqsHukZl2o+KpWATN7ab
NZ/AJGTIXypf+u2QQ7WDc+Bdq7xPRonWhHY21kDdnLa4RG8XuqKkCt3ZHFXv1oXOwB/JZlOactkz
B5l7XZ3UkQVbMK5sU5E3dF8A1bmhxTInsYXPKhTeRF1fp5WYs5RDckw6v7Q7JEGDHpj1LS/rsM1I
+RrwZn7h4qLeEvkuV118mHPRJqzh0Y2lCNDUwAuaCmvMdT1WMnEdj3UJbNquMSrcxG6WAFtUdb0K
SdOuWy9g6tZuZVlNG5wVfLtWQ50yHIuNm1GuexzFV4aHdROvVb1BnSySgVU4LXpSai9KfopwyBKT
y3GPcX7asxGfdVEMyAgXzeuBEZCizEiKaSkSnqspZRNk55hBOu1YGb9eMhrrPkIcPLddt33RCEio
K9JhrdyrKiLLFUCr+ID6bmJacQ64fIqqYsMbOaVzXwOmt67akKWrtnDU4VxEwFgoHkGWN3bnK34J
/PI7M/IiKZ20p2Mrcj3IMUrFCvJs1o7tRWGB4SPxhzkrZDpPnh2accW65P2rWJrTwY38IFdhNA3s
mmdlu5li4jeFmoG/myxPKZ17jVt1P/T22izzVYYGaFg4qK9Kg3aLiR5qui5bG4Db6cW5meD+Trjd
xJdFO+rcVuRRSOrQNemSjZ0uBJEaUXPX+nzSuVxfdR7PezFWubZQn+tJDn0CBfWywcbjNLgWTCrn
4WLBYjvU+E61pNHSlCQZ6469ynCRJ9Dg2AxLpKFlVO5m2j6MnZ20WJfskoWS7GKL0CGTttqWFo+b
amk6vfRVk06qlvuCxC+8xW85787LnJanHZtv5dQJLQzvE8B5/HSIjbtRavzFZmFKm0Y88GKakjEz
fTLl9gaj4UzQPlw2Eh+MDzXgIm8vLKAgF4crW2QuzUghk6xtP4QwxEC+A6fE1sHvKB1MmrGl3LRT
b88XO4UdnYPUjGRqb0unO1K8VYtUN9CW2Xvr0NnKy2E74qXd9tKO6SxhR7euN+1IzVVX8fMSQRKa
o2zW1aTAn1FutwHYXB3X7FVT1UXK+9acLW13moe20eNIgFjuB6xtAemlqFv+q63mN1M2DHuxiPd+
wKMGnqcAPqYHiO3maJu7jCWiHtWL3o5X0PIpdAtNMzj4dNG0XZb0DMizOrv25QqsMjfbuTXQbeDU
nqIi+mVQTanbaH5PTIMhFg7DqRzXALHGQAsqy/ge4q85FCPg/zyCKDfJiCVDkDWwCJjsgHZg21xM
ZIttQ5KZNmiXi/KXaTTsdI3kzdJ3Z13VBt1E+QcSNeJgnc22kbArFLkcbZkXcoNoHR9kE2Poj0Am
XyGqbgMPUEzJZSXuneWd619T02ddBTYbtcrt5ykytEnmvpV+uu2zEdoZSdnyrrS6Beur5Qto8qip
0aLA1dHJfFmzjuxb7M2IEtFwnL0mw+QIr/SyBCA2gDn1EL2BtFibyVTQNMrYNaG14OFXP85udYdA
xk6opPTAAzHtoJqKCqtdE9YQHivz/4XX3529+L2BDQMtwIj+Z3T9b3v37q7+Clg/LvmEqyU9kQrw
KuUIPfahf8PVUp5QIObhlQxoOiD4G8DzJ1xNGOBq6EMoCewE50LBxM0nXE3iE4yh3QzIgQPPTdR/
h6ufMCDwLRJoyWNz/YjRn7K7EBcw7QiNgKYDbkdDVl/3g6LdzRcy+Q6v87Q4Pm4jYLwUOvRQGUO1
+jX3taIuLOM6Rvtupeim8vWSkiGWL+ppjOr/kmiFvRQwfYRiAgwlDId/vRfoouzUSLL9grx6EXMg
qTiDBiJd4/mq4bX5w6YD+vbxBFEcwUQBlfCKTXzkmb7gW+eqYy0SIdsb6GXlOmt9f+7DkHvto9qz
RKpJ3cYwhYi3MTQXSMqsLZcd9xN2u5YBK8NGiGp6mJ3ZNaUJe+XnyAD8DfE7N5tw3qpO7dosV7vp
yGbUfMGJy2Z3WMKRea+AkrNR6F+jnruDGkOzjbLaXGZLby5pXjKXktwVu6WN61OTd8um7bv6JY7o
+qBKs94WFQ23oskv4mExm0lYlwyNjfcrJtUFpZjLpCjJ8BJ3Q/1hJat/sZKpfI1jU0JKy+yWtYVL
EFBhyeDdtI995tMWuKadHGOvQ7tMG1TMDbAApDsTqPeXAdCN7m1F7mKbR3sLwDRdQzTt28UCfKGz
yqBTH2F/38m6Pgd+bQbMuhaDjttJ5jpIuo07HH41VQTUcToXQQDbIpYpn7pfgRVnS3deuKbcCieU
Syag9aIkLnzc6JjU7t0QRPNrOeTylxImNq5VHqsiOQ4cvC9lB6kIqSAc9FAXX+moNPM2jDLONbxD
VbyrCisZIF5qX8QWykJoyef+XAzTcLYMbrqFVAGQOjMhxdDaO9ByzTuYiijZC0PQdTGbOMnmcrku
WsU3HYrDr7Xw49bPcb+VI4dCafa8fh/qutgVrrhfQtmkOZHsLFdyaDRaod+06UA4hcvsRWvr9RdK
cPSSOLOex2smobs3o+qUuzGGtr4ps1hHPnpFOSRDAKR0P06uA0xpqvO4zIf3ecf7dxVaSrtZ85UD
29wbdQARdGmR8fu2t8mEpnDpbDzqWdj3MQEOh1f0LIt6wBVV/lp1kQEjbewuamSh16iek26eXAKN
qjhRmeFaNP1ZGQVKYBACKHgey/IOeNkMbhZvSTaQtPB82UC/vb3OJovPedFdsXmakIYcR8G0wXtg
WmW8IBXFmxKND3Mtoi0LUX9RYbe+O5LsCWiWvWvmqnphlMPAJPf9dcv6CChIed22ymwGtr6JhgD8
2FrgDV7WDhjWdd1Mik+vnFNDkiM1bpeavnRT/Ysgmcd7U8lppDBpMEK30HFTYWBGh8GnfKhmSPWL
bHCp164c0yqvK7bheFiqZLEtX8/lZJf51Ko4X+oEKvo41lkU5ett1U10zPWMh27KQRAeqsFl7Mob
GkqZ91ajcpbjdCOWvoDysRN5ypYiVEmUVYZp1sZcq146ANrjysWbOaK53Iqlwuy0BuQK6NJGi9x2
ZQdTBDqve77Nq2nNr0fog8gtacyYX3KYmyi0r4ObrnIe5RJmLHjbFWcqgya10V02sV9xUwyh1LHL
IpjNCLPCt+UATd1tOysm3ou5AEUVfdFHB4DVMBn1qqozV0Opp7rq14g11SsYczK7EDsIw74WwPHG
vb0V2QKFQUZwtuhp4OTA5tHHelrHadAsKqCZ2hNymDAQyGiGIRZcR7HQcwW9n7ReFbrBhQeWvWuP
H4uMZ6+WZZjuOXaZ1A65ZksrQk69nWHfgbolrQZoZ0Jb2B3MDBMsMEG0uqRuswycXU7+DKBr1yZi
FGj7sTFgg3Eb1gAZ6rpYzjpaChi1yTL1dg7wv7aP3Cvor2SlZi4amnQcp/rlTGjzQGHq4BwOYvIt
NMT8WbOoek0HDuh5E5bJn8rYqheWGX5ngTeBxhUMRW2zTtQvo6kSVVLJGs4W8QausaivP2AZ7C2J
+/nKViVfU7nW/lVeFwYGLABGIAgeFQyBFJlNP+bx/0WBjyjw/svXUb/iSukPKdYns5+/o0doj8LX
PM4wcn6iBCEcxqhhihHBROJnJAgvEJ7ATDu8easIg9cNvwCCMPgIQyKCADSQx1HFzygQwStWBJr/
0CiDlw8VvIH437CrT8YmjjsCAgQEA/QqhxcinuIzi8rg0FSxB4myflAb3NAGuuNxMwI2YGxoqjsa
BdZtHczpLcAHYpjym5PIZ/G73AUKQ1pQuFfioAq2DGmlItfuoZy23YVldRMt2lcza96xqofOVhpx
Dm3fJBeCogcBAXu4tjBjZe+kZE12T2rS8sucmxbY0BqZDo5CGxbqFwWK+8mluWWharSfGAADBP17
OHJe12g5g9EwV36IutHDmh9jWIDcXzQLKZDcClMAlxQYmOPwDmj2S5AnoCE4FLyQD9nkgena9zX0
q/aWjl0Q+xVmDs2UrKaBl1RtnBmcbX+8/cfe5+8Nd9hfCCKgHUngHW2Y+VBPCPC1JLLjMTfvS1SR
yiS9JwyGhpTCEUyKhnnKYSIvFH1OYZKORmvjriZocML8A6LHdvqh54WDktX7lgR0qZhs4dqPD/l1
/5YKeHmDwMCtIhxeZj6a5dcygulOIMUCid7zKIwxTvP/S9mZ7eaNLMv6iQgUZ/KW/AfNliVL29ZN
wbK9OA9VZHF6+v3R8jqnLQNu7EajhZZ/iawpKzMyIryFwHenOvJGVyStHoPgpfKFHC///tx3a7M/
14u90HF8WE7RHyTc3qwdhEc3+s7dWg9BMom+Hj7nnnTaLJnLwhQfWokXACyDvHPoaf/98e96Ezwe
phG5P8i9T3XzB+PJnwpLLLn7HSghVG7qzyLwv3KQrPGy2+Bi3BWW3dnkLGo1j9UggG4TdBw1k/J/
fRM6NIEXkDNBRqYx/vsC5CExv1yF/u4FM0futNrBZlekR7MZvGMRSS940YYpUHT00ai9dAKeYXyc
CtLi+V9W5feyiN3gO1xt6KdoLLE071s2Y1BAwYST+E3GW+vrc6f6Rq5HKpMhXs9rpBe2yN/Hb+/V
3T9OCc+kGcUp4aCieHTf02yyeCv9uB+t17zQYWNdwLfdD0SzdDluA2Yuvc2jYz+sYPykLy4T4Rci
N49NH8AXbS1bt49xk5MHHZTfaQeYuWiH17+/5l7v/vMtqU+hgAiUTCExHNj/92Uys4y0UNvyumjY
ryIRphKsj1hm14ckDa5jPfZOpfZDA+N3/1KQTv3L+vwxWbYdhF7g0sCjG+YR2n5/jUg5w7gOQffa
1r5FDC+JXrBLplWMq3/tSvK1rwNZXPW1oYQkouq+0TYUYqu0aGCrnGi7R/4156coPOrp2luqvmv+
Jazszcd388UkhVAzabHTXw/e4QeLO7d93G7u6yCdwGqO5Tj0tblX21j0VHaKnh4EQ7BH/ozOQtOt
kB221XqkNSUvh1jXJbjwtgl4F7mCh5C0tDklXGtfWPVD0MTZRiPGjRdComOVq91eiS2u+a1VIWfY
B39f/3fMEyJVYEcxWgaBrArhrb8H0n8gBuzMVk3t1L+EfueXftqLyGcrSmniWKc2bDFCu1zfomdt
PP7M/AwnvS2pP5NlHt1Anczs/vsZ8t5HcdR1JCM+KIqDOPKPbVGBZzQy7/qXXnOK1NEdqsi7dezc
Xa/dwaxMRyynentu8mVdw8TkelY55ClnDh4yRefsQjeUvM/aMkNwFxXBniAs3tQAU1TG35enG9yd
A7FOIQTKXpfV9rzVQUXjT9T1fmkVzD4L1EEm5ZsuhABYUM2ysHauX9L6TYZNZGN06MFRh1MQmn3t
qiUrSDDUz8fHUWZBC4u6BWpv0pE88OaF1e65wdj7TfV1GYIWuhiAiT09em63jTdaV1Indd1oh/w+
k81ykXlcrl/aqJXe8yQmm00WRhl5xqTajhTl73vjfdRk9sOdvrrjcgEClXdbw5UrvPa4r1/gfg16
rwtFSIdipl1XX8JMngkUf3/i+2jkhMQiBx4yWSl39/snwjMb8rlx5y/uZvbNOBtvD3/OEFZc3sFE
d/RFlu7GJpwdMw7ZLQTqkH3699fY09nfTjn9/QAKTeDQfoPl7b4b+eZORsELbZ4br21GNxk741s/
OpUrolFeDa191HDei/sJeJyI0+d+l6GzGZ2pg4AezvVEPy9T17WMAkhuuo7WZJjtYHoYI0sUqfK3
pbtmE4k8KYUnqZc8CXDLYadDPT10U052cSnLatxP/gS4+AGddtiviVtpd5nOfx/x+7gWuVxQpBuM
ehemURP8HgaqQObtrIbwaTKtIIn1NdzNa2fa9n0LpOzRS7XnhW27VLHLl2z8mdlSC+5b2oWz7shH
uQT7lnZUsTX6guaJu4dIRTVqn1Q99UNx3vy14tRJOpNsWHulonzWoa04Rn8fkvM7p86DQhVFXJtE
NVbQpjf3+5CU2zZbV7YODM3c5WyNfba/wGi5Zj+6P88xZPWVd5M5LakxJVbuIUX3iovGym3SeHvx
9291qhqqr3VchsiB5nqfB4DEDqKjWvhUkbv7ENesCYZTZYXaPfWRntwhXbkvGO6/DO1dlsnQoCVC
jeGowDEh3/t9aONSIcIy3frkZtMeqUat2FpbvRXdt1FEwE/0ERE2PYdOu9+PjdXZLMgSNDWKqa0J
7DE7obIx8xNZqmY65rB02X3utBFN2sKK2WLeXPd7dDOEzYvC6WfC2khGwgPpOYF4ptRYNlPRZB5T
MY5hbo2pX5uSI7ETP/m/t/nZQ2FF6+L/dTfu33KUfzI0353RiHSB7GonMFN2ij9SXXvevGANlPWJ
FldHdHhLb508WqYqpbLMs/bfwsK762h/JAxN+EVcS5Ca3xdeggacF/RL+GkwNjtkXMeRDcXdz/x4
Ze91/lHOVrcMSVC7KxNeT7IlZSHoMUugVPV4H0IVluVJjl5EMOBATg8aox9ugMbi4I8LPIK7X8sG
Ba5lKpc6ajkrnKJ9ObJq2RcCHNjmS7yW8fQguqbjTfyq4m6qgnGvU/8+217s/h4TGfx+CRAkUDLa
f1ZUpIODlYll/ZTna1DLBMYwDD45AzTdBc7maaD8XAewU2LHiUs4e1oV6krUxl38pCfbsa511lje
rWxot6dq7pbsmyjA9mnmegGcDKiC372y3vRDA+aMGdpm1/MHb7LFArRUwmHpU0X+OEA+nv1outMq
l0uXBI1o7BtXaDs+tK2mr1wuo0HMg9xDbWWSt5P2ljRbqonDQCd3Xmua0H7plaeYFrn3GNTj6mWp
WGyA83Mfz7ktyd9kNl6OeUhmloZbPW8bZS1bsb8E75OGhmpfBqcpDjMaKY21bJ/moHOKZ+PVmTy4
3ujY6Up92q0J5FSIQHHhzFWa+XV2ETrueFCdgLgo41aIsz3buXNClhDl4tjTmfKeVn/KKusp7sSy
fFrGxR1vYa+01gM3Rmi++4il9NMWTlnbJX3X2fnwMV62ujrT/i+X09Z5UdMlcdW5Tp6GehtU9Go3
ZdR+z52ezu2BrbKqH7EZ51mkVT0Pdnkxylb5EZQk4aPmko0FqQPJq1VVZ7i3zlDnP/KodSGPpovt
Rtq73dxuYktvNnSKHN2ZGANxbFsPOsKlAWzP65vWXyqVHcspG+fpZvZlVhQn6TWz8R9k67jqMii9
fIeAF8op2PfTJrjW6yEq5jjJLC9QIyiiRlJzOWeDlcOjLRpum7SKZ48AO/WF8T93lgn84ZLNMVsy
nV3SFvvO9GRdMeouF/3Ih9pBiRR8GN++aRVFzZ+JmKpew7IePPW6GRU7KHIC3WfOhb1YVhima+lX
JoReUNpNnfiIs7gXhW8VDCdzAfTdr4tcA0EP3M9jP/uwzv3ch/eI8sq5PoWVazn9ZWXWOJo+BKXr
F3Gi4njHJEKNOql6DjMpre3a8+qBmbKgBdqw8Ru2uH9tuVKH9Y1dQGar78tyLiN5nFHbDtmxK2Cw
65SQtb/SOlm1cI4iy9dCHURflTo6tKOw/Pazkzktz2vKOo6f6DYplWpKb2bWiUzBDZLaQb7/Et6f
lCWhPbHn9F4+MPq0z204Aacyn/cZc+sRAkfSDSDsj20T7iHfm8YsglE0jx0bYGvJN85jrBs+178N
NR/9jelTZcg/3CWD5Gl1blNkwo7bl8fuvdzx/8eul32eWy8uwZIsY2mWwmqrKPd+KEVBo066KMi0
0jmyV3hZRZT7xmIFPaPM81i2pmiZLyvfunNu6PUut1EZ7q9csNL99hiws3iCyx+pV2kt+wYLtLWv
vL9afA/G/D4102TzUa5YWJm8w9QOPDb9NR6tXVe9ArjlfM9f+i54rHxPxm7qzTEAUNKHuc1c/No9
chtifmVYWvvg5Lj+nAzDrtHprxw39jd//z938KtbVxTaevw11dbbx/87yW+fAylA3Bw6fcML2K2V
T6/QnPtCn4vWXRm0cjY8KJPMcbNCPFKAZ12c+G8L1W3TyFaj8jY6u2zteJV+Ylf5tAYfYD92zNLk
NDUfcXowNk332JVTnFRi3ZPerPEdvkmLVKjX+G0GOwTkjFC9jSl3Cmo0lB8tmtuL1UR7dS7elvZt
ewSyqpmfAJk2X/yw3ge/BGvOPs1svT8m9/KAb66dEmH+tEFvMeMVI3X36X3bSJtZDW/JIPffYhd6
4OcgF7vsrmGE2vnfCbW2eeN/utrtvPBoCb+tysvN8cOlP2c7iCSOc2E6znRcZjvyMcysbzGFjnq1
g6xl+ww+GSuD1xPJ7ocBLHv/hc60f6F5FvGlbsV+HJrN39+/pb+Sz0+mzuqsOLWw96zHXLl25l6g
caYBfe2+7ZWiHOIxPP+a8rhEdSvQnbmoTxJugI6Hl31Rcc9PttoC8UTmVkL37JU1IicTQyZ5uF/m
WBMexroH26wBDIBsWKbcXIZdth9nw/3K96rVBAg6KpLFZb1y46FeuosR/V7TpHXs1c2UyCEDNrRj
2/D5fFQDX0ga/fquUYb/rs0MbueL2QYqUmD59d1UjRJQYNYlT7fzrJueA9gBVAFy3fa9P8eE8vK0
uMohwkQ6r010rBuu2Oa4WK2Mh0s/5qpavohgKYk3Wd11VXXxC04uxzrX5cnkNfXut9UbPNe96Muc
6Ti7P8+M6qKaCaNJiDbmGWpbN49Pyp3zObgY34a+xNnAFCG92ypGhFJzoEG6CZsoN2pvnz576fdd
A161b/E3/DQaqpkZsI2zj3cscFSwEs0G5/OqAH2Ewltv4MoxhgNtjJCzWIPm1u1tzSeC1d5r2Mk3
A/vqDWTZbL/W8mRapaVzmUm18Tu2N+hNUpaDGirfq4AopV1R+jYNtVObjjXAhH/dVMF+nkYPThZq
wioaCZVuICFi3A0rkaY8Uevtk2do9TO/jkHD3d6XdZvx43qtGeWXmfRMWlczIi/E8rEL05B+qOG6
uw0r6QbjRw8Ya5XHRZZ0Gk/B3Pv1cAC6wOsiCQGBghcvw90CawHuahZ/g8vBqIK22a+Nxpf7dtOO
ttl8bzNZjh1ItFuIwp2u5s1vZPix2mjfPmqSaVCFrYeN8EK8ZX9ZM2LuFVm52McgsVUg+FNe7ihV
XZCvklmjQJ37lyBec2W/IrkP6rsgUP0q8X7ohtH6D7r/cpFHbjS39pOhBv9GJlRDlXkGkZyr8ZPI
VJllKXxHN18e5pDcRn2Pp2JSzpcBEoMWZ12ZqYlTy9mG6hliMS3UxHA7LBT7tt2RU4ahHxvbsMub
MnbSiW9a4YR0jM7Ucvg1kre1VH0JQJz6vrvuw/oZbup62uNfvGZ7NCH73w9vMTT7J9qf6L0snf17
vi0sPrFm6/5B6YJONOjh2723UdSy5yhnZIvybhtXG440B3U/lXGz/8mvLUtOSSSiWb7/0RsEv4dT
C+76sqL3QSWrRXRv8jCbO+wvWgB7b91k7FzOqt1PeWZtOxw40Cfii0daNl6qTbC/PUH/4Q7ccn9z
qAH86K8HwT3kSkPgxWK/VWxtUW4hwqC2N97H6i1gVW9Ao4rsHYy2arWDkAPcR887NFmjOjwgVGCs
R1P4PWMeZ7p401XhZHsal8NStR7Dqd5fy/w8cFZXcY8ggDL7Ie+dvc14aOdl35Oh3JyqSPx8aJvm
mJc1p/H0NiHgwHvQqyBM8Xu9wbbK69xxa8iZfy+v3hX0YDnEB3awQ3AL7D9g5XykhwBe7TzmXRfw
1mGWLZwGuNH1nbK8/QThsbKfrqlQ+7v//fE7vP6PLsD++GDv1YjYR3bDwf0dT9Bm6XAaCYGq3kJj
CQbMW1AHcJL+/qh3ADqnSSD+51lAVvz3p3rtH3jzHFUqkqSS/90jokKinqpeet4H2If77o6DfF9U
U5SscOdpjyX7FRz//i6/Qwi+wGCaf7FlDWiHs8+d34ctJ9cBvi2zRyQ/hLHCt/d8fBii0D1uHanz
v83znw904hjgAAmTA7gYv8MVq1wLu26EfFBLy0WRVdz4l/BjCHO/TvbfB2jvsN3/X9h9hGC3AhsJ
J3JQT70HMpe69LJ2rIOHXxFjzrcdtF8Dd/X90+IN0XQqe7npj2Z2VyS1pt3jOXp469GCIsl99C9v
9PtO540opaKYywsJMtrj920xdDnWHK6uekDxtx+qmbyOM76YShLXi2gqWILcMysnE0uV/UZUVr6/
CAJjZbZ0UlT2J79BlimShdACeQuRCh/nfEj7rkBJ66p0futn9W9h9u+DeL+MLJwnXJRCPpCsHb3v
snLvqtFZrOkuHxBNcOP9TIT6wW/Nx9WKjHfzf3+eL1jI/R/Itu/A2XAhG3EiYe5+XXtLliu4Tx2R
FUbjUGT/J2gN8RwEYYyKORi4THl/hAN3liDRU1HevV1LJMn7aoRVzbloB7VfGH8f4O/xB3w2pv3k
cQLho3ggmu/wzHndlkJvfnWBUFNXO3e/Cd2XAJuZfz2Cfz6KpYtoe0UelT603N/PfCOdBn1WkF28
pSKTDzrCPnIQvP5bC/wXFeMf5w+skEfFEGR+NubRy/3+NCHoy4RFPpz1hqvScHSgkzGVRniO6f4z
bC099LQbMrDVOGnkRrWYjH422s01tzUMqiztqh7k58bxwB7EfSP9LOsuVnIDv7uTS1HZy5pKh5bT
l0GphjJIl7hxqGNTm80ZU9GJYGgOkfaB2m7cxe7c4D5+6+dVAcWI+wFenK2W2yrLpxjKjJmCwgYT
KaFqXFBohEVzqK2yZyl+JSihxY9hYvSWVpChR1wWwc8w9lZqVLMgdM954xC6KQ33NGCeHIuEtnMi
6gQce/gAKVZgwjt3qPdkznrLbXqao5x20SMBK5IKtZaN59aAN0pxCPqwLk3yX8hDcW2iJH5LZH5m
UHTWZuZ3U9F+iYdqAlmitqgC59hHHY9soEeSKQi6FUWW1kszUE+B59dl/eSS9sbuXbCO6CIvy0BY
OxgwTBqcdX2rw+J5HdDI5Ui3gF1BYEK6DEmZj1EnU8sgHhJNomC3+859jN9WOB8zBTVcffLXeNq6
T/Qb9o4WOaBwgrsOoVUXfCp60OYM3Z4HneCUa2XbZdrYJJ3/WSk9h+jKD5bZebH9ZR2jO2Az2X9s
47isIJ62SMCohAkcy5giwKWXfmy7lbU9zIuz6RVjNZCJKSU1s/0oRasj55sqHsZhS2hHzwXVdBxp
+qJFLoazJzA+eA1EU635QXok3FCPw7bRn1uQF8skiAv2ltuvWKToh2fBTdQQt8tTm9cwTcmif+ZZ
AN97nrjCdeXL29aof2aDbVhXlGwayjcc4kmLoEGFNmRdyGs4FXTWubKmGGsA3UWPfRtbNXZOfuYj
9cnmR38tULKvxSzPhTe5F4Vwt8tGL9MFSEb3EOoAr5XYz+/CAmsQMONJf5Js6gsv87sh4fTlr6Xu
68+ZKLrDEtuSWrR2xzPFLpCS0/rX6G5euorj2M59cBPMRX8IvRzLNCUsfSrDxTuWXWE+bGU9iiNZ
+XiMVuHW7Nig+Zb35tGxvf5ae1Z23UzDiIgGCBruS3YxdQYlbTxHH8M+V/T1++I7LmgoR/M+wwih
bQ++jBUaOKc5rbKlC9z2vsevjtY29co2PM38ysuIeuxVL505w3uQ31Vc1edqsdEQrXHpn/JSdI+9
Bzaf1EA0Q2K5XfY0L1v0tUaFSylvmk9z5BRH4YziCmPDHDWQZbk3HjDdSY9D+2MoQ/kR8LCArzS6
8XebVg/1jN3bD5NT5sWpX1sLrWIzPgyTB+BAKDgM62KuXIQWVeI3M9qyMEbp97mYnHi9hIFgvg1I
FO1jZ/qRMqdo8jXBEyD6EY1+2BwsaemrJoaOcPDssfy4TG5FndR01/4w2go7rLz7Ksqhv1kw770e
AnvfodLfe6jZNF8tpLO3IqymS9Bv66qo3NzBmaSov9vz7KKj2iIc2EZ4hV/mXs0/lGUtuzJ7+zoM
ZefAKECPFW/bwM7N677GYQ0JxaHf5mq5CkyGalXYfXG32iGBmJIqnWZ3p9bDnu2v9KL0yemNc+3X
zZKA9D778/pNGIn7mc3xmQYzHoAWRZFkSzOFUKg79+iFY3vX557+svZ4QpWC9jZEfYNZXoUGu8j8
PrGM632lM40S2KnbM6aIuAWJZvy42G31cciRDmJaN2ZPKl/VZ730jZOoxSyptDUqgpL3o+Magblx
8JYcge0SzfexM+RYYW1T+bVsevzkMtE8I+dUSd9PNkIHL7rsHR2hbxPyCiGa93WIguWmBO+faDt4
hofKMZHGUlSkJrsJIguadm1X8VdtkdQcIvIz2MjloO6DOUDt6KggSONiCy9Gu8vv4enA7Zhz/eR0
bX+ezGKfy34KvmpXPs3UyU+barborHpvTUrVZD9WJuScj6ExR9LA9XHUsS8T7Sk6tuiHE5FP02UQ
V/1ZkYfaSYZn31PcjvGriwfTp1LL7hUZ0PbDsMEPU9g5tx7EgrPgpjioRY2P5JdW4s/tdGPpoXrZ
RNfiSGNLmFnAyXf5inABpikRCc1pBB7kV8EFdjsy7Ye2PFeYCz7B7XJ5/8m5skXrnsrAHb6Ay6n7
GNPCC3ut48emQaOaIdxHaUDIpQxGLNN6YrzSxpvv20HqTzqKvG9uNREcHLVOd97acHjAtD7Y7miu
Fx3Ol0hcXUQ+JmrPMmi8A+UxDEtgjxjBoZY3Uub64+ZE+VMEdPJFbdH4iQs/u+CwhbebbY1wmBBC
1rH00cvWtpuOTVxD6F5R+Aq4aKcts7r7Cgj+Plu6XqUwQ8RJz6X60o/GQ2zkb/g0xp65hqiEIBHB
EUaXW9wQs5vl6IZVdGHT80unfvM+RFPmgsxr67slYZGLm9X3tiJO12Yh1z2EBkg7uql8dwrHo+h0
hZ9CHffyZrb67B6UpUZqvLbP9ai/8jMZQG9hPw8NGUxpwvJuiUvol35vF1dx1zsvxpJmTut8FrdQ
fcxT4UyTOudoYrw0zu3w2pOdjk7I/9sY/8OoP9DH9fDbod99iOKtCZNywy0laVzZ3nUW/f7r1VIh
cx2IedyFURONHnvR9nzZeqr54C6e9TFs4wJNDsz8XcDc64cyK6bmSMt3za+bouqKg6VbHxKilLZ1
DieE4g/YxiGBOO+phzjEauHvzaiYtW7OdsOoKNB1aodkLqnfGDndgpaUQ+oaO/s0hxuik07UwQ10
PWkfZpsU8XqkEB+f/YLqTxNHsETxsaITWQut6GIag/DKdxbRlp/wy5LoaddFidhcOQQ7cRl5dATO
ql5bfcinwTePMUYNJQycrI51gtlkhn2s5cXLY+HCmkmc3Ks/disuLAiuqSpTESpH3MxxubSpo8Hx
b8OacHqAILcdOpCtqxKf2hRpYnU1WusylB/q1QrizWX6W7E0B3CaptpZWr3j40M1emU0HtagDGoH
gH3oOA8R7c3U2KvTHD3b1PnN7lEZJE0LzJtu46LaxG1WGj+hwX2vLTy/O2Y0Cm+rApj0UC7FcuFm
mCQegkjkIZBYqe3LKtM97Ujjh2vizHS/g9EZ7yw/XsK0KaU3JCF6DqA4MLtnu7f0dywOyoOr+9U5
d5203SMaHQfjVlK43OpSevNQ0VCB58HDanldSGJmorWoUyLpyAc6YRX8hVwEIRUFx7yv+8TPlL3E
x6oJ7TA/9s7S+f6tbU2BwQOkbeRFqSLvazZNL9uWZ09Z3r9kce+XCWVC8zjD7TjKSOqz4PIQBIlA
0/4Kt+t6deo77WKRO+U6TnvVb+iCoWn2SdP4zaNuEdtrHaxI+AuP+DqNzbcxk9sp7GraeNkib+kw
RiK1l2EXzXHZePfxkLuPIQQifSgmsB72AxsmgQ83f8d5s/rY42gSHYcwzG6Gru0ejRrG7GgWTJRQ
iTVZmKDXii+bDscGp1X1qVLSf2wrYR/jMe+uK+lbt061eLgF0bTssoHmdUxZhMRNTl9bg2XntiB3
S1C21s1BxJPCptYOujv4g/N42esZ779hFkuqqqxMvWCY+iS2GwmHFEKkuRwCBndcAbkfN6mL75K+
tzqX9NcOmkM5J9taIao3Dpd/EVR41pbkF7yCfODWKU5mtzY2bZ8/l0Vmv4C8LSdIO/G5E3FzCvuw
vLdKofEKCPLPom2e6hImWEbhdgodWX5Bjzl2CY4O3RdXSH1lHBfJvNRLGaUF4OiV7B0GnQkQ7mKZ
Uopd90NJWXI1zXbxrcrd8KWSmf25st35ZqJze/CxiLl0gYyfAd+dao9pqCDdUqjbQEqXvJXguG9C
75tX7cXwilyKW3txhtduiqwCd9WCRihgchdc4uJSdOmgiwXXk3rDvlmFM6Yobk0cSQIMUvzbuh+c
1zzPsXdyEBLhSV2HWA1U/N4U+Is9ka89yrDAOOFhzCFyanKtKrtq+m78n56qLU+r3nXFCxfvrDF9
Q/R2YY1VcBj70roolO887byBk71NlUmK1eo/+P5SvhqEkFwPVJ6nzkjYUJ303RtadxrNE6QSLLxI
aW6WwfSvWGQv+GMAM05JMdXLt3FcOSscSuo004Nifp/oWk0JHbnp2JYT6i+lsMKdi2UjmYc2+gOV
9CRPSO3Haw9BHLUs6ch4qKWy/KOlGji/Ypv853Go6y9hPy1pNbjDoRaWEndmDu1HumtRDCuIHC4J
xjmvzzNJ1RXRr52Pi8pzDAmWmNQTFofV3bnI2ywM9nYm3ooVcn/U/YTCAEYKmyjFqTkvvWo6ZVNA
K6Wp0rIiScO8gDJ2SuWqCoec2m3l9rkdTFt9cDp7Hg5UFbIipMVBt2GTbZusXs+WcMrW+xDgbRMl
la0K92sNbdRq08mKllKeaJhVi7itEEx2cUq1jeEBPrp5M5g05ML110NO/yqqEwOb21sP7bTKprpe
I+m4AjNfCrD+vp5Ah1BjQvOODZ4QvSo+Z1nlddlh5qjQRkGN47Y6mRbVBeMpI1drL01urOY/g8JI
1T/m8J8atHGKXtujFA69l3MPUWpsD3r1LFHel6avWAfPgi5lSpjM9AAQkWqG/6Ox4lAwj0OJKC/u
88X/7NNlyh/fwFqr3xsOYx3v0Khjy6W/xj1wb93DF9j7IJzDLfyeeVIswRle9cZ5Uzbux19MP+dW
nrQRQBdWIpUs54ArgnA8PpscQCG6GUkolztRxmL1UpMNRlXnje4Wq8WVh2HsqxthjIJhDO5la3uN
aN3B5Yy/zNBxhhTSi9vIR3fEvzQ4BhBVC/dKGKMwPz64xUiOQ+2QqVPfR/h9Q9PrDhUspFsHMhep
ex8TMVd8mocx8s7FGDbr2oPCTiCpBYaU2tSzd8zaxSvqYz/DuInBDtouutlI/aKjtOpA0gWbZNwb
fFRU7B1DPCq8M32/5rmPTP1kwa7BtQVf9yjBWWTZjrBNmu+irciyYL+jIz12wYB33KThqSzJ5iia
j1tg1p8s+6sYl717H3bsBThwcdMJ6aaVE5jb0l7X5ti7DWStKaYR3Fv1Yxkvc3ipSOHCxG371cP4
cK7asx4FLMYl6mesL8VUfe83gdJSaq+RScA9ag6ju60PQ2HNCwmCVR/JQKkQZdn7/lkHHvZBuMwt
r9YmlxUBdDYr+yGqiso/8Ld3tt80tpsaN8CJ0qDdLOwahS7t/Eg6oYcLk2OF+j2zlh1xIaN22nSr
8uyETmuS1qkxdgQ5x8HLI5XC67qjt4rhwh668Es9YTw0pKF0si4FUCyw0VvDdbhrMHbG6Vr4ZvwM
9QHaRKJ7WHYpnA41kSDZDrwiwK27jMq7STxFHn670HBbMBOvwmNYBViiZkMHld34iCvg1vUN1A1n
NcMhav2YlpQ15md0CyxMuGRW4sKtu1D7Xw6QGgCz1w3CAntDxh+NJTrGifdegNvL/cpiH7xYRvGx
hFvxw4K8BHhY9tmNRRgeXigu5/xjWDZ6z7pcp7gggwmutBf6xSshEg9Xd/LKh+5/2TuT5biNreu+
yv8CcCDRY1pAtSyxE1tNEJQloe+BRAJP/y9Isq9E+krhb3zDE0fYJFgoIPPkOXuvPZnRO2SS8ae4
E9x5b1oUcrVopDOyLKnaNKk+3XvKHq+nrkj4CNjYmA67Zc1q6paYFXLbvxW0D93Qz+rpKGhapOGE
NuZxMi18hHbeW4fKyjLkiZ39Hs5BvRuMSn9yul5sfBcdYtIVCwr9fpk3WI7mSzyVRhpimZaYuooK
gbyfSl8egQOhTuurBTloHAEQ9Sa/WKURnIaDpnJnY8eEiDmrbmIsDGMJc5seDX6HdDM0LvJCM+5b
ioIKqJw5NuM5NgQ4aN2OG7IXEHjcTcodUB0PFZ8SNYD7weoSeAQlBfgV+Boq3t6zPMDm2jynOOQj
HzlKjrE3ZEPPUF7RLrleSjoAm8VpGmebSwR2oamX6XZpFT8T28jpkI2U2IjN5svUJxXwql4F02DP
zy6rhbxQQ9U1YdFK77a3u2HkcrbdciBI6QKVRv3OLCLjwkvgKCETiuZy04nIv9C0xPg4F2l+UlrT
X6PVy8A2eMYLrpixYs7g+nOQ2n3WBS5RBnM4TnPWb4rOG6LtmKRewfrbmQUMcWO2d4Mz2Q8a3Fh1
Secqh8BsAffYFE0pnrHex/MGrF13WaMw0bfuZM8cCnwDV0Mb6Xa5LUWW3OW26qaAfZOqjvo8TMyu
9db75lxN5kQb2jTq6NIDOP3UorKIN3Isns2+rJ+6oa43xCHRe0RRiVAqljzyRfcMHghSQ94rLdCo
PN51I/aenr7LhyoetWOX8VKHXZq7V8M41KfBbvF6dG5+pi/gHrRI9x7oGKfg1qrY+dgYi7lVlt7f
ym42jnlfr9xV6U1rtQZQw/YrWjxu33sH2EyVEy4+lPpNmfpqX8EqKG5xy6ZhR3MLhn9vWUFr2gDS
YLtcVHOdoA2cxFMSzerJjwZYgz1EqJjBzLb0iugLsmI9tGxruPco9/dQAcXHGgX6k86P2BtNceOQ
/D/hufHArsJgaOTAW+eNLwiUh+tm1IH0eUOtC96D5dqPNfhanbDKPfsBHNXR64EIu4hT+Onz1Brd
Y0azI/QUB5WWZBQCQhJRP2jw2t5nCQyiwKKrf2yA6zEKQ2mJt/7PeaT7323zhn5Q95ENKi9lyAwc
F9MTJ9q6bG47q68t+2rIkpZVvve8VZvUtfifEQmoOStbZg0MHOsra0ZKM+8nA6+GEZq1rmDb6mMC
PfeIkHse7iNs+/afdmXV+QEAUjlYQWR1+qDBTbUtoFm82KhZmGmhj8h8kTp6iPBOLJSNnj6DPs6d
TlfHcVZ0MTeOoeydZVWT98GpqoFFpW3yQhWsY3ZC6AV1HjqFUJsdkIttC+1DIkemjEdVNeOF5qVB
xm7ZSEGTpv6st9oMOYOBJkI9mIvTnCdMLNM4Ry1EosMqIucZbBmDxFm86O2NNL2BI0xqKqfrHmpv
imQWMoj1OPdhGUpVdplldQ9sop8ItBNbvTHHvv045osU84bfQmIIc12LkmyzNAkrwyHCJpn5QFTm
9ZNYTqz7xT6JlXTbxxH0hGFv0sgjFGKDFt511IU29ByYL7K5jwonULrvuXL366HjK+sbwz8M1FCw
qTGZSkPeeTWNr3TOHJlq/D/1DBfJ96m34eQ246fOBPt+kJMH+TfQS6szoDl0BUYk6MY6u/BgVsq9
z74Oun79d/08XebPcpnTY1clE4jh4RsSUmqDlLPj1P2U1806aIEuuAo/ytwveBC1mnHZb8avP8/k
1yti4+ZurN5hRr4rKuBHDyBNQ2/Q8Ut8Lr9dEUzZKsAw7apjNN+7iTUigpO60rB8pHCe+29fxf9o
Dr9heuGlWDUgf9te3iBzgQQnjO//Dpr8Gkj17Yf+wnoZROIRqAEIYNUO2Q4ilu+4XF//w0Lf4tur
B5mpuoMW5y9crvcHdSQW9dUhT/rH+uwzTf4eSeX44LygUoKnXNMW/g3QQfz8bNkQd1cCFoY6xh/4
XF4rUFqlwaIrevaXxmLVC2Rc0mjrMKrvo0SvnBI75FzW5ywX2nSfqso6qmZOGipoWlgvbiorQ4Sz
ztSWCCgYIzPTMHgH2UVs4LVlWlOxh9BR6vr9D3f6HwxG6+v/w+yeIAH+YJz0ru4Ztm28/su9fpyg
Ki7dBdRXdSsSnKP2lPln2sf65aTNzAx/fUFMSG8uiQZMuBZaMDyQb8QJAGE5uzBFvnAc/1wPrpax
NuOdRv3I6Q0hWqu1B9HpzbM/ES/APNGSONJ8Z6T9YMdsjcfITeF1LdLlrlRONC57Y4B17VUp4o26
GtU12yYAVkMMy96Kqvoi6wWdgZjNVaL+jjpn03aMW9Cz0xjYxRPl8IXmSHVbMFYPDbEAFMDU1jOJ
oSu08WncIDpwo6wMMXYIRrcOJpbA4Rtpg3LoxxGEjDa/m53UuOsYWSDOQYXJcAf+Dsdyv9suQyMu
Ow9BS+DG6QxKOPWneCvWv1ynm9yFbRIbd0JoKWdet+ezoX1unzXIrjCCYB6i4MA/sDVto3k25JQv
AU6cNrlSSclf5M+2eaT8StR919oJuoKWI/wdE0zRXxhowY3LJZ+gNznu7DRP6Mir5DQQC/Pixn2x
IPmky3NLhWLcaSYRU4+IE5T2wTTWnkraK/4e/HaqPnJyQj8tmVYsQeRoXLpoVoZoM+b8dUa27iZq
aXVJxFSWJdeRFEwpaKAAvrQ4isE9zyv7JZvi6GGcHf9B4nmPySkRXYnI2LlJHPTbgd633KR0tvgW
OJAOECaYVDUHyHJIGLmPJiA3mvEpJuOiBd1qD+3yfl5qvlZp2Ia4iPGUJycmPgY0J26OD0mf74+K
58KnYhCQmgbNDRbgQe+SeFpuNJrijDP/0yVv8aIMW6a8vISFT9tug5kEcHUtjWKLPykOC1h0dBv+
sWu+2GP9EmeD/e5r51yDbnQ5yaa4Ns08fjEo+A84SS26nfQCXqo4l49sSZiaxMIjS1NJXROkNqww
uIk7XhZRPp8M5dhqCzvTf0Ak3A83RrpoTmhLl8dGUlWDs01Lp7vSB2Wbu96OtaoIyhE1PjNzsnEW
knp4Io0/p3UKtUlNANBf5mwem2f+tcy+NGpSt2mpiztGD2TL0Hu2X3oDOUuQ1L64w43B11PkWkua
SjTx3YK3Ksrt4pLAw53h5XLxpix72AQTKlOdo89TH9nqFuw4L4IGkVOtXkusM3mhM/KGCtZQkvbd
IZZZzew0MtS1ZdrtesKe1dmsRm69W49cxaEOXDaCt42AMpVxX0Ah0tYYbSIHqiQ3ujsOypr2oI3u
0p4Ho9O661n5/CXQZFl+EbLN/n1qMYm8perDMVpqHRN3WnPHRVosEAuHEboLAxUiVRmqCLAva8hO
o2N3jAqvUNSuEW9P01LbBF8f5JwcHBqxGueh0JHrS4HKnt/C/Jo1lLrZuEtHjYkj1UniPGF3HI2r
LPJZKLxY5PWfLoevy8TxMnjRRck1OTZk0HmjuMs+0FWZYmYkYzx8okM55I8dK4RIAsLR7O6qLqvK
8Zg+aJG/deH7kaGUC36TzuN0QszGdz4USOazYTHVozdGbf7ZdmmrIWme6fNuS10axlXJ/rO0G2PM
YueIZc1juI5WV9ePCIKXDkm2Syielsb6B84y/SaF03xZmbr/ZMsxCgCyo0iO1RSIsh7vZ4Th23zo
k5AHY53dxcnRZPYamhFRMxzYJCEyppjtMHFL+6BRaU/n2so4Uz3GlGMkLTW2U8GFRuRescjUnIE8
/aG3GyMwS/2Dhn5vM1RFjtEDLnKaTIrpa27EH4s+cj+r2IQ8wVQXQq5zHqeunbd50akbp3bjDwxd
q23JJsVwrjdvvTaqPgh6yjs6IeTJuUtJa2twOw5wQOXcBjzIxljy4h1okOLeyEAU+3o/7JaVx6dJ
pYKKntRWllNzBa2hPOOfG7cjcEcSmgyS6/wxeS+t4npydZXtO7p2O0gaitE6U3eIMOl7oIDF/VRa
fYwwparOPhtYWOTtcio0P8foYKUbiV2WBoEL1DaVZn3HptM8VVCfkjBb+mrnpXr9mDgM3wRbjw/e
3h6rYOU1XDaOMjfrZDaMI7f/ArGlCxmzWAdjyeLdVBjGpR33LnN1PEPzRs2UA2HfGfKi5fi/9wpQ
kWSImPXRTRQuTlvcZFHd7GHxjCHeteYpy7sGKy9GoWM1R0Ju59IdL9vBit7Ta3b2qG2h4zA+xdmr
Ld5unh1g2rhuiDK054NeVTgftXWcj/FuO/cdFTmJMQwP5+wATsm5w6uwfNLhnF/4zHYuOoyw36lr
ZEkQq/oPJdGbYm7VaPIP9l9Ejf5rSCtHZ9PLUDCc1ACaH6AOZK7JZBOyNGyGmU5cZMRbfvh1XfRK
skkhhm8CeA8MHxhj1mveFGFO0IQm2z+1BatoCvAYT9lgUGP8+jo/H7woVbmOgzKUctlAsfna3i2Z
X4y9HyNywezPmqp3rNkVHhkb70v8m2Lvny7m6sheXQpkj2Poz2cuwTsM2tDxTx52ym1dJ9axTxzY
MSn0hV9/rreFLAwmj/vG2Q618mvESxv7bqMp3TkRCSkuq5HS26YXGfR0Yi568lPDf309wTlE8Jig
W3wj8RYegJCqKO3TQuTjw7ctqEp0dgwb9fAU9unM7f31Ndfb9XOxzofz1kCzFbf7plif0aVhNR2s
U+dUVFeuxhSdsiRiB66UwR5o0Vg2A62U/LuuZWwfv/4D3j6kHmYG7jOjr5X+9UqjXSP50BWixtM4
Qs2dJpJylYDe+H+4CoGCkN+EDYHo1VNDI3UC39g7p3hAQTSnUHpdD5fjv78KB0osKQ50ZzAaPz+b
zmAarc349eQzlQwdsGGBoZr/w2NCCJmpY30B0OF6r+5YjlgZ5SP0f4MJ+z7tEh4KOeO8ArE+iEsc
2nL5zZHu7frFmr6+5USowj98/dJVqcRwXDjWCV6g8yRGLz4tOmTBzVgQxVoh4DQ2hAbxiPz6hr59
2TF8wLMRfFr/beSeb0xEGje2ccpH3u6oXmN1nTXaMXO833gF/uEj8nAg0kCpAlLr9WLpQunnUqWB
DBIYKM3T+mLph+a5sHhg8vUEp9an5t9/PgT1kOdWJpb92kgjSSEwE1iBJwJYu0NVWuax0L1kz0Hn
t2/617bcz6+6T3cC84iFH8h7+6YlXufprCenpet9b4Mh3yZHzNWLW6gBdPizIqkgVlEmq4m6bqLW
6i9lKxVaCa23OFzU9ksRG/0ngAkmVedSFcm1lzvggn99W94uvCsCDgMAK9JKanzVV6vIR0OTEPGE
M7k2gxTMz3OmmD1vZGbxqGU+Zf2vLynerkM+rTzqSsDs2Lpee1Pign4JaDIecU+j1lUor5vNoNTw
yesEW2bSROvzDj3ksh2L9llKexHMiH112/ZGW+zbeFxgLaF43mMeLJJ/vTkw4IXk5fEy8N29jgtF
h5ws0uOtR9BJ0a0TGSNizTzhyazSzYQZ6Ddfwpt3z4FSydtAK4dH1Hp9wTbt16J/Xk7SipCugphe
dVEVj6lqOI3/+vb/08XoG+Gjh2THdvBqTUOxDVW59WfCYsgnzarcP+vwXiBGwIFMf3OxN181n4zM
d8JXzXXHe53jWOaaaPpIn08OkQ4O5evAk8WLyCnx15/qFUqJyshhuVyLBwKv/gF8QyRwqvBeTFQQ
HRhsnTPcGGheP+T3kUZ21UWTSTohVgxfOMH2oTiRuGZHCNS6Ddatuk1go6OknjgsBb1YmufF7bqD
Dj7q2afrZe7QJq/H8zbncIyycL4eqtqvf4fkf/v92PBWbBqmPiybN6VQSiRisyonTwZhiuFUjUC4
JmAisT7/66qLicKa44xpg5Yek5yfN1EyDY1BgoI/deCEjh40JBRzdetvNfR7pMWq3/YP1235h4XR
YlsDS8ir72Jq1Ole/nzFailN0Xa2dXJaZX1e0ULM0CP/4WtDBCcrXZ12Kez7WinjNy8ZFKDXF+f1
YmxhcmUDX9zrsAOriIbUmtLsRJZ5DlVazzwn7/ezs4ymEUwq8j46Is+tUNa96C/9uOYNNLs4PRgD
4VPE3mbzrT6WdBGXfO3XtJ27HixGcHsoDniOOuBa2X7k918zZNUqftOUEo38VYwqcs+sb5CYQxNb
H69CYzPYz0MnmhOzUqbyhtOraxuZ9BggcqLvl9M4ijZpK2M39OIJjgYIxrwLdZGXN0y2ssvOGTRy
e1Ln+puatXYrkjLlwBjym6SVtrReBb1rjz6ciq45D7nlEqLySt06ecTOW7KwUSqMAtI+k842tQd6
37qc6hdzyaqad0bAPgrGRhTiEzKBnKY4niiTSMpmbYbOcZ5cyxkC4NbV2qU+kihP09vvcFccHMgL
qOrahf+6tO734lMiNVI7v1jrmrbhXUvga85f6JaDCCZ7p+PgPnfKz4+xp6lblLJlwiQevfE5j1s5
3KBS4wsxkCN0W3g0TX5bLzr7RTfixNgJPEe3GJm8c+wAGrh1G9F/Ur3Op5jMzF4+m+TEWu/wM62t
qKnga1Z6yg/y0e0XxPU0JeEskJeXG5l1ltxNSUdjpDeX5gPQWKdhFBvSB6FzRZgkjXCvxLu6JVSD
3zg6CQPoBU/HsVWrV5hwei7d5gu7lo9hnRZOUpi9cVVN0h5uVxxMDw8/p/HKeZVAN9AxUxNoMEWO
UnYM98JxkFBkmqqZQgaxPDBLzBNUVZKDhOFOqXu2ZITCG2DcysBSQqbEHhb0tLxm7Je9QqJjbIzU
p8sYj7rq7gTA2WLvpTYPWJV4jnGppR17w9c6gJ49T98SO7QaEqemb4a5CrhlRCPEI+1qrtUXf1ii
a2+R6vpbCw7AGn8MlAJxZzG4fEmjJIm2Pcz+5vDttSLCZ9W+8s5Mrpl5L5Wd0npD8yDuhBJJeqDb
S2/eGCyW8c6xeYrQGnMyS2BkQx/t1565mfXjxzmtCXVVKX34b6MZgdAYLeVaSMQWtZ1Xu9YL4om1
E9vRngfJwvFHCZ0O/Nftz0U1110n9K7cs42qhXxgnRHyrvYAzV6AO+U1hcvNpKGYLW6sFUkLq4Rv
xOlNX7X8IUKnd7JrCoPs7UW06sOI606TNHrgnd16NWmk72xViDsnQ6eITSVK58+exiRjm2GGs25A
INAFTmZqY5P3Dz0Q+zFjgATJBu0KnhWLaU7OGzyY7iOFeT7EG5QsK1GzSIlrzMChLmtIrFbY2ano
err1c0FTckcHbfFoSWRWdCp1XdFqo0M+eDTIlpEw6W87/v/mpL+Zk7Jne+4PNcubOemxnvA4/wd3
//0Hvs9IGYQKOBaUgFTjlAR/zUedPxwCYwTQy5Vnx+z0P/NR8w9bh4xLJQ1Mip9jL/1rPqr/YWJw
pK0BrJ49l5/6Kzb1ewftWzbsP3fUkNL8vHFSqMPVJwEVwhjoOM4BP+/aczkMsnJT76S3JboHfG3h
lBv5rTLt/FNZyeU4AQt02VRw/tLNjfJL0yy75yxzeiYDbq9dgy1AZJQ0s2QyMEQP+WJExDqmSv2Z
DGkWHzELtVEQVaOpBS2q5d2IAmsbqcJ9mO1huhm7xuw3HcSq6JRkXvFJytk+SzTQD4mqs26zILsq
N4OH1Ar0iyqRP7AG+lZ6lLYstkhx2nHjAOhLN1VpOp/wiBafK909xkWxXKLFlI8DkR+3eaSNJE7I
JvqCyrK8irWv9hUObDMckOcFQfOLFcXyUcUIoYy5T75oponxyY9tpM6dcq+R/PtlqGazv87sWL2j
kBQgyzpr/oLoVrsBiT/RAJJlfCk1A0eB1ZB2F/ee4HhRm9bZSLIcTwr+NZ8RxJi8LA3JqwhY+60t
o+RZzGasAtMrvT07OwI9v3SK93R8kytgIke7ZkB7wCIV7xmiYc01LLnXa2xl4VISzVom8QLmFCes
S35aYqhNTbW8bJK8EnHItMP/NAtdNQHYcVcPkkKOF1BcoI9GeXsaozzbMpElU95gvBAUqL4vOuTt
zL5np4JU13gYwGoffB42plvplu0hnpP6kGt6/zHRmIDgrCuLOkA627xvi2k4Cdf7GovAzfELfFRa
UxVXwmWT2YCvza5SZ66JmbFd+VQg0do4ozV4FyKpCc5bh0w4D2LXP3HqQdQel1O2JTi+u6qwbwV4
VVqgtMjMGWAqllQ97YfTkJVIVpxExdfe0HzhzDePB31YWuxOFGpfcDIV1ga8A3mIqbUMf1ad6WiH
iDDEh2hU2VGaWNjhx2Tmsakc+UKZ4GEe7GRYN5W98zUTsWhmtuZO1L6JuyQV09UCETh7aPU8UvKG
nL20LraCIcSwd9mnb6fZTa5LTKii+MS3y5AxSMou5d4qq0q0nrSibq7TS91xywipbOuHtE/YgKxB
Pk/25By9WRj3scc1or4NqdbeW71iWl1RFgcwgMiLjypB5FUdkXvIGxpI33BP82Dlu77MS17v1StE
5dGQe7NxmcBsiBOot73erMktIoKvl88bzR2Mbar8cdPFJu77XFwYABffIZxzN6q2AECSwIiy/rw0
OA7B7EMK06v54KiW+046YVNuJEbvsPI6nkB4ADqmpXp2CCIdzcDsIn8Hd2egM9GVW8LW3KPJHPA8
mgt62LbMCQMbSXJnYNxeOH07noxsLG+hkVukndeOvXeyarjV/P5mSXgx8zr7AlnkfjW4OoWX02yo
rTAjQRSzftbfaSMCvgK9asCeniCVt8X7zspZtbyyQsTRk/6uOxkq65y0b6aGHnNqiwTlMb82rerB
t/C8QVNjbl6bh2yIbx2nSrZljVE+aqsqyFIdtZnqC+/QLQ5D9txZ73Y93XF4TkJdzj4ANGvZksMs
95zGjFuHgg2iwZJvZ6uzj3ScmKBCSFfkmfeUFH6ub6kr1Xku7eXRLCzriVlchvkfcplqkuTkjoN7
x+xivGgmp1AsUj1riluzdpDmG2l/6lCeSVjO4+VqdSts0irOqOJYG/O48Q71Qtk3an52xs3hozbv
Y7WLjGUMBtScwcSAGnt03l6Wa8/e7UrvIu+MF6hkOLKYVu1UVJJ0jnZxW/ZSB8PMTbmZiiTfRgRE
FoTAFtxtw8x4UT3N9/9MEVdwz00oQnwJgwqSSKvOCMn7q6z3pk8S9MJWVjk12WDoW91rqjCzXPwY
vVc+wVbzrsn1aOYg5ut/AhOEhnnULu1cVVdCkhc6YzW/oyFWfOlna3h2RWy9dzFQ3LQoOLbQgvVd
0VjjO7kM3hHyNSZVpuX5lulPwaKbpOP7FPz5yaM192L2PNKm2U5n+BzVO492xwFsq7jqoSOuGZcj
b9U0v49FyYi31ER6iQFgOOtA4XH7FNFBT+wskFmfh9iYWTKL+Er4fXZIIy291vLRxdEiQSfGrPmh
mQ0GOVpDskCtbRDD5ll5mRpFdJ+A4UWBB+D9w5waDGiR9adnA8H2oScJCvm0UB9LiLjBYjbLnSk5
8jZRhg0AkQDFpNv29y1HzPOSRNN5mWpStuAeZjxvbXKLI168N2JpQGwlXG2e2gGmDRlbj027KqMX
qm8yI8jzY2Ei7iXN1EuSt8WdmVguHnFHqC3O9jzQDYuqm6fyRPV6M4wzRsq4M8UwPOktvjQD8M8E
eeJp1uKiOtTK7dJHyzaiaiDEBRHReJGTg3a11InEVwkfYDsKpw1nZt8YLKDwfvIG6WzRWlQBuDiW
4FVMJDfdaqgDOTruJx2mgFLtPs05ifKQRke+yiIcq6q4MZt5CO3KPY2x1oSt033viP2vPv5NfUzT
x6Su/e86wsvP8uXTTxXy9x/5XiELYf1BwCfVKeGPPm18SuHvVbJYO6Z/yQaNNQ3UZIBikBiyDvj+
LovNNSiUcE1d9yxiNVdF4b8oi4Wxlr0/NLMovt31MkxNaN8ir1p76z9wwpIB+TC+AvOdS/7YwzxZ
9nE2hYbQYkGETuRZ24ZgTU4OFhdBidVKcrPjfkvjptiPRt+e7UgfjSfUXvkljscuuWghSViB0bTK
DkfqxQdTWvJpyMsuJAKQCg3Prgp8iTV90wzZECpyiuQe34G4Hc2+fq5kJK8W+i2K1bSaRmwnnUun
KuqmXVpa4Iu6jLZEl8tx4/Ks7x1aN6CZk0xBfY45AyPbNpHvkFXh7BJcAPHBt8QyhquA+2M2Fj2O
hTnPP7V0eK5gHMhyM6FFuooiIEEYbiM+e4kzBxsmvm73WM+dtewWMQIwhTbAfzVXCciJydZ8DTm4
nY9onNi0QEcq7eTxB9J7jBayTuu2LM0bw2vqG9/K4tsly+UV5eIKVS0AdSalBw6xr+U+m8iVAgZQ
tUFm1Xge153juvPGvAo1q0MLQJ6QcT80zeAunF4ivR7aQyTsdNzDW4pNd+9BWo13LDf6oocok7oK
92rlqUsTMUklggFu8RG+Xj1ito7bxAkyTmUVWeP4PLRCPZKyYiFFkTkdOEpFgfvHTiOpLvNW4i2C
dpR2YIbruCt3jdfggsHwZjpxQGZfFl1FYtZ2MqpFPwV2z3yTmzlKdzijwJJJGJNcCMxD7ycRXRhA
SaOwtXq5PjjuclgUvayd9jW7Iy8dwh1OwzCOjX4p5jIbTDzwfS+npUTsZUy9eIqjxDCWZ5WunvlP
A+t5SfA20qsiuvn6Fv9vwfv9grcmEf9qwZv+3+GlbPok7T7/2Blg3Vt/8vu65+p/OBDcBPYHx/hP
Z2CNwbMZ4yMoWCfTyBj+swTaf3DOYQLvI9zARmHSCP+rM2D8gXKa/x2YICQlQzf/zRL4arpjAa/m
F61TVZbUtdnw8wJoaQ5nYFz6yGzsJKAIoEfuxA8/3JTv7Yj/HqLAAHy9CFMKpvx8zjfT4qGWGihr
j6jlnGapcnv8bSRNBk1uDdtfX+pVn+PrpSxuC3U0BMg3M+K6jBSEVXM5KAlNKMX4dWHgat+ABChx
oqXDoRQd7fbFtja+N9e/ufyb20lvgs/ruxD7+NJe7ydGsXj2BFrzkFXTnVG6jx6mu19/wnVL+mHL
stbsQtvmQMd82mEc8mri03XaPOqRaA+2mO4QmD70viDpC6HMRl9antK/H+d/+OYY5b69HNNMxBPM
mFD36DyIP+6QZtxajvL7/oBwuD3FeSmaoPa1EkRIVJ4Kad1bBEbh9ozbAWSsSdA7AzkfrWKZd+x5
VJTpxjVijiz0fPIjejwf7XIt/TZQRUFmdN/7WQVzRqBcKxOIxrRljwZH+49GNu1jqFZfKmvVgK+m
2gd8UvTSZ38sw1yrzMuEMMTQTHIzpKegHuYs6s6pE5MsS/hjh94ZY/qdgwv5MZ1dYgrKzrzBb2lf
2UOV3zo2bVdpdSUnnSG+HGUFxadEIVl7I0lpug1LeVyWY+7F78ZMkzuzLL9YbnFbp9afzuLdQA7j
CGV55YnC9UMsLZpEZeZsNeIbgbhkS5g3S7vPWxsHViVCnIbT5y7xAcZlyVUzO1qY+jVDTaMct1M9
OZdKUWP7mhOd2NMeXE1EJxBYQ0BsToPiUDLu0Pw7xXAlnEWWXS749e8GxyoCwMsBFAoQbzXgAIWj
6rDA6d1m6APfVb0djAmqpAglz4Ud606+nUgR5pA1zbF/HLxsVLsUVfNd6yIaSSi+AsNjFNGgIdcx
VohI7CrVdc69VbnaY5JLmjO14Pd4jPruapHLC1Jj6cCYNsrUrmPyhMInuYjKtntXF7q9hbOR70qY
gxtkOdl1W4ORySZyjuQ8GjtJSscD/jYvnGVL2maSGuPzmOqtAGwwizOy5fguTdplCxVCbP47gahZ
qu667Ppz5M/mNwqRNZr5AcSneCeU6RzKimfhK4poHCpci6X5zIHbnjd5OsZw10x1sPrUv4Fkn+01
s+nefeUSjcUcGiSCvXvNJqJXwYk3deghCmUT+Ps3oAhZoXONVHgH/YJBczS4OHxF/CEb8+TIjz0q
GZ9wha915nTTzPl9JijCNJlpe4vG7MXQOyThgMShTRFPN+i9xd6Aan0QDPshgw3W0W769mLGqs48
BvTcVTmzb/BEI1VAHx7rN2bUzi8QHfRVNF6dZZxpF0PsGHvaMUnoFOQ2hFnJdCSPWjds9ZarxTlc
EGgYmgl4HlVL1CQIDjQvevbyAdu4F/t7wiSmC5VhZEYaPgWOryV7WgQR736pbUjBJtecRltQ2jlh
Dk4xnRYjEWflm94uyhz/oa5rGIR5CrncTV7MyHz0xTJv42HQb1M16wdDmh9Imj/jxYzf57VubQTU
4o2ZLicw8mMgo5y+saUNZD3JPITlnATOkpFg0jY3WUsiMOO/T6ike2+DOHDeePR9j5EWj1uh6Tdq
HnckaMeHTAPUUPvNtF/ytUsJJvaeSZNbsjxNWti0Xb0bjdp86SVq5xrn+LZXu7aJzTvbbnw88HlX
HStX9tej1pgvrNveMS0nYF8C8JmCzrNNknHVaFjNchkV+cDwK2rm+1p4xZkFaTkKemMbOAzPXT0x
SfbhfU1eVAdIYcHd6ck5hruVsAFsSpgCwyaOmSwXpagu+9I7FtK4z8sEDn8kqiD2upPVeVqIEj8K
o1zz3sVR/jkCWBUscGpcuOIvAEIbzgOmvGosmFYbu+DdY0lwrtKZjhRSq+LolEZ3ML2U3sa0TE9f
cXBUQ6u+0c/mOSgcXqCNVqnsi8/k6lEgrrmL3MW6Yd4MfwLTRgCNOOs3UKbNvVskw5aQ9p73xFGf
ODBoV3lLc67vqyDv3OzBTuzqACWiLoK2K8ZAWMriRMDqUXgIh8bFtc6FmU7thiaIvCp7TzsQYOUE
bev+6QoTLpv0+d6h+WRHL/Pcu6KH9MZ0EiCWYc2BK2fkAGucunD8BGx9XV/UarQP9mDbV1BJ80Py
/9k7k+W4sSyJ/kr9ANIegIdp2RhiYgRHSRS1gVGUhHme8fV9QA0tqboyK/e5qLIyU5EMMgLAfX7d
jytR9ME2goKY0D5HXve7kVSPyp3L19gi7fgjIYyQG/AMoW7wvj7THmQDFYN1/2O/ZPLDPJrxtdma
62MHF4fQ0ZQAF27b60Gt+11WpHzyFis9SBzxyDR8yHh4fimzDnGIZrCdGYXdkefjdBxTnXsGgC7L
vILZygHM1/Ju+DpX/DPk/8WQz+afkfzHUPRvS7//wfpRlb+oGl+/5LuoIZw/sMEYbNa+zer/J2qg
d+BWJBW5obGZ77UfA75uIWTwVd8n/+1Y8G3A1+nABk/LAULHYYNB9u/M90gZvw5weIUNXhcWLk2g
v3Aa/XWAKxqC+ujUEz01NQhaE0JEX+QlJ1uzEldVPdoUP6aN1a/DPqOIpRCPgFQJXGdlXXQMsbJn
mNsSvVqQt/BMJ+72IzWS9kNiAqIwe29Iy0QdvHpiw7GTlJcW0FychZsqDmX4IGDei/EI3gX9GBUT
8AKH+TJfUtw1Y2LDskABRklJ51OFd1ocU3ZFl0WG4RuWLxgjFPO9smkESJrW1p9Fx5WR1ue0IE9e
pDMN8IaRaW9iM6E4PonpeGAKmzbjQDs6AYMrroO8XRk2zRwzyQqd51nUrMKom+3GC4W4rPG1uEds
adGXV6ilkcj35Tzm+3mkV9E3nCrhXhg11rXj9GPqdYuglE1ReEbiH+n3/aseo2wVqvEm0tSbXJO+
KjdAjPjGBBxRdIpN3NGMsHzqN8FnetV+qk0GijndRy6qN+pQtwlF3SYZpUaDeLTJSOHK9e+1UVPP
mN3g+EOTMfhFIQEhQFGD3NB4peb7TjMZJxnGAjOqEa06tT1PVaVuZFlAwdjEsGqimxpHdpHWO27i
81nrJ6fbJ6ls+l3ctZB+R46lPh2Gi7hrmPC0XimLvd7nIYlHYybnlvYWpRFpSlx1hC/q4lFrK18M
IAHYnRYH2hNiH9jaYO+0aZqCqU8rj7T7GO0WrRfbzqmuDU/t8umLFSbieYWLv8sMrkamkKQNcNYs
eD7o+945bWHsB5afD2qJwkafWP6+ghzthmJUJ69Wop4SvDgSvtZaNzxTWn/QcKuAQ6S0CTbANkDi
SRmDiFXFbiEhFcRW69zMRgO7M2wHbwBxcIrR3Cy30ouMqjYdFqoRD/knkSrVEYC/duwLwLEU3ocf
uBrAklLT5XwMi5Gd79L1Y7aP+kZ7E+bJcJzawtrBI2O36ZRh9wDC5EVMhuKPi7361CEDKOEKSI6V
Ves4qIEUOF5k2uqZNbA8ZbFhP4Gu1/YjeY3QNbpV5fAwoih1WqHofhc2b4D1tteNLdaPeV+EPuVE
y7shqYtDuALbxnDEE9qtFWAeuEu6G1w+5XVj0Ovl9lWaJq42JiE6Fc98NQ6rtyYnOHdSHMYYIEiP
5KlxWIJBye8zSd6L5BDQ1L7Y9xU0cZK4cmCWycSdwRHMW6CHOzvyCdrEnSVE4CIpBvrK6OsbhgVn
R5c7u3o1W46NQzP1vLHlx3lx3DLsX1KRSJ8eJWQzEICHrToMRpz2PE/LI+U1hoeu58y+M3KkY8jT
GbY3CbGJ68G8nTpmXH4s3TUDse3Xe/0/T8W/eCqiMPAg+c9PRe85T76QGE5+eTB+/arvD0aefoSO
JBYXoiqGbfANf6j9EmgAxmUUsddNAKrCT+I/TgEkfrld2zQE/N+DEb1M5xsS4vj62FT/zpNR3ZSL
n4QUCp9NVaM4B6sbSwlWDb8+GAliwpcdiOWVk04j/ATVh2uf+jYvs6bxzlSM5ZSyHsgCIbL+qa/k
+DZjE08XjVM2jz/99f4foeV3gsH2aqRA1YHLITYT+fZqf9pEyHKpMycexmt2kOp1lK3YGAerAk44
jz1tauMkhyeLCxkdpLBxYVLQwgOOsjdLeghS5SeHQ9MN34MsoJbn6ltKLWwVa6wRfkaXVufdn7/i
11zBb38/SQRky5yQe2C8+O0VJ2AW2RH31/rM9eibdEK+RSW39V1vLZVBymZWUz+x4PmtlgnmacmE
vi/wyeLsHKv+Uzx3neolSm34YHUryG4cXzDVtEZGzVqFfzIbnFMBrK3zCbk577q4uaI/kvR10inm
hTDPWOz//Lf6Te7ibdhiDRZvBNEy7q+bwPfT22CxswT9m3fXlKZzPI0Q41yJW6B2641qMM2t81CH
av7+z3/s9ln7+W8JUpU6DIvYzmt2R99e1k8/1hBzJOsuKq9Le1WvaccbrmFN0DcYxn+hxf5m3xbb
T8ICRnoDaM7m4f71J9U8VdeGB+M16Hn5TD0qttGwtxfNzeo4EKQ1Vk8Xi115qW5MxV99aLYPxa+/
KB8UDbeSLgmXMeD++uMJfiYgYKBPW01mPHMIMp6zfHsNxlp0ATCzyl0Eb/1+giiAnTirrM/QEGnb
dBZ5nk29FZ4+EVFnAw3QFAKupqNVLcvnWhlrXygglD2GNdkeDB1X+F9ErNR/f6MIu3DboEJEI+Il
t2n7pzdKmINRGpguLuoQFs9JixfIVRUEEXxGC03mJ3z+2UcK+uDGrw1FZgCKEk9TR+sLa6u18has
uOCk0vFz0urWp9GoY+v05x8mwo+//5XZOmnQUEBDbkEE6ze3n9kSQm7jXr8w0dWhY/u9E+Mafn1G
9+OAHRf08t2ITjS4oFMtIJwlg2Nb7/PtUZ/lTXFf49KdXdys0eOUFtWRCad3awamtzC/bR8/TOgN
r3ME5EdmijDtyutpGzSabeSIUHxTF3ohk4g2xsXBYGq719LoNoL1jQ19sJrrnimmf51nzG20UZOF
vHUrUVxdMdnpOd/GIOZbeSKXr57X1ylpgtVR0K7I8KS8zlHTNlKp23C1pvMLWlj/MAiFyWsqegsq
SDPg99W0N02sTrTWIqmCLomz8KPzOsUlZaN8GLbRrq47cGfA4Y9q4+SfMOWaXPfbOJi8TobjNiS2
27i4bIOjKjXnBvbxHMipxaf+OmHmnAWBj+MtgkKzDaFFpzOO1s4NJhgmVCrc+gOPGm3yKHDkNNZb
+fu5EDEbQad+MKBr7geUFI2JqVifbRNxuCOvvu5GRGj2g7N4BhM8faHOhfmZ8hVm6fJ1rp63EVvf
hu3lde5utxE87/XiUPJ/pfBqm9CZzZnW09fJ3QonCyPRNs/LbbTXX6f8lnk/ktvkP22HgOT1PJC+
ng3013PCrFvz2fy6aBy+rh0hS29LyPjrShLFbN5AiE7Lrbx60b7tL4ev68w+6+lHAbTZrHuqYPqQ
To0E3EKq5dXDq588XXTyEwPvQUiISjjAINkT0zAbhjwP+zybmsDE+SG8NsfNdhN/XaxmizVhmZ5z
zDnm1/Xr9HUZO/As3JmvO1qW89vCtnnd3qp61hW78nWrC0BsW/GyNyIcHzoAj9wl5BBCcc4WA4id
AYDFlFsQMLqQqWBnlBGgE3s1uGOW6EmDV8Qt8ZuxW6LuFrInkJQqSuwvCjvgRPii0nqKROzBvjaY
WMNTqVu9hXOonLtmXQ4dR7MW8HYEjCEIu5F8nNN2ZbJbcrMgm991Re0ZGjBDz5qNJd+3FPUqHm+r
9qjUxZav003wKvxHKDegnhVcO1AMHkF0OMVRb50+DzJK4O7XoScLxbEGRAtBqs4qAYVz/N2H7ViX
DzyM9ROUNi3bDTWvIKj6HLACMJoVuFq61NOlsOkCCRQulZaWGXU4tbph5GAN9GjwLagQHDFfATrl
murrZ4B5junbvAByFgsl3UeVif8AfiwzPYpYGt0HvxD6K8ZUCH9TWzt0Gk+p9HSK6FY8UemqXKFv
y51ah7QhWDFpc8IqFO8eY0yZUZA5Mt5cBaBvVQcUIx+fiIKueUoA2MJeVj60sAcX2jO5jrRrAC8J
gB57lIr+Zsknbbg2a2ep/BKf2wViA4+kiKgGX+BsscodBdNq+QTVmfREg4V53nWTsSZXdNz3XxMS
5PdRRW2MvTplm6QHgs5c0RKArRIvyfUm6zwwd0FCwfJTPk1MFqQEx4fOMKePdRvrUJ4h8gR2RvgJ
jG/I9zHyimhN2Y7qNRxtXd51vUG8ooeW/A2A1JMumQPqXNPk0IIjpxYAmpB2kyjwaUrRbB/ONG06
lNeOUN2MX872RLOJI9B8eGEVjg71iieY8454GZ/ugrtk60P8gjTUd06o3aYtDSH3ml06YLNkOg2X
fu634XMDIxkZO+Sgmgp+dFWt0FtIwkN9Eq/5qmJ76RP3J14XkMxraZT8FkNDGyeOxYr8hpONXDp1
HmXJXUn/NAD4gakg4t+4p2p9Gd80qlzgNup1LHi7p5YoRqHEpK0SMTQgz9kE6wE7I227aXAxefxG
3EAAPm9zcl8W70JNd072SJmzS4VzxucCkv4zjlpextySCdP7maBIxJiboonRRfZg87TYd6UgwepE
zRNJWpOgj2QpdarYfQxXYQyV0l9aqwHUTtncvtb4s3pktpaXLM+M23noQNQ2YhmzxwntqDuAfi++
UFG73UOShkwI5wBbDxJtibtdbRbOoyLCgg0Z7hSQ/9zmlnaK7xManK7ga6eGb2itRndmTv7cZafg
vGvZSkZBrpVcJkj9unOULOWazwU35OVkq3ykAuJofEZSA1j0jrj7GPCQmZortR000yOb0o88afVR
MHo3oG4cKpGUhTH9tDpE2z5R0bN0boFTa6QBRONbzYW6FbtMNJwda96WyVOAT2IsHMf+MhOBeUjH
rnFti7VxAaDxsE4mbw5sfcJLdZ5V1aU0Z3lWeuDDQdyUxXgVLVMde7ZB7OUNk0j3SdDFRWuTlXSj
m8UdKxFnGu2Gp8DSPORRoybv1WrVbXBBTGDL27qnF4JvRpkJ6g7wnpMS1tNHZCFlpD+aNdoxYb99
N6MXrPt2AEYZJOum9iVan+q3M1Al47ogoE2Esh6FeZFqTJvSwnSD44uOBOrFIJxtdHSr4N7RdRi/
Z31u/TGnXGS/2g2f/kzOhK2WEKCyFyKPNo/TFolK421nwpPOecdnvehuSwc1hJ1S7dCgW8TwYubh
KVpaQ4EOkKv5vcG2dCJPFfWS2pjcHu/xg0NvWiI+0UGd6LybHByQ7xK9J8ZntXWs32oztRzHcN7Y
2UQzlOiStQo5s4IML5uFshj6S56HvP6WTuJdF9tZ7E8zhKGlkVz3AGEg28gwti6vU+k/SspfKCka
5BV0//8spVx/nv51+UzZRvWrg+j1y75rKULf9gUEXplJwXb+7Jzc9g+cZdBLvrEZf2gpr0sGXbcc
G/cHR6uf8kWvSwYH9YPVgCU0Qkt/R0sxfvO9CBD0m+vGkIbB0gzvza/HoiaV1GFHZXputSFZnmUl
sQCU0uplIOjloKdan9opXQ4JHJ9COVacqA06iEFgHcjXij0wv+VTy/SAbimYa+d0Gdcr+kutz2wB
LT9BiWjX5lCyts4IJiIDLJLyULpmho2QrGncMXKLx7ZLbzz2oID5NI2dG5EovXVHGdpISUpt9lSm
POhlG/aeOY29eCJglyfLtkLmBsW5mJqME01LkzfbFivssYDhTM0QdOI5Pptf9x6xRgEOaxB6UVmK
qF83JFQLsy7pXlcndir1XDwmX7cq5dcdS0fpj7ji6Z8NwSqal1jp2p1Ff/StQdEWFLyFaovANhdl
/VCTakr+uQC/RvH+4gLEdrfF4v/zBXjFtxlesuXny+/bF327/Gz1j5/Zp4gC34RM2/mD85yEevRK
CXk1fH0TMnXnj+0AqIL9JbGuqQKp4PuGz/wDHQxLHJgA1RTbV/0dF/NvFx9qoSBdiL66mZhV7Xch
DqZC3NprGJ1GlViBp+uqdTep0bpjE8eJg26y04jvl6aBY91IHErwo517LFj9obWKca83arMXfSLE
1yDpfwR5Gb8vH3lp/HIGyCQNL7cqtE2o+EkumTtjYTFnm0cLoaO6cUi73NiULfAaIJZkrjpUD4kq
FRkkLUHnSHeIjY2dRzPPEH7Cmqveddx3Gpj/i4WdbmXXc03/+tTTPtKpTwW9L6y7csq+diReFBsc
ZKoJXAGG3Sm+JFpvH6jCWH0psrKPfZWKiWz2gXFm7duYTdChmhV45NyK8ubeDjscPsQd9AL6HxVd
djtQ+qQtaYDw96axh7gdAjoV9dtVNYe3TsXun7N/QW9LruXYgSkq+1gshbink7J6tZbVKRvJirwb
c/2sYg/W4vzU61We7ZJxYdZIBybisiEzPkUTs374bg4jhdPd2p6aKFX3A7bwF3aU7Y1TGLNvpt2V
GlWnmh6LN1aZzLeM6sve6ob+igK2EZPOiKsM9iK+Aic1rxupL+cyinf05WQEhQa1uqe25kkQvoYl
2FUVMIQ8fq+FYY2JcDCmixJVyt06ZM5Mt8rC9JOM8zmy1gdBWctNS9mCy2GwpElhMlnb2ZkiPxJY
Tl0oc507A/UDMaCLxLwXdlbfj5B7vCK0i1uD9pJ4JBqmZheyQ53+No1a4O2Eum/WtQlIk2k7Dv7T
m0WI2S1jYvdAQYx9nhflrrb6OPPU1oSuwHMyoNlWPczYaAILBr2rc1sloQamkLAfDMQmMu/4qzdX
QCK2Ns1cnCKVg8D2XDzFqsgjPyxF/r7u1e5NZZEuaybVMrwMC88D4+F6rZca8MtR0LgCqn8nw57K
W3pB3FYbey9fRtbGTOdsIuNR7tZmYjtQI6Q+Z3zscSC2s9fzSXPXLpruhTVO18iK45UxdUOQy8TZ
yybOg15ZMUBOCX3gZa/fx33R7gaxam7UJjEfaXaJSA/kgBa8O9J8jztUesqcKy51F0NgAG591qI0
pisMIVTDwH9pilj6+PLag6zlOHk9McGnTlvWlqLMWD1qo5m2WHr0Jaa2zCqX/VgBx3Ato8MpRU+x
RZeYAwoPgqWz+HmEAuCaXai8MUAvWKD48v7ozK165dR0aAYzf8fjaAFL4qBALVpEEO1qhgd51uUQ
clYYt8DpGJO/p2hmO93Kl2KSk4lHd2rfrFO90RYdGkCwS8LIMGj80Ssn9LAgbldXbDfSjXJy+3uC
bToOmN6Z6L0TibG3Mqqisr5968TT+tEa1zkAiiqPjplWePIWTDu1Sp0Rd8LpaYxJxLo1j1nhFtGK
JTNL2ozd61ROi1t1rfWhpEp08I2GHiwiH6o9XutFzclXJVLlFmTIU1elcaA4LxUJSrC/tEBWEXtx
nzQYgeKUfOmNQa6WFqEk0m66XE53JgdhvA9lDGB6Kbv8RnJhwKCx6VzC1lAphN/UevRrgoXXJreD
K7yweeJiGeP42pfNfTLofRXMuaZfQoqZz0oDice39EbcJHZavaFeUsl9dWCVKir+3eQz6gR0mMSn
EUbpZaKG5zbRpuwtB/HyjW30Kok0fLRFPRGNqytuvmyDs5c0QgckMJuQgiABa6JlLbnyvtaJRnpz
0zj3mj7ZSWAJeHg4Flqz3QFzdT63KxZhYGDTU0QRhzcu6niv9mNzIJ/ow8glVxMNVXyg6onDZt/E
8ip2xnTHuq1F+axWEAjU9dwBpdMeq7FI7i3aCtQDjOfoFlJXzXGQ6io4cVbcfagWZjVXqrTW7tsl
zYPQHLJnuCeYHgx1Hi+9XYyVG6EM02Cj2xkFLsTdbkCFKxm79I4fl0f9+IX7u3OPdXHaNZbZfcBe
y4+IHLGeJffmHWpkemwzbQ6ayWgC7g3zkS1h+H7MRpX/4kOHhZiLnFYIugOp8IS/ssYoc6KgdwcH
h3VWI8MhoLdoceaKTm1O9AYRWgNVPlz1tmm+vm0HxaatUbSUOA06v+SoWgHb/5dUF5wDbVl7WTPr
7wAi0xtdW9YtwH6Vn1q8aE3n8EE0Mv2GmpNzioHMRZc8R5RfvcxddXSsoXAxO88eKUYqI0RZB3Ut
0+sFbM9eVkrNF9Bmd1NyoUtKx+zp2hgof9O0QfOpzsVOSheIm9hC+ZBOWXPXavp8JY0G33FXx+WT
NJzxZdRziDe6YfltUc37bS75mCuvbN3G0D25WHSMwOgY7QD9MKaYbxyR6W0d/LmNcoN/PLZ0TCGY
/IJhURbpT0Xr6LulVbYK5XUQ78y078ugMZvso+ytiFyts+0TIhlpoZ929J+4PX4IrAuxNT3TAZgj
OWQJwJVhFO1T0sUZxbMtb1f8rMh0vFGEzO4XYT5kc2js07SIikCXRK68ko7BCxAbs3dVBq+bMIMb
z4hVfaDxqt/1g4J81gver1CkS8XFkpYfdINWTkUk4yeNwlz8NiEagsXp/2I3nXruuJ1xFXU0w0Tr
SAsmc5dWuzlGCz4glpY9c2B76hQVovSikiQDBl+fKDNSaJiabGXbM81h7A15OJUosGxqplj0AOnS
5U6aavIw56PQfbPDCknztqbshq67jxykfoYi4xIbFcacikvsnCA/Gb7DGrbDw57QWmwUMgqAlYw+
pSPWy5TOzUdaS2rCl6vinCzZTduAiQoVFCkww0Vde+m21KxgtSTc5Dr0Pp77QqySnqR80NwZ1zZa
VpqOZ8pI8NRA/6YMsS057HqMJ+2jlrJ1pQ9EFnI/8NC/46pdJ8IMlgwDp8rN05iShvNkwqbmQEuj
nH3M7XHIo1Uyf1W5bj/MM6uKqrHQvCUIgysbO9bsxo5e7+3KzNNLGy8ZhODQKq5TImHvWs1p7lV9
sj40oZ3uKzNqe9zfmfIi1ZAMG86hct90LRQKJSqE7sYYkwX9g/GwT4pavdWSKC5Odp04IHis+otT
Cpl4uYjEEecLfeAlsRe30weKWOahifX+ymTNCm3hH12l7JN++YtjHfBJrIz/+VTHBrBqnz/9Iqp8
/Zofmgo50428AqSNVbS27aK/+1NeNRWTjyDCCChNi3PLd3+K+ocgR7qZR14TrD8bN80/2LfiyzYB
CevWduL7G8e6V83k51W5bdk2AORX2hrlGr9jREUR1yJU2Htwa2hSZ4ddxl6G9zgaZdmeUlFYxOsz
jJ9xyvDfm4lx1lGWp4AAizSs3oXEIGvCBZSiZfqlVPAeULJKwVokUpKNZDW6/ZCl/RzuM8hRSXI2
omkkys/gn4bDIUTOdORbYYxTs2JNHIoBDUT9JolMmz4Sb0oJFbH0w550nBVovF/1lCYMR/GkvQot
9Chuqkva4GHTA1tGk3Vnx/OAOpMkPc5AB3nTBZWhFB6bF25D+cDtZuF5qYREWo2Kbd0/vq7/Sgxx
gMP+2VXDOrdvk5f+X9WXf3EFDcXHXx1eX7/+2xVk8YGn0wjq82ZF3HJpP64gy/qDfQC+I8AX36Pe
34URm8tE8mF1dNxdsI24jL8LI/Yf+J51uIlgLUlG8k9/4wpSkVl/NpuQVsNjJnXGRRKUpr795j+r
D3BEMpUVlThk8+Y9/QKi82ZewmO67ZKn8lAk4tQJHjLh8F7NFEgvfxXW23p2/u0lIP/QTsPvjBr0
mwBSAbKtbTsSh6pdKGHFM812kgsMqJLWMNalCmZbsIaXuiZpZFHNG0zakxw1b439ErXjIthoJpW9
6x1Cy/RXEFuGM23QolIT9B4jGrbrFznDAqmYG8sY4eJD2mnB9j8XKV1K7d52a8VDq3M7JVgM5yBJ
TlP5l5nnRoyA5lfRV4OrtJ2u+yLD3aCX7xabCDSfhsO8QS8YJQBiX0Wk91yILney5xewc5uBUNkO
a7ar93oXdNlZKsMdaNyBEyFF8orT35nOk6orQRdZz2vHKyhS0gwm06BJuXUDkSWOg6HKfegPHovG
+1nB9t1MVKt1RTD29YfB0cSeYeKWhSw9fOXHNYJdkmZeQ0p6b668jKnvcwo4y5dilmJPWfTCID69
lDLyI3PoziXLWjcXVCKaHT9shfyn30RbY+4/D+P/5mGsbdf6n91XLlXZP/+aovj2NT+exrAhNBKt
SKkA63km/7iXUD3Eg5qLmSXH1iCmcZ1/fxqz+8D5J9AX4YhLWGk/7iVSQlDj1GEB2Te4zOTfcoty
1/j1SoY6IbiMtyuZ8Bx3vN+cgfVaZQhkS3xj1TWZplwpiI5CmjU8A4f8crDowyl31KTEWKsTvb5E
Wq54OVPipy6018q1okKrPQpumvkYr01BX3RnmS8rk2hQlInNpVrUy7lqsjZ/TFbZnKtuFZ9SOGEO
Qmk2D66g/2PxC2Uc9X2imNVbq+8t7QhDakT205N2urS1WQYxWEtgZ1pOoHExs8uGv/RwrDETLMpZ
DEuNggW+wFPTctV8aiY/sEJBy0KbPMpxFou3pLb6GWl3wAZDYf3OsfH2oKtsMXFpxsklB4x6HLBx
HZR2aI9jVTBUtEk5342NsgfkpPmV5jxO5azvY9Qi6nMiHOjQytb0cTa62tMHvfbpIzzH1BW2B1Bp
LSb3KUPF9rkhpJwHwfsaHL5KzGFaBRLRY8WdrarLO89fWayDiqKRGCeZrlhuiKaYV5uC98JfZLnK
CBaHaEtmvR6JUHSKvLLaaM62jly3RnsCZ9HaxAMCbdamS8USK5H5wcoXVRXljngv1n4ORmjM0KAS
sGOkUrusHgfrah1mmi9WjqqqijIwUYqexuhUER6M8agWtLCThp0ckizAGtmZEX2GfmpZtU/CTz7B
7lHvuw7/RN5QIP4JLbXeEnRq9wXXkTbp1xqJ3UJ9ABKm7sw+2TC1AFKt9/VEZQj5WWc8wzfLTsBP
cULgi+dQuORDekwkB+KgzbM7vGbkKJKiRZ7MpptuyUfAaQmZjXzOKh/HcUTplKqe7DSrcOwJRHTK
1/dZFd+QFprvexhtiU/vskZKuY1LQHF9dLLxrNH+jQ0T8w4n04OgDKEPcn2hZn0W7W511u650ur8
RaOBUt85bOwMt23WGLgf4pgb9WmruyXJ9VOHp8yVepSf0iJJ1YMshw+0iqOuriwRb8FWJYZbMcd+
iFoprqJU4o+YDWXPgbH0LX7cJTc55amrOt+VVa/u4ymDLsQpznKLxiZ5k2kCCoAa4dOYtG70gbCX
xxGu2XWyxTrcuc/lGRLveqKpXLhrKhY/g9jHa2Q1Lwp1N+TRtRl3A+RWaZ7pZqAKa87CDzFJ7h30
MgrAU10GWZOVp0G16rcQgq9BEBl32ycbLkgncDDrZWA26mXlvEuLa917tl4b9MXUGnw2vRZfKnUR
NxXu5/eUW9Kt0kjqeMYsP3Q5RsSFWDvyBDETuhlCQoJsPFHzun1tYkqOpEKrJ2VwZzuz3q3sQEo9
bTxLCc1zto7GuU4a5ZCm3fRoNBWcqTSbIV4luvbEihP43kBxV+ROudDv2eUQj6WU54ti2TEYRv4a
u2xN++PQ5y/AJByvTUJKG5Rh4QGejaZ8qHW4fAhzY/Ui7SV6Y6QyEm5FqPpjX1TJvoQhwPeolSP1
TbQHUUG3wVHy4yTM6pTN6KY2QeKAQqh5p5eRfZgNBh104dEGPgXLtTciFFS4U5iucMq/6eny9nL+
Pm/w5N/xsa7ubW05OxPSm0EL8QELaI3fR28s9jgKVTyOzO1PM/SyWye3kwOklvITzjzHzwWVWm4N
W9UMlkrScyvUY2im9yjxNkSgcfYzPt0PqMhgJNRp0Q4ORfX0E69vbZHSHIgFHiul1STXdO1yZx+E
/qHKo41oMCjIFSpUnlmYxpNBQTOs4Xq9r2Yn8aTVTo+4W5Be9LS6aHlNPfNozS/KXI7YuvT+S5RN
iscWYw2qPO4gRWv6ew0M982qoj2Ms73eLqVR7VTEzFutbeurkDrgB0tt18zriJI2uwquT9BVjXiG
H9z6ch6q+5R6+t5bplin3WwgR4aT7QvUTnEoIYU+0Tq3YqjloxWs3HK8GHgObtUonkBzcue3gQe4
lj2aF43DoccVqe9kpAIubJz6ykZzPVVOW982KmJSz5zJX9aJl8/J0vYPxhhR6N1o+FM7seT4qtSu
8EB3mC54Q+24tssyeJCVPxcFWxEVN4uL6FRd5pR1mqI37ZmCtukutxRkwsy5NNQXgZlYkjg8wkfI
LrFQG1/VsDPl3ai9Sbu8vli1vTyISe3IK5uxcy+duT+Mdj8fqzlMpFuFcvLGOBE32CCzx8KpmsfI
BiVQIra9q0mlXQ0zfVHxZK9vVTJ5AX60dL+04xKES9+4wkQx9CW/LQEnyHb9sczXsXYja3hLayU7
wER20IwSg0IoA+dTI2Jx23RWpAcWSe9TOSmy94psWq4AcRaZl7SqRtOe1Pk79tN7OVuGa4yxuUcX
H2OPgPt6UhPVfNH4/tA3wzK5pbSFKH4qnMdlNbqDkCsPersUYMG7qEt2ZsLgbyV1TUx7bEENgPXH
4RCSvPJtFjZDU7W7Dnxe+c9w/F+duXUTgMqfDcePn7v+X+8SMPS/5am+feX347b1B/xgkzJV4DKQ
fHW+6TfBygYKxPbdRuD9oUp9H5GBD1GqICzEJO7/VE/9GJHxB23lAUKQFBCcTqlu/RvHbSbuX0dk
+nVMUixoSxZJY17ldhj+adsfLRL6ekrJXEfr2FVllwYPeYw5V3h+pZ/LrTkiG3QGH1VxKVPCqwPY
lbuvOh0yvNPc/cPB2rV0LD04Nv8fB3zAu8TuaXEGwA/1YXC2rD5UlsEseuCM5CSPXbha7EvTbc1o
KNtKkUh0bhDbMUx/dBZ2PXUxH9CNT6WdDUjZS8QiCvDYW55xTuiORhtio07fO9P0jkBqaOJ/65a3
az9uJsd8YVGvCL9nG3QXTZV66qsyYWfNoTLoGY7GbSpt7o2lSc58CUnbllXvvmaFnoR12vkxUK9D
qzfVZZ2WEn6oLh7Xth2v2Owsb4BAbAuOLr7VHOyCroOdETsBJIBAK8zETwD275AceazE01I8RLEB
EFOH7Zt2/LMlGpawavK2yghdRaATL7ZcdvaY957CnciPcHoQG01k/5BBXbvFEg8ChxQUzGCzlequ
WgZ+49xWVh/XhYNtc5SBVo+qay5N7vOaM4BvFI5DFQbpwhBLVaT+iCe4PqhJfLbkou3VIb6J4Mf3
vrYImfsW7lRPGpMk5hqt8twr7Ri6Xck4bJtr74ZF/7/sncly5Mi1bX/l2ZtDBsDRDt4kOkbHLthz
AstMZqIHHD0cX3+XR6muqUr3lp7mMpmVlaRMkhFEAH722XvtfYg/5cXpVEZMNV2srUF15Rr5HvcF
tnOX34c7nJfA3veZ+ZFCod8MvJZtHvWvUaXMYzi1LypXzjpkFfip/WVHK8HCUKog2bg5HBGrdzdF
FseXzkFX3Ix+XdwG9K7fYeMueauLMvF57tceGn7nPeQCWIaR+ONH1Eb2o2rqbOvGHnDWRf7sbRGr
VaUW0JRNGj8sU9Yd57AAWISaQdRpPhdeDpHD8gjjVkb0aIn+Pe7qau1iAjgkXhvFp6k3i/FxBqHf
fGvjuPs0p2b4lWaj9eiB/jxlcSOecsabDVCW4cw6vvFoxS55yyZZtrcs5T7J2Q93hrSNrT2ZP52q
/PSnqcY141YNtAiCuUUqzHtV+Fa3KVtFlDjmwLRQ+rumQqXgGBpB1ljKYSh5PgxutouoBSjWRTVN
n5Cla3IqeDzktjManpa5HpgWfstbZGVAvhWMFyx1S4GjNzHPsmEIX8+Wih5HaT9MrvWxdNhLWkLe
uAdo7TVLSgO8FE6K4ydNS6iZK8aET/PmRsFzHMmfpj1EaoVFQ25b7Fx7txjH4D4hjrSqwgAofuLZ
+5h7zoWvwKJMdMld16Q4O8KJzXyFuFV7TkJXcdxN9m0Xdkt8E0RzG0NKlB8lKcPh0gLc4EfqiD4M
0cM4VDVDSS5v1ShGCB/ejOsipCxYJIecM3PzaC80cO6HyCoJPlCByG6TmgDSh6CtKZmo3dvOFdHW
F3VySBjUto1kmvF8w9hY0gveAEspd9UvJ+x8xj7uuwSlHZtQ5LGWcyPFwGgqPD96mI3pdXufXcF8
j/p1gry0cyoQSjJS1oDZ2KFks83cx6Quc4yM+bjyJs7mwZiDRwGndMxysWxqiIE3I+yi9WiV8e00
uhPvQLYszw0ApoPbB+3tbPbG6xRvCLefBjOPN2UB+HCVxnWwnQ1R7jJ58tSMH2j2NnVLJmpeomXr
8qdOhWvWtxZhhpTwtzFTvlM3trlxadPwD7k3Btyp2uZRhK3AYRAA40H/3CSuxZlEyUXdREZU++uw
yPOPJQM9zZEGHJVDhS83iE8ANNkqGQdKgF2aauH+ehZOo/GuWGL1iy7akf/X93eJGzvFikPMcDNH
3Q8HXI8mCCGRJh6Wjto2h0NU0pZZ15oHVgyfPFi83dQX477CpsOnNKp1MEROk7fmkNn/sCueNlsY
Cd0ZHFO4G2PrKSb+uhdGiW3T9CVLSzaFnDlLeOXtvpOByXE1DLbApNTaqoxxb4OcPJiKdpYohO/k
Tc689cgzn7x+Mlc8sQNOVqZ9HnwrxN3qp9vZLi6Rt4ClQSC9mWSI/SZq01/YaAeykDDZSL9w752s
sdggnTeHJrTgMWdx3mzMWTy00N+MerbV2uUjepvIOL1L6fUgxSeNNebVcOPaqQUevMFENDSnuSwb
KKZz9+XW+JNi7B/brCiolRHIvMvgJId2CVn79uUhdtsv4g/UqObT97JkLDQtZW1pH4Rb1CaHAGfG
ngZzscHddYf/8EJYQOCXsQGMDKP7yFq53LVGdxer7DKYnfE4JdnDzPt6jGbX5tNY3MV+uexmL6ew
ZoZGaq68sfN27tIxqeRhzGg0Dv26dWb14uRKraaB9/WCCyv2jgylarhVnRnXW5snZ0sryizoIjOF
Qhp3Jlwi8IaCxdzSwiGXJzT/0HifOntWeOR8koOp29lrKuQqIKtzbhWFs/V7y1J7uGNPOQHUbLNg
oBEAOQrnbswtIOG1a1FGy7yKP8pqy5+qBvuFdW5p7m1sOMlGZu3yJuQwv5W1OR/9PrNOQ1NRgaIM
zItj6c/e2lL5eATEhjsIIgvvwZj0EL3MBU8xd0xcdd43dLgMiN6QHUeTmXNFX2N5CYgt0ARSdkS+
3C2B3wmoRhB/kYAxbrp+ch86FTS7KWisnWh78HolqQmK3QVvUM4ifJeYcfyK2Q4qSFb2iIF5d006
Ofu0XZxxY1KdjS9poPSApxvreCQYcWrlUCbb3m4lk7itBorxeHKZO7fj2bYiExYARvGxx2k/4VF1
VhVvlqAbh4OZqOEEMtw4GE3jcfAj1YkVBqjOveUaXr+uNbYf/gfVVbhTl3aTsDmnRqcxPzqXBnV4
rmbG2rBtLllIIIMVgqIZGyH5pkujeUdbn7fX3esjoeEZe5FJMkfrYqp/w1cWbshOANfIdGkK3erq
fRGps/M694YuC1h/KVgaPJqwAPj7cDG6WowE1AwNg0+ZngU2USoRPCpaOQE1FHpjyT04tFi/YbrM
1jHL2mQdD/iMdlI51cjl0psMcGCxuXkvW6B43on27u9YT7EJ+a5ZgtCiCBo0OeRCwpJ5wi50yBQB
KNde9723SC21lve4wQJr7ZEK3/ZucivdSe5Cwq3nafDBuCQBqPRKBO5jV7BA2XZuVdw4Fb7YkF/a
MRi6ZtwUBL+/6MdKPkPO3C+28vxT5CSVt07V6EOo5Wi2iWIrDm9L4gZrW/nvfSm6N6pAQILHrrMr
DAZ9e3bNQ3s1EpIh9T5oLMfP0gU09abC5z5Q2OFtcfUhEnJc9/S3f+N+mh7TybC2ZEy89/HqZIQO
iavRaLTDsb+aHRFbdtRIiwsGVbElFYeOovx8m2ujZDgDSHTncTwt2kaptKGy09ZKSJszJivslrU2
XqqrB5NWC6KCV2emtGS7bbRdE0tSCnMNCyfjv7ezta2TUvX5LLXVk/COfJJX/yf38+wXUmL3jKmj
eI+vTlFXZeGxVuQ2aSo1j6aMmp3P9Xoytc1UaMPppK2ntjahGotLDhF7ylZpi2qrzarExoc1jkEc
rLk2s07a1poVBgZXbXWV2vRKEl7sDLPd9rKhMUNbYzEkjXeZ79snbhLjhg8gHxZ/1Egy7nwiB2+e
GI3cQhRDYnEo/l7no2pWddnxWW+d7ERUKNrCdaLCgwTmjyT33AWVO5m2aTN4v8BLTF9eOScBKbxw
vh1texa7qXXq3X+WY/8/yzHB8plt0f9uVfkfR//f/tLvo7/7Nxs3CnoAdFnWT3rV/fvoL/7mASIA
RYDrJCAEgCrw99GfCAKBHHz3/2MEQa/EA0Z/2vz+3U27b7Gd+8OeG83Xh9jOl+SnMKGz/3H0RwcE
5ahiax8EqoLNM9bBujVDAuqVas7pJNgHR5+qYjJfgQ1PXsxBxmvHFPUJIMRwJ2ov5RY4Enn1oQcx
M7iUQKhYnqhaLp7rSrf3YdY5NFH/HI0R5xs1NN9MIfkAbCgJiF+61qhe7Z4aA1lOGEpG22i/IG2h
GCRxeHbQaL/9Foid7c79JqTHH7I9J3ztvdr4mc/+/ALzspx/6l5yPzumnTPdgZDatiXJ3XjOThz+
ZXDjjVH1PAmHLcYqNgbnbuhtFld2UhvPhuPKnrg64i0uMAYV9NdVV6aNs/GZ2e+sdi423OkDjrpF
YJ/ARgW8LXiv9xade+dMAlIbco/9PNvSehsF0+TuKLRwVlGH47FcqlM8kYt0g8XZuLSbvLeAF7au
FcHr8rWnLhLTK1ZudSk5pcQHpxvSG2Rr+RCFi+lzXk6cgzmPxkffFelm6Ob5JTHRLfM0oy0Hz0/j
v3JH5IbpezOJyqVdwJ/MWWQ2uyiMdfx8cXr7vrkmEA1O6M9tQ2HbIJ0Ej3gxyY9rRSe2EOt5noR+
l3OL9yLh6fccXtPNyp6s59+qRAvp8uV78lIoM9x073AhEMXycRh0RH6p+N4G7khYOkhCTbVqG7L3
105NDmL0Fl7/9bdSw4hNiMdWoeLPqaTk7zBO5RBsdb06p0Ni/HQCRq8Z3mtqwgcvQK9xIOoUzLzW
Jp7d8DVgjTusr/QXazBo1WgDNAcuTcd6JuzCyyh1TcoE8FQTNUJxEEnvfpNzQcbaYbxiszp3yyms
aPFB5KIZGfix7qlzFr2n02+K3ejbcq8bBI9GoPgBJquh4cePM95dEHHyo4AjSdlFNBLodxWLKMz8
foFA69eefReNBTCCro/M+NBLXS0NLqf/4jhqrNNch845LPNl2ViSYy+yjBx0bUDdZGi8dpZDvdfJ
Z0+/+GDpdXbYJv66bqeZ/2XR1Y6OV+J5nzWRZ+l6+eHFg7F2DMmLiBAhHoJ09M7X7+j5LKd3o0EB
6VSwN1yhxvP+0q8TvU5tTt5cOKxHNs5kU8PXtpbzzVSKcj8HjO7JM5nPG9titGtc8gpxmrnOY5xR
YZ2LJqkPKXvtTpu7KTdubE2KiEXBy1IgIc5JVHhvTp8p4/X6U+L2HeI9JX9ptcYYxA/rSg/ZEfOb
dRe2qGoctzosZp03abdaOdIO2U8k0Xf4CfmV2qbudIdyYHZ3vUJuDL2uPqm25r+HKqXWN6CAx6Mh
iP6tvDa4IEIqxm9+K570M5qpnZIhaZc2svi1YLz3OEFD0gMRC+BiFUNlKm+II9La7lvlPNCVjDF1
9vN+AtNiL/tu8ciKTMH8MMJa+BBcaWJtchQPuE6rEvOMEzKsBRwmpIvRxbWNhtOm3YXboaxisUZL
9O88049OWajCV36ZXsKg4FuXLFH9smKPLj96Z+iinZ/Z89PIVUz9QlDuFmHpUSh2H4e0735kBtlW
rMl8LIqwmJ8CD4eeb7OTWNl4fnkxvAFnkqkGr67Ma7Faarfq1v3EMQZkYqWj+Cndi/uZpOd+wtn8
o0GCZKNT1eTeIYfDy7C73DnELHYPdDPr2uQ5iV5bRrOzxypi5BuW0/1kuc7WGWM73hq9mDBPRRDF
y9aRB8ES86YugiQhv6niR6qxqgvuBJqQ2J0yofl5YhPVWvwdZAn10/FLcYzaPt1nY2B9AWxZXoN4
mP2dyS3w3LRe+lM08/Q8uK46yJKwNemCaF2nxgtp+/Y1sZ0OrHDe1+SrgvRGWThBbKo6z9ZcTfxv
c7Uzg1JtKzbqLLzinE/AhDMeNjzZkZH9L0M9LXQfKifL1U8RlEJsMdZhWNr8tnQROt1pYjUTsUXi
gI7AjTWzoSmWURMGW+JsF8iWSFCqUceqnwNar4wLzn6sCHhEaP/KgxGzeXFVsRYtaDE93tCqMxOT
02KXlr0mLYDlWgqrRjY+WhyrrjqZVVXvIiZCuO6vOhpITHGWeWXaL5EU9euUFO0TQbqHxB2bC6tT
9sZxZ10ggfhPFSdcDJzUU943WsnjtCy3ZpyY70AgiAwg+C1a+Ru0BoiWX7c3dLTWGqEsC7kfKYrl
gz/tZwknfkBP7DrN7SxlAgFYy42TFh5VBG7+sUtqEjEYiraFlig7es9Yz5HNkVt6yypzQ8hg+ozk
XBZr66pzmlfNE1kb/dOwnGI7IsuvAySxZ7vKKdmkWpsknpZPBy2kglKRh9ETXNWUzX7OPN5PGDCG
O9Z7n1MbNLeyWxQWlWmW3toHZniG+pFtYMnYTyrEcqLmzHrMLa//NTpz+6muyu98VYHTqyLcs6el
wTCv1lCm35msoscksaJNrsVkjoLzeewtsS46jjS+1x6HThj3bdt72+6qSBOM/Fn0LO6aJWWD4ir7
MUvpkgtSdOgYssBDKEP3fh4mVtT5VfcGWCvvsAbkt2bU2BVKoGk8OuwPNr4zTOAdaBUc4f4fZVdW
n+mA/uTW8iWijeSYm+1rr2X4RAvyHcq8ZceHDDH8bCjXeZ+mGP0ecgrFt1FnbSMjSU4d8Yx7EdTD
7eC3+2CY8Nr7dg+SG1cSCCIJDGJKiBKMEMvWdkJ8ehNLe6DISRl3nl4wmGwayimo93ZhvUXUhREH
81gU2LWzrqY+B0BXEH/Sa4vOls42mb2QJ0VI9jN2WCwzD7PrCK97D9Li4jGIHe8hCFlH1yCneNBX
Y83rYbzKl3lHOd54W7fgaOQQv3h6yVJhIthYevESV4p2wL4sn3AdsJfJ9IrGrqx0g5yXdVtpzgbs
HXq3AIOSuirnVuzQjtWzqdc+Si+AkDu5QXlxfcsdaKTtpqMqoi/DR9GbLI+qAepdbzvyJGjHuyQu
w9+a4NiEfVFvnxK9iBr0SipNSRi0Eb2BfRac6zxWL+Z1ieWWw2syJO8ZXJo1wf2AAwW0+ZdRErPz
u7nniduJo6e3YzNq/MohZrfzBo/fQ99mLNLK0sTjFPgDCS+ld23jde0m9QbOuS7jioRcU0PX7Y2c
nOBVhrzwUc7tU5TV/g5jRpRteRxO+yCjsIBiiBwCO+xwkoOXJGJfzvaEpOICMulUO0jv2EFRimY9
fU7XQZS/M9/61/HU537zlemZNbhOr9dBNtEzLWmoZq87qkEU64lXz76FnoKX60AMf9zbpnpKzmAT
IeUHw+0kLXsTKbZkkGPGTa4nbKrYxrsFMUO88HzLb/uKUvpxXSI+PGRQkXB/ufVlKOfYuxS0Q+qF
Y0jKj3Sllo6c77llm/Eu9CqisaSN0lVOHfl9zEM2Hov5zE6v26prrDbrguix4xigPR/srCol4nfS
2BVhXJ3LjQjoxjqpu8BBkkQVkx2t9YqFkOveNRVbFJDgjYFRzh2OpIn702w16gY+CXlgt++ek6k8
EhM8yWCZN01oN4Si6+4HLVjmDbmz9miNbnTTxsErB7Vp56O2jn7rPGbXULI75nm+y2aWtEcgC5QQ
p+GyoL3SP55hHK8IN5e2t1xI+crvc16y1eCWh8FMVhQfi4qVRSWi5ZwPrVH+UOPc4eVSy72BdJ5u
8Te5w3dKO5/loKqcrUw6wGi7KQ1ubtBLvBsCM/6ltoo3KYo5OVVF40dnUZnfQJDJ25mmJ7zHXAuH
nCAdv+dM0UNB57Z/IRzrwl4o+bd2WrV5FT3UsoOVkrKqA8/syultSRyqS0UbxP5DbMvmgaffoS95
gk77f5jkH37La/yfaigf6hRW9P/7v/9sAMcvKkKLbbhjOThU/zgYk7salB1zrvXb1jlMgknUTRP7
eVF+9xW2VvovAJbun5fwbPLx1WN5F77pcFTQpvh/WMKT3QL5aXb1viI5d+4Tju6E4sAsGj2F0nY9
/EgK03Hu4jEYxKFtPRGpNQv5pLzN3AyulcEHmw1h5bT3V3pTaSBEHlvbCl/RpyGl5lTNrhwApRzb
Sg9QT2yKkIEeUPiT7Rngd5o5Rw5kFfXRy8z9Vrvj1D91aLXdbkFan7p15XnC+YS6IXOqJGYGtpjC
b876MbMIADPrufSF/GD53n1xyVS/WC1XTyKMOdH3Tcefx3QhP8zSmQmmMxsZ+t5pMmBZLF4Xg6Ly
HdbBtrsJ4rrdK/5ge+/UknL3NrEAVnVWUH9cZ+ESU97dX//S/0xkCE2q5ByUGogouAH/HN3JOSFH
noY/uUrPy26aaZqrRTjs8NffSF89/5ARwhTNN9KEtwDtQ9h/vrqClgmOxV69L5KCX7EMYM6RFeb3
w2fP+dalAbN1XM8MIQtP2Y9/97sHps5P4fgjtRGCsfjDpSYNZflI1/W+zaT97E1TsAFJpy5WVbSa
q8B39XqfIcCYSsa2v/7m1p8M2bx2GME4a0KM5CL8p9c+ZVD02O7V+86SfHWQi4Nz6+eN/VxRxVlu
QG/w4kdqjOk6weq6MttqYPCrYr/Yx85sPV9/oP8Ajv5FEI8r76/tTQfqR6s67f7AV/ntL/1d3gx8
gCjoX9e+A2xK2sb/d3kztOhId+EUBQSGbPcKrP3d2QQP2sS5FPCb5DNmOlBzfw8SkUxCFQ1Y/7OG
uTYv/DvOpj9n8RwEV64xhM3Q8dlk6263f7yppl7qZIXVJce5scBjTRKrDQ497ySvkVNIx87GGbLw
SeZNU6z6iNrAtTkG4Drirq+bfWuVUbQOdJp1uQZbGVDZqvU67wr/g+irxVhoPOY6Ecu9FyFvvAZl
FQIHVzG+5TOaUMC2KCKYvRquEdtIp21BfBC87XQGd7nGcSudzF0KvPPb0cpw5Yqpjo5dF8lxRZFW
8x3mv/+DIxTGTMSMbbxgTaaXsui7teLJ4m6seHLsc2gDTOnoJb+duMutynG4dDpP7F+jxZjJiRmj
/qVPUmePUYr6uza2y0uZYV7d+nNN90MWzLG7qlwzDlZeJi+FK8cbvnxDZXat9vHkhUdbtlh6k+Bm
Tm1MpUmd1sA1XczlZLV5Myfkw83ssm8h8G2zzWPXk4q2eMJ5722ZhundUhLiggo31SLEw2BnOpBA
ejyx7IfEW7qNC0lqa2ChXs3SKB6EbxTAPaaLa/Iwcgv0pJWc/eSHF9nyxqFced36VX5iD1vAnpqb
y9gKn7c9SeNbni3O3ZRUgp9tWIazObFfquu7SLblr2z08A7kOLA6Nw3WMUvIi+2FP1zKNTdUaFGg
YCQNKA3+kdD4HDqGtQLDw/RXuEdUIRQW8JVPGWmsi5jD+SSkPz2kndk8yjz5ntki+ebW3rSBhnvC
06EwX7TZyrMjgtieJEldz+VT0eaUcOSArG2Rw0zlHdGWhMe2yPo7YybkBXCze8lxdqwcluF3Ku3A
ZMwuPCuXn9RAjN6YYxQ/L+Q8qc4LNF0xY07ny2YZsQIprZNIGvOozOGr4M9joXKKR6pB4BoSUQ8v
furKxwDeyWppoyyicnNZ7uBt9utMjsZNbs71DZ6k6mICGVj53tCfwagyMRf2SraCBR6X/W09i+Vj
ZB+Qovz0CVEPlsGS1pxmJcTobJo8n26GLIKNC0zBE2F3NBPvdhy7xl8tLA+wqLCWDrLZ2EOcoYe9
4xrEjE0DwxAZcMCW/tUwCoovlkuQKnMX+SdnBDrbNdW7mobsIRHtvdEXr5ZqaR4pnAt6fLGtAvmj
Y/A4kIR/VSIhtmp3n6XfFrs8tSlWK1MbZwve6Ur/ptSXgdEJoEgvMVmYb84AXIfC8Ggvp9G4nXjO
bhmw4w191R/cDLt7m8FsBySMBqg8ppi26ZxXx9NosszH1xW1JsQBYIGZcfSjxF1Fqf0x+hGICr9s
8ak09gGH2tLjSizRZBqkP1Wld9RRAPhjODZaB/jHnIE1nCS7d9L+awdFCgySKB5l4MaYyXib8ZCI
A6eA+bGcgSlUdB1tpJQAD/MZSGI7HhGop0NLYUu+wV494froXweg83ujUe7dBEdRg9lq9inmU5UZ
ThFuGqu1swcVTaJE0YG7CCqibiDJeN4SPmdCyZ2DIkPCOI0eoHek99SHf6scQCwAFjjws1f25Eg6
KGnN/rNreck6Mr1pZWGfKJ4ud6btckmbMSSSEqWHHqfiQXHbXSWzzhjXwMZRbNTnMhDJHCPuz+PA
NZiqWX2GCivKCrNI89S081NlYszEC17e14B1oPGHxSAfYoouDkJC0L2RtkM9X+FiPIArUh9kTrqA
Jva+2IATDS995v+StTmtmQWt3ZQEBe0ZASRYrOh9sCK0VdYacUDEOl7XOPIGLJGesbOWZNkFdl/u
oF7NfMQrzPgzcz0HY8vZq7Hqj2DlkoFni9H8yCmjJ1yCLGBuoe/Y3n3eorpA/JqDfT6QcTnPTus9
zjywn0RL2xttslx6h7Yf3feOsMoxWUpon7QjENzg6k/JjTVxsuZY7QMG8aR/aQojYHS2zPaI0So4
NioyiKdmVUxkvD8oDvE494biKTAywWg3Gv4NuG0u3JCC8w8ZOB3JBqfEPBon3zhEmyi5QUuLXKx6
5xwDh8LL70ifQ+s0QEmRhEwnMY7jSsyL8Si5tVOU5ZjTil6H6bYfu+5BUd5OyAbfGiQTmDDxKnMH
uCAO0JA3MxLNt6Y10w+eyRiKpnK47QQRimh0w1/mnAw0krI4uxgwXd4MNiF3pekffMsrSCAI78ut
QvIFaSKaYTW4Y7GNQyc9uPV4wFRQYn+wbLVRRRuUqzDiXWRrnwSvw6hcPKFd8WVgXomO5WDbHXVB
6fQYNY73ynMk3EoyF7tBKRv7PvGwaG0RWo4PLfDOH3mahg43IxYpYV6N+KYaKvVKlRgPaebpDLEo
248Mi8adKCS9eGPUO/7aDsvlEA5N/kUWIb/IqXpCPZzsNfVI0SG3OBxTMcCHVRIEvl8a0eB3mTp2
CTZeGuRuRNBbicTy4U5q+olppPkMHGfckRZC7ojCMg5XM06mY2tl40Plcr9ZCfavPxxTdfeweumf
FEbQ7QdfYQzxjUl+hvFcsbRdouEgLST8TZZmjVqFfpm9NWQPnFVQi55YSkRQwZhFc+f1sjjwmUuz
GxZOeFyUMzcrfvJwK/zW/IjCPnLogjQBulmjATcdpNYFl5d50wjlr6thqLIVq0kyGiIho+zCLliL
3PbPauobvMK9t/GkQ9H3OHSbgk6IFWL1AvqxdchmuA0xCrvfugng45XVyUdr6HogT254LowRoo4f
1fR3+5k8dL4DoRgXV/uBS7MnJY2h2FoPwHfec2XLats7IXqUhILw0+MAdRuZk9ww0n134iR88ZOq
/FZjFt6JpMDpxy0+KleQg9noTWHOHdGdlXlIfdO/DRfH/8S0XuxlIhWWnNiFH6aEEt/9iX6kPrLE
a9gnCXusUszsdNsRGmdt13smZf41B/AQ7DORqEtA4+O4nmll/DZSr7OWlSs/Yzhnj27YQ9HOZtv8
GABfRdvYnAauJbPT0o5vfYUN8ZptVHqxxqVk0Xsa9tWLWnqv24kqmU9DN4AVywzscHDBmjUTfX7A
t/hAbjN9byofU+C4qZNyXI+BAVt3oCtM9SHp8pCsvK/D2yGUCzZJ0r73Cs6GgYVJsgF1wQK8HZ3v
ob/YeNdrGb/ibyJXlwEVw3nD4gpHZgdYNCzi+K7r7WU72UtEr2wx3iyO228WhCX8vuZwRvvYegOr
FRTtgdKNAeioh3aQrMauYi8OvuIlxpbw3XPqaDfWJpgnfptLt5YIx7eJPaPfc8xCtItcE/J5yzKL
3ZiTfUn6WCty9PxDGknBrUUQNI2a5K2I5uI5dc0EYds1mA+i4dxK6hm5wL3ghDsKJpnJGbGcSFwu
CGOgAZthH6Qh3gACsfl7F5DxWiUUXyIHp24fgXSyvS2ZoOWUG5Y8TkhSZ15hcbaB5/yIlrTfYXWl
A1k24w43dXVoilhs7Hx5k2qeKFu0rfZbLBr/QSAu/oTS3v6mWPxnSv6XU/LVNPO/m4AOX9+SP8Bq
LOf6N37Px1uWptXwH4sVhafj7L+PyJbl/80WbLMdIjygbf/b/+P8RToeomkIxAYTCbcr+nv+rRZx
qB1/FKJYGJnC5Mei3gemKb6iPw7IZLabgY+Id+cmjnGIo2puTpXPU21LCZFy/Xg12yUB+eMMUKR4
WlLpht8Zun8m9eI+YYkUdMHV4tnzrPkt9430xBg+9xypA4jwsvL0k3XpQiYTwb7tQiQZRHoST1Pz
YlZNZKwQ9gtRnvIw7W7GEc/DnW/Ts7yamiLYQf2qDmWkxNrPBu5Eyoo36NTOBryfu6NBwLa3uNEf
cwnxfJWZU0THqJTnbqCzQXljc+TBN32B//90yj74csLOxKMBO81Ee/psy9wk7FJ6B09030SbWbze
IFHwFG1uyItK5j3eQGeHimXccQKO5o3vj7hwA4vsURva8diufTlY5YiZtugHbMxThlie2G8jCXlH
R+WtlNVTlybmRXVVfenxE2/G3nwr3DR8mXk+3M86bC9J3c9z4G1HYvyRGMtHJzOavTO09l1blu1h
CIiumhm8H0hb08HVaf7QKL6FfYPpV4KGwzORn5oyD2+K2hi/d7kfHRT67C6vLE5E9GVsF80HwC5A
zUnAiLIP7fTnMMAQCKd0fmfZhHsTKwfLIc0ZaMoi+IQlB2eQ3mvem/qtTMu3ho7nW6okqXtJJkI3
veFuhajqrZOn1PhIxuKVP+FboeZ2dIn9p2H55C+zo6v/EnnQV+RLo93igUVBA8aUIt/79kA6IfH9
np9+9Df48sElmKPw1IYGTALhXm7FF4dz0AM2lOU+mhJznWjgQiJsAGKpObt8F9xXIdruDcpPq1aU
7qVPE2e5s6spDYnyxK0d2tnO4wb8MLVNu6u6bv7RBw7lmpbJlDvkBliwruMsj55i3ZR+Np3bJUqJ
Nlfdub9SIWZvir+SKypCSnefWD3cFDVI/2TJMGGE6H2TAgXQY14bLmwwKtusIJ+MLDeDbngVsxqm
FecdmwVj3qj1DDl6Y8fJuCOBBcv0yqmoSzs8jSXDHpEHnewcdcgzZGlMv8Z09htPHtljdy/oFUAV
RxqvfuGGqbdBUIR7XydGAdN/eQvufJEkrLsw93or0RqUNHGA5VglhcROQuoUqm2+YmA/SZ1GxaQD
9BNX//fRs1iS6rAqDLfluFwTrJ4OsxIlBg9g9dM7xU3iwcgjf0OeMdoNNJ/FyBjkYetrNDbQKVlo
rhyd6FJI2KXZy4Ovo7RLw2nF8+ZqQ8sRSAw7by+oI+5NUEyDLhWuWZRWCScEypCxYcXpiZ5m3DMA
PUnRhLwkuppIdNi0TXFUmRgxdbAXX1KGzytS21THfkcdAIaHZRFBMQm2hIpfSe9Et4kOCnvEUCzK
HZ/hyHmXUAz7thLL/TQw+NWzf0S5SzHU4z8/cM5mKTp59UNWEuSymJtBFkoSynlHVrnUqWVb55dT
nWQ2tBdgAKF+CK4Z58oM/ac5a+x1SO6LlbR5W5KFNnUomm13e1Y6KM3N07zrOAWTV6g4W+ks9Wg2
4SYW/8XeeSzXjaTb+lVO3PFFRSLhB3eC7TfJTU+KmiAoUYL3LoGnv1+yuvtUq02dnp9BVXSpJWob
IPGbtb41i9Pamh/m7LiXxm6rk2TYcip7nICpiRdbVQ2OeL7kQ6dd2lHaPBles5DHgyX9cdVO7pIR
EM5HbzkuWWnfe0tbon3Tdm8EfDSMqZMfvFE1W+T5QyjkOiD1HNVzxfpp3zZVvHGRjd4IVRkh4tH5
FGhzeQTR7M2qRXIkZ6bYQLnFQGYPiwHb0XHfeAiuR+BS1CZZa4RK29cX1x5/ZhGEV9tJ6wcMc+am
sUtSLjG8x2sZ71pcHay+pumALMboNmi3kze5xsN1VxYPAJDHc8LSdmNp9zwc5+Fu1Y76WXvrhXbZ
97AGWqZ92KDs2O0OpV2T6mUpf0sWFqJsL7F/kGs17Was+yOT1U3OmVmEUQ4vsXMd4zox7DZEsDW/
UuTh+9cEAFezAEBBu28jvFQ8nS6YVMcvTjDi1U2lyQFkRUCtcFL7a665Ar4mDJhRVR1WUZvvMwDW
rQJCEGkagdRcAmdinx8K6NqPaWoq5h+rfyqD4mEFaUD1IJAysqvc4TngC66kE2y9dLqfWZC8GsqB
XjvipVs0JCEretyqRhvPLyJ223NAXXiG7ApUgcsxOHJuGpt+ENe9Z1gP6zrejUg6Q/ZR+Mo0nMHh
2nvKFlmeo5pVuOFqDIRZXbsrHmHizR9y2LxE9HQ1/CgLt4CtuQ+pcsc9PtZi11vEAQg/ukZ2mx9q
t8fUJejjqlWkW9yQjIJGmexHzZeIcU4gwioAQPtReR07Hcf3HM3v+PmbgzEJ92qdeu+76RXFNwRw
xsXpu/veKp3H1befxWL3lzyICNGdcbJ1IJkP/uiNuxZxxjOZJOPZccv3DL/RKcm8mGV8Wh8m4APH
kVE7Y2Uj7s+pjMadncb2A1l+9d3aOvkWiIwzMQ+4N+NGvhlghq8DnspJaJnR9GqmqXEEEuBcl02a
nWHZ7MmgbDcCgAcu0Bdl4KBFTFbgurRQyiAjeAr8uDmMg9/eNj4MX9U31l600Q8/jzkC4yQ5+H0A
aDPpIYfUxXqd2PZ81WiuyBQw+/N6hC7NWrTw0Z31p9MWT0lZVRuZZ94jlANnP5j5gHwSy5CbWTeo
xqpdk5hfo57eqqzt5DZratYRxnJDiPv1Epn2c6HZJ62moNgoWw50T8E+1YyUDsLPgRC87qsyKjeM
A7bL9QQkx5uJQGc68nXGOYoREs5KjNsmt+GvFuBXjJHZdrdYxNJoNksQAATM4+JKDVeIYG1W0DVq
Dbuo403iQ1xIhFc8Z4ZbPVJU5VfVJ/sFXTS9+CcRpkZcfAi8uLmAuN2XGhqD7gsusgbJVAqkDNwZ
poaJjK+9rOLYAWJ0jCMNoJlg3dy1DuTfxC7MvfKhaGBbdqADzV/ZPyKJ8DqnOcyzud42qPw2JBmb
53rtqj3ED/U+fnJvyPmiSPmk4eQk2FTaYI2Ku17V9ypPmq/uMm1Q3PTvDFiiLS/kZzmW7T4rq4Dk
wMroSOETPpjvHDcpWkEUZy2+D4TxeXXTKJkz3bDd3TyVbbIx7PgjGjq5tauVJUfpAjh1AqEe8jy7
pe7dQJ4tENm4615EDU/QOSLxRzOBeAg3hCoi3ossQ/z0PR8Tq4YHjcNcb8E5xjtTU4UoPQinAzSE
hDLHH8cuGAJ9LzZtJbOT4Kv+WpsYBKWKMMl+coripc/PHRuUTUz+xbb9HWakuUZtIjoglzia8GKJ
e6/hgRTOS5xdzHkwv6vGK25XxbBNTLLYWFEu91G1FpX56KuI+f82mvyk/p6O5eQir6yKoHzyVJLn
9jkiVTi/QiYZ1E/zMvGpkT6qDAiTQUWlHGada654HwvTm9CS6ZilIM0J8SGqcmvACBrCKV7Uj8Zt
ko8ZHwYaz975wp+pv5IXGu0XOTWnaMFuHJqTr7ai99PzSFjRTdvwu+verd8s7jwLVdyev9G4yUGd
b8cYXVvqgd6Goq2qjy4S5k2dKv/koofmDmbbeUF89bQmbLLbznE/7KKB/bN6K5QXuO87Zw26h65s
LUTGZXc2yqa8F3OSbF0LO0ZYJ/N4tAsmzJwGy5aqDyqXTQkj574M4zjNj26nDY+FI69E1dvnTrC1
Zy5h7VgQKvZ7S2mFnsHfJ/KmflbpZL/2JlEGEAWaEqawSV4R6xCCr/jkHmZsaJu0GJa32Ylu48zn
YxUouB7VHMTbKYvZi7I0EzdLE8tNNvT9tkPgQ6au47tjGMWNf+vzFNbh0Ih7sp41YdijKTqrMsue
Yr8giZfSk56pny5LtcaPJU5RcAd82FEJChXkIN2XI8vkYkTT3IU1Me7MdxoSjrK+fYyiUgzEzfFb
xzVwTnnfVQ9DzFyTSKn2pUs684vZ+O2Xqo5fotIT17ZsZkTxlWCBJJuGuMWAKc84iSsvKJvHKVFA
XchOqLwbAKlkOSTtOyT8AqLQqjChGolARDcLHvvpGpO/IUBM3ObFUrxmosme/WyODj7wyBhPiykB
WE3Dc96N88dkIPxktRBf9WXcAN6Jq32GMg8UdletrPsGB7dg21HrtGnLTD5x5m941gXgeoMEnq5W
y13r6YinCpj8Q4cBLBTt2rWokEe56308eYTZBKcZkx1UujW7dpIpPZVW4F0KB10zPlUuJmF8K/x6
fU4YDYKZYi6eh6xoatTG+fKac1RIrvxZbIBbofFa6nXLgiQ6DHIqHsBz+1tr5brCWopUlhn2OdIO
gYbKd8OIG61SFpmbjLaspv/UhazpdNeYN3ClV8LRJxhYaqx9XsJll5Xtl3pAr35rsq2yWOwgJroB
NET1PtUkWm3GBPXNjEPdXT+MpRLznRkY2dHFO88PnIzldcASop7W2ch4vhoDDe9whz2ZHS/mZk+y
ywnQEs9XfCSd7+/rGOzmxurNGtfq/y3tqU/swVAXdrA42r32iXgK9fInApdfxD3IWxAcYOmC3CKY
7vyDvAYNelZY5nyJjd7ZGoFMQhNguKdKgk9JYI2/ytJiwCrPVu7sDbvbOwkBQh4w0XEF9zTseKuH
ADVyjkHh37+4X1Rmv782JFam7eqYWfmL36s0p7YSkZwv7AEvXkOtGB3T6U9kVP/sL0EzpwO/f1c6
/f1QyQFNTNOL2zOVItT/uKxpMWf+ry/xf8Qlop/Qoqp/PZK81N2Q/NfmvasR8Lz/Ub7zlz/63+5E
lIZag/M7tVdfqX91J0LhJEjbFvpKsf1PZtFf3Ynub47vMyt0fGHJTwvi3+Q71m/8VhPBjxbdoAv8
j6aTnvjlQrJhIjEg5cGMGIjRi6fdi3/QRHoaL9cVfXbElcCT1ITN4G3JZCFfT05doHbD1Ig6xC2Z
kJ0nl9g+VfAgfLQBPd2znF0NpWNike9qh7PgaBS1yaOlmaoSp3li9R9l6vhUwnjrWKqZl9op7NNg
c5zTMWftW9HgjppSk56QmxrXS84kChNI4F8HSVS/kVPQvNGrIZ6cUErz7K9M/9pMpP3+mf5JgqtB
G1/FrhuOtfSbgywIFdj1udZbTpaOqM2zdLmT7RC8jBCkKJ4abWUael89fFrbSvrBhw4BySnKtbvM
QvHSIU6u8vpc0y/5ZzdAlNr7qC/Zn6OYY29vALbQGsYG/+TdUihtmhoD3kYTsEgOpYy7ozAt80kH
xL17Uqm7ujbGIx2O9bzOuJgqCwEmindcWG7Zk20vW95/47HUzFykY5u2TVF1ekHWs0en+v3IPvOA
K7uWTynDkDcrgh8XKqvjt6Hbq69wNjrvS8yfC8eYF+AQWarZhfxtworBvZHNiXkE3xOGxEDxru2c
vxMMOs66TPDeg8LBcDbOwsJdkJZXVeIlF4v1+bU/RQhyGGLeZFE6nQihyU9VCoaTKkh/nq6KtAlQ
IYvdcl3zK79/oYg7iU+kvgle5Ki/YezZWFHF2vdfXJJn1fWsUS5blUtSV1Hok3dqlJK3UC8ZP6WZ
Ev7t9wU2PIfteUryg6F5JxiL4CAu8B2hOXpxemiH0pmOTV4m4rVze9vaF+Vq1DQp688kgkAbQnUO
XpZifhjW3sFTn7g2vtA0ggvZZ0h0oM2HFF3GpjFL5JI2FyBqAX3VllzouSKyZ0+Bxk9aeVDjYiW7
mpGq9kcOwlJIqmb+G4cEV4PskJXztBywdQULGl7keggxC+av7aaJey4+QyIJikjDbpjmNsMHXmZS
ScXQmJdkbrkJvUDxBdcAVbB5ftrr8qwhvrTKAsqEPODpupu4RMEDclte1w2S2KOXRdbJyCY8oAve
HLVPWSsSt5tH6sESMYrbai65YiK2th9KkVa6q1bt15v0dbIEqnkb9Vfkg64+lQ5iZd/EUQOyQKSH
wIHK69kV7q6JFJ2Gec0bVWn08nkJf4brLjnGQN1UXjRd8C1yJ0X5O/KRzDJe7lTMrVCusr6ykwzL
6qfTmP05H9xQN3gZm8Lnghk9UV8Vlcsvf94SY9GkBzeF1oKFFeduKzg4UoQib1DOuiM9KCpuPBrm
E2yT6AVhASkTDbaVOsxa5rBFp+dOLlq4HYVgeiBCnaZ6TkveDpnLp7RXfKGtQFfIeSe4wAyLm7zP
0c/uIu1yneTAuxYrJwjyW+vk4dtFolME12urFbVDuvATkFKj1EYJ0lFueQSl3GXthMnT6IDa7oZ4
DbaiaLyj63RiL4oM2XurjK3FzIjGsc55vySnYjxY+2VMdkzSucNkB0s1XC1OrFICKWXRoQApay9o
Cl3tQPQJ7WvA8exXOdZkoqb4OZ9O1Tyf/G02cGQIEZlPVHTsecDOqYeGCz0NSd5p33LsTseAlvRA
iot88iyueTfXXlpCFLr1sWdnZh/VyBFprbxhledcUVRefFEoH82nSKxo4ePac9TOYoGUnEvmA4dM
YAYdbfaoGzqO7likkRZfS45mhihcUxEK6omp2srX2vVItcVMPc6UFTdwOy4m6/1lhjrblSiTSiKE
8r3Zo7Wnd0EEH7DhCEstU0+1hbosTV5PVjaERU+BvnI8s6gXlHEdP17GUf+BMTM9pInD1a0Nx/AJ
gpcudczsygYAeoRRi5n785q3JRqRjRh4zxvZ6usfUJJ5GdMpeHHATfM+hT72JizKw/3EREvtRdpz
vnX9QDZZYunrMdB23qb1gxfWc3yRvx9pdG8pCixv5lIC9NXRz/k9U9t2ssG7k8ll3tksMnZFgex1
M858vPSC+887rpx8+wU+nGLA1Tpdsv88Wesa8f4B+VT7Yqbw3l/mOF7yV2e2OCdIB+OF0oakB1t7
sgP4yzvWfeW9mYwSB3/1gSwBrVODBDT0W3I+iHiPOYGDYiWlenU4yArqBy2m8hvAU0lSmckt6czL
kePHKmeUsQzeYOfXhCxv3HoNrsqqR1wnvUhhIevToLhfs+JHJtLC8zfFYKBMKHFDVINT8hVVQvsb
RsVZyz0J5YYjhuCgmVC0DVhT96MmrbqOze4cRIq1QbgwPaIOsbonCf2gRi4DRU8jEfCVNlc8Y/w7
s/IIMSC73dp3rZWGrWkOFzr4+qoHXIy2AtxC6rWQF4AofG0HdrKybkG+gGfoBm8jvIx7AEnxp/1l
wAnTJ2Nz5WUBkcV3QltlgmB4rdpx32gjjeF6wV2DrDPDYxN9um0WF9gUz4m6dKMT2OmSUxWmmWUT
bbVaAhZ4I5pyK125VpCuQPmGbmtnm6aWyMAI6ktAozY+M6tcLxkl2y0vZS41qvkM/SfPN4bH5CaU
VZMs+8UFbXcMuCy7TdyPzCIIBAuuBsteb301eOceRNC9l6qWYbIBj6GczWfbnOobA0Trbbrm/tmT
EVevaVOUJD7waz9rdJKCIpQ9B17ZgRC68ayY4J/ecNR7YdfZ8+KVz6RXtcU1Zn/7vs0TEpiGfsbJ
vjK78nHW/uyXLviWML1GkR3IkKm71DPkdOt3zH4WIwuOYsJvtihIeqXfIM+27SwPR6vPbvwuyZYb
Pi/3Ixv8ar+Oc8RzPBW7OJ2fgyBrkJZ63cGL5q8wMLSxxPsWt2rBH7hUhFu2cm/leIzl4DDcxnVL
+VOBnlGl+k7D/2QgK8Kr2vc3fpqs9+W6OEwux3JfL4Z9iAJIQE2Q2ru47Z/aYKT/71wqo11fAq8c
1ogjKi+pT2YctjF1w3ksGXNKpF9Hh03UKQ9G+7q2VrHhQ6uwCrXOowINglqs9XdGQJRuxokVcoXk
d3abbT2qTmPNzVseAsAV7ali9G+4p6KzlvsYGbYFt/HIVrY7wG2kZl20dpfJ4tGB9sMwYDHeesDB
26zpAtDa2rleyu1QVeIh77QfEoffs1TSuF7KBjGr4Xv8OWxs7rdhKgLqEinX86Cq9oBrtv7CZBvo
A2PXKeX6lvmT7CL/6M2WcUEDKjY8eb1t7tt7BpXLPqvzEoK1570beflFGS16dTYM5Wbquh4PKZcN
qCfQb8iixoOIkGI7PvHzHP6QsZyCB1GcDKepcj4aZis7OZjkVjai0KeVycCqs97R+TbtNqp79YWK
eEd13VEJpqLaLrnIdwNKwqeo5UTh5O+gM9aoJ41UekfRowYoUYpue7mAhwPOMF+zVPKg31uYFUYO
Er/jsxsc8TDNeWHuYoddN7V4u6rsIY1MMgdMlntA8dd+ij84/OM9Kql2u/pgTiNjqjDDJtHKlC22
GPe4icHB1KUu8LJxfjHyXvo89iLJTHE0k23XDHQgSbvDyFzfpD33RWoN8wuwxOK0ukvCdmrJ9+s6
rLsxEfxn5kEsloV4nmPlc4lb7B+MM5IpCj8O0jINvgeBFV/HbXnB+d2/GkkwXqEmvnFzTNs8vKJH
dJcCmCiQsnCkdxnOmDSW9LV3m1GcytwNhrNBOJlEXWURtEQG99jCxDM1/CumcYtuI9ImqWY1CUSx
Y/TforbgUI+ybG6IVJoXAUfWgbhtHYg6Q9KykYVtiDDuDQGAkfX3aL2BUuepKyF8uRs/ZTK69+bI
Ka9a0fHreU3JtRUO8hKuHuQmO5Zb5Nl3CdVWNYOogounE5ZSwBLLWZirwnoPRsXwAmhk7UxZTojh
n9msfhlC6dbZobGXNNDSo43W//8fWucRwAao+jQ7RnVQdNuyri31utok2HyxFxJb93YZUI3UlVPk
bjjjxvyTSdM/pvhoa5upX4jnW7yKX0ZNc+Ka9SqH+OgoNl9E2Pcx2JrAjOTFJAA8ptiMmgOUkCS+
GppoZVdFUOklrgbzyRejebFrMAh/4j77Jx8LpCXLEZTtru1pqPIfP5bKGiMmyHZ8rAxKP5TZ4FtU
WlOTTjTHrFYklc9YrhRHZPT8mfHuk6T8d74/Pg8LcxP/UIKbn36lP3wrFVi0sZpWPpOloBXKzHaB
4Nm3fpnxhSQL9LHVmn3riS20cTJ1+V3ZBc7oyW7RUtosmnJEN/kQJ8dBd9BNS3r7zz5y6GEqi4P2
D3Ojf+KC/SdfoqZCO9qoJ4Rn/vp5TegtDBTBxbGKJjZHyOtZASVujk67Q5/WbipAGztX9e17CeTx
oR2YVbQJvXxaq+6hrNrfYeT/Mpv6H4hVhPxSA9kQq2zPMnkM//03aDitsY7UDZgXDcpG13DVw8BI
6qVnxNOHvqHbXyzo/YeN//DUwKMlNApA28HseCRv+r7RPRif7L//qKxfUVr6hengGtf1CQd3fqVo
e5PAR9S1ybFxYyrUuKb3GkPY1J2nqIqsvnoks8S3Twu7XeYJVs1KbbLl9DBiW+nhX8zBixAL3bL9
WRcjKUoPn67e2MaysU9jUDGaf0oNr2c9rDO4s40yYlqSe52Cp8lg8OP3pjQtZ/UwQgfiEFoahWlf
M1qmbFV3uo57T6ucawvPPFBDqBJ0QP/+45C/KAu5713m7YDNmRvYbvCrlzYxDSylk2eQJupwBsqa
DF2YhrrVqRSvnoM/uF6kPxmPlVwZnqgy4WUt6bg+qsDl04otk+7EWfF+Q7jif/Jh8W94Sku8+xwP
sdbRX3aXMaUZZ1QMx1o7SDap10z44yagPutS8rc77MjLLXE/SNJ8GoKPzzf7v+LYPxHH0iO4/3YS
fdv9oKX6uwn073/kb+pY9zcujoCDBQ6dSxjd3ybQprR/c1wLG4ljBywSgNz/118NpO5vdBxg74mp
0ysWydyYleqQ/L//Y2t9LGZPjxPW5ur7z7Icke1zmvzhwBaObTkw2iUPDIt5t/xVH9uPaz7jM7rL
8oAaA3GFYOnZkcF2G0SNbd/bbotZvS5E1e2jKGAmHs5T6m7yCI2murTM8pmekTAT9kOaA8nEQmQU
6tXhwkd8SsA5qOipytEF6H3XULTiA4XWTAvp9aRLbVBmaXUbSAm6gjqR6JYOdUDca5m02bnMKvOn
FVeMkQIeI98MvZ9Trh+fvVwLl+qYG2vwigfUDNEBQvi6tYICjQoyGHbmljuOYcv4Jg/Xoukcnj62
8eyxNvT1/rDUm8RK7xRdvV1M9Z5R6Y2jNznjV3QgcmcLhnqoG93koftcWPZ6dzmNaxRsG0kK8M5q
eMdQhdfB3/Vt0WwDkuOu2ijfx8Rsbwa8pN9SvTqF5J1kFwci05ZJunebdoKl60KAEzMCl45n8JIE
HUagArhZgnnWo+cQKrzlm1i+REuN6And/giJKoofSbWEid/XmGxQmiXTCawOkt5ZUY6jsHIOrq3E
Ka6saRe4eV9tBBWzufeohWmICQJ7XTpFn0riCRRBbyrPRl+xbDAcslg2ZbSy8M5nbwytQttbsjXV
MewKN+I2c3qoHG7hLW/AaVv3jneiM5nzqVRbUnrVNqWu3PV6ZU8aWfIT7yHgG73VB/c/7iHxkCLc
piOUkMS7b1ebGUVFPQmjf6jvc60YIO4GHEvZmveG1hNUU+meIxsrcthpvcFM1tkWEws6hE9JQrJg
gCMtZCGfYd9WhE0T80PPKqpReM0Z/+bsN5sAfavv73Tr0MCzS6rmzs41y22tUhM9k8XwAscxhCIq
8rKH/UO0Mm0L4xaf3MEGCby9LVc+vfuxR9AUrubkPZZNlTIrNlTQvBTd5LUknBKstCDdi8JO6JG/
pRTWSFdipDlnwAGCa7eJk4+yxYfE4e9BGin8pTSuJ4enoCZP1Jfe8NNrfHTJlRtV8zvCAQzXeT+P
uwXdwXJS8ZI48IBl1YVG4WplIgpOFM/EHJjhYC5osOY1NoajAGm7r+I0vUsVycibpJ1Id6+7qOTO
jljMsnJZ0mHbZfU4I0Kkprhe13Rst9KwrU2d8G1um0mnjgnEPkC+jSqI79yKgdumoyf1btRazpei
d8ShY0yxTWIyCbjibGPaZB6k9cLw0otR1wXy3ygqEpoS4VK2F/78RaZ9fRgC1cZnW/QPq4L7d0+T
/91Yg4p7ikA5tfGxtTuXobb6dU9KZDns43Gpv6ioBkHp06U/rSQy1Acbt3N14Bc1AM+ohuHISbQ8
2m2gYOA6Lo/ntCike4DZJefT57DeqpvuJzreZ0ejF63U6ddHpMZTc5zzxKxPXbSord8YGIv7Xtys
hHPd29RclabhYFPNsCCFzigqGNZtdliV5Z8zwyeewp8NOCDK1FA9CiQ4+E2XH1AL97vCjCNUBnxX
9T5uWIbL1bbujWYR094ak2LrBpm8ql0EX5afUcAb6FpI8UmU+dSsxJ8xk5R8z+jSsm9d62XvmRiM
Z/zn01sPR7PbdbVtc6/Zatoa2WoxlXaN4US4A0sX+ux+R3RY3F3xGwCKmYYePrJNxbkVuhh7cDQz
YZIQK22UQCLMlgL+thpd0rR6F7uf43YxOSpTM2Gn7TQTdMATNIQsa9iz1FUzEnJVRcWTucTWC0ug
VzoAdwh/n/RDMJZHhKbeveukMC5RMm8HmbQnL2BsyEaEcWBhOIgva0WlhznYvhSlHCfgel5p3iDO
JLZkWN3s4Le19aUd1Bc2GwzoSBym/DTTqKCimsTQI4nJKB6RIJmXdTF7QAA1tnOkvSq+N9UUdQzX
7GJZl2NpeYPHyNNGYRydGabN/gUop/m/m/3/0WYfM5BNLfOvN/tPP9R7/8dy6i9/4i/lVGD95gi9
fDc1RcOzbHruvyz0OS7IE5JQovC0Ei6tK63/Xujb4DakR09sC5tK7G/llHR+o1mGXYwQALkgQI7/
JGmI4153Z3+op1hfO8wiYIZAN6aDkxR1f+y/uQMNxGy1OM1UHa+TAQ6uL5bvPvy1y0rLsEsMEPWq
rPMHb/ZvaNamL+6UtY+k8jwycOnPIw9zzKHeemPXo4G9xXKjw1Rnyd1Ytcb76Ok0e7cWOGf8CN2R
4/BUuSPTb7HubTvNZRkaFYpBoBudLy+BjSL7uWcCiw7ZyNcaI04+NM0NZHQG7KgWZ9SL5HVPQwnL
N8ozmzFXTFBQ2LAyap8LnxUBDR5bJRM1unKR1UksrjsvEXa/JwpFNufBjlPoCOwT2d1hqVpY86Ul
yZlnIijki73EkB2hcJo1VY4dKR9dmbc4pzGtHRFxbKZe9hQthsH9bXr51G4Tut138ET+RwzbHlWE
7GnCd11SE9mGtYdB46NaAfxsB15CfyBKWV4h6MD9OLpBchVlOCQIwvNgO02CeMLdWmeLv8UReiTw
s3lTVUqKSVFZwxEuiL+bhe+8LZPD08Ri+pD26WNM+gRf1pjdACOsj5mcX7IaqGc2zGhbyyA+5nNM
c9pCQXuFXs+mcqGM9Hx1U9vdFRrH8bWPQWiMRX9ngYqjypkCqCmx+510cyBg40zaiNOz4Qo2ubJO
scpf1DTgmg3M7Oz79rc4rSkxo3xEDj7ill2N8gC5i30WkEwa2/nQe4mHFb86EF/9MK3pi1vInyhn
hqu1r+cwyOPLmrRkGo/DW132Z8xV1TEfUiIWUmvLg1uG/dKAjGmEyaJmvUviEv6mzF8aNhlbOGk1
EPfph5tW7k3prtHdHNQuBSpIvWAEk9hbQCGhxx3syf5MRbmVGQUevnhSPFCWbGycoNd4oLobf5jl
Dl+MOHl1mu4rtTrhaGDjX3Vxn45yOiBLT7/h7FZnRdrermkd4yEmuSAkwetHZEX1rWOQ1Dek0A9I
UsHoVqbwQZv0WOVahJIK/D+1njRVzrgf6L5OnAvJvmN2uY9LB2RkYgSHyZ1/EGlZniCR1duIsyPM
4xE6b6TSb7XFbmlyIKwyg6KO0IkWDBhLIE3wM+jY3dARuO2Z8yGNkOrJdCoRoqx8QRNxWldoq2Xf
UAcOxqtDbioCW5Wdk9YJNkZjpz+t0em+jqu3ycyBvc5Mhk4/tciDx0XkuN9ygCHuwB0/dn67ZX1k
gP13KyucEC6h20WYFlOtTcSzLCX8EJmL8WFhw+g9Fnbe3GGvxKHWktdyaXzp7q069XcRauZ+YxLF
+tS75bAZGNXGB0CR8lyNcceD3kK7j4+xYgQXzQN+kRbAbzRNdxnhtzxLuSziYKK49JVaPloc6iyA
PHs5j0PKMmSYlxmYK5eW2hiLK9Sm5dXmyIzn4aeJnoIwoTlq9q4ax+QnolfUHjhNWqjQom3mi/Sd
/q2HTMIEPYHZDWeFhBtM7uVhTqnek9aQByEpu9qcym3J3AMaAE4JBUKgFrGxcyy6I6tZUZo0rbUD
LF4c2jhiy+6vX2AhBS9E86hLkRnv3FKvck0JvynImC3b4TwYrX3JhMy38Luzq8pIP8gS7bapbNKX
ssuAJJOMkN7IboHlWY6rtV3N0rxry+i5LehbQwb+wXWD8v9sBsMeudd0DaK2ebCtwHjM7d6jiHfS
bZwHLSFXAXScMU64jWeFzZPQT1bMxSJuXFq93RANPVXRMFBVJ/WOn1Pta0Msh07ftTnJQmzJ2KxG
LSt/WGvJwSumuyKxUyQJPUxjytswGtD1t/7KriNyq/vZWt4qwIxHeyqD753s7z1lJzOJIGSKWP6A
HihDiCoEAV7WdKI09bf5SPI03UQz/IyoJ3eZMRhXy+gkrBVHc1uJFRWKDrBYYj/eR7bJeeAvF0xp
+e1qiOlmSfGOV8vobdOKLabqM24tvJCAB2R8SAJbhWKW/ganGyZPszssRtxxBg83kCK8zWqRrBPI
gCuRZdiJched70wnH5vzw+ivLFtAo+9qmxaf9xYcW6UOxtKyTgcTtCH/Bp+GG4B6bGDDCk35GU1y
sJqenKKsrNEwBb4kUSPNyD/182XbagxMP7SnwIAh2uGVVK33XJJ0vFuDedyLvkEDtQAgNWwMfkml
sPrA3jwbefvB+PqmILjlyoT6CiaECTL8hupWUplcE+9S7yqxZPs5HTC6Ia09Go4X4EWFKDNVFQjQ
mE0drcMSjnkGgxp69a3Tul/XlZTOyvfMXZIPX2Wd51dOA7DUJNUghKy/hM2SmddcAz25M3aymfP8
5+gWwV4161cwcyj71oCzjC4quiFqL5IMSzn6Ua18Kxu2e6IYujvcC9EmmcweOI6PD7iQTUit/1ab
zk/orD/sIS32hUPBMCn7tewgI5R5374UPj9q7WykhxCWf3ZoTkgBzPKtzSHKoGdO7lAeZveBrHHH
+nK9nvKBj8HLv45lJLYcpjWndjq9+kyPN/Zg4RLD+DbFbPoyTMPh6KbFN1kNclPKpT6Ndunus8kj
YIYub99na3ktTUnw4bLam8lavvUJNqEJdWg4w+fHZ5DnOxG0/kuP5e8ut5ic8DQFHogld1QVH1jD
y5+GPHvjts+Hm2Gu/KfWc/izllgeO4gvLuLIjVEEMe1/Md+BNsjevMx9dFwXIyVhzLb8/+yd2XLc
RtZ1nwgOZGK+rbnI4lAkxUE3CEqUMAOJOYGn/xdKrW5b7s/u/q+7O8JhyyarCgVknjxn77Wr9mAR
JEHuXJxiWG5DLnScxPanwMkgJHFoWk00iuyZrLV1TcQq3/SAxIbgdWJY3YEI96iSgF106WwmvueV
VKK6GyCoHQjH8g6edvzPY9aCvzAZnquwu4OTRkblMMTDIVWddYfhe8AgmpJqTvuqG1ZOPAHyHgKa
S2Q04sosHtDEOA/MB3HFsGoalBhSybVjt/n3trFI9+JBBb07eyY9oclr3D1gLYdHhqREwIptMJMH
gRx3w+HuUREKtvZw3CG4T19b2Hhfyqi+ykdGsJuUmIt1HVkfeKqcx9JN5FcRpRDbZ3qieDmTXh8V
AwyyjjISfyGqTfqrSRozGJi+fZzxMB9DFs8bhIj5HtnAPfSsa9LaOm8zsB3ogzDmlNvZHbyPkNCu
dSxb7y7onOTFgYRxI/rE2TTFmG8d2l5oO/CYbTgxF9sKk+MDRC+yaiYuxS0aSEQ0ZghFz+vgK8MH
8btiAyR2uiv9JN8jgCGT0Bu7nfAQUCje175rXGMPojQs9rWXJy+sZtkLW1z/mo/afMzSjiRyxsVH
0xmpeMPavaoRwKerxGhDEpfcMX+OZJJO1xgAFppAjMgGaWIFhXokUi/JQdGBSlnHhRbZStul2rhD
ZG5nE6dgR7vkxSR468NR43Dw2yq4rghWuAPf0nyqLIecD68lhWFj1eRWFUuoBdXV/AxgugCW6zjt
+BQJVtg156Q+2MyBspbYTTUNW0K0uuyaeFfwnT7Av08j3nD3NUIlN28wFLGz+r0d8CA2WGmZ7DBt
tHF63brA3WB+jUgqkHE85qStiA2sA+MmL3XyFpIIuUO/QPpqMev8iBXY3BAoBozPRhHrr9piLF7M
UJPcyH960DjEryCPPI4FtXGL4udLWUAkJhITo3s3R9dNSUmal0PdrbpiKJ7I9cPJaHpyjx8jO6UV
+qCpgBuISjpfK2POSWBoiDkfRTmec9tpmo0zg7ZJhyRD6iz6U1HOxADKtIQWpKN7qQDSPvhe2lR3
uGe0s4EcZNZuRvOU2MTkAxL8IjdjlC8lEeiUm4kPvjvz6tF+RLxBE5ZlbKp8r2kPaRAXAQrdaZiv
c20ba7dNxTafVdlsyJBkHdV+ThBq61qHLnadFzSTRb+ZxwjtYpPxLH4JXD/cmAaEuVMyDBC7uIWb
dEve2kinsR8UHnsPG3zcNRWodkMdeqLGHnSNtKoQtbGfISwAagCXVI+NOsLDSjd9ZyUn2LjJOpS9
972gh/TVhGmFqSchsG2vC/XU4kdN3oSwaROjmEV/4+IAbufZ2bi0V7+hUYsObk9zfSU6rLh10njP
czqa28Rldd4GaIx35ELM7yaF9fU4qSX6LL+tPAhJFb/2akYtflYQLIizt4sH3IvO1Qyeai1p3G5w
k5CkJ+LC2kZZS8MJjNbarLN2rzNalA1tzFvbrosNanP7U0sVue20Doj8ESmEZ6Ljirae4PM33bbP
vaNBlvum4uCO3SoJdk1myneHptgBfZzCFsnKlKMBpmlexfskIqagqRDVWwmIIRqy8fgF5vawz6V9
Z+k4+GBUcgevC7V2Z0IuknI6YPSuKaX66AT22dco/e0RR4xb7yCTO9t6yjjfcFMS3JgmxK3hGNsG
Odt4qI3sMxmbqLEDrzgYSWhtDNQM2AFJD1xhO2vXyL8n4mkta0dSeIELzDPuOmuegCLFh15n+Y1m
Kr92mAVgJhuNC3Iu/qaUa9+EYZKw0NYg0iqDZ7dl4e+xjU6Ae9d4xYotQSkDm844nePODG4HHWXQ
ylHSZOCOtihgWDBxql/BA7j3MRWv2rbV1Rpi4HvrlSnmsKlbWue1f5vRJ2QMijhI5CDj0jyw3iJm
ZytrXMjJRRIXb4Zq32rLA7A3+Hvb0cJE0jt8wGRsYQyZ83HCMcH160nzg7LXE3cMSG/KAA5if4ab
NefvhFHF24FvC12efkW9fR1H/maa648yzV/bdFjut96stn2HxwABv7V1F4l3ngThVZoQwpS1OoRt
brpramaBaqzUaY7xlj2Pdml9qtx0Mee13l6YGWCzxk5OAJ2ye/oPprnpbd3720GZA4gn6m3E0BKy
IO0f7bfqCCA9x9ZK/ghGRPPbWHJES7t0OBR2129GoyYpofPoCKjmaxfr7sqDNYbbOkNBWNFcjyd1
9JVbswEb2ZX0iuE8Z3GEFLX+wnmNUgye4rSx57Q44m4dsnVEsu3L0IUtEvzxxkJI8Uwp9QR6vl57
aC2vY9ca17WeKRzJjA3HuWZg3xvNphz6z4Gob0YxWSskVs8lzAfSemktKxeN9ehY/gs96WKFTJRR
lekPazJznae5IqPAmTN5XU7xKTFKmNteeyB34BFb63eLlXQ3TlRHZaTKx7iSb1Ys8qM1lPZHi9xr
Y0YNUwejeNbob74rVRjzLip9Osh0PSi+teoZwLikTk4d7egqSsWmU374eSDCET3UMADmCqbxAd0p
Zs0cvj9tp24cIdnYU0LxXwjOONrZZ70VPMBSB9qoLBimfLyQwReqx87gSSi2rpk1VxJ2/jgnkeao
E274qpR3k6WOusPXS2EtMqwOcs4S4qmZ9yMy9CHzbnt4MLc4kfwjf8O/ykr/u4zkg51WLB6oHa8C
ZWZXk8PmKqzxa5ghEN9nRoZux+3tlecx2HdyfTUnHmpTUzxj/y7X+YLr7OXSC1yIFVPQe6it3WF5
JqjylvmfdKiEo1ayJLi6GcYD052DN9SficO+YoRqrlFQmccsMm7CoKXWyZ16m4JSUGLodig0vK2X
ufmVcmj/1YEJHJ1Sf01lKtchUJomGs54Yz5MaJQbUpKdLQEz59pWuNaLyTuWNjxcz+himBDkSHqw
wu5Gab8waSNcJjTUZiTSZh3lVrmPTRWhECzEQaN62TRO3x7LLjLpXJBmY2bIEMcwOPcGSPE0HIkW
rKbPWSTonHWklJO3iCqys76EziAeRx+8gaunsQEaUY3fnNYbHln7QJK6Djgjs+6vmppmFBNRskAM
TCGNb9BnSRK5bcwsOwRueWN3OYO42bL7jUzGoCcFS+ArTs04u6rZH0UwV6heJ/WO+7J6czCOFZvM
mOevQGrQwBKiarxXjDLvPDM3DikbHjBCz9NIENPmxPharr3AT+MNRM+rBlf81iqm6Qt1Fo9WpIr3
JBX+XUVQGXOOuP9qJO73qBETsnAs6lc1begzyCEiNBJYRGuVmOMnXzv9vZSxPd82wIywa3lFtacL
WiBZ7HDPz3Pg7kSVIBZ1swQMh0xK0HIzWNNEYeS0zdC4BRTpDGuHzeCQhMPTFDmfqBCcxzqMmFXV
U3fgOZi2btMKDlf+8wj5ZqXiUj5GeCvWmC7ufNGG74XGwYE61l+jj5DJJueQblyPjI+sU17SWq27
Ib6mhuj0DnpJtW7SxO0Ro7P+rNwOD/I+Cke9NImYGI70wqhpClesSg43lHcj3BLC4KrmuVF2fY2U
18eXVHmBuepNenwTxpg1Tn3xxgQxsG5H/ONPDJKFu/HrfiYpHjk0j3FI04gGNfL5cmpvrF71J4+7
B/uBGrv9WJfJaVYYSjdsWMyXmj6iYgLViOsHgi3b/FIJscq8odn0PttNjBww69PuoHD+r2pDQ1Ro
fbLNiOUjLQVZoX50etXRfMK8jjpxAtmjpEGclWxRs8ZRCgYsCiO9oac2PUzZoEEo8KCBE9ITvoqW
gzdwxHxNCVqozWCp7yPl9ZYRwXkyKOtnRnRXCkTgxlH9uMekUJ91NMiXNKUC3zjEj3Bed8R9Wy+6
3Lwe/IfWadhPWcuq+3w2hheDKJUrCxUGcUMYAm+ayeheMmWYt2YxTnupfKKu+qG1zpjkvYfACDm+
AAwMrkEryi+I0bKrrvWHRyktmqEaiGGC651ldVU4fomligyaJeaYYZw32uxY/UhXcGU1AXQFOvyL
9AEqTH6dgjGF/uGODt90AdyxA2WIY629n6PWhpA0KYkOo9JP5uxFVynctjW45+l7zszvLRQthdrs
Yguh09HcxkEAQzdKk/qldxecjsGuGwFZYrPHws5hJyEYqk33yhiRptAavW5C7R2H0ey2qnWzkyKJ
ClylJ8xTNVfjJ5KMO80qi7YyBoyydhs7ZDnpYMJmtbrFQ+MfilhE23aYgXG0pg2XKuMuMZqxu/Hz
wnqle4tRoRrVk0l9d2qqegQzRfVPO9OjS2NgOorTASJUxBSWWQbJvm1x03fBV2MQKKQBuWMkByBp
TLO4CQYeDSuVMVmq1hF3in9falcfx8kZrlzDg/FOzOSGhDpSs6kYQVR1DYkqQX9jNF52QuP5pfS1
2A4h5OnUn96jqWDyCwANdUJKW1GQY76pm+nZIMZ15yHj2SrJlNngRt/Hg2pRC08SjEFFz6bKyknS
aANna2mxcQXc9s6pqGXNuXlLchsqZhfPByQp7sxG1vb3JArSBxZ47Dals9j1tRMniCrYbEjVrUid
n4fshMd9MzqMb+ixkoQ0VfFOZP68Ilbt1slm/twkzgYY2d2I2nAlh+w5aOWrFbFYO0a5TWzC6emU
vAclYpUgYuAxjnG0wUhkbnD8VzspMvsw2sWeOfvD7CPzrwg3XQe9SbphNN9ZcUIWXVq/YEFJ70kj
PISGZCJed/thtofPhmYMIi3j1TIFjrOZCnkxfu0VcWAA5/r3Ikjr89jXZ/yz+bQyK+JnVmI5CMa5
cedbAbQ8U8ZHjO3yZA/Gh214/c1F9tGw/q8SxmA0egL7lYBtkG6FPg0KIkyT1y//kwH+J0G5Pjrv
v5pab77l7+N78+33g+sfP/MvIzqkANsyAVQiG0XZ98+5tef8BkfBhSISIJd2F6nfz7F1wGyaP/AC
YigvMsB/jq0t/zfbFoKUCdeRiM/N/8qHLoI/SXtJshAIWU10xMsQ/FcVYIoeSMxBfcDBFL92abe0
mJQ1crqayW3WXoPeRtXTfV7JeVwvHDHU1ETjhaai+ZOAM56tWbyGUG6AwDKIWyeBOX7TnWtsfH75
GnQ7CZdRd1/6BhKuHl6l0UDfYDyCMiloISGb0ZaMPXdacRGTAy0i55FBa3nSgMQY2TjdSLPJJCG6
bkN7HaaIxFhHMjRkoV5haYlXXcxR3Qrc5lrXS/RAQRIC7LB0P/LmiJ5pXHX05iQ8YlXpHpAwgZVp
k884p4zXJC8MNLuQoOxal/se9OWWKsxaKU5sAH5aNg/dnjGtfThGxofkiE4PAiGQxBgS4NzfYDI2
Vin6/j2W6++qsWDqmQHTRYYk0JoVxjH6GmoH56R7iAd5di2GE4lHq7kClEPb6JwInxTh/oZNFB2a
Lh/HehYnPcKdIYgPn5mP9UP6Bfah4mT76jUsWF1n0emrbIo+Izg7umRTrnLLOmdT9rl2BkR7VQWT
z5jfspw2m4KTiFFI9UCGwToBH1xzCz5psrhDetmrLMS2M/REQTj86qDGq+PRBb7DhA5NHfDzIzLt
/LmaevtZAKzfE16g6O+G1g6ttF4huQKAahbf21ndmy5YvBBjTGdP9Xtli+ZJBTSk4yTE0WmpHLqy
VPf56BzoLNLPcAB/T0PcvNqZ/+S2sMyQ2Sd70U7RyQ05kswk1R6C2vW3Te5/omFm1CvbGj8BgEE+
VlStt/aitjjLIKRkNjmTwqIyrXMnc+uWvGNCGkYZA1eqaIJuCS59tAyBmbQpmyWFynqAchrsWj8s
wQXCVgl5clZpMiTLagwQutB1sMfOqGArKyFgiU44nIXjrzqogRVHPd1fRxElxW7BR37y7DG5Zlhh
fqbMJeBy6kjSTVKqYaLMqmon/CbkXABEm0ZY7XTHKjU5N8MYmb4bJaPmvY/SKfw+Bd54k8vGWqpU
O9vmjAGhOuGjpCASj/9b6P+ThR7f56KQ/r/1SZ+69/j3q/w/fuCn2tsEbOyYSLpNVzjyD/IkYf/G
uioDdI0XuTcapJ9qb/mbCSpZ+N6/ZN6W9xvh6KaFzcJzPBRNzn+jS7qknP9OlcS2E1iWabG/LJIk
11pU4L+z5ZBfkXBg9qebAP3ITMcad9gEag5DRlHY1jHTerGIRzh3mb+3H2KaElJvXHAEddkcmhr9
oqS8vk/xqW0vvI54mpx7yukWJ2qV6yREH2uNZk9TqyhcEnQfIHDiXlz3weAH9ieOxECpDn2BitiN
xmEJEs9D4y4AWlRcVU3KSGktsej63wmWwSVxGPHJ6OEYeT1avmPoaSO9Cjy/Hh7VwEV+NMoKKpKy
Y4kvNCVm6JpraXP0BLSwNnlZnhSFGCQqFiQzFhPwzE1hw98Y8+Q2LIqYeQ0VK0ndbvhUFhIJKfpS
IOSi2hDXbHwZ4yJ58lObkyDSy/SsyQPpNOOoGZXuLq7C/j0QJnDRFrc90yvGSK6ZWrBPB4zA60DP
niyvUmTgC2gaob2WRJpgs72GbVWUkKUosW/jKBuMox6rxWifGdH0SH4ZKDIaYFm6jNSVI729RCbe
74fQrLr6IMwoFMQGFiilMv3g5vDQbxRy6JJvgZxeWQz/w6P/R4pFKSnM/mpFuP32pXlvsz9SiH78
0E/RovMbskfbxubh4JtiqPnP4o/blAWDEaqLCjGwlgXg56JgsQDgKvTROXJTX9xWPy0g5n+zFkj/
F4kiiwHBZUgXMZdYrsMb++NigPQXGUkYDycCXHlIbuaskZIGjoXveSpPg5fYkyqOyRDG32gB+/Uq
S7LxyfEb99jOXfiYF34407qw5A05G+6dbFr3pFNgXKsuN9RathSIK2k1xq5ERf5qt0Vx24CIJX5Y
Bj0BtX5yK7VvLTBKBMNqmHmORUzgFSXUbYdIax3SpduZg1/cZ5lZ3tO17R8Y/bJ4INHPnptpHK+W
CpIKtXHLV7PGkE6r1UCc6FfBQx77xUMju2fXz+YjMSh6j/kPyXrtzA+myJsHjS8YRy1vfw47FDSj
hf0Wyg/YVytbDy41gR3bHtTtDA5pn3BE9LwC435bhUSKzqyNda3aezBk8QtI8h65e4Ua0aLJsgti
T+DdqOMHR7tM5k2iUvBulJqm6ShPft1+AlaOnxs9qdes7MEi3pyD/lPZ9QALhf7CitzQCRmy9mAa
Q3KqqbERuCin/ZyAzUTVw3f4Kcf1dUtJGO9os85MSG3K3Hiyok0++KjLkGNCkYQ+cS8DKFNGHt2N
WZrCw9bZZo4ROjOrx/jP2nPScdmfSkMkt7EoXMoZejyP4F56uDtBtu7cTEJA1HTwZV3eUFONJ7st
pwNmQes9tS2MDYHoHl1f5hpRiJFtS6mY/DSxBPSr7P5mFrW5qwWRmKjCy7PRmdZjN9ndG+bM/Psk
W/NJonOiManLu6J1jFsr8XZ4lLtXrhU5KxTmwX3d+sWr1SQDpdPSau6kuR2RrO1H0zG2BnS8jxqQ
wB0N8uqU6k6vA2uZjgKhIogGTU/w1bJS8jTqRrAJGTP161rncba1gQufy3YwM+gEdbedwgJsj1kN
OxpVMwAg+x0+rH9d9gMkD8tRt3YDG5HZdbE2JHoI5PR6p4UBuGswgvSETN8+5JHyQSuQ2EMQUXqP
najknqJxkDmpUqQBhcZXEmbIEQgjokhX9YjKBKCy018zZfNwsMXxFXsL4bXsMpvUyJ3XRBQglnSq
TygozG1st/0NnkD69JWqh3NjRPMbTiTpYAxRGsRuEj0Fdubc+TVhbIxn98PglfeJ2XYPEhz7NnOs
bhGizFnBPcmgw6lokDI6Zsztth3juHYsjZFoW04YVpoSWBKI5ujQrluIJYL5MLADtDokhxfPLCPq
HmHSfEAFYqJdKxxSjhXgiphp+57RtKIoR5LYxBPxv1ER3TWxLTdu7Vqfc/QO2YpnW7+0YbwENPj9
9Oi6mUWpW+YGhH8RHxw3LK56slfB0jDlJiLL4KyzK7FP3MFfEgLQQ5kVtwZdtmdPwPJHBVaFam3X
dchKkijaPkX1AVbFZGTvFvrGmr1FgpM5SbZhLm88MzTDkEptH4Tr3KAZayUC8dqcluAstK5nnG2A
Ms7MQMVL04ZlT09ONqqGHoysWd9wKvA127QVFb2Wu2ZQ0ZKeMk7417ba7FvzMWwnObmfUK2o7qGz
4n44VMSIJSXzbtka87oDLwGr3B5kNj42qY78r3aUhXG5jr3cHJ1PxZCOtbf1FcfSndH3XfoxeegD
sJnwFTVsXJS7/3OC/o0TFHOk/Zc9oJf3Nk7KqPujG/QfP/bzfCCI/xQYLmn3BIvtgEPAT/sCbtAf
BtGL2/NnFbAEpSANDEx+iApiaUP9rAKc3xzbETAf2CJoBvHu/oskUQqN39kWbB9XN836pQGFbUEC
NvhjTYBtsu6NtkdTOsBsWxPW3RPJ2HYuJPu6/fy7AunfmO6XX/av08jlxXDEUn6QWurycX9xuEeO
tmEEdvY5Nib1dsHpTd0QPGcJUiqGp6Z6w39gvwdD2hz+P17a4mRFAqvnclH/+DkTIxO6Q2JynhfM
Whk0CxhhAo6/9QCoPAH4YgPFt0hzog1n7Pd//fLLr//jJ8cYIgXZwKQmgk795eWllURlADv1TLOJ
RrpvDNjRYFzB7kqq5eV04ft/49uX3CN/flFuFXAAwgUJ8MvlLlUZ9pEK5NmRJVA96BFHiYy/3uFZ
Dp5Vh5TFTixevBc9Vt+467sPV7Ug2gyX61C7ILtAwKX6QEQBaK95JsGZbZ5ZMONWU1wPF35gMi/G
feADmNQ0tgrrbwz3PBt/+hguJbJDSxTW1a9oCR9qRK89Gm6iZ1CW9XAsdd6DDfBbHHE5bZhrnTnt
D+f7/4ljoDb/86sGPB5I6nnh4JdvzDXwyGinEedUDBAJLlANr4y/m6lm0iZgnTg2uEA6aFQIFzDe
X98xf34wgUD4iCFwenPf/PqsDEFQ4q3W4nzhQCTLA8OsX9/j/Rd/Q7UV/+ZGsQTJ3aSJ8ILsTVyL
33UJwsnrShMwydlOAv1gMNDNdj/QoKEFSRRjNAWQ6S5PpwnW8wc/DXITbYEMmdd//8Etk8impQOC
VP6Xu1baRhXUZmie+67mIbGhB1Ynxq3mACkZtMNfv9q/e0igyCzPJf/HD//LoQhSvgkIhJ5s0zIm
RLECsMGOdHXdLxxE1P82yhS4ijBBucsvXLZiCMjERHVNXQRzsLo2XEiLEXr8iBQL6Z+6DIac6Dgp
xPEATbKcUp4yJp/AwwI8tfnurz/EL/SVZWEF+ML3h6/W4Xj3a9hVmkdh7+McOodhyvHpAma83De6
K8BENoWxxm/LujdxAQum6uC75gUZMtH6V9NCVk1w1ef7eZwR4IjQbD/8xtQPf/0+/80quFj3GDcQ
z8xh9Jdpg8EgeHBxCpyd2eOCXC6zUI16Ewshsc6bv7uzlyHKH55ijt3c1ey58LnxB/76ikUXydTM
ppY4EehzDpzSd1z2y18sbMK9aen7xnKRZ8IihY1oDimpuSMa/8ekz+DwWcT/fVjVwJ2+EBVNg4cg
sWwWzuWeuFwijMFsXiKJg1M7eNX1BGD4BMAF9xGzUXynfXX915eRT/Drx+KT8D1b3LnEuLqXtt/v
HtjZzwLK6Ck646tG4K2mGfyiZ6R3tZUj0igRhI/YrwfEv9LBIr5OBmAqnE4JwFrl/G5zPWlF2y2V
WCOKztuB7sEvHrttL9aliJB8EdiChhtfHV4IwrCMTyiyoo4YpKpqVuPFgk6EetxuIADwZKSLP50t
YLGqL44ZZhTluV9M7H5bpCdZ+NXtkIZMbf2qMTF8yNx4FWCD7gREtK9m1ooNJ2MkAhKKk+L9DfHH
RIS2e9VNcblJOvbvKwiBhbWqrVTd1xd/PbJLvPb2Yrt3PCiMq8HzDPXcl3k6bqzQ8x4D4gnNVU3M
IzQHCemOPlmElZ1Z3dSs3U76X8D/Imgri7bLDrOeO3oJfW83RwmUyziGvrBPMurRT6shvDI5OD9O
4yAQvnO6b850EEAIMKYqHXT9EqJaEUdK3XtRkaN6DOw43EDUD56juGfbzbhHPExzmK0XJmpdxLgH
KQ3AoYoOLNQFJYxDijKh9KFAUgJCRh0UNCDgcvzY5NFm2YQLJNVv0QyttAAkcEIkmEEYDQUjf2KQ
fuAPrAsLgeiF+gSlAEJCNF1wCWrJdMC6Gd8OWdB9BV7qYvGSsUn4Y9psAquIbhsJwL0hiZguMsxP
0KyvYGuSK07CmOKpA77AbKgQIdXt3gtkuKOlWn0uliCKyiI/q76EUywxFVG/JFbMS3iF2fP1rOOw
K/dNpJxNIUi44MYqwCRD0iKKYoUZlFEggRh2jQwTulmknoxLYMZQ+i3pGeWPKA3yjM0At0U+Vd6m
8ArfIAUTz/qiSYJmBOItQ6czSgftkJ0YAqLjhDut2GDrDtSrEQ8cOmGFpQzcp3oq/J1hLsXPDHIK
+wVXmqC26pqgeIohVnD7vca1Dt0ip4mORjTMP2mj5RubQpC7KLhAoQ1Ao+k1VKwVycRduYp9wWZq
c3CkOyw89RY0Ld8s8R58qVjwDOapjEPHAIAhgkgUqIBvWbITG6uJ58/deiZN6j10xpGJk0m92i2w
YFJFnXcdzsHzKAFCtXNsH2HwsvDYrEMeCLRt0cRIOWueUPJZCotfz5SJN8eJo7qmrKNt5kKQyqai
us7KTD6RL7v8RwtXt+sG1meWM4xGuU267gaCJ38SzahxV0NC4SMxi5FB4SHI2PkOF6eBOIqoKof+
ROtHpLdIklhiaI36CwsvOAVepR/+AWIwWFEvayQ1nH8KHTZRLwVqFFZ++1EHy6UMGls8tW3P317e
bYGIOl1Zta3vK7DVktjjZLqvLyzXDOZYc3fBmkbRACx25hsZbCrDC5AOD02wlTKdHi4UWStPFyK3
ZHvutBqhFlI90oVy3kUx8aF4JHmlLB7aD1zK+iFd/g5NC7q1CF7T0cwG550Ut2DL8KX9UDmA3TqI
6rc0K6h+ddJOD5dCYc5qmNEIiN13up7+6YJlxmgbIEH30w/bIhIdpJOFTqdexFXYJEC4hkSk4Sit
TtxGfHdyebdlVbPxtAu3POQdmalJEV5VdbB1RAbquV+w5VMmjWYbStpVbrtAb4cKzvexbhveOVZo
KijQBxClaqNBdX0pcBDMBtuMEKmPH4cfayl9JmilxSZ3JhtHFuY2JskKSerN6Ez+KcZJ+x574Cb2
bDu8QSU1CFnfIG1li+oq/JIbMS9eXh4hETqAsAdmJ5RB7DywRsazb4/tB4k1fEcq9Cnu+McAw3Cz
LW2HtY2mmHXMmMHsxbTwiJluMd32xtuyJQqLj1Nd41xyHzAf4ZcjxpZ3S/+wOYAkE7cYnKnLccLf
mriNsL8BD2+26UC5avvp1N+oMTJiZFkhZ0Dh0pJc9fHsky/D/04yXGBrHcJ7/opq4lkPifeUZj7K
7a4GxP2DmI1K3nknCpdrqpnDcgRYFoEst2AgJrBm1tDUYb3Q1j7WAU+YcpeXL8bOX4NjpBzDWPmW
oh+9DiK+Vcr9+lCHFt9qIlEcYMBdrsNICUrLCqp2DOxeT5H7ji+J59XMMebIBD/yJnJ44pum5Z1c
7kRbpwJvxcLXdgQ1+lbgarWoaeuovQ80ERlHn4jjEDq3zdIkCf89wEwNnhMcRYgcOY62WzRzFEXS
R6VBMk9UPE5m6rzT/xNP0vA5AyBdYmvSvngaaffT6ZLo2Fas8wFQ3yRQb26kqN5rMer7yydkJ6JG
brH0EwLDYP9y4CXuRL3NC6x/iDii0mTMzNXIkfapr/lDBJ18LXSL9f0M5Sn/UTFets1ppvNPGJ0B
GNuP+eyzo8C+SR8hRi+LTdP3nGSWq9aoQQebdBT5vGmWtxO7fIpsAWIrTC/Wuowj4rOzksdqnnC0
e9Zs7bD5CfK524jlKMl4uKS9BDXEbeOghueWJ3Rn4bqjZ3At8q08JDSJg2LcCfrcedDNiLq2xN+N
Xr0xnXdbLysL/3XwfIHE5XlvH7O6wmIfBP6YY853+WlixmT9KEw5cossoQhrhhRQttPL2qdlauxh
MbPIU4pEy5EcsTJYn4J74nIBfqxFy8GdFBbWhWVhbSKPHedy7yIsZVvTHRHo2kumLw3b0Plyf9pI
9/cpjYD9UNZ2duP1PreIb8Lmtp1suIqjqfH/cUNg0fK/Kw+ny7pohuZgLNlkOWae98hdMPDLXeHq
bOFKyxCe+QKtF3UJlt5Zug1ZayTV2i1LUSIFLFmJpjkz6AtLmhCNk0K1S5YPZIwFdx+K5Hzd2CP/
bqIQajajkOJW2HwEbjnx5MRuBQUbhZG/9qDOPkiP5I0dQHt936dV8GzRvL1zmPeeOalzU5uGwM3R
gbjA3sXzZWcd8fNV6HGxEacv23eXcpUsLFQ0g9iAgDJE1gQfaehYFKqoGcJdbfgAUct+ebdp3/GY
WfXE6zKt0A/FZDfuSnFUew70ROHnIC/EATYgKkUI3xEdaTcamxC10Pw4CD/Rh64fyvhOtKlZHUFP
iltczLwLx+94BVgQ3O2mgGsLSL6nCImMDKbiCJq/VNhYdjwq472NL+Cx93VxB/Pta2yExhqOeXtw
YK+tvIaVnVSK9HuEBXblyRr6E2gHZl4VcilLsz2m0MmA1Ce4LEh97QIqlMl9zlJ48E6i+EIrZ5xx
WfcpAX+lD/86qqsOxw4JQIlS6Y1lt3Tg2TWLIyd7fSiRM07rXKkS67FVfQ90Tr3gLqEcKBe4w5pW
YorVuu3Mq3pZ/K+wtdGIDOKYmqq3ibOXeZkfjUouXEjs4+s6D0fjMUolX09TKP5aB4KLZDkgIOkA
ohazxuZA6DHrUr1QMoulpKtjH1R/RJTAJWiiX6QNl4NylnMXjFbAoxrENSkNZsPbC9EbPWeyoj5A
08A71ZfNJIxZt1EBVBkQiSV1JAsUo4JlDxc48p5DfwnjuBwMIyIf1FWepwtStGNNq1zthdf005rD
JcIgWXIDFp7Z7SUNRUDu/pAzqBJMlPaRMxjf6zL51Dvk8dytRcRqNWOjfbogXS/rZpBmLI5gWa3t
RbEh86XeVCExLiCHkSXD9GKN1rZCBEbAS9Wx7jU1j1C35DokIT4io3J27gJbWc0zdsk1Z7v4IBHd
frMH12zxm8Ospf7DKOVkdXAyflQYNT0Sg525wNliH/8fe2eynDeSne1bcXiPDoyZwMILfzNHURTJ
krRBUJSEeczEePX/k5T6d+mTTUV77UV3BUsqAsjh5Mlz3kHK1ZYXXNhmfVLcb4DsDf2x0QpLRd+F
5h8qxDntYnUewhDHlDkwThrUeRgSmVscGxCmuUlUgoNFjIt4SKlYw46WSJ3CBrvtVyOM/yNlDkCZ
icSdEV7A7+aQFJUM92LR7oEnpw9pP8yPcyqM0eSSPcLnLXaKHUJ05razHjgQDWtGVLD0Fr+17vpX
pTHSaVTHvN6bT24SWC9D6wVfUaVev8HwGlFWmRXp9lSC1haLix2ysq8dI2FWGjEzowuEe8arxlnX
1Xm375q5uwy8ObulRRfuklxkf9HtST4Icvx5O1QIYRdGOW0Jg+U28tr4MbVk8dJ0C78peBVZgz6F
4Nr6Kr6GocvkGLY1EEdcqMSn17LC/3V4/tDhAYtBIep/hn79Z3kO8/jxX/yzt+NG/yDugBYJJXVL
YaqnP3o7cFtA6wLujmh1wKM2+I+f/R3p/IMqEX+d2k5ApdM0BH72dwL+CK0r/tTzqOgBJvtX+jum
UfT3Chivw3kIqwMIJt8JrvjX2m4ox6WqBtv/hudfm3+nyRN7NlB31+r0TuvcXZ4oH2b6oBYPmXil
liB4meOyra/RbGpoeLaWT/grutACe19HsR2n0E+LdH7sbUQeF07nVqzoqSM5PVpbPAc6f9x65bAg
lELmotx3jpQtcIfEhljxSJ+BfLwkpaHg6i9R5uJsPeA7d/QQ0u6CzZzlQdRvIdFbWG7X2E+huwF9
MOZ69LeJvPvRgPk3+Ht3TVZr9R//7piK49/6MugRRJ7h4PE/EGLu+ejAsnYIUWvwrVXTSAyqEpni
JNj7nlfcREkQ8cjZyerqeyf6bHnwTeuk37rp0PM9tYMG/OPbr+T+9krgftCl9vHZEx6d2rMJk7mL
SJjqk68ObuHFDapBSXG5+kNHbSLFsXgC6CUzLtjcUFtgMEU+U1OCntY2xXMzq6XrNnJA3/SytEdl
p/s1TlYI5OXMVOw1wjDrU9qL2Jr3gguquF1xO+CvVZGvgm4D/2VAmOTtjzJF9L8NM3gjswZJZMEf
IcgWndX047SY6cCV9Tcbi17xIagzq7mvUHxe795+0FnXhgd5HsimSASmd8Lzfl3tUDa7CIRO/BWd
bdfx9i1JtI/IrA2Qa/Zk7r/DwjQASruIoLT0tnUSOd4XWVDn399+k7PKs3mTgMIQdefQQ2ZGnPcV
kMG0ozkXX0ekhMRtgEqLhjFWWbQ8LrkHreiPvP3E3wY58AR4MXomji0ZhbNvt5zEkk0pvZdy6PoG
is7SWiPqMiEuGdMfnmUW4a8TSuDy4ROw4CGinKunwx0sizYL3K+zk6A6880F9phCH24H1l3SdGaI
ccE0oNF/9SNZQ1T1QdTSE6PK+OsEU3VQPTmPepntCBEgqN9lOOL5YmWM7tuPcn6fQnr2rh1CtWBF
RefNg7xpnGIa3eqrQiaikidI4vVj6WpiFIq9sPTad3O0xjag/AydYHsfjGmxPuUKFIa3AeeFjMXG
Rh4kep/ngs4IAju1W14XVI3D5TRMvl/9qc/928QEIbAUipzMjg0A6yx6YCSIKplr1y80Lnregj53
kX8fncWiKosZDsyrGB04/Uc9/d9XX8SsuLCHHdPpPg9bsYV+NDrL1pc14IJFKi2DDEV9GbZpb28d
JEsx/2abFPKZHhtVJihkfR+hxktbaHzIqnWCzESOvuovOI0Y1wty3+UKkyKfgsjbU8u+OFvAvKAM
XrcJIk+/N4aCZGr7auibL2j+UpPcQHTT652CL82iWhc7WcZjpFolbi0vzthNqvZ9DoNaILaBRAPi
q8sLC7DKvwtlMzIcf1z2p83oYMzz/UcARpKW6BLMQyI+qiTC6AMagSxYqSPyDcxO3WvBMVx7EK/j
DUUZE6KxkACzvXOXuQzfx2mr50/rYlKIDTR9FIp2bp57BHkaUqLLD67fQTPcdCkOgXcoO+TVNzGB
nHY2HrT/9Y7tHwUfay5661MPfZB3pOkZ1Si/1oPzEZpem8MfFXO5Pq3ak+PD2HdivFc5/2ZCATkn
gmxSrtnMGQQK/PE2lJOzYtnmXmux0WO0Z/iYBrFFtAho1og6ADaWu/xNAYSbvwKeTVXiGIxzqt9r
uMkcZksHN0VvVY9i74KUbsSjLQjX/HWsIszTgES34pabGWZzXZgFI4ySsctuSp+753Fy1FxfoQ23
DJfDPCDCvJ3D2EQ+SBvOchXiicthacfanJldGLvstjbstIKWiJYOdO+fHwDnIuVTkZ+NRL7DoMVi
QAO7ZvmpOTFBrMR22ar2EJAE/yCdXyoglC187n/+jq6lqrr3sjjI0i1LroG+7KVrwBgMqEvz6LlN
CY4LmsMCL5DXUfWLgsYkl/wW2yKqlxqKeV32A8YAToqdVLX3LEnWtrRUmaj5LLLj8wj0Zrk0kebU
8oqmZtHkscir+xpqpZQHFEHMcmmD3GVPYb0YsWoSl6LysoV5xC8EBoAP/UEnugi9S8ufs+WlqxDR
bVHdHbk4bwMCoxN/CEuoaPlupR5UThdoyY3c2lB0N7lb7swef7bAJzUfkUf0qG46Lx7rZA/Rysy7
dEeiwL5fqdeiuuRixh7ueor4/JSEXueNl5EafX5Lg+43W4HKQshPVqKpL9GvazSvhIadedA05OZd
/CiFnbEFP80WXEJAEs3OWwWuIyNoa14vr7LQ5G0xgM7sVtH8Bzg5+PwAInSRvFbuozJdbruxYgSx
9BoYzhXeKb+pJAXEv0TDrweCaguzRE1qPT60IW5QD52D9ApKFDkF0ltSR27he5g+7POlX1YTPFJa
Is955/VmS/uR+aXovTvMRICNGf/QreONDxLFVkYB1nqrcHObbZVXN2PpO/zCrlcUVbdwnAezqtEn
6PWuLaLVCU5ziAwb7V77IcJ/Ihp30PukiUxpmebrQdjWgVtu0noHDTPMt5FJXaklJ7h4rHfBssws
/1AhDokeD9JYuHR1y9Sg3BTAS+ohcBml/q2Icy971zhULLGgywczw3U2LiiFuuxleAuZssHegMLu
dKPA0SplTVdFrDBdgQirmJvOD6kEPdfKqfmYOs6XpPkQVV3s17cNclXGRg4HSOS5CMSEm732knyh
/tAi5wfBnLx9Hjf08XR6ikHuBsB44Xj4hXhZJ1pOqQm2C98cgWpes5S2EwZ5KO006eBICBuRMosH
fT+zEiHUd7iVLbFZl/YwK9ZQ7GVdkVxB5V75sw4Qck/HPvAIlaqj2UjpqGA+6s1M1XDobtUkXEIu
OFDEEfc13XnOAhh5E78L0IqJggODz8q1M/TZxgOWooh7ICulOv5M97GJS4UNmew9VUaTEab+kBCe
Wn8WjJ9OLaLDyCiyFxxXKxbU2PUebRxmv1uCq5AmgH8KS7Xy4ulsDTzadyhptQfCJcfRuLSSU76K
KduofeiX5pDVeuhYjjOS2w2l1rBfiA9LmFr+uxljFipUhCicJtsOJFC6p0VPk39FdZvnG1r68lKF
OC3e/LyHEPXN4EywF5voiFhSSCcqSfPJsy6GHIdypMYQ09118VTHMLHRPvtAbZaPR5unJNob6B1v
LHMo+OOBlrRkY+dwX1g8YQaFh9btj2VdZZP5M5qpHgt3hfPMm4vGaO5vFf4965NjsSq9vSf7qJ9A
D5SJzf608PfRW5SSA4lWRUrr9dYFhJfvVFT02kKVxFnEZ5pWZf/BrubyIXLdCG2Jvse4/lLU7Uid
shmH9gUGUGdRRa/QC4H7KdHFr9us+5wRc9dDIeum/Orn5drfV0b143lanXJ6t0YQyTeTVVLJpo40
tShlUSenGd35VEkhCU7o099iqxPP6ItWduVc0/NBgywONWJWHXPUE+TnsFtzTuGx9xHVRefKpPRr
Py10Q+RSutGm7a1Ff4pcZ/A/iJIOeLKltVMYkd7SXWIM7GkuOzHrNE40qrecZOVWruW0rrsoK1cb
fw/IvQZFtyCIIXRxQ7PfaQ9jJBNvF5CgrQ+UWxEjzaQwZoYLJo+wRrTrbBe0VdFTFIlW0Y4irRGW
BquEvQRecidK8XrXNfa0XsFrte2jM8GcPcTt7NTotclyRdAl9gLrri2ayn8cFPTd5mjDA2u7fdTY
8/wAkB9JUEvp2rr3LV+tT5p6I4r1vRD94yrpHKHxo4Xs2yMqKLSokTqiX7mDhVUWxzjTFFBXRB4Q
sY2KxnPTrexXheqwU+Vh/TWF3zbOOxQzlu5bRItiQOtJto3cuJ4KtH3Ucd0F4W4o7KAUxxgAp7il
lW8VxXEUreG8fEvD2tMIODaYzLnNzgkQoxR74WnPMjgKPibHhPo1+7aXMhbOPT21hj7jhPIlx1Jb
eVUbPKLR0Lb+ro2nPqZXa8MDK05YDQVkY7E9sWF66KKsf8qBeHIfqVSO5liJCCRs7i406WPPAc52
SH1hIlwFlZxQAn4wduJDjgVzgriop9opvFq7xCIlDdIOQdCbIK1yThlQLIm7HhfcknV8GILGZH8U
LM3NQcIV520XiHtldBy6KhMfMdaoeRWnpXIZHQERUWtAyCggTAZKkdmHBaAp9+i7AVnwZJO7WVvE
mVpiWR7i2zpdxdYUI7/hwfyAM+DUYvVOke+WpEQ1DHhiCk4TNh9KXkIDF7nCqjcBsSpdzmjgoT6p
CZgtzQC1tTQnZ9hNM2/aJ6nk2QM85oZGi4/FVrltQIDxy2zsONhLKmiggh9VlJs4WfgSExtwUU7E
G9Vxq5z+Oeojk69G8Ui0cfXQiy8T2jANfYxc1tdJkwOGPSCtbnKpupUmZUkjbcYI1LjQzncg1iDv
dvgdjgNQWaembkBPHTl0cEg2Pa/qhhi+mBTptdwj4BVySv08wXynYRyx4zMVCxFN5u0dL7YYyDbx
86g5LhmKjt9L8LEkriHnCm8wKAvl09M/R2Lt2EIbStorGSlAVn5jU2mBEGPh1EtIDxyFGoYss8kD
7oNqjoOPAPKoPf2YRg5Mx4FVZQ/6IezimS/2sOhhjgZwIoir1LAZUXtdp9yOo09jgZtCcUqxDKum
C590dHyAFGmyWGdtTfGp72HTpBetXZukwtZ00ia6Y9iR6E0oOhZLRb3OmbfZZPdS7xCVIktJ3Nhk
8yN2Gn1wQjxKjeEdKkluk0ETlzbvg9Kg2Qeeh4kheLCCJPOhVL7ZIhAsTMGL4jx/IR7x4XvOcWwm
Pewcs8C8eMg699i5EvviXfLjdE3HMeHQRFCKRHXreS1ZIPa3Jt/UwqzHuMxzMmubEci/0zeq+YF/
b/42WUm/3uEDLzkuHUROOcPSFOE1CqpiSEwy77XmbX9sj0IHzEs5TA2T2isCX3Xtzd6YfB7DKaEH
BGa2kOzqjrVQbjO0iNlnfu+btVvWblTf4CybjHqXlHDfEPHRQH9IaqdmYW4Ha6x4Vr32fILdjpkp
VjgmtY6Aioz3iYyy/nnsh8wonhdDi+Ymd0vfu/YnRxe4ngQu64y2ibkE5m3Ajc12kL9nG/kR6SUX
T+ZZL8G6XHkgk5YrNDGWeTzOrtcVz2PqzAxK/CPzUYk9kmuoJuz52gyuGYnBzxtxuNaQ5g9zksDn
3UMm8vgp4c7S74GHWfOLh1DBegdDzra3YJtSriOIByTKOoXoVwwPqAFCd9xaExaYdzhwmks3QEqT
hdF5NZd8GfUmkU/ahvURqzhh1qC+mcrEHGJAs816hODJUaKgWZ8YdRNxYbJx573oZIsBprk/sJxE
wOMp7cWrCZX0nUdxamUw63Rfy5mlf3JCJ+WqUiAy/fJj69VjaVKr0qpoYAHMakqF6+k4KrMw6snU
j6zYW8ySlHY41e9sf4ZTzYCs5sYdRJZmICdHmi3ObTlpbyBK+QZuOuV4uKJNPbyn3biqi3CYnRJ5
WJc7BQcb0tUJl0CN0N1BgDLi10S+7olVeVebTBSuAFF8O/24NYIXKNilXT7inXRDwj+IraJy5ZZ7
9IjMLfDHxaKMV/PSzYpeJKK/nVho1ukQe/tLfwxzFjqXJJvVP6V1zZRmzmBefQASnVR7GM6x1ntr
RuDgRrYUR/iLSJOtdwsW5qw1zTRaKF8VCtkKrBEztdIZSL26ePYaJHejPWwqEzkivCIYQwzJzap8
u2r039SMAMjD36ChI6FVnBVYsWYChIKH95c51uaeaWSJ02BnoXBRYsiFAyBT+vYjz6tqlKlALwdA
mCFwhiROv5Y78XuqQ1sL/SUQSIF8L38sjRIpFY6uf/VRKBGQ43qmYURr6qyy6oJZXUeqE18yPzbx
qRG+B/xxJlgTu95+1jlgXTqUjiUQfxhMnvi9K6VsBxRlWXhfZq8CCns1pJXLSgy0n7IN075yOAtX
0RA0BjBhiiLKWHYhAr7a5d5NFcJ0NiKuvCb2/IjMP3sfdZ+YKwK+KIozAaXViZ/efv3fZsWjLExi
a9goEHVt8+d/g1/PUB0xd5PBs85QmUe1Fd4QcZjDlSvU24/6bc15FIYjWkF0goAYnde7SaMyF+HN
9jlKocEsp3gBSvzkrNJsEREn0x+X3HkLxWFi0C124dtQYacz/+vH9Z3ywoT6/TMCCyZGafCM692Q
EdnvExcs17KLI/J9komFn7+hcm/374h2VXDx9refDzNd0wDGj+mqst0gwfz6JhPSajiHJt5nahJc
HUElUKUKa2ST0j9M6Pkou4Fn87XIQvM0imNnVXOsBTqUoHLn84C0RHGj29JczTPIzRzyILI4a9/+
tDNOkzSEIsrONHkDOnyUj379NJ2HK8Fk6T/3NX2idN97sQlzBMWFeY37rgQelGYgMaKtLNAFXPZv
v8Ar2f/vHRxSLZCKthdIVKj49PPIgkp46bSy/gw6Hu+7Pb2stcDGsE4jjMxe05axT01qDD/RxO+f
RXEr0KbkVQlU1dKL6cfgVHlgSjyU/hd2cQO0h9vCioEQR4IqJkC9u9DTVgiP2Ck00VpOgTksR8gR
Y7NLY5uND4aQHnq+03KgeORM/YxvyFhQotuHJPOuvshoLaMk1xSWya3UiM/AArwO4DFl5Kwzx7lo
M3IbqTxzxLdwS3gt+aNAr0jtiZpF4ZqkKQ/BUXC8uo5JlhGVwupkY6tkYvzDJO+pTLrjDAQLH5KC
suzbw//bgpMQN2yBwkvkwkk+X9oDN4sUBbzlE2JEHjkrYElzBYpWbTKAnyXrtx9pdssvE06ojV57
NCFYAHlOQaRRBqdfhdOnKEESzNsPGe6QN+g3ugVO8gq7AHgUJdYbLUx2vKcowpYwIv7UKDr/cs8T
vk3kRPWM/wtf299/i5216OqJuUw/FQ3lz8us6nX1CMXZ7a9dpf/AbDuPIB7JmaHR+QLjAuQvzha5
QC4lS1ulPo8d6LWnIJdmWeR5azKrt4f3zBbY/Ha4ejDohKTzhujOWXaQIPlfokPvPtZg2cJdTPlS
o8xMGZWbbpZPnA4bGt4V/5AUbFiXswEIclkLQFYa1XdKMFx5TP++nbySPNRZfZOoZwk3lFQSBF5S
7MBMWWu2TBkg1CA904sxFKZMXFR0Rx5Gy0HSCsOvgLMIOSrTKXJGmDvcqhxYk92FZRFHy0ONcY5/
8/YgnI03YxARV2z2qQ+n+beOaRAkOqoE4Kuhys3JHDe0KnB6mDCGfnr7Ud7ZejZzSvASAC4Ex+Jv
jF4kYKmpOn78EPrN67OGgNKp0cUxRxOhnhD0o/deAtJhFDDWMFXSnz/1IwLpGRcEm8ENfGnqmdwF
WyKdW0GrmS6sIh+s9VqxVTFmy9qqmI4QE7gw7dFy53qcARrnWvKz8Ue3yDSRLOD67J01RPoNy8um
MhO+BjlPsV674/JHaWJ0qICi2RmkZiZzh6wFY9yRwN/sdJ+ZwvLPFho7krWb0/Pg3ItjqhzeZnEQ
6Wj+cN6Gv04fvnoQtlwbmnIUcBb+xs/r+AIgqm38Uo6e/Jj3yG8eXNqjJ1GErU+NP8V805+jqwVL
jHjX+nF9qtyifBqhpoy41Aw1TVO8ISNrCdVGpLp7jLm/qjugc2O6TcPRPeEK9L6i1fYytr7CZKYH
pb2llyPejUHcXKVYi95wIqXGXS0di52lcu+vlT7yeBn3Ux6Aco9sH/5TgOnWaqE5p8s5nbYq6u98
TiXYNqDCb+TSj6iCL92ennj5lNLDB4vp0iXIDfOZQ2Sihaed8jOoieBqmV8humtnOzuv7eWDy/n8
3Kb432ziXqSUMBKljihw1w+QgIanDJE4cFC25dcIrwbAK4cIUoPV9h+ErxRpUTyccJ/MD7QJlnYL
PknMaMxEmbXBw2a8LGu8nqZopGCT5vlfQyigzoXxUCD92zcPKwrWO9JPC8VBy/K3aIy99/Vif3EX
rT47ckVZawiQHplFdVVIle3R0c3+wDT8NVizIGgrE8wCUgXfJVE4i2kN5R/ZYR/wlfkCx+/GdbEX
ZaNR8upt8fj2jv51Q/94GARcAFkYNcKcOQvW8eqT2vVR/VXYsgIjNNsPTk19dVNVxc3oY426nZOm
ek+LEJXft5/928p//UywOrRsCOLnsIkhUFFT+H31tcOLCdpn2cIvrzykdf9wTLz+pv86hl+/Ergr
+ByUEDiQzy+RM8ZO7ghW5ivWsOwZz+W4wJG3crIdVDZ5X7tVfJ8pVNKRSQsidIVGjGCOKIkJ2PUa
2BdgPfGuF310WVudfOS8xYuOuqJG0o3kxdV1BWlDo3UAnbX+Xg3wUWvKs+9Hd3H/ilDAQb+6cex2
mxTJO68Cao2KZiWo3hT04pwporDWR8tXhOo1rYShPzho8TzbswZ+zPz9IRc6A+ExJCYNIA1iXBA8
dc9TAseSavbDZf3qD2bwkdVNj16Tl6d5nZ9rhIA/eSjr7AY3oenRgdU9+fUS1Lu3l0BgFvMvM4Oa
hrnVAQYEOIZKxK85uVPEFe2DVH5NBhoHlNMw0JlDCP6Ydper3o1+NZ9kpaF+oGlT0e1pqlND3eoG
cuaoN6VMrHerk/gnb10onPVx9LlCyjrY9oV1ky21vF685Vh7lfdADbR811hMGmrM3bxsVz3TdsGt
Jt7KNkJT2+XyfUAb+/si8uzWk4C1CyrFpyxp2ncYFpQazoIaENtOh0c7cIv3Vh1yQIjZmQ6eqyek
zXvUf6YyQoU17WBejbg1RBhdJbQAYNvlNEI4Ez/4gRVeZ+ni/+VQ1Y43NB3QE3p7cM3YnY+tT3UB
43pus2hh/Dq2AyVh5l3GkGn84NaCwPvUZhi87WDI2bfOxF3iD088EzVgVUkDxuSK4yCmBpL27PYI
h6bsK47Ob3mb+5eUzSyElobFuqJQiQGFzV7aeTCBv7aeXT7h7qCvM7Rr31tj5B3+8PW/Ly1STcIn
mmxGiuMcDNhPVaDCpK6/JTMNBu7tTfy56dd03GH+BVMW70EqHFVjCJQBtcJdnorghKpUtqNOEkWw
Ai3UNfpGSBSxytGUfimh15ZKb3BjUafO8+ZbMaTJRYLioL8B7O5i7wdN8lULsRqQZw+bbQgToj1a
DMshL7R1EwnHiCVO0roWKl3ulnniOMvhehySidN7i0R8cV3R5iWj9Cq0zMquRHlpxL9oP9L0fApG
rqbkIuqDdnHpS6vS6+G1AJdhJdIu2gqqfndelNW0XEHUIVQ101fSokTAFEx+ezO1kYJVk2EqsmX8
GgdCl5z6ow3A/y8cjLKPQ42NpJ+5GaUeKOR/Knz9Hn9YKSh9kLs7gvk5D8meSye0mKfiG9IxttxE
U5R/AeWx0DVkyrhTya+rMiZwtfVlQXQJPpAY2+p/sWBRdCZt9kCuoutztmBBSqlKrbL8FldiGVDf
YkLEiiH4dVYKjYD4GD2gajsc8AmO920Uz5/SsMerPFWQKt5esWcFutfdg28FtWVCh1EvdX/dsGs1
TGMDh+tbIm3xoROOuoewb+0khd0rzsXhFpNQfdn6dXVRzp5zo2vJQSZLPd9lEPEBJNfTiPvL4H0H
Od8FiIVlxYc/vOVvKYMU4F0DtjiYaS6VZ0OGqMFSRZ0/fKPq3SWPZBZY6lJJRNEMPuStK8aCnpJa
Bfa/fdB8T+Go4EaM49109GSjnoKoTK5tORWPbu8PdEg4BWDb9CXDneRyi5kUrPLXt/4/nsXD0n77
j39//lplyDEoLikv+u+SuahLOSyj/5locZOxnXAFeP5v/qufZIsw+ochRiAGRA2JOIpt9z+FtCL5
DwI9GuahIGOlociz/ktNi/s/t0WyCyQFqbr8f7aF7/0DXLqpwlHxDl6VOP8FNS2Kv94vJ11AacPE
eWpqJEKcMa/B5m/1DS8tokr7tX1V2xbFnWHr+Eihg3eIT5l25nZf+B7ONgtpXX+YLY/bpGi1922e
SzQnq5X2Rjss6mZeYpAVRupi/Qsgg+8/kQh5xW5SzhcUCZLHah7kNktwiBt9X990dqJpvuLFccia
PICjBJfoJpn4w+0oQMscrTwtTli51fCtZsR65+B92WOdg29FvFzZqkN7AZlkfT3mkV8/ekU8yGu1
dquNjTWdvWrjV97wNV8XmA+umrcxZuSbKG8P66Km3VqoZUfP1UOfzhs+cVOb0pmyfWXdFF4WcJ3r
KwkAi7n9gHZCRSsVb21sDss4e+TMQ6k3nep12+M9KC58ASdf9k3HbWpwL5TETQie+dcScQBgKBna
NXaHmMk4uu4RUe0HjMCKO5HLOIeLv3g3iwR4vQM7kp004AwOJaRz9tqxnpEzQmbRRkLholfSQioj
AnFHJjFvx5AjeU2588CstdS9Qwp+M0YY7Tp6kM7FAE27udJrFD+tVSg/0OaLH3q9IHTZ0xOC16na
oLyi2wyNTvZx/nGc+hRtSlducYiRjEE7bjpcRy9F1JRXWNAwlkNFodMVQDzwQ18AgQ06CbdW0qZ7
mYn1nr6cn9lHeJH9qXAEKheooJLhT6cln9Z6JyFipls/pqoZAm87+U3lfmxXD1OWFSXBh6iUqISY
jkV28i07JNtBP7V+TGg4SRsXEN+drf2kYeRzwx3yxVYXaWL8W6u8DDLnOVFrnzBzGEAHQYm0hPK3
btf6QOXiaT/bcb0XUe2gHLveh2ksaMygHFAUzZRvM5Re0WfpMOcUEV3SAUzbBpcZD32JANvWco3H
bT+HqF9Y8qGYkQQJ3Itk6G8QG8BdAEMg7Pdu/W5FUTrAanyu4ktZ1DAjC/VILes9p4/c9DzmAPZH
b6px+eSAODpImcWHeFw+2GWuLro+hQoDYPqakG5DKfSLg447F8dNoEioz6g9gIl8U/lzdukPJcl3
2GRXVrmsF3bH1nRxV3+MFvdzrUMfYnvCEZdiE4aTCgi2WmoN18/LL1Q2fQE9V14aDY+rTki4N2tl
7/t2OTZWtFU+Cvw+CjdIPne7rLLqbdJZkYVTHhl5kqbfgrX7KGduelGMkZPo8BuJ/L4It7YfTruI
tst1HWDxqrKlPXb5+kFjKMqVDsj36Abx1u9z5463z6/yYLF6BDp1e4GZ8/CtxdxzF6Yeg8NmO3V4
mhSSclKdrBr5ye6inoIPSA/c4092vTrxMeoHe5u760Mm9LGxVXQpk+leRdlFDTpwF9oLCtyMfiIA
PY/+o+q6Y7jMN7lrQc4MBqirdHPxklnRzoj9J+Gt2WZCaWfnVOW30rd7+s2T2OXcYj7AdbxBUtTZ
RloYi6iAIJiFN35b9Ru0MMF10SSDg+5ysx3wPKoAwuCkNU6srRZQDfMhji5J1JaG/3AK+/JlRVB8
07l2dIn3uLwc6LNsZrCkWAHp/DRwYdqxK5z3Sdq9B6S5t0I+irTvdg79/Lk00awYYklhJlfWVdu6
/n3mduKyaXUKeSjvD+3cRp9kl360LYX9gjt/TzVuZolUw2tPAgR8CGTJiqPLYclQjyGsv9fe1CKm
IqKLIpf3sejfT6PG84xzBQ9Xa5JbAFf6L+IKHmSosCDt4On8Nkc/a9vhs360maiDjVTrbYD+w72H
y+VNP9v3a2+BlMmrTypxMWKOhnfLXB3qDr3bOW/lZq3VvcI/khGiljjY9EG8wuP1GjQ9/Oy28FJO
hy6m0+5EWMTrhxJpoIMLa/AD1YEbTBeQNHJ0/oja1GOQoA5EU+VZrdFH0vULd6CW2TpDe6hKtGxT
dzqoqb/ANPEYuTl6AjlO666TdMcp7F/qAOu4ACzeydbuQxvLggVcNIBu03K8CrrJRpHYu6e2fY0V
+hM6xOvGLde93ZDgEWn3woowVwCIQVkBz0RiaWuFd6HyjgrZ5nvML/F1RSgBUQ2xhp+LOHE+lhiy
gECXbDXLjzeuHCkVjnvKxpcydPUhGDv3qhd5CHUclOc2jpp0WyxlCG18WC/SRp90m1+OWVwcNfLr
2ySiVJONSF43BS2wOJLYlqGZs2n8wX/xoVkSsBsrvEWyAuXLyrdQzem7m3LI8Bgky97jupp+aWfh
byd3uJ6zjjNhKh8dfzzVcYOj08rBmkdI2PT6w7io2y6T1cs416coXD7msij3VJS2SC40xRZHmeyK
Pv6FQ03pgPZU6ILFDNbbOfBLDKHjrt0Na+pcBVkAWcPyFpALifcpbob2HlgaKB+rxwZmD24PG+7K
q++o4auCGhWmGJpzDTvW+rQ0Qb5zHAcTlwHXNDepY5RL3PaEPVKGL7kFlXkyx/OU7BoR4Wwe3E62
dJ+sugTNkrRALv2lRIJqs1DqvK9zK7yIVIFB4eg9+rPdfrF6jLGwg6mH4hDIyUMVu6QruMF7fRlP
nLPuftTRS2WNd04qUbjwJ32vgvoOwWK8ZwvrfYUu4zuoh3+p3usPwyyay24Vf4XKLx9mPMpcy9F7
w6bYuXXZfSa8YvjkLPFzvjr9fgri/sKbLXefN2N6FKXA9DhsCzSu8d7L1EgnLQFNZYfWTTJOxRMG
J9MmoufwXYBV39GPgDCfeuUzzr/LBzlZeKwM4SevAARchZV8gjOf7axY2FtXpvlDndT2Zp5sdYxk
ia2mZ6BIuBzgB7ZyMlFILw7QYAjI6PvuE8wH9lX+te2LL4ttUTKK6vEvTyHoFg3pbYl34m4ZObJl
jjTnNsx6XGVXbLE3rd2XVzAXcFRE5owcoU5uHLc86SLGaDKQ7R5ATXMfVm6XEG7T4T0Fm/C0StH9
BTDq1OhlfhhV4h+cKIsgVQAKvcb95WtXhC9E5/LQQafbDX08PGJleCVqLzq2Ub/sgsnK9nELTSSn
+7jTFLm2KUyTeot1nXuLdmi2bdygu0bCBnSUVst15U/RaWqc/8feeSxHjqTZ+lXuC6AMWmzG7CIQ
WpBBTW5gJDMJ5QAcWjz9fGC1qMq+3T2zmMU1G7PeZFdlkRGBcP/FOd8ZAyeuPkWUa6tuFIl2KwEb
3HNANqA3OkO4CJeHWGxNIFobMzczLq+G7NGKUfMxAsSzoU1NQGYgpkenC0TLR7hj3OexoX0UwrI/
zKSArj63keeHceUrmqBg6HjP9WVCOlsQ1Ze5vdPNip90hIQZ+g2p6mgEEEsREn+IPRHkVB7sOZI+
AgMXsqWJj3U3OJuM4cm9p1CI0ioLb5UX/VPtzXtbH36UoW1vG6368EwPb1Urx3UXRvY+LEpy2AEl
wOBSt3xyBys1kTglvQxESdbfaHZvfWu2K32W8GhkiFpblEA1woo7MCt3MTYnyEQS1L6riZ3R6qYf
12l/KNRhHdbGJY1T4zEx7XorpO0ekxhUEWaofJU53v00xxuB++Cujntzq2ofHbD0TZuG5Zpsx0eN
fDzmQXpAkKYR2LGUAUGCvsuI5lDbU7F2KrEjepl833psoKgjFy+VQq7Y0AdkXFccKYnlI3ohOhgs
n0uU7dvgtSebIn9Dsrni5558HEsWJTizpG8l+XGwSQtMNTcPaFdgGbYKUvDIkdyLotyXpXnnDbm5
tSNssEX3WCIzvlHs+UrkOTbg1po241CYq1ripzEnNAfSqgm+G/sNAjP9SQw12CfgSo9j2+QrmGFc
d5MC3k8jU9YoxSqNwW37OqOsU5bPj4zSxk3ZUNclZZj8yGot0JDdXeeEJ30UmCzU7xhWN3x0NHGq
4s681AQCrbqq+KIAJkwwbtYLRXQVK8SmjmZ/M8ZNvJlFlz9ijVvCM7toA6vJW5smBY9euRaMvFSc
s4gDZhqyfMPav7qQCv6hYhwPvGy0t6xEx2s1OcrGw+ROmK1D5aNJ7wb716UYp+6iq+WK0d6wmhsm
3bGpThc99Q4KbqcV0itj5fR9j0zSGU7MV3+U9BxCU151d36PpE2sQtOdaHUn3oxsM4gZUGLWr2dF
2Yr4SyFn09ewRp5A2shdldW3VWIcizHmiIwrd4X4V91ISYvb67WxZZG61UsL02KaHl00StQK6kHN
3EewjoZvJPP76HSfAI0/yjLj+SmNa9eenTJ8LPuZhS9p0G+KoverzhR7mDnzKjKcE+mVL67EgOUh
Mc24IH09cuUF1EjqK4WqnUxTXtOBCo01o7oCyMwuBXK8esnCEuLerNx2dtW7fpaPM9dCGvJyuQ0q
XDEy3kyu2+xrnuC3qY5/GtnAMxIOkx8begMk0xRL4pWVv4oyzXFPJFp+4dqCmT+C3KHIK2sHS2Vd
XIdWb3c9eaErNbWzbZooUb2Seq3GJCi28lUftITlIfnVtSWrxwE33r6H8rmnss72YDiLrekVxMdO
c3Qc1M7eMCh8mGCm+FXp3Xhul95iute+rKTpjnOc2AdpuCCUxJQdyFGbNtZg1g/sVUomZfo7fXx6
zgosJ2Gk3sxzRABWU0aIkbG/dKC9z4g7zHU1jyOrmpHVeU/H1DsmSWHwaQM2DxQBRQFNyjAXITWN
VQVUj7FRhD1gUnwk8DeR2WEBk6mxJtE0vLG11t4hU/lw887zc915dyLBO0Zhey46UezqdNpbdU8k
/dBftLyktGhiMu0z7w0tQhJUrmMEKVtjX5FWQSlUzwGxFxTd3rDCebeKQAPwuObDxmSTy3QAJ+g4
piT6qGJP7bh3UButhMhJfmCOtOZEn/jorWINzm2bxvKGhsq961LF3NIOM3UBm4TW3fOopjEYnrmu
uYkGOobL1HhHvBFIO7LUDHAqWH6XkRfR04KUml4BAW0Ykkci2QG1XNLryXrL2kY9thmT1aY0vqq5
O0+eqP2lv9Dn5KJxuq/HOcpv05qPsQRpmnqZTqq6GJAyKMRMl0nLUsUlbddMbxM9132cNefIdp5K
l7Q9auxqNUoe/2YcWU2rWwb9fSBai37GiqcN2Fv+U26n+0nS/pxLebXL9jyBL/DrKQzmCLtjSKxt
qhsF3u0cXG5LflooGNkYzUqNR05lSw13cSnq9ZxJi8JlOgx8U1ddKBA3dSxeWDvXAUXgR++kH4lj
7V2zugXwOmIrnPSANvLIEf0k8ZJuzG5c027xJIOLXbV9w0hXS9TLrHU6jp+BUcrMxWu2xr6W2h2k
zj1GmPXcE1deVVrh0ezMxTOeU0YnwzC4GyBJD5ydd/oUoWtDLr/O7GVp5g6riJy1oFVUUEjEbDMV
AIacDIcY0axvmcVH0Za4+SOFD9K1ttVQxYE9GvMji+VbZ/baYJSaHhiNumkbyyFTt07tFcWyEtjC
mXyanPQBFO9PV8NNOOvHzLXfDQ3IinhvtXzbte5X3U/sfl1ylpe041WTe0FF8LfGHgscUv8l25rt
pJK9YUuL1xXktlUjIX3pJT6oxYHqzKlHjHDBPCDWCGzl1HpLy/S2jjmgUW/XCBEkmsubvOv1g0Jd
L6FbCd0fehrzvgKL23Tc5Fjgct9TcWIVOK1JJW0df6jso8y1I0y7lZ2OUCTHTHQbJjnRgSvLIpxV
g/GbalPVnZRyrrdmo6OORjpV7xNRhbcupxob70arrZzyGCwXziV4gw+KaefNJncbZdrUSkaIt6HF
jNts+gR4q5XeJRuMu1ql45vvJyuUzB06zH+nznHNjyYbsdafQg3XZ939z8zstz/Ly3v+s/mO1fik
uOCci9vfUzb+9sfmb6kbwXv7/qc/rL+z6q7dz3q6+9mw/f3rLHr5N/+r//D//PyvJN5pngUq6J8P
4/9vneHMfW/+OIv//e/8fRRvm3A4wB0zFV4G738fxZu/seT0bBs4tQXHxmPd+5dRvGH/huMM/TzR
Fmz7meT/bRRvGEscHv82uG7Ajnjk/zvgI2Arf57EIy/kf8iYEJtThVu/Ll2xceqm1MEsWsKl3rAU
3JYFZcYcxuNBRJW1m+k6aAbgff8A+umcLBjoETI5bbgry44scb5X7wxP1XPGPgLfUGg82GnK3WZL
uwiixnQujCoazpw+ecC+JrYZdc0+R2H5VoI2hXLkpAe81ut2aqoPBKvpDqgRadgIAseazlvOn6qE
fphQ8CP8HTP9Hs1tdvBok4+hY4httzS+Y1ucS0un1xJMtRXuuIPGQbgvkjynvgbDFuhK5BzyqpOQ
1MR4U0pXbKVwvdPUREsWqD3qVwxN3gXjuXrWpkQ9I0dQerxURrVhLyq2+Myil6Wnu2hKdquNdncO
de1hVqkKNBtvKGhIBpUqCrQvlvcks+eTvXI1qCarGiHnrYcdFCS+gxvXtKj5a5F0W0uo8scw8EOM
mizYKoEcW3Rl9liZqU06uDAJ3M7HdOc1bRsM5pADGZ80tFl691y6SXjTdvFwbctk/sTfNr3QbBnX
KAOhYkxpfbGNdLyyDoImR9b8pgoJUFJHu/pgWzEGwAicjexFT8Ga8TIi5ohmVohdXwxwvoHD/lA8
Y8FMwkbw5FEvor25+NO6BP9uppYFXU14zjOS0RRX2YvMyQKoh/OzCSdjW1W99RV5aek3aZscW9sc
tiQ6EJOUx/ktOv2ZUDAlzQ4Iu0NlbTDrONJ4pE/RlCxzQztfp4ktDzTFw73sh+rBC83kPCP3Og8N
MYg+M8vkOWzN5pR2qrg3S1Nuc7QWHmdxqe4s9kbUDUvu6zw5yTki73CDe1OQgCsJZ0dRA5i1aCuX
nZ3Rn2xsOLceTNAD6h47XKWzKT67caQotm2xm8bOONoI4Le5tJPXznWSl0rCYiygdV9z/Na7Earq
BeeVcdQHq9zVXRndtLCuH9LZgMedN2KfK92e9JEh9L3Cci/sCnQyVzT7XEVmtk+QWe6Io6cxyrNG
oHKJrRshh6MeDyaPIxxohcB11AyEcnbMmP2JceRa5/J8r4zhp1WBm4wmNik5pnXYyaG5QR/oBpNT
6E+GmX1OgyEjNiim/uq4xUPZGxj6Gwbws1qo1zK2bSz98H8PloKPxMcTw6ixpyhZMaSp3puwTm+d
iPw3HxCY90nGZbwtev5SNCfikRFMDuYM3AeIzvyYRnyIA6MLCNzCDvAm5/eO0bQfbCv72m8z7QEb
6D7SB+bGQ7XF0oMx0KbU9BORZlf04eLOCsXOnob2YIdzsTezvAwa2WV+x2H5Ss2R7B0rDzdMkKuA
Rfu4sNLTO9kAdpvHqlwZGcuDOZ6yxZaXveDxHh8dVF9XqZPjzAeKIKOOMz1glS9vaXjp2OzqWNWY
s1aet7HaNN+GzaCe8SOJbSWufRj2L8qiSs9sgxgUNTLAebpqA5iN3Xqh9vWnwSRoKXyDQR2dbQld
d83EqVPWrADdl9aBuMC0iaQJf3CmEuPhFN3MTZltFaKdmfxNlrOq+9H2SMQZANCHE9uouWn8uew6
N/C8/jGaJ5OKEsxmIOqo4phDjeXTHM9HIADVeSKKeq1pykuqZ+ioCWY31gSJObAOwFh4cJmolZLn
zB3UvUDmvgZTUy0ta/kh7Bhfehl7Vyt3iThsrJGNGea3a9IqWeA4BCQXsnlnqzhuUwB1t2pj50DD
ckO99G6pEm6dz9ipXWGvsVl6Tx63xmU24/i5ds3klM/9G5J+e8eNOIOQb/oLUzOQrehnTk1qF6t2
UrwTmNP6lrFKdU4xeT8pYSIuTZbLdak1ETM2+pxZj+XaairjGdmqvrNbXmUduuWGclv/OTtRB5zb
k++mUS2XSzebL0hxkkcs+r3w7SQDp0RRuGWQmAECiCjxtTC+1Yit8AfPtHyG5OO92vHWF7E1B9PU
ynUz6u7RJdwyRXlYxjfw0wYeNG1YeQqOGT7ZDqN4ZHRbYqPaBVAhHwUY4UST6RqWwHyb9Ya5lj3o
EX9qVYrZTilM3yIsbwmrvmh9pB88RKZvQ6Wz2oYuBdKD6zbhK35skGns8KyBR8iq2nvNbDsJ8mJQ
X0RYhztOJoBjrR5Mum3dzvRkn9J01INsXWUDxKW5gdsn9pbJRtw2o+YqpsF9jAaQgppaqfcxAwh+
nBMyhZ8Ue2Ngy73UU/VRNPP0qc4dxz9SSRZXYjSj7WgMWjCjNPN1NkHAOXUkf0WdMMbCGQwkYcEp
MfrOs0S9Yq9bCIdpGj10FoUIiOCKoA7moO21ihiLlTFfacjhToYcpamRFDmhW315NenSvYh13xwH
5UT7tp7cIr/t+yLbAf59tWo2+5y17HPcbug+stZ+BTj0robdFzSFVxfEPl0D3ck8oDk2qnxfF860
BmrxwDRXHmTsOA+9zHSovkPxSWb6+Ixz9dXtC1vhUU/AhmUHielT7Q6yYi7XboW9FOhnSq0isv1Z
z1RS/SDzmOvFfnAaEVwE3TB27m3Vgi59aezwq0smRsaC9bf3qkwwFjZKP/crIhu23UTVs81jWZ4T
oEnlq+QApfZaUDZjyIgbbE1+IM2hDhYFfECRlx2JJClY3yXOK0sjRvVOGKW3IYrZoxPTSz5AcI9D
shsyMRersRkA2fpRa6U/3HhslEcLx7q11uI+LPxSSTKo+MRoB4WiTlvcx8Wmt5vnht0m7uBIBOrE
J9lG5jPT/2FnQ0VeTXnbXfg3xw3rdMpJSMVM1E/ExbtkKoDQ9bOIW0ZxemVHLfJYzLFYx+jNDtwg
yn2sJNFpZIO+Am42Xfo4qi7srK3DzM6gjZPh3cy86VB7toKXWum2GjM6pAFLuWXMescy1aiPSbJH
n4QXeQr6MmzBwDB8ptuHX0BmMpwk85rPRLKklRLtZxPcBzxaprG5nhxaNTrZDApWqqPJE1v6Npgi
p3rrDBtewmhN26Tq6bAAeayVSA3XdSLK9RCaEs1eDBmoDSVBrXzMu05l8NgKPd/S6Ktf8PUpoyVA
wDHxIbZrP2y3sN3nRu0QhX12plNl1mNYmYueGJtWkov/mfbsnHwCEiq/2l/7M1LB/tae/cf/R00c
1lMXa+E/7+LO7/Uk3osff+zi/vKX/tLGOdZvtPqI+GzwsLib/9DGOYitmBwbuEEQrzLU+3sX5/3m
6DpxCLR+izlARQX1F3yt4fzmMmbDQorcCrkk/+ivTezt74pg+t9/msL2Z90wTdWSkKyiQgTUirXo
18jiQu3SOgequHMiDQkRyAZ4G2M0Peba2K8iFpurP7w9f/kF/kiEpTP9g1D5+wc6BgounMkqmrFf
/basZtB0zPa0YyxYX6ly+5VNybz91z/lzx7b75/iYrUxSHa0EcX9qnhvLdSJlRWPOyx5yXbQx+qa
lXVPFogp1/CWhK9xKQTkMit3zeD8O8Ys6rZ/eJnaouoEjcI+jvd26Z3/oFLrOhw8PbFvu1LYguja
IZ43EDzVHYwUlxM9roktIYh4O8HF1xhbGWDAaslSA92VYd2XrqUhMQvd6dwMMaL9SGMP485DtsGx
vyDDoGLlQIAV8nFGSanD5hm08Kp1p+mraqfszkhdooghoLClsrgZ2C4ectuqXsKkmrYhurHEl5GG
iAn5MfYtjtJ5p1aj9mAburzUA3W1PvbjbWuwexvsRr4TTMF2tCGE/YsVyrzpC9E/ia6Ytk06FoyG
MN3VYeJS5pd6wRmolm944cgfi1T+4jAS2YEMjnmqbZMV2yP2D/pGQuTnrSKnIEKBqq1C1zSNrR5B
6fJVp9HXbHH1h6kE3O6MlElWNRcnPLAE94pIF750kvpaYqmKqDYGHBWt4/oNted5hg2+gx+6JFUl
9QF2UHVt8jY8zB0Vp11pYl+1RGRrbEeeUjXvn1D72Pd8Ovp6blSdoGXCETqu588JD/wKQAbP0FBM
MJbD8rWDECn9Shbqzh48vkNghSCCFB73gJLsEIVMX0Mnp0eMsNPjpNbNs126xPGMcOmrqCWFQ8zN
c9oOxWksSwpVttZtQPQHFbmZDwjqbZBdNJ+CYlGGgj1or69Lark7accLwS2yUQ+V9acZ8sdoYamt
IEnN0U4ZMYgVZld9jqDiHl2lnbZ20ol96fLhkmM7BHin4NY1RlEXa9Wmq5QNK9h2tijNTYUUAi3M
7qJBg9PlxtXFVB1rJYBS/My4vul42wwViqpyaGjlG3Va/4SWYz57Vc9/yognhg6h62sjr9gjh+QS
ZsuXnTThG66/fmV6vBZwmkSieCxE+4ykJL+Pi/4nbIkJ5I5ussDgkwh7j80wAcQBcF+T3Bz2G18E
Lch3R3gWW5swxdQ8KqhmyzgM72w1rD4tT53PxRBPjzoxF9sCchT9TUWQb1a0P1gCaQ+JmQxBHIl5
oym8tw3qABb2y1u9PKKiGPufU82rn7NJZzg+80mYZKNsTY3nv15SpETkhAfRZK8DEa+HOKnzm8j9
gqiC8ShRclyNTZjr+7ix3lR9ql7AM3ZPkc6z6evElG7ZEELoNsUbLMT+Z2uy1UCrwkM5smcbKeou
tqO0G252eUNTZN4ggLBuOlBTD0XSyFfUQOUbpBKeVicDu6+H5ZuRW9MxJR/sfnQnVH9K6tL9FUP5
jhyxKVa4QgCX1V4WfL84N+ZL0LBgvRuBYTBeT9L5zL6ueZaNkt1NJRk9NC+8P1qrhYeRKKCVPaiI
PmGRaTAgx2RrjUn9KQUcCp7aDNXsFLvVC84G75Sq8CDXNnSaS2uzGtSf3czTMvu1LzEdfCZ1Z74m
GsFS0Y4ZQmGi4Z2VYo37d2A1Q/a8dRhogMw7A+WmX5Hy8ojcq12VeDGANC2gxoraecNzaKl+i/ON
+pPed9N3xQXKIWUUTxiB9tltqzbKlT3UnWJ1FzOX+caNHes61xZnpzMalIvRPZl8lxw1BhMyvkSA
uuI9BszHxjK1dSfCbt2Z00fC/mxt9t2PLNYZWhXR59SZ8T6ebSLNEGedyrxHeGmRQQD2pv2B8aAi
ELI5jm0VbliBa4dxBlelTbWzEg5SlkhGycWczemseLKH+D6HByRSByWTSBhFVeC198JqDw9R0KGP
6CPVyPLzJOtLQMjiC7ZICzLOKpxt15gTyJniDkNUstZzxTuCjZXnxk6HjR3zha1SFgzJFDKD81zq
2IkPkj5W3asEsu1yp6TYbA13XQ6KvmKNydcSYPA2Vh25wlOuHge4mLsu0u5JGPFo/pzmxBrIEGud
9/4T9tkAaqTyFELeZz5DP2JPu9MlmfO2NrwVZVifADWBrNTVbh8NnhZQF7A8skK7Cqaw+TTKoduS
6sKdxwXubvqYay7Wx3adYnC/w6ys+QCTmk3UdzE6uIz9p+eOb67FJHYwspFFeITiQWTZK4rt0kG8
ZU9blB0s3xybUZZnudizetNAdG9UV6ozl0WYRfyV5HxVg4lDBLVKJlEQSL5XZ1M08jjM4QxlVUWJ
N8omwKHKt6pZR4yy/KLkCZxazTrgtBkf58FIV3Wa98BAi90g8Bkq5UGr7fldAp7f61M+P8hUltFK
azyseJa3z7twuk0yYw76sKsOjCjMlQ2njcc9Q/s4RAAkkMNcncZEL0ZIW+dHeJ98VbqbCvbUmpiP
2R8sAxoQAZwvjo38i/ke69hwYtLpoaKrYsIjuyi/ojXgLk/UYZ8kSJ98s++DSIm8J+FG2lYkPPHk
GsZ7tx/DtUefcgaaZbK9H5Q7THruRavm6TDhkGGKZ6FIXld2nf8kB+sSA+k6eWOrg84cBvTJAhIJ
G8QY3D5emr2M8yWYLbbrI/Jk47VLncn0HWtg0kr+R3OMJ8bPq1RL1Z+SAbwIILDaY7BErO3nqvIY
ESn1ttOE9Tqg80sQxyfpyWyj5jM3Uka7WmOSuMnIAGflqwfEajfEsI18xs0NyoQRFzN9bf9REhG2
asWw1AWyuo5jKwL0CChi3D5PjsooSCsgvxcNLt/1eA+2oj55VVMicRmbRgAYtJLdWLhhs0qT0rqZ
4Kft5riQH7p0lQYhzETHrfQq82tKJMjS3ENCm3ep1RQnHL8Wh7NsfzCGZ6AQDXqZbcjq5MKBIDh9
FUSfBHJSwjsyCJbvQEaZ4IR4yMklY4LnxEm+qmJp3cxJotwppSQBscfgueyZM+BRmDJWOUVeHJj2
KD9G2c1yHVt8SERTkQWJ+uLwe/FVJawi2CsSuMdSBQq2hafbx6HLTnmcJn1NGWrfj1lFWbYUjMVa
780MJ50u9hD6i5Oo53lnqlgVcoLVENGnCBLID6rCILYaLndy2pS7IvIwd+tGdBPlVBqFZcsLSt3l
t/CqF0OBPeWHVbUcynM+fUFycf3EI5Jz77FsvuUYLH4YEnIoDGObbStl4gE1EkbivObXmZYpdKwp
3VOcqHx2WqW4xUoFaLiNsH0dsezy+rt+CCJIO9uSYutVNhHBHNNS/np2+eq0o9jrjGp9IzK1Bzcf
py93wh8KHZwZK8o60miHhqm5FRLZA5RW7DPdq67/uofR/l89BBR1vMw4wxdq1J97iFqHpglgot1F
il4dQo/DkHKYoWmVVvVVLBXNbLB26Plg3pqJlMtiKHizu9b6dw2N9mcj2NJQ/f6bsE9EG+T8mtbd
kS2Vy7Rqd2ZC5b/CNmfdOGS7rqN2CA+TSUEI10au2wgfu4OLfJ02lrGb2/ItIlbkTmFUdmA9Mh0h
bFUvyCLNmz7Rx8eBivvfuEG1XyxC378sEiZ9iWtACPnrLwuOJ2NKZDQ7JTFUv28K+x7At7VSMQDc
KJgcAq4iHjCt54lHEeIGKvfUgYS68j2V1M2OSRH0rz/NX2JHlncQf5S+WN+xNJv/0PhGXcUzkkTN
DmBgRVapRxJe43bViYy+flvXXRxwNM9rUqm4eMKOCiqVNK8OCmMfImh2lw5mdTCEPe86MhR/4Fp3
ri4xgGvAnDNIaMw8i6hfCf71bw4J6h+aWQdtBsML9P/gsn51AVqdYkiGuxDWcUutWIIxfiZwdNqU
E8okmRSYJmLD+cL/3u8SuMQbRdPf3VQ+DwVylsSiXFIshMqdzMtzX+vmay9JLEtmBo8knhtvupnF
41lGsuiP+EhcQOhaFqhmMm+SkS90zlGyQwxv3agag/p6zKlXBZmnFJDzphiN6Wgy4wvqqhuCcjlh
dLNT7siBsO8R3E5fOZIzCyuEiTrcYEFC0WJT98JN2XcdB1jM4JRG2mWEakbZIiFn816gf8g5ib9r
9bGYqysq5uVM8ZayPaOg9/Ad+6aa2Pemkcm1PoYSib9GEin0xE2vMXKIUJE9oXOLWINZunirjS4j
clkA1j2Bb454kxIW3goJbePairIYN5g0QqHsMLt0Rr2y9FZpEDhh3tefStK9fdYUjLEdEIzRPqOk
CcJ5+T9CCvowUBtXAwGZYItAjU7FfYTmgdVLGKPkNqamR/SGNisMl1THqPDK9cghTJzISCmPLUb1
lYkin3Za3dF9c8S6ZvOssoVb6YVmrRrMDPUK5eh8HmsaNzc25ceUIiKvE8Lfup7qSs0Gnsi5paGI
C7t7ahPx5tT0jzMSyVd3EEYS1FPS01Ty3nnZQOzxPPPmc+kodzXap73GxXHNjD7ZhlnMoediyd8D
Finf0YuW7+akURvqQkesMvJ5Gq1b39KJuqcJdqffDTT9tiia5yKnlxlHzdjDVyjf2qW3g8ElllBH
QrxNcntIGBZDt9HQfeFYS+laCsdAOZY419youycVIdQabGP5bjUka6omHZbU6J6Dupi5AVr2SM8o
WQd6ESEvrYNBl60dpwloYzcwIGG5/NlsnVUJubPfLYNbDbUo/5CtTfXJ1Jt3ZVl1YStp0OGa866I
uRMrWTGV0weuHGDrXKEwhOeNNWGXEqjHX4bJcU8aKaZvjYy9U6TJ+pCwpT3ZEW9czQW6ZZFiocdG
Ds2mifZ+mJKtu0yAwAjIS54xH2LRw4QAb+CXy7d0XifuDG7FZi0yOvKj7VrabdWKbrTCxEE5xDae
S/6jBeyj6/dvPWLH0Hxg9DwYpVg+A2MQe235qo7L+a4SwxBIhiVv7J26zVjnKcI6ddDXqDmYjCzN
azKqNPDxaFZXFfnRsEI6wmO73MUS4T45yRG404z0Agz19cBcx8DExGCVV4fy6zijQT+PPdO178dQ
HxnB8HhX6m5Ew3Q2IyYeBuFN1++JD4kghFENCyuAIAhIOHTBotCSnTApqARApFMX2tbqezygRApv
g1nR2TJw5K1fBnlz4k6bjN0/xM34C+zVdJ75urEcYbsS+sPILMyNmF6pcszuMPOx+6QA9uhTKMm6
0hlvq65nOEemBAGUAwLJceYVLeIehjgzX8HSGxjBhSi/Ge2gBwNvVK7hKDPOYHA3rAv2nyDLc+tG
z2zrnoIHu1dj981zm9ZMBGczq15mw2RQZrVD9RmlTFwatZ0eC9JkAP/X5D4uwxWwihxrdPTh4XtS
o7jc5y6lBhGrhKAUaEUZ9lSIDdeGxo//nt98X5Jjxuy2KEnHVlTlJxHmS7nsKHx8IqdYqho12/z+
aIIL3UD2Ffui1MI7VRPFSZYsJSvgnCcX38tLqTFDYyPLTK1bauUhN+Kb3qTTWkVqy+GukMRNenb5
NpLvE0Af9k6DwzlbDqxU0QFX9ada4HgYsqzT1t8bXtY2jCpSvtPL81zVyzHchGWDhVQwkfQSh5o3
q/nrXKLQ8wECPWDNtFbUJcstQIP2prk8EubcNT+6KizfQb1HNw4rto1WL88P2ec7Wh2GkTYvJ1ym
X9/lrUscKsmJRXaXD7Duoe9wIjma/vB9N2gtI+DOjeIbhyOfuRND1F6xzBsgJxZXxUDAZOVRhlRT
pj8M9dSvvJzYN7ukEjZph7F7ptqDRBPKOpoPEhqO2E9CLU6z0RUnS+eLky+fAVRH+dpgE4NuPhPl
mhPwutbNqH+aBspkoNruSS2F/oDWlMOWc+ylbFz5GtsiPDC/wJS0jATBmph7F43IISriIUhHys+G
00QiLWiyTQRCcFOV+J67lmYH5WOyJfyXKWgJpnA1qX35JnSFAfXAzJgYF1qFlsLZgB8a4M2V4JWW
h+f7mB0d3g0mR9OxLs3oma5+YsGt50s/0YxMoWrCZ2uGNo8Si8+OXSwjix4C1o2jcrzFLBvJDTW4
teBI0OMZPGuKGt6NA/MyXYw59koW7IcBvyYaaH5VjFn6usbifDO7esZHiXGijwhqNiqP+yFmZMJ3
smY6XaC6OENL0B6Myul+OkU4bpHDC7RbGV/cxKMJkaKUH02OhtOvmlnsySWgiZFJfKMDhOx7i3dt
dohWxvzDVwWE9sAERKUbQqD0QlWSmgjuJ3IAiU71qFs6K7kMisohiyC2fyrLkApy6tlSdnzgk5vN
50xnpP79x+8vJkkVXDGEatSf+MSVO8mlgqcUesSoo//M4zTZljDe1kZCVRk5SzQ9fLDoxpTObOHG
SeYzqYN0ZChLNmOTfXXmXNrruKGB/R4UO418M3U6UxzYRAwjkukDqc/dlkECr3jYOyIddp1rvmJu
joN52cS0DFTWHY4DiWq6cw9tiFX/u1z9X/rDv6E/0JTRtP3zTSWhGcXPzzb57No/Lit//2t/3VVq
vwHM/G71DJY83y3n71GbimOwkbQcmgC0vhoNICu3v9If9N9UDmndtZGb/q4r/euy0lR/Q21qW+AD
LY427MP/nWWl+QtUlR8CPdZjvGa6mgM+79e9nqVPqGKJdNiVRaTh7EiQAIAXgGvcvkx29uHS3vuy
nP+TvTPZjlvHsui/5JxvgSTYDWoSfYT6xrLsCZdlWex7Amy+vjb1MqtsWWWtzHEN8q3MtF8wggRA
4N5z9ulJjh6DdZayEIwjFgzfzOq16P17X/sE8uY9VgKVn2u2ttAiXRR0rc1kM9CJpDpYU88FYYBU
aiftQmwQdhBK7uOaqgM6dIGroMYG1g3yebER5GYSeORnW7PxRhp1XPP1BZlCV1sLpDAb8vQedR6g
VUkgTvDaW7tO+uQatdjAaWCtMlnPK+21x1q3jyZB6KBetb1KAb5ui9B7gKJ4m9rmk265vOvUj3mV
vNDttzG64Mz0XOvGjDm4csABC1hTJxVt8+iaS3Ol9bAQGPw8jHsW8sFSbLThHdvWP0Y0cbZhx60h
8JijfAFJMc1eAJaOK9flVoKO7zai4UNzzS2QWfSJn8BtEP6xSLpuE7b8LS34DrqWyNJCtq9ErON8
lLxvqhyth9u4/GkmbwZf9dvl30wlR9okUNAHrEXzN3EL6tzut05vzjdRld8EU663FFx5JtHsnDmy
4esPNvvFhi9E+YfD4Rx9yroAeZy3KNmq8mUqmwpQU2utnXBC7fTatoE/853DlMl9CO7phvdbu8xJ
tiFLjRMAe1PZU2Di8IfCNg26e/KlM168CDch2867ehbzAS81DqmOiw6Od/RN4/51kLCJRhIpm25T
e4wDc7JvCu0TiiGC+wHR7trK+EchnBud8KWilNBpRI3BzkxVxym1GE9eQAlF18so6vm7IvAuk46T
b1MtbU8NWMwN3ZHbxMBSeYGt1XEuGc8vwPwRSqEgoCqcPJEiybOf+V9pCFpMm0a5GXqfdEByHNZF
wV3qTI5llsehTTRdsG679vH1eRdsWUnLY1jxYma/EjNkoATy6BdPu3L9/CTM6IVJzqhGdgJMkdHp
ewyVapkLEb3mT3nM/ySq4QnZAs9/5G2HBCq5ZKU/ImK4n2ae/NAwTzyPctHAoeGCM11NiGH3yP6n
XrseT9hXDCaf2fh6M8qaSUEPlPdQVjxRUqQTKLzmRNChg0WGQZtnHbUndK+3BR64NdAhiv/LTskm
K2QHP2F5pVdi81oYbAQ2lCGKuzMMEOMeNTh5QE2Y4PenA5x5TEpUrefJkJbIgipGWckfYmbMLtj1
iI0tWAh8jegI+VS+FcwTkevkRscYr5fpBUiGAuJyVBwlRVtV4YCtFMJlQSbERhKRcIpiUe5H5FZb
UliYhhnIsNdnCzFsCSTg3KbDZQlhCJQ1ZW574N68jvLXBh+hHMEehWO2nQg/2cErzTckINX487nv
ywhnit9weiz39sQyFmjmt5zZVr8+5l4NS0YWwwgZPNCI1Ay/ETJqHJyYnwr/H0WbMo1DGLCJBlL2
hMaMR2BmL/Q3gI7azB5BQu66sPtgKQaEJ9Gy1/QSMV46o7P3h/SJXKgJ3CEt7TCzsi1aLqhPszAO
r/XqanbM88mLg53nMshK7O/nBrgLIDFL3S0t8EywOJgz2t1R7gHQcyKiXI+2gP677Gx37fXC3rQt
57DG6tojwgTK4CUp9GNSiIMgfXZrELi8RtHC4jbw6F6Tc0Jl3cSw84iYYHNJf8vachzR9Kn42bSY
k/WgTGYRyUSHAkwafbDc/nttglyDRmCZtDqh5Mxx8J7Pjq+dliHROvLGmlK666Hhc86qltfOwGBq
xnrXIW1bZ1UuNgACafK7crxUXvaCIpRbMzEDXu+1G7DBzgo+kpZGsJOgV7YSg+wGDxRL4KIFha0d
XlsoDzdA+/O9HzYvjcf/XaiUbEKHE2LCeiKNPOFY0n73oe6CrzOjddV4D0Ulq21mxNfGoC69BS9q
D350mpKRHbXBUcjcuGoSWzDRuHjL0XCXPOP5a+bg1Fu57AhAzvhmx4FobtMnzLnjBg0qzfdEWPcU
rXJKmeQnXEwRfXDyZHiEtgijcAURQqptKhoitnDOXceRBKoPs4PW+a7tRk09MevFdpyCtoMJFNfm
2m0a41SH6pvRV9VzF+jv0HkqWl32mL34jY18iFVinjuQtOMAfaitdkGRgWAijZXSap22zPlUamMT
8SraWKYfXhA3NBu73CZW5DKzYt87loHsigNBUr3xSI4fByoV6fwcIYUNRqfNqaJx9mqSS0e7FhgW
qwzpXii2D7Hn3v+0Fbv+W5b1syrqbXmdfQ3uPWrDVFddiqxvSv15YFizrFpFKWZCMDnHL0nGy8Uu
/Xui+8h+7Jl1MmGk//m6b+Vfr9eViMpR/gqPrvqvLYZgkhaxTrU6mMPrYscctJPsuaRMiKooe/nz
1X6l3b7u3iTYTyCAJBuL38Kj5wEiSDKX6pBPDJBlJxBkeDY4Zom/f9f/HwI+OASYpljGzv99Ctjl
eP6fv/18Avjnv/Mv15n4i48Q4HrZzrPh92kG/PMI4Ht/cShwF7CuBcL61Vr2L9eZ+ZcQJvgEkGw2
dDZb/o9e0ZJ/AYUDQegLnr3FUvbvHAHeTpTApRZFEQZ+Nv+VQ/mvAzYCAj/jN1cHy1KIXbEtoIKT
FrVPqeyAN4jTlpR6FKXEANb2B9PlzQB2loMHpyLuz8L3Z3v169WbJpqBxYz9flCW3npT4W7NxMrx
xSTF4afH8s6K8O6lyCURgmYRt+7NpVo71aYJhha1EQW33DIHdqDUU+kTNv/Br+JWLq0dcznDLYvE
T1rF2RyzeqI6DYCHDgBm22bTIu5a9wABPiCgv9Flvt5AcJIoYW0GBUSPXy816l5lpKv2KDFCSLmT
dYPXzH0ZtbuhxJuuYcobqyYEk4J/tvr3pKf/vDhboWUUY7V88zt7DEmhXff9HhiTi4tuJD/KlM35
v/vg4KnAyyRRCFmT/5Zy3EU+iJgmVMjewX4wNhf+tDM2nt6mdYHI8c+X+zXoBOEwIS4mc8vCxMww
eSvgdRpt2bHZo5aZXMJOs/aHZ1svPh3YlZkXZ8TM1n8XWP5PyTBTuf5f1PDfV0RHZbGeA5zEJ/fr
Mwxjtje+XanFsUMTgMAmHhZdpD//rjdvptffZUkroAsh2A3Zy/z4aVAieTfLrMnU3kZHu7IN45zX
xBW8XY6wonA++E3v3cWfr/ZmaMDBjBoCNdXe14NJqgKdA10AdUmzmmPOgtXLsqc//0DrTVf19RfS
ikbf7VPSd98uZVOcuf4wMO3M2JVX2A7zh0gsFNxqxgFQRdlGNbeennzIKzTwXJpIp5qeuoraaq/R
8mzVCIO4Hbz6+zgS4ji5MlhZ5Bfcze20NClQFmV0hv/8vc13nr+Nop0q0ZJd8tuI8zuOTlXPNEoG
hQxJkl6LGWx09NYwaLdzfgVh5VNotrl7W6qt8quY6XYoEzCIh7GK/OEouDLpE38wF5x3vxrr8zLD
Hf6z/PlPgyYNcjebnbzfL9lwVkh2WEJk8brx3R5RZ9R9GhMa2GJwAQmRmFGexjJtCaAoiEEoRlgi
WpSrTKIQaiZQUbaJzIYOHlti0OhnkbJakLezcZzZJ29w7uCm9ZbAWU5eD2pIjIde+yEZ2GDNWml4
O5T9kOPt1t+qajz1WUsgqZGrdR/CHBpz5yyW2Sc1+GxJQSXBLJ1potoq4VDXX1UBpW1IZDPdf04i
IzqccxFP4rPRNnqflpiaQ2d6ySb7tvdhoBEmi4fJjfsrPrnc/fmp/z5BfGb+wveVMnB/y0lDQ+wo
Z1geehdfGhlRAYkvjmYy3qs5XHhWlKb/gyuSC4KvBt3Eb4DkAGSQD/iq37dheETOtc3N6DsIlvPW
hi+UBe7jn6/3+wsXXQarDZhjFCMIKX8dO10UaCKWVL9Ppxy8v5bDMaoGm9wmuFp/vtTvw9THTe9a
tPJQhZAf8OulIoVKcdAVb0FfO7gsG/OI3tH74Aa+exV0JmxTiNziHv56lUKERtEP3EDDbekLwuky
DqqJ/Os//5i36hDWMX4Nnn2f3aJJjfjNdbLEmE0XxvieJnu1oRWe7tyxiDZuR26wJGmbLQUDn+NH
dGr9z60V7SuZJR8tS29EP69fgy3MEjHh2OZvkPGmqeScaK8DYJp7FJuCfBcOab8DWpf4FEhmecTy
FWxbUf3Iq8G7zfp0QGMq9EUxz/bJyQB7/fnWvGUV//2dPA8fsm8H7FnfvFYiSZRmGNvdvoxUeRSt
sw2EGoBE9s1liP0Ykq9CRe4wlfPGmK5UnUxrgO7WJvDLiqoGCE98OJeZP8I4Hb7iwbTWTdLXd1Op
cG/0iXMgUWE4lVN+iaX7o83F+z+AXhZEaIACwl7eYT8tqKFJMu/kD9zUeLqNWvDCRFNGn2JWsXXd
eOkm7EyxLlCC8cZqixMJPd/8xLvvWjc4qjqEc4k+dBvTxbqpyAi+9+X8A6htebJ9akBDDR8GgJDB
u6LP0Y809QevBHOZtr/uVtCA/fQL3ozOAW2nROiH0cZIo1M4B+UJeRwMfkNs+qRlkVcusMtUHG2o
h+uuxjT/51FgvzsyOe0Kh8mIb+vNdAceLAmeVt0+NeKe3nbuO09sq6492ZUrsnboaevxs2eZ8XcS
RHulyRevrHgDK5TSLLQ9S3QQtpBZr4bERO7rWYoAZC64Hx3K2DKNzB9TaZoslR7O+GzrkL28Ad75
ufbT9mBqR5wbDny6uaq+Uaq+cycuhLZRresh6D6yeP2+dYMQLkwp2SG4JMO/ueUOOZtZSC1936T5
5zLcexqljDHDAaD6Z3+wT3xn2cZohbyOfT0f/Fab1uWZS/3H7PZ1VL4EiR/y1qaKLMc5+OBKy9nk
zUjiSmCpAtR7GO/eTOYmjFTthQ4jqY3uM9OOPpNJT6BEMXGacCZMOmg3DP+EdO2jrI133r64By2S
Km1eTGy8f52GfQRqJUzhVipv+hL2/vXoNbdChi+51z9x5HU3fx6yr3vP334rUUF0ADlwu2/XdHTi
3ZgkDFmO4eUtKrRLawJ+OJUxxXU9/xBhcV8l+biJpprNjaTGC6+yXVwTH8yedwfTYuLDzefJ3zp+
CWoCJ4bJuoe33G9E7bmoaGiMGwnCeSdOX/78y995aULcofUZAMpBO/TmIbtBmkWFGnnIU0uToDbD
9az8+IMz4rv3l3RWGpzL7QV7+usDTTszqkxZd3vOyO0ahX0MRyUlhiSEgDJ0qP4iLRW5V02OQxh1
MtWAfDtq42ye3Y/WyN8P5b5rcirkUC7fSaocJuXgac74MjCSt3HkRbuunS+QF0RrcKCEoHdFuY+9
Hq1zpsQH08p8bwazG+Jms28n4e7NctEj4AZ1Jto9bBswvcTLO3Rxov6qS0wIVkg2XCIvFR+AMJGW
00q7Te7gBcBkD7WKhGa6RNNwoWObgrPV98pcA23unv88Mt75mjS5XJc1xmOf8xro8dOrMDYAhjmY
T/Yg7mDdyllvZdcEW/byyQe35J1L0YSXHsEnlOHQmv06OkC6dnXTes2+n8PiRdqTdzOXMZBuwxX/
wc9alMkEPSwltd9WtZouW1/7stkDP2pvYFq5qHq98CxtlxiJ/yk0vlPRemcR40qURdgikh30tlJh
zRAFKsWVEGVHm7Av67siapAiCVC0Yiwk3IV4+mD5ePdWcr6WVJ1NXChv5jPx5iXuQqfZTxic6J6O
JKSmgNVbYXUfXCpw3nnRs9PASA2zExf+2x23n8lKRSSY72GxiWbnAvlocbnIYd7AlinRirWdtSEF
rM/Xja0HzDh9C3xvHj27gP3jMLkSmxrjEStv/mBBVSKTqMyAlNf5QkeGpx9/A4axJD74Du6nOKeB
06FbJMSOnwRSdDGYkjbvDOZusAW6aAdW+z7BaYZxSbZgjpEYY/FV1mxCPh1JIEzNYnS3sJli6xHF
YVL8cFOKJThQOMHEZ2MM1B3gZNbGn7q8MqdFKBk4+xjaptwaojZPBZhKY9+pTHeXDjxpmPI9LsUb
t0PmB8Aa+MyuGFoIcislg6zclJmW0YXvlQvZwiGLbKecJr/TBo33U1sa1cFsyYBcTVFrtfBMk4ei
c225GpWs0iMYiYgetAJUupvwikbbop7K9jzVHCfRRwT1kO9RvOFxRBA6jRsMy6E4KwwSIKg7YEnZ
1IWzbK4SKGnfPHBEE3yQflzPZF22d2ilDGg7fZdO16Am9V2ZyLbfTkZDcJio0JJv1aQjRZBSPO4a
fwwSenYRlD9ZR4BROzTE+xKpRrXNw6X8Jwy8HEjBHP9TGjcEk+YF+NdOgkQCJ1Q7NBzVDXXendJO
/TmsrfwxN3xx25fusAqLdDwgyc4XLdqVIjapbLrdSP/8NvQooso42mYz0j1E9MMmC8DVRkqf8FoM
tMS7b2nmgoRRFsaQdLQJ3bOfpW0MW11OdNBk6+1dvC7bQCbuXgYzjMMBgCqSteiMKIXxyetRp0kF
n7L09Le5IThL2yPZwuOEUjl/gDCwdaE6XTtB0W5NUSbXmQ2kGViLeeYXeXxhDzwPTgskUiThwzjb
zt4xzJuE6NgVrKvwiLclW49ppthUdFgieUtsug7Kb5aPOLRhMifz5PCP7Cpb8JqDxMw9jtZmFlmz
HXsErmlMzAXoMAjGACYRxfvX+MhvCyMmW2Tw4f3OLYggo1ebkJi+/czW9TaM8vorjWdxXsZAVYEF
kAEo+vYFlzLI7B4OtE/Beu9VlXNs8wD0I3K/oy0SElOQXmNEIMXYHHeJU5u7zJkeC6GaxzIJD54j
7xI1PToj4R2DCCjUqfCxcOHOMgML/6iVBxXFwK+DyOc+C/xFbIks3o0qH3UB4lNcafMK9+q8iTk3
3CYtIPYG5ettp9ASw2s/76EHoNtfSE8GyT/NUB98u08OBF0Vh7Lw9YvserWakmGmwpVpzLUT0mPs
pDZHc0u0UbitkqC/JxSAPFCLwfO5AEYxbryGcwQvUxaJNFLDl5p7f9kQI0d5BBmHn5lHQYr01qj6
ClPnTKwCzdrtyITYhpj9pu7cn4Zo6L5Mcet1DerNUA4Yljqr/WKY9g4/AVwXjE1DvfcMq/oO1Dmr
D3aWW2pT+K2HKL8yUbcbhku/OvP8xUY4acc4UZ4VHUXaJjm0YHRJXgE3RyBsoe9jqvrXFgmx92Dt
s+Q4pG67dYIEt9uAwRPlGHEnKBVHzNqdeMIpzn6S+m4NY0DkZ/gS2+9950cuzfmoWqcYXe3zcezw
d+gsfAko7iuYVW7B4XvRfs2TP36iz1S8tPWiuJ6Kzvxajl674YjmXAWlVX9JAoS/XdxN+54dy70P
buuL7vicycjHbdXj7ZorztPJWMqjJVGtUoWjDZIuhIVeK0YCuoXmMY785js68myXjUbz6DVWckhJ
xUFDO6LOTibRfXaqBpOAB3Fx44YOLAE1d0yOV+FtJlCmRi6i9pQN11E1aA48SshbTqVBu8O2ootD
UZOssuoT1MGLOWXe+uTT+KsgWvrDlZBoUgpag0jyYwj6A+vICThffCeIlFhVXqusXcftNB7orvMT
vToL4jNs1HxVLKwP2hrVcBGF6EwTH+taJRAkVSiwzmUs+VQbl92rJUT3FppsdiLNya3j+CodUJtS
urO2FM6cq6hlqm7Lqph3s0J4PFSjLPae50VXsBK0twa161wxiTCdhTxdivCLnTZAXo186anFGHQj
59a87xLud5JmkOsmZCF+zE01WjmdgbpubmqnrZ+c5YS5Lt15CXNpkM1yZ5MDKLMlH0ON12aLgJao
kuB81h0+galuH0mCXDz5HtYOM2qbFSlz3NamJFrn1Xaogr57JljDuZJzYwww+YLoakzIBWS/WxTT
80wcMfqh2hpsbH+gscLp3OS1XG8Iz4O8hxiRPKdyMfL4Si2OzEqY97UJjT1xYHaDh4guXUdVX90I
3RqARzi1ljGHJICAmHt2FPqXqPexXbYCL6mhMF5BMTqQYDxCi0D2XkY4WV+ldrUwoisVNC4ie99h
B04kAx0Lu8mPLaGeIQAHijibJEPbhauGv/CKbIiigRDNdKZdu8IGjjPKx48Dkw47pafxdkSkioTh
hFOk7ZdRrmIo+3VqOXcJjOkHWfU4Lgi3R/PliOzW79v6m00GzZ0RzKADa/AOV5NboHPuZNk+5tCy
r323w7CzWC6S5XFbQNzOHYROt83iPTAztM8BtB5cQ6SHXcmOu+anBAGKyJhexFxhbhglzi+K9uGt
hYrk2IgYXZY98InVnN2yZR8/vVqq5kFL4zS3lMS3pEdOL15NmW8dKsxkK+otHTEjrjGUMC8qNJh4
Cgs4pAYybUmyMI5+1TXTsdAaR0usGEkz4S8sva5kpLFmxVd5llYm9t25ujbslCKunnKeNRYvyOSY
sxHWw/R8qXyDM5MW5C03xdC8QF01H14NL3rozB8IOZVaM/WaG1aL+aWy0rpdu1Y5ZWgeHfXD8hWS
71B7jP265ra4vMm7vYAA066WnPn7mWzC26AXrGaeq3+Mtd/c4G2i8N8AqeiR538Z4evdmL0fXWHi
R+kdoMpEsGIfWceCdjv5zO/SiPrPTZLAiGwN/CWaA+UCmITt8sKO2rvgTBzuahUSfICWwKNu2tuK
hrDtf507v78Mizra6zzXB1jGPBpem+d2KzO1IpUzuXZlV+9qNLCf2loT04COpifOdVd3NeEJoa7t
JyeInJ2s83ldS6irlj0CIdS2uzcxCK3oaMpN1rfMw94upluTZIVrNiEDKJU0fLDySEI7rO76QF5A
tkMfuGDRw75tN4MK0kvMxiehYn1KC9LnakKGrsRQmJexB4NkyWZC/ZcYFyPS3ysidsM7N7SqYzAm
KmLRLWYM6zQbG9MRRyfpT3qa8g0Rj/pCREN7Dmm1RENYTiu2+mwBA9p/lFC/BVCejxlZs7cZJM5n
TRJ3kwiTJc3nHzbwiRIo5Xrs5RnUJfmZ/TakAjFWT8Gw9JmqfhdTWT7ibvHoluEmP+i0mj7D/o5u
BW6PnTfWB7fKmw32IMyKCUJbf5i/Uf8rvmSFN3u8c7hJliEjFnpOOGtvmohDSbOsO2aGsFc6NMRV
Vkg0cUo5Z0UIOlZCOLvhv3gU5UPjXjUEuNhDEN2qjosoJ/SulQDoQWEas7UXym8BqSYPbtfnhyTx
HkaQPfgNF3MBYjMqcclUEXQ6xBeJT+EGCPwxtGfzKRbhsNO+IfbgGueNnyh7M8A/otob96sho1QY
TZN7xuZCfk6lsyf9q9oxnViAq5TTaeQ2wT7Ig+BFwxD6PNbSvAyKYEa1UMj7GkYkIJRA7hzWLn5a
lz+YjufdTJqn5OhubHYe+8JV27fRFj5u/WOm1QRaI+qTyyZlGABShNSAzhG4cF0D/pVF2oGRJx2D
BsIKxqW1Vp7Lhl5G6bcUXOspIiQIkH2erhxpnFcTjF68iJ97uDM7puIuAYXLRs0hWw+F9GUhnfBT
nlVsM6SGcOcJhPJ+n9z6Aoh/Vtj+WTclrF4iBg+AESezW+eqqJ2K4AwIHTQtSKCYpkpfuI7Ba6cA
IMiEc0tghmN6lad2jLY9naEFtG3JsTQ3UqYRPTR9EYR9+lhY0t07JgV4SmsVb6y5pqRBSBPB56Hd
nE8UsxdlsSaGVrUQfQNIurd4qU9t6o2HUPdr7XfZRc5TPuvKwWPVr3KaowOcyKHrz6n7Tiu3Sw/m
aASPhDmuOOd8a6tSrQsMYuumRryZemWMOln35uM4gUyHYvNkzu6PEPf0V3as+de8KyoWLaCGXu4Y
O1uraNt7qriZXHYsOSZbmt5BT/7FGCIdLcR40Fahk5MBtURutCc67+CBYuIdAy/oygDbARdm8qor
yjdLSoqfRiA48pxFqDKd9GuBV+eG2JHiBjxklq+SiQU0jYf+Oe8sAS8zjZ+bUMwLfYUPbFABnJw2
re6Q7/nDY8uOh+eWcMgpMG3xljBc+5jXPm+UAGMpb0tqZ3MO7pmiP39EkIp1z/6Yk2lWxPIUZWP3
XGRV/9ypjiJCN6niJZNLZnQ39+FX0aXmUxa3vOkrOY3X8JHCr9BgOYTLMCGapZ7D7tlwaoBV1qwD
j1gCp7zLm5GFoYvHoSIOryduWwYDFQ01xgyP2FKLQLrMq7vYVZnDHpPQZgcKHQnB9Zi3Gy8NiFgi
6pNhVNpTjwet41tuUwDosA5QacH/J1mxWKWJLLuzZHZ6zo2i1Ga8HuohiXZsXvnk2YBxepQD5cdN
LIPJ2BvTsgXo6ZCGyNXxkaexIJgZfgmb1vw1d9OYedWtySQLv+pWE1AUqWRxG0RO8WIpxVVVY08m
PG2bGPLXm+mQp0UqOO1J9MydQJnmmTN0Vc4T1R4KYLS2G7cj3+q1KGCbsrxz0I+VwFZIel6UBQkH
TFJUDrVJFejKapzR3GEPdc6mtq/unAFFBY+Qfut6CBt+H2Gf1EPaWmTpWYeKQe+LCeEHkWa9ftEu
tdGVspw6vnANM77PJm1BBi/Lz4UZeDdEEBFEV9e+uEdm3k2HkTJ8eEU244i+TguGB7tyvnVShjw8
dxpLg/5fBRKNZ8LcpfZPlDZ1Ge6iNnr+/kxu6XPC6SVZ8WUXNLrufiRpl+b7QLUNDYygSNK9yEA/
rHPB/FmRY4rFoqT+dxqSjmAIxiE7OgdXeXoUbksRpaW3go6+IeqSqS45cPMS5v21Lsg9z1YlRh2i
hGZSXK9ibQv4GGwhc1jVZMajDfxkpqDciC8SJ3rS7WEoFE4NDItofbPkYZ7j4dNgIQB+rXf+vwb1
Iw2qhb7vp9LwEq3wz8iEJbvhv/4B/7ONEqrHf+coHJ//6x/m3//O/2pQfYkgEZERmcZsDCmA/0uD
6vwF3Z3ShIfGZ9Er8kf/0qBS++0q1cf/9Q9b/IXgQaI1RaKEIsD6tySn4k2DhCMPdjc+TFBCpnrt
LkXmn0r/gVXB96l88r386MsAqWLVd6xDNAkfS8O9ayHSAtJsHv3CfJwGKq+06XZo20/9UiNiV28d
bUj+x26pIJXm4ByDparUTqLeeEulqddB+zKFqCCrpQ5VLRUpY6lN0VIWt8ZrvWqpXNk5dbXaT5Jd
aJTQuyLvlmAE/3og5i7z+wK4CnwragbLkbFptp1hgW9eqmUUtdaNLq6mznLQDVBRSymtEc873zhd
6Gwqj0xMcxrUvZUE2TpaqnLxUp+TFOqGpWJHsNBnVxYE6S7VPG+p6/VLhS9dan1iqfqZbkexZakE
spXfSkqDeFhXaqkVTkvVsKB8WCliVzW170271BaTpcqYLfVGe6k81nnDFmGpRrZLXRLQYrcm5Gnc
Qt9/7pfqpVzqmMlS0WRT883S1Dgp0514UxS7IqFQmS6VUMAT0ZanuhqWKmlBubR/TZs3rsKljqqM
ZjzUNjW50avM22Cpt/ZL5RVdzq4IhpvZ7IvbDNULyfB+q1YpHe2Mg11+0dZ2NGwtX7PKYPh9VJwY
oVTgf7c7o1/bdsk2uI50e9fYRniHEN45k9nEO80onPZAIkDDqlMnl22VD49hwHKJUDV4GAubYEhC
MSjcVFS9Yh0U227AMdagF7jxhoF1jnhqamCWdg7Q2eovXpLyhko9nT+UWYlLLqfSL6zcvJRgKXjj
k2aEMVvU7TnFogXUYsMHSQJLkVujqB90Vl2e2i4MMeJVojw1xswutfFLr4Gcv4RtmVWR4MaqqrOJ
hsfOGrz0q2exv9iMYVRu6RmFD6nFK9y3w2KLr7q6IwTCvLTdsTqTyxuA7W76ta5D3ggke/PKSgiw
2RUpARA9hcbrydH4xPosKoGSyXHbJR3PbyCJ2YYsBLgA+SdYF19+a4SdP0yUuZ5a5dlHg7zddB11
PXe1rfg7sR6vuYHGmsJ0gp8ficI9tSJEfj0fiWZiUhtRRtO1FTE0HVBr2cHpND++IabolhQSviMp
dpyiXMUOs3LIN7InnkPt53ygiYC42eZtUm4nXUybsS8wyTP/9olLYw0JJCdecIidu/LiPn+ozTK5
nPBOPifNrPemsusf8ArH61BV9dXrN0tR5wK3UyYfD8nEu4nmmBKB0zqEd4exfyMXeKY0+uIlXzZq
pUPoWJdK4BjuRFc0WX7460GVHm7/yRsL/mIeptbR0SwiG2S601YEHXLBQaZfX0da6uBWh8IfaPLj
Js4ryTgEW58s9KuhXoIY2ZxR46TA8sB2zfpM2Cev4L6Q3g2ARHmssnC8NdnT4cHiVGJFypOHWvNQ
lZLlCb8eT83CdwXosOifewhlZBlU7hVYmumsCU3rNhSpfzs0RrGNGZEA2gMn/BpY1MngvMeUl0Ly
uw3tc0VvgtSWR7FxV82oHmeXXS+A92Bf5T052cvTKoaiukuiqfMJ9Q3Lfm2iwoQewp2bCKw/N5uO
HFqMjMRwuREfrwYa215OjtY88w96QF98Sn5rq6mg76bzZVfGl7qZrpXR3euGvbp2qq9l4q8Wgtg6
8C+sXnGuj65jLWAF9PGhSNsXZwjOApsTSc+OuLS827GzOT3E+96dH6K2czeOGP1zlwI/xWNnm2Gn
suqpWvvEtN/2vMfUylp01WZiurfsfj51ZmpeugSwbzLTj4BH1Pba9FA/JsV0mYzBZhjTDTSLk116
4bXZG+OVOVqElFcR3ZoBUsrerTIslYGW2wkX5cqjr3zQGsdg72dEaxmt+VxG5LI31o+m1NVZAyzi
LJ0VsatWYR6R2X5vzf5Q+s4Nr0kyx7Wy2ZdG4Rcjsh47wwd9idSc2ONil+ucdPCpRAhcQCDk4Lzw
HFoIQrXrVncKWvMaS+v8XGiH7Rr9t0V3sKv78a5MVX0KvGyPDixeO87MA4ZgtBsbFa7SYcrwdJif
3IlNO5vWYzZOxVH4ln0AeIYV2FeAZsqM7LMAqH40A8Ovqi+NIHx1LCtxPmXCO7UMfLoXrtg4Ovwi
zKJZY7tcKXMia6e+rRPf+5FY1MDk0IivHkW7jZll9z2Cxm8EGNhb5jqsDYhra/A9NCAodJ8kaTLN
Ss8kCI+2zg8RGS1sXn0h1zPVpSC8a4ruOZ76cCtKf7qkmTpg4gA50UOSsIheKed2yVIDl1yZ7mXO
mn/DsCL6xA3Na5twju1gqZIkSWWkB2gi9UZ2hAp1plX/6Bwclvhcj1NRZSu7rr+Rq04Eid8FJITp
RxFioSXNmUxTzhIIQdV3rBlfmtiGrtGEnwazRltvw5Z0qG+uK0lnuZWg5FE/r12mISerMnr0IfGs
y87e9MgVzrFxR1s2Cf4ziCx963HG+gQLa9lDEAVLR9Elje6/2TuT7LiRbNtO5U8AWjDU6MJrJ+kk
nRQpqoPFQkJdGgoDRv83KEWmxHwv9KKfHWVEhkgvAJhdu/ecfbpwpCNphJ5CyZJ+Tl2iVixpEe1F
QNs3+mX50W8Ld/Gkh4xnNVoSjjVuM8nPRoW5wZWnn9wwrW5Ni3EU8eFUVkBt6Xe13qkeajCi+pR/
HQ1hnhzScVY2FVbQOsm8znmKWMm7hO5xXNpETDNv8wNHpdHlwKhEHKURCqihcsb47zf91ouagnBK
L3roHKVdO6L1VplJw5SLSApJ2EbaZsjS/hKtFWQOUWJhrBq7JkZiHtkGVV+dKpAFR4s5/yZs7AJX
fRM++Gg1z/SXknQzy6YsaZSX2qmLPPtApZDthF41m0TlIZEvdmVt4lZ9L7EtX4si6j6PbTLuyZNo
Hp0GTAaQIyKxZp+zrTtiDbVqApnc+ZAVVGF0kbWjXrGA1UQf7it0aqu67VJmPVPI3Et4vK0cGYSV
v8BS9ALZhuN15mj6VRuWLcbIqt01BvKufszCFTXDlWIqj4B1FxkgYHJvfkrbtqrXaTkwwB6JKZ8F
eeLgAPNtYekgedvM2s0AoBU4qV3LSCsw+tDc2rkcbuaMGg9YrWTnGrzraWTa36RyZF6ZaU9mRyIW
STDfyIqnAHGmbuvXTrSFuAvA2CQzrG2BfPZgcQME1cYywzizg1bXpasYGfg9Idv6aD+YtdqpUUVr
ac53k2O6JwXVMmDAlO5QSO4gzROvI9pNNVTRt0ZNO7NjyxuA1GyGhFBDpSt1TAYhV30qwwOe9csk
as5WaNtrEkTSwzQ76iJMUa8y2tBiYpNo6579jNVVXLg97ujF5xPnot5lxZhGt6aTNiSv9HKMGOmN
1hAFvqZFbAlRA4s38/VoolEw5pM6KOrfGXRPT2c+jYrM3kwyHdbKW/Ik7T5TaU7+dd9X68JJUD9J
4HLTa0z2zmAFjhlWxp7d8JGz9K2m+8O2KP2l5dOPd6E7zxsxzfIUpXa1TQfbuqKx8KWZzWQz1845
8SuNrKquO8dMLdeAtdPrxq3tF6lg66RGOb8IKbqrsSDxNhHDtzYCCTraxnDlDYO5dj0adYSqjMvR
Xd7Q6DGAM8HqjShVNkZIy3XS3K9Y3UJoW336PHbRxDSktSA7EKEBjd4JolTXiduAUj0MCdGo9BfY
KsnKonUNd82D4KARzUSM3AVo9zGgLfDmGuMQWE1BTpkgtrGyXmMIAfTkE/84ARYtN6lYiv6IFsqL
TrPwzc3s9HIcS0kdL629CevnAPvhTsdUAxyZWkZjVt5lhxlCKlFJYJkvLabvt3VezI95q+dXMi5e
OYBGxaYySIQLRhBJFyQlVWsyrl+bomDX15rizR2cZc0Ku27blwkZyEJvnyhfnI3B5OHchcQWUQOd
zSS1rwEIRDIgKNw86gRVr91p5knry/HB6cf+glA42E754GE4mbr8OiubBajnmfELghCdPNg0UdtC
xGwFur9QPzgaEmI95r735kU6C8cQ2eLMrMF7hApSP81mUb7MMUNY2vOmpbHku3656vWxvCeHs9rY
y2A/XEb8koVx44n5ADa6BE3LIYu4uOyULOIAscgEnHfFgF3GADDSlLApgxe/biKKkvRdXVAuQgOa
dovooPupQaB6XiQJ6odAwVzECnSJBtIFEDC4i5ShXUQNCnVDtsgc5CJ4oKt+mbV9wTkLMYRT6MMN
IZH12VykEtkimpgX+YS9CCnaRVKRLuIK3thnDn7h2vXjakvCn3fI39UY/+36/F/iLvEfOrgD/iUI
/I+uz+nb+P+e2AN+bfv8/KF/04dItUDE/QMw5C3RlX/Rh8hDQXyNo5IeLTO4X+lD9iedFg+mUtpB
WOkW1d3PNhD0IQuOKukckEvtd8Pyh2iUv4tK+SAltDwcZVQ0WGl0IjSdj75HMcCF1vWoOjBJypJV
VkY8slRzpzkf/2Q0/qB6fn8tJMjYjEmAwVrzQQE6SF2bG0+UB5fR/2keJnFKe9N/mPgGLgHe/0Nt
+/J6FgJzMllcPJek8f3e4Wo103DpA/N6haDHMOpENwSpmsWpU8vctgsdIieVJ+5Hh9nBL/fBn4Wh
y4sjtXagT3L18JR++LCNprPHyLY8zG3XvRU5Ur8gFwPHN7rnZ4Vn4yE09D995P/hKwZlTECLg5Pc
c5fb5temHt1qgJ2eC/GTqBtmvHH3NpTF0jhIOKNH+vSPXxBvEp1RbiLaAfCwPkhRUzAmtSFbfx8D
pL9w3/MUUd5sCs/Uvpo0/57+/msVHwS3wLIYjGI5wf/Cl2t8FJlPWHPmKFQD1hzVMAhwQmkQNQ4I
J/BGi5b51Cfi5OXIjtwpE+dmsMuHsq7dcRXjowTMBG363E2Gwao82P3AaDKWl0L56stkeH+4CxiA
8o3/YjpY3i9DMZT+tHd9HnaayL9ekbIgjCAtun5vYxWzwBEadnghoxwpbVQxeiPgXIxHgUg4jwLZ
2eKeZ3A6w7wnZ10nc/L4rjcoptp+jkwsSAHTMO4lcu6qi2L2BMVgTLDrQI+s2MAYFSfEbnwPpGex
gfWGXGgobUJO8wRMaVszfTlprUsOZe/q1UWtTXQ+2AhvwsSnyTG3lKAv3mCSTOK0sxo2nKmN9KI1
bXVDlUuXLPGGzN9Drdcwi8Q+KhT0rNxyYdqYwJDkpNEM4CgsxDfuUsXUWyRJqq46wlGsW1VO42Wp
x/nC/EpRCeFMMYi6YyFoJyIzAsVsGaZLxwQ1azizqLAhFASVEMg93Tw4Q9ahlhyGBS5rDje6lFWx
8uF4LsKF1Kcyau1nr6WJguqLeWUxhPWTGXfqrDWauLe7RcMxJ/azDbq4PJSTr54cFGv9yrEEI1w6
x+pMuCKftM6skSQKyQv66B8fCIAkX673Rvs57/keISvzvbXgNXufizYDU3tgq7afHc1RZ7jY/obo
UdvcTmBivJWvoBEFdOfU+ce9GqfEgFArJWN/lSzzSiZC9OuwE9RPYKexUshxYKCqtVMW00oIk+KQ
NdRgXeDgc+k3HZOgR2iL/oNHwgaJEwSVqA3mHe4Tsvms5x/Qy6jm4QdufelPmHqp+FLyAMuEOwNK
ggYcmsZmq09cfrOuMDX3E1xZADF8pTzdyGBUytwvqrK5obHXcpH8GPZwD2+RMrFePuto+UQ5RVW7
f//+Af3YKxNO4iZmLI/zT4slzWVfP73/nS4MyYGf9JR1Y44RAg/1LV6MYT1GxIr2FMvFKl4eD6fL
KJXQHofhhZCDDtRNjj2SNeX5ZxOrAYyqzjP1nmQ5T09PKOhkbQdekRnqjrhlCjNElSoctjmpLUFo
vjPj8kToh1F07gCXqtDK+CglGoPdRHIYvGNUU0QT1KWdw/exwRCVcd+Fl8bsT0+43se3AdU0DCma
QcnNOJH29yj5+uOdLMthJ424xA6pZ+ilvEFDYJihgrBpD5EneV/TAt2oBDVEWAIbJ18EbUqjDqPZ
WFucbeYJGjTCpmGEWDWpC6Q+6t4pegQLdZhw2bXpBGfJWUk3Fl+kbjTrOp6cgExVca1hlD6PcSMR
3oSD/bUjHtDi/pIj/nQ/URcDFNu9RSuNQa9u0NbTq/nEMCB6azCmnJCAukcm5M6p1kufKfJyShDl
WHDBlSYratBo4fTO3ZufxAwmpNZHyZqb2z9aSM3hk1iDJEnAdcMHE5F4uRaa9bmLIxrAbfNcCjc9
pQSFWPsGIf/AXwQKHrQk4kbBlGFviQX/QmuyV2e2Oe5lI6TG3TtayC6NKm03ya5+skXnPxRTDGzP
jbzCDuxhUOcZFsaDiqktkLLUTxPK/DwYsvFZVTRBUtthwQTOe49LMn1MW1hQ4EZt8xDqtNITbGoH
r/aXYF/SGNZso9W9Q8+DPgdhznwMQlVN7AxHO591/3GWtfhatJo2H+bY6r2DWbSzOa5ELRWR1Sj9
j45hmi9zNNjOBr/DMffr8JLIqOgGHHd8iDj4odtsHvKufZ4Ktaz+iXiQhd+v057vSfkp6zwa7OTo
V7XxtdfCHgJxPOpXtT+6d9CPMhdR+HiwzV4b1gzHxIrn0r2wwqr1tpx4y2vVI04F02s8FLFXrysl
aVkMBaxbazIaBjhwuEhENsPyVLqa9ZILk79fs2O1n+2YJI8X3xsTjNZNHVbb2cMfFxhR1mNWl5l2
SVpsz1dX0NGYOzv6wmiw2qNb8JCkmiAi+Ug7F353tkIqLZ8q5VGL1ADPL03IAitQglzWxkdKl+TS
YrGw8og8VU9Oh4mot5MGQuuhLaqU+PLckW96zvTFDjEHBpkzc9M0SAzPMtIJBVHkXaFHRz9KZ20Z
1xiLr6qB6yCD1Of3DAbvxunA6siRS7PKc1SnQH1T3pOLsBuYLa5TcCMlt6AyIxLP8jop1pGRsd63
Q7uf4oF1cLAjKXfMHYgAq3MaDF7FK6dsJmTXuQhUapOXd2zaQTt3Yh+vWl7YDGfreZ5SFvz3JdCN
UQRuXG3R0UyAsuMbEtM8Bkb1aF2Ofa/vUOoQjtICyn8rTXiCgcBy7rCzNjYhYeyPEoU+6GP8Cu16
otsTr/POdqkYJs41ux9vS5Q2yelNjIDtGGpLPKqLUOmiyVt65hP6zI7EivvCY1wi5rycjsYIvhLe
4VRY6ko4EdIZnbDTp9Eg0fvaoM3MxSpqPus4zLwkabaTe7aaOpfsFkvXsghygkqR/IyQS10XSZHl
HPtMpqTjNPZ0F5J7+uTEgoV1ajW6FnVLBGiW05xiyxDR/ejOtGdItXIuLcJz6aYzEL/LK42c3j7W
vncts5K4H1Gu8J6pcnC2+A+GGrktvLxlJ2/8Ttyb5Nei1Wppom9b18oWcVOyfKOMRBhN2TgjVn3t
oSVDGNqVxGRxRcmy4TL1BXdcLrmMmmg4NXTGrMNfs2WtJRuszqH+ILTJsumbTpSWd46JoPFucFSO
kRGtXhR75zzDesdWVfsEGbA1NlOyGHu0SHxOPapl0oHHzg4YkagzRGTScXUAkKswL5I12Epo6w6W
DpKuqEFcI9aPGU6nk1l0pPVpMS6FeGrWyHr9Y44c+YrL35wrZL+HbIi1L6jFEG91mAcHGbP1TF5B
8hcJU5Oi15X3o83nwBlSolcJdNe/sIiaXzWFeYuFIVmbbUR2gA6Ptp1FEbRKNYcKWjbxuLk4kziB
GpgypA3SgehoAeYv6Jwi+64llr31iJndM/ouMHc1AxODSo4rVoXvZYuON5+ufQWIgvuawqBvdALg
av3aLqZhjdx35RAJAN7ebjbUxuGdAuK3TdlEyaeNRzCUiLT1zrpSDBBuudrsy6XKj+x8xY6gNg3y
rdmtPChWkZ9f9YBPAO3E07U+1dHnmmnBU1sZ5qkaipQA9EingFTNLvdzlFLDjVmIM5UfMUDQab/b
qOKPpjlYCa13w08BqZTuCOh1r6XzN5toqPhEJEeUbW1mDfEa6Q45VFQEQ80EP2SyMvXDsoIg1kTU
F/eshl1aXSAw1pA6Tw0BZlnOTVrErDaJgwFgNQ9LNlGochqOUzammJApu9d/f4xaTh2/nUpIW+XA
YdNYELQgPh77mcykPjteva/t96J/UAyh2qXw/fvX+Y/Tj7dANOBw2Rz7seJ+OB76YdwBC+3qfY5o
nCGl64r7RrZ00S24GheOtRxd3pfDv3/d5XT94fNhaUVI4nAyhe3y4dTFkTw34TnSZEtz57nTmLzD
WCezdCR5hkZ5UU5nx4lZi5thqXL//tU/Smv40DjqORXzgPMmPrpqaW/TPRFOtR9tJsPB7LXGvbes
uqkrWe27qOZPphEcS5bKGz4bi/v7W/ivTutPOi0TefYvV+s/Onb75/E5SX7t14kfP/KzXyds6xPU
SIjgSBoRZjq0UH7263hSPtGtswCEeZbNX6E1+FOmZRifaPu5BnIqTMAOTvt/9euE9wksJMNRYzmO
LB78f6Lbsn+/s2kn4YG1qC14ZnEd02b6vZ+gQ3maUzsy7iTyf6ZEc0FmF+BdQkrmJTuotnABgRAn
u9LNjPs4zrQz48BpV1oagP48IacjlwpbF0vSuNYcsep8rWbcx4Fa6jq/hwYyPlltqJKbtAWYGWho
cw9VjCWpp922ebcFGZqubpiqjOt3o1FlEM6Lv2fe+zRYglho/bdy1uY2iK3RutZoUlyrMqd6jMlX
ePajenp2zXhKlrWRpMY4Glgf2qydt2hWmqM9kU7SG3H63EXjdKNlHG6RGE9PUzu3K5+oeRcZy9x9
G9pIoDjIrUMEwe42ih38GhrrdYXM+POi08r+sHaaSxPt34vL+yVYHPNcVR3ep1hgkr+2dIrZslIt
xD43t6a/FN/2pjYUtYdfKRCjptF0bpAYhX9TubVxWY4GH612vAqybKaj94jTaeMicj34cz9czaEd
nww8wERqZtpj2djyHE9IiewkTa+QwEDe8BbtDSIYbxfFIMh7aVbXntd+7nITWE49XuIeNu6N2CBZ
y39LG6d5+eUhufnx6X5lufq/r+R8aJJwlxsYKp9uUdh86GfWGPqjUK/LO+q78EksVz+qKvGF3hfd
GldvD31qtociHYEzx8x7g0IjsVQy/wFKr/SXOluya3x7VNdRaWXHsTLtu3DinxrTML4ZdSUuyIQb
r+PeAWIdNerG9sIH5FMGYEXETVkJLNnJcn1PNhfoBq3Vdhkml/VEfb2Z9YJ72uz04UKfzTfymS7H
1hD7jlixPXmOi+4X2EeipmyjbLDbOrogpNRPee2nR8uqxtckBkqbd+b4WjNhoX1I6d52YgjCmBFy
PfTbLhnVmYcyO7mDxsMkIT5l5puO/BdPUdg6cp2Bt7/wGKKtEnQC/TohJhUPYYqIbYaXbiR0n9wS
V4squUpBVybpVREvTgEvNx4nAALfvJzBH+r/pdi3bb8hRtMV2zKWco/yPbnIu06/CvEY33ilGK5s
ZosdIhtQ6psmntP9hCHeX81WZJy1pFPXshN8ocYiU5sJRhrt5dnUshmw+ygfrVg2Lz6nkEvLav2V
jrbt9Pf3zoc1i/6wZ/gODFVTmD7X0l8QA79ITZfQ6zCi9XCOCYa6xURV7jQh0b0pZgytS+4AJBzu
nbaaX3G04jXvCDxcARiK31IaUqfaIcSn6fTm0W2sep3Hub5rvPqLWnJJmt4pPhcNvyUbWlo26WAi
PufaX1bEgQV6h+FT2pECL14ZZ6Uz0Q9c+mB0ipcIpYUSznI1bQfabsuCWmWoaupObOxOMyjKe1x5
qRrUCez6fPt+2xIa6K+SxJmu2gb0t6ir8DuJMPoXTyvkow/q4rFk1gH2PoEHXuDAjddoI5KXUs92
TdVqxQqefB/Daerxp09z5m4yL/auPb1B3Pb3X/875O3f69Xy9ZvLAAr2rWMs2uHl0f7l66ctIBnN
tzj/2trR0Lu4nALaRrtLaWhdtSI10MU0UrtPCS+LwXrWfk0KWhmrnacnbC8mzyAyrrwJjx4J0c/Z
4MAW8BliRigz2vAJoRkfZlFpHpqk17b//ANYy/YKY5l9GZ/w7x+gnDPZChAuZ2ICu41KhTo1dRRt
GyfEGCJL1pmwGVkvjKXILGPyJYD61896qNsXYnRCPJD0CU1jqp5N5YpLZ8RrFBt48rZN7oX3ubsc
8uIyQkPy9+/9fT/+8OVbpAEwAzAIz7A+vnc0n0k7W6N9rnobB+YoZfidu5kjRIuJ+UHMRNKkSqrr
3B3KXYcBCTFyWTr0opLhCJYBhDsqwkNuj/h63Ea755yFb2u0OmbSTV+S7SOTSwQD6mYs/BwDiBzl
94FtgkuUWC8yHPuDPs8eJIEGL2mPY70EX+W2MMUxbKpFothht300MJrvNQ+3nwTNtAnBwG5zSfBh
ncfqCSf4vGvHIWRaHrebuXRLb9UZhvomIlKBAqOwtAU1ZogN511/a1bZi6DulrFZNgFBgvUht9Co
kULXYlth13h/9EJfi97aUIuHjZPxf/Yo3o6zao0zggfErUUKrR+hV/ymk7K7TQkmeeLOG75ZebGs
IMtXkxJYDhx5vrL0xW1iFax89YJBm4wiu9fJ76HdTWDHF7dISWHGCdVEsTpko0GU7SLl0zDtXWLp
kWsbCeUpxTtV/uFGoEjkLv3tToDmRc0AgonBAuXgh7KBtZrIhGxozuhoOuLE8SCSYLGszfnICXQC
g7LidMIHwNYcbSnF6mcHWAHCbdakTVTIQ6w17jrO0xwrJKI6nPl6kq0GPGlFEEXlliSi5XEVrv6y
tJQ+s/x3LwbynG994lramlCbwsW2TxtvV1KOXQ3ktG0K8qW4D6zSxFRv5mG+zQXJkRj0in7voXVY
T3PtHjCjf0YhK+Cx4PvPV5qR7LBPa7dolyZawb3ev2G/Z4nMaMHhPKv2SsxQ9pZwTzdfEtf05bri
YeoeJX4gW8uQQSsjmTe+OT0KOu5r7L9mwPuJC6KFeSD8yOJmTQ1JZjRn2ldwWsW6HYbsWGGA2c9+
TvA7YqVmNyP0qq4Iq7SwbvVZ/MA+kDxILQVhNtejSR5KUqSP5D76NH+yxomYPbiL38ZkNcDRVcdv
mu+KMzlvS4HDee2oe4qtShYOXZClRW0yB9igmCYhAS4MS15eLd43Ysj457DrF/tQDBNo5Tl0M9e0
psr7KOokLWaLXWcWqfkSmyE8xAi6ZHahQaSm/PGnW0yTlbaZUU+9FORsRauuKWB3sLLrK62cxWVk
j9lx4kZAsDsiXdesKUYfCOTwi6iI7eN+6udbACchCmg3VeeW2nLfaXgRAinn+bvhZN4BT7S2yfsi
o1GGFJNTaDuPGxIjfAK9nYQMXGh7wUhbO8EPS5UZKABoHUkOSE/qUF9jwMy/u+54RuzCBM+mbKVR
hU0XsV9WnFy3iG+MgmErmwG6I+lP8+37ivrfk+2fTrbAlFky/nctygUpIs/yt5Ptjx/5ebL1YdZ7
YABsZCP0RAzBGfWvk63+nnYF+chb+Nfvu9TPk62FauIvA5LzCbQrBx6Osg7Cdla4f6A8EdbS/Pl1
QfSpBnUc8GKhRRv/oT1pYP7laaSci8KoyaAzkMJgFBEjOspVL7W6a+h7zgw9MHSaVXiqyknYq9bW
iRtazx1AfXrCja4VTO8cs1UbjX3DCvde2OMl7M2BNBW3yWcYDTG9GndbtENhjaeOgRxL72TQyluh
O3a6aNtJMqsuB6uRr1k03qLMc8OVMDTCMWPH3eZIcnA/NdGazWS607yZR3Lu0JXTaib1pglg/abz
zhDtwt1RZLivUqm3dCNbzB/7vPH65oZTY3bXNqH/JPPZjFetbMC6taRN1RfgOGK4NZP/RYOtW/ES
kzNvFBt6sqsxNnO2mcpigwjYu86a0nlqeArXml+NX5PBSm9mu3O3VT9xxmxjHIWkYqouqMyY/Jau
0hBuzkV+SPs8/upIu/liSNOosMIk/mvle6+5mk6YpqEZDRmmLv4Ir4beMQFvJPoeOJjYdKnpr5TJ
YQexmt/c9ikm+pU+TTBHR7TfgVW7fkE6UNXiUAwBkI7CHvYUwgWY7F4ymivCA+DhcTfP7nTrS2M6
akSVs2jinNSCkL1vz+6WvHE/2LdphgRzM1SGdh0XpQcW1KGaqJS4RHpY3sezi6cGXtZNNVvualAM
fVaW1xlXTLSMR43zP/LRxjCvSVvs10xqkJsDUzkMiZg5Q9m0m5OeHBdhlCQ5xwMKCS1kdjfSxMit
VFUrtuT5qzYV9dZLcm3XYHkhpdKYX/XCcA+xFPXdzNT8hAKvuqywydKBniHeqn52CDrYqsHqWHZR
NPz43y4zrCG+0hjvg8lN9OJdGIwAomyPKXntY3nEZz/mQHKBoqX+1mi1s6cJbyTwe2TDnzeUP0J/
/e+K+n9R9yHKwkT5NyvqoXxLnsvn35bUHz/zc0n1rE8utdw7wxPJ/i/aPs/7hHIXjRKQYcIHOXj9
q1doiU+u7dOdZilmUXznZP61wrqfeJRh7SHfooNsu94/WWEt6/emDU0aQSw3v823TabBxsdoD8Q/
cTLHSluIEWoN2iZ/tlFSgKFIdANMGXMAiFRy4sTNBHlcZRGnZgdP/NXsEPW8EsQVkE+WDG9uL4rr
GQvTV19PAVJEfgbbgZ8q1qoKO0TZc/m1sGmb6GxK14j8CW5gNmReYdjjRJ+lBbpi6ecOxjLvzsX9
fG5VP1zrw3NRtbQJZZw9dHhEnirSvzXGIDnnjUyv1bPMu0KB4NeoUjUzwiup/NJUNHuAw29qp8le
Yi0zKc/aJUx1Ao+DgnlKcNQ0CktL7vdXi/fT3OKsnq213SIr2+SV55orOngpuDp0F7uGaNs4QEMQ
X5r4D70NiMqECXmZO+Yq07LqdSGuPFX0ME69nEg0N3N5EflyfIXSVT5xIMNEPnhA9YkFbm6nOo2e
ackZwBlZaulQoJ0hpgxKoY442BtPM0SOG9ucKjydnlrWQcKbd7lKspNnFurWyk3C+qZuPcnqwHIP
T4XwiNVQ9nSbrGk3Gol7gxPMRz9lFq+KyKvAVIV349iiPoCn6O7MiUMNmYZyQzfFJL28JiKa5k95
tLvIXaeE2F14akzCw0zEwXGZ6CK0jgDKBInduJceS125arUpfzCLur8jHIGZXy8gjgFGFF8SqMhf
Oq1Wh3pkYleWvnY5zgj7aWw5oJEnazUidrycI9E/5tlUN6uFqMcS3jYXsQfMzW/9GX7j1GlE7+ZW
TDhymW/qxi/TdTn6TRkI4Q5XuaZaETBQzZ6bd+U7Uzt7Rz4Y42YDkNbXlEI/XwgCDTGsjRndlJ5f
ij0FSXKO68x8NKIiufVnm1ejLGnvBP4DpEaxdSGMlHTfuK9QIpkdcvUJS4jRDc1+nMRwjuICyiXg
lCetjNojO6D/bWxHt906ehFZjOVHL9lgTfbPfurMI+2rqNK+oO1ybmIrKTOcHVibA1/O2atVV6a/
pElyotMJPvPp7zJ25aDAdcwwL8n4xlWpvJJiio8up1MG89XYXBLIadGuJ4d7ze0KdNxkcgoyjFA/
reG/iyqyrprB6glHror6lJYu3MFgLHjKv6hSpBb0EtRVFl+PInUFa9pAtnZ9rEoRdR1R7MOUOmdZ
+UrPEejpqqSriP+XnL2RGiwc4NGcp3Ewp2MMoxgFj3MjvJTgXMudV6Qio2Ogg3inOI8PG0kS6VOI
hInElnDIgbJZvlxltVGtykLad/BysBhMiehWnTU1eJoS/WTVhbrsbCx+FgSZQBILvcpIJtz44ZBt
wNRxK/K8nEOp8KYmeP4+q3A0i0un7/T0xk1w5/lrq557/c6aJc2XPHCd0j4ZotH2Y98+WOhnbjUm
81A0W3M8mO1wHKLSuarqut0V7NDrXOXzru6L6bapPIO2dt4ElWdHB2+S+e3Ymu05H1O1srIUy7rp
5xsCKIs1aVEBuzfD8CY+kcEZ9ETf0X1MLof0yJmX32RqDbDrsNn4ifHkkOQR2Kl2TFMj6CGdBUwa
CGgErrVSuDsfYsu0YKa21UrwtWyJeZDXSASe/L6O1rjX/Q0UGu0qnUW4j5bVeur1x1IAYyejjos8
vbVyuOhmvsOw0y/SxOimlfAzfavL+LNaOOzIDR88d3IPhVe/YviCxpwYZ53mKFYTklvM9toZ0/Sm
a8ovuIVUQFg9YW76ttCruyExi6BQbrca9akIAGsNa6PMB0S5qvb2yNNQ/ThlHvSDRGk0x85Vkwh5
bE150aVhtJ1IitgZTNfXQpJJB/bE1TEyoHRsI9dK+Hj1/BQrKa98NVpbZ2TQw2104XC1L/WoNUCQ
9uVZB3240+xSWxqp3E0TkrYJMWrI/UPz3kMkc9tME3LBuc3QBiVdfksW7AgQrH1zq0VYkUTiYi78
ZqPJ0Svg7Cko8kOJmRco5BTdM96I1gwLyUeBLYskTDLTd6LpBKYSnusg2s+IkfoVUecS811ya5PZ
xyORUeMP4GOLNitWLSLwuyEPw1sbbGRggQMK7Eqf1kQrXfihDuaU1KPnXIXPsdSbWwNhyY2BLvki
aaV5dkAu3gEqKVad6RylW5TYaLh1ULM92jJuAlvjjzhVZLU4vFMjc19HtLQUkL4L71tNWwZmiCtH
N//uSARfnPxlPzMn6Sw6P20vrRNrjHaZdolrBE1cNGfc9/m6Ad9yYbrAXe3QqHe+kvGrlec8W34l
iWPN+jM3YX7yUezcAH6yA6d03E3izHIthH5DJIC17oyUDv9smjc5sRJrDd3MtT2Kr/bQOptGaNld
4WP+4hQD7qmymi0arUxwZ8QIiagLnBVs6XLLSYFDlb2gzeo2udAGxz/acpww8ybq4HRskSqbnYOW
4+z4Mfj7b+fhT50HZPa03P/3zsNl1TPJ+Fgp//ipvypl7xMdA4PtxfQslxk9hffP5gN9CR1Eu061
65Cr4An+08/mg2l+IpwA4bzjYZIhpIAC92epbPALfYx1vstASddJIvknpfIS5fdrL0IgUmHEALhi
qcld+2PIUjK1Y4+htD3YZQisJE01cdbjZsYHmBD53KQeeWc1fVWpuSG6Tb/FnlyGR61NQNwuPWQ3
Z7BQ6U65wxVKTDJse1YPL9PuvbqQazcGwLypdDJmBQ/ptSiZwqXLlApwFFQChsabeun2U22EV0BJ
Y7XGbz+AiQCcLyK9HZkOaPO+agrnricJ/A9Tug/dGL6BRbjAZNcw+U6RBv0+ZEmZkQ7VQJeeOgul
P0Zw0tcYqhldt3wu3vcvt8j/MFH+4Dx6fz36P8hz6Dq5yIN+fz1DE7qKsqw+jIskW0X5SzQz4GVq
+ic5zodT0PJKBAEIXDj4pQS9q99faWaePEtcEweKQ7k2UoBq6H61HXiP5G4wcms3xWl4/scfzwUe
oNPcQr+DCuj3FwXORPlRyvzQO/GEhGJZ7VFruzakMJvp2T9/NZtoEkxmJPQR0/f7q0WLSLf8/+yd
yXLcSNal36X3aMMM+KI3MQ8MDuIgUhsYKZGYJ4cDcODp/w+s6rJMZv5K6+5tb2SVWcpABALh7vfe
c75TZrBAzdHLL5WEIat9aY2gtcXD76/1NX1muZ8C9Rjtdgdq0V+sTTqPicbOzfTYJrpw1k4CG3DT
tmW9CaUFTXVK9E0ve/o0jDsOM3EezRaAyD+h6f/6AC2jTaD7qBP582t0SWF1wQT0KgMmA/Bto7up
A4URRQ/CbzhN/f5D//UZ8kzL8iihAeRgSPnqJSN5yVHSz46NNc93nwnyyuAX3FBaJMcJJW7GWB9+
wD9c9+8+JOGyQIB9X+AWXNatP8xu8ziD+OYDDavGdsDRyrc5Ov0IujNF/P77z/jlWouqCAsuBj0W
VfR6X61KbmqM1pCI9JhaNDrxkQc5ebaSjDgoBY+/v9aX9fbzWostErFEYLp/kcihL/fRb/AMzdM8
Wps6CspTkTrDv/fs/zbX8asUb/lMnAaWkIvPx9X+8/3r8UpJv9YpExg4SBs9Znwod6ps6hn0J0ma
olzVVFEpzqcmA2hRxsnl95/1y7OzfFYL3ZbL7zNAtvX12cGXk6N7VrwH4mQ2jQWXZBXPRnyJnKk8
1YATNvSvp39Yzz9Vhn9ory+XtVmCUECiGbORX/75ow+xP9RzFKTHJIyc7zLzyxNiyem6oW+7l06D
yFsZtWYmPek4WDMmngaCxyv9y/KLFv0YtKYT7Bmqi6XHHqURf8yZ8a95zn/7Df3d+/RM9nbQVWTt
khH15/eZe040zoFhHJj9+2/T1LtyPbQFTY2o8EefBnLWBKspM4IAMvuYX8zBnnAqYbA/9nntnoUS
0ZGGinMtDL8Ldv6Q1BnQMREM+99/k399akPCPvDdogtETfH1rYJtpdwuxvRYChOaQQ5uL4ch0qnt
76/z118iLBW+MgycIX9+3RtTAw1EZHQpCXpITkS6TLWrvPbO9LS9+99f6+tyznMS0ookxGsZTBPq
9uX+T2Hnda7OWM4xOm/iMBo2ZkF/mjI+33HgR+Ohx+lsgbR9McoK2XpNgu8/vYnPRJw/P64k+iG8
pFfJFx1+7VUWsjFsfhmEDPSjnI5BYbOYKqGd5khG1XzHWMR88xa1DhlOn5xG3HP871yGK+zyHqbK
IToJvGtYGsCBrbo2gwjdFqpP13ZezhcU1aC8kTZ8mwsn+hiod5/CqZgvcyHhLohW+vdBizLExuZz
HjAiYdYrR/sbkAr/3k8a86Co0a+SCrnLxmxS48EIxvluiiN4zgUxUjelNNVrEYHzmqFwXhhi0bMU
uoo+EHZ4zakqW3jI1dBEB/ptbrfLsIEgAwow+K2MOndJ5Wxt9xVXpfWz6kvncXScpiUn85Psy3D7
oxiUi+lDUcBvO+T+F9pMJYwWlhZLDulbn7B410RbftCECm26LRwbSbQ1w3g9pgJZP65Sdz+6Joeh
KsB0GAa9va2yNngJ2xH4AJN1njd+/eja81pweXojxl1od6ydZtcHLzPNgI3ORXwJlv+282rexuQ5
7rZNR3QJAeOSB1E704V9pnhq22m8+by9kY880K4S865x2oQh/hwUyZFBtO+cbHD7lzwWZb9tkUiS
XvC5WvXWdJZqZoUKQeD+qOqcJxJEFoPxorDmQ5823LvJC4GgSNNMHlydut97gBYGHC+zunVyOyAa
z+V1xiSFGqron9CRSN+kKcZqFUk5xXuBlIBgCjTB9zTunMewGmgwGDb3tkQ791bEpb2zZO2+Zl6L
fp0fDdojDJmwBkdD03fIcVibQ6tv0okpzyZwrfRH4SuWJorjJ2syXcJOluewHGuEVDgN4/WUQCve
zNriAGOV9byDQ8OzFJRqvsQjXPRVROk1oekZkOt5BiSRueSc0yeLQC7jA3QrJJcoDjoesC2NneY1
GWPzgNOKpxemiL6VUaLrQ59QMdAXMB78JOeGmbE7XWKjyE55WGzFTPeV4am+gXDT7lQWWId4nOtt
ixuWTIdaolBIUvBUsjqTgLHQuop049udebGcaj5h4/APDEiih1gF29pd2rR+lV8mrgYO3wtuyjnY
5ym43xYE095MM+clpPO8asg4MOtJrQhgdTb4yee1Tc23tpiI7oSm3+HKqsjX3FX7SaTDTRrjUsos
scM85+zGPqlPgh/JKjFoKIKnERhT+FjYb+Q6yXOCzAcIHChIsPF47osMOudCK/hGarUwkwExDXDc
12w4YH3a9NGP/BJETWOfC/r5JhTfdaOqcU8qOxyXGTVuMps+A0WcdKlIvnXJ9AZt8bXpjW6bQQnb
TL5bLcxg+2iY4TOOVOgiGKqL9aRDdrUeM1/puCesTQQX2Ol14qc0f1z/YRiic10F8bNizIwZbiLS
oyhZgN3ljFTa07WfOs6Fnh5UehRA8OTIu5hn/yoP2ikEbFliMRBQFVs77t5bk/CRyaqzHhrNEJFX
EjsZXnO3Jg7aiIOr3it4Q3XhEnFMbvn86M2us9OYj7AWD7Y4K8tqbzgouclmRCK4yQNURSjL4keG
GOP9VJM6uaq7htQTCDPTJQ9mZxuVTMzdXIW/sjKV8H98fUxaQZhuxCn6ImPzW+iN47dgnKatM/f9
dtl/vJWum4EI3qYtbztFSzngl1YcXQMtAykudbSWE2cRYkPZCyu/WxOelrIUYbaN3YgdIYhFcMC6
OO8Y65J9zDFvByXa3feQhJq1bOzypjPVU1AQBm+N6XDttnMIbpFRULZRyM+yBXZeng0Y97sqy71b
k9S8nR/08XeVxePZ6TX5mtF4ysbepDuOa+6Hg3ovWnkwgnHqsE4eKyGTk9Nybl/ZY9gd5qHkwcw4
O1AiFMYdsO1gW07yuaKrvDPxc73AGAw/lKtzUN+VhZC79ILvepzFvDeJbaKzOwJprnvOY5VuD808
i2viUvw7WXTT2qnrxW7UBgcqaIFG2IIR3Fi9fG/sMNw2YzYhnnUuQemaUMvlWKC3ta5wjlUcYaqA
nnQh7oqoRS0bOZFD8Z8lLm0KaT0YwIzWlirEiS+V3r7XE/uVRDDxKmNwf+rZ7O4C5j9H3VagGevW
3oRQNSI/q+juw5Xej4FR7PxQDVumJC5Qta6+RRLl0Cy3siPMAHvRP+I4KwfMOJG1HzyPB1tUF5/2
wToqhY13vUDm3gbOlYgZz8hmRjrutRa89rHeF0DEd8Xcha89KLI1C027uMRTZx2qGndaHnnhPhkq
m8kX85UVdLb4qTK1c92bYX1jzhHHfiCH/qpBLgYIMzdql6HdUOyLvApecFvTxKnb+KwNzNmbKHKL
42SI6V1Rjl8hGO8RjBg6xD0vhm7NdI09Hc4kASv14F1TsS/cLKQH0WDVp8KaEJENqrmMWVncNr6n
bsJO64PTEiqxTkV4KPUsj2NYGTg7IlKIQJNfsh4NhBsP5dvCSPK3+Arb727sEcnmZ/mH8MoU7nXQ
1Eea4vSSskI+BeTL4HvSWyyPbrEWHpEX6w5+3quJ1ZWZjtEZx7hZyFyhBe2shSy3IdKjPxPNAoit
ztDK9+k2L+2foyEaBBMNaEuoNKAU43i6BKKv3wKrGpBsEngbCvZAQHzznjyUaINQXt1a5tC9ZTJn
zUYxVhYsAgAEwN67AYiKRwV2MOh++kDf3RW4cp18JCRErlXaFeDJXVVRJinjo/WT6qK9xr5OR69/
NOJoeHNlGr7EvZDY8hg8FsRczaHHtjeVRYAAvyqrg8Gg9GRjdyNPzR8Q2FuwX/Oy3eDNZ1yatTC4
Gddaa05R8fVkT8FGFS1dDbuNjl5daId3pfTBrTLz4o5psYEhy57BgBnCWYF+2+d0WSeo7jIAvFY0
qpMlGZVuYDPULGfTHN+HTmYDhEJffvSEZhux6A7xXGJABvY6Gw8pYrmdABK+bdgU9o7ZqFMzp/3P
htqICoMufGWU3AUZpj8ie3mU6SiZlwSDCcgNW+qDbzrR0+TZzqthNwZyv368ikKGF141Z2sLkt9e
u1o8AnAdYNh58kfUuCnHSVOsMf8/cjAGYRX5DELz9pvvgHKDljLNLK8YEnmoyifTIz/eDI1vcBPy
FaEDMJKDcIfmxV/JiumSm5vlSnM42QRY28n9gL4QUmNDugdmSCLIG0lYCSFk1MnMQFXNVhkf0P7Y
u94f3xVDrT21vLtupS128EGDdV76J7srvbUFwG5VegvXUBCSGtoG7DoeZzPT1nnyyMyYrde54YWT
ug/39gQdhtChYs9cXt+3vp2s7T6ML6D+PoyG8I52LquVPwz2KaWxu+3oZp1SORUHYdIesPWAkraR
/Z44DfMtV5ZYUeOz63AQOjFldVEzpC0JgKq7MpXOrnJL73NYrCsID3pNUe2ji9I3o29CJna1f/Ak
Cl+zHOAUtpgYSGBlg6ijW211JviKDJmR6sBIGvW2Mep5b/npIhsQP+RE/IWcGv+sGnoHc2wemXjf
MU98TX13V+MF4ZwirhmsgpxrX8ZyvumRUavaf8TKcmHJpWFUpOoM0eUja+Mn0uK/BTD6G07T6yor
XoWZIsvKaVIGSrzB/OnWMxbgjTAs77EuUtCdtf2mhcXBCnvYhkwpSGNSbfBB7rK+IVAxGIEd+z/L
QZA0X9LVZiJFRRDjZf8+O/NPPaRHPyNLq0UMPK4nMcXf0XTHMxzEMD+5skGLMk2rtE6dvTVvhzZ9
xnbRHaCjX3ntoxkO/UMbkk6adOk9NJ3kEIyCtJ926J8NW4ZbPQ7qMFDDXPW9NA5SAylER2eePCcN
npHkVvu0bMlL6BLE9Gnr0x4ds6WcAJ+m9/VocYROF3/IbIEshJ5tyF1S6m8YC8QvUF2TcTKagoYO
hMMuNPf2YI/OWYUlgBIGZsBgCjwWvJ7d5vBVaTqj0SanSR3jUvFEB2PeyBVdTTcjPzErrJ3VIVtb
5ZyHDoHTB3A0exWkcDXqrF0RHNmt/G6k5MwFan8w4S9hTGRbF/n8ALkqIwYvwgTNUYRCCodcTVkU
89j3G5DGmAHiZaYx1X30AiDP2EZGS41RA0gGeoCLgj3uKWyj6WK4HlVyGhhbBdbcvM4MD+ajWuS7
ZR+wLI1d5qwra6lOrFQP79mMVSvzJ+vKtPJ5RyAYjgqysl7gqdDkjrFEfLM6T219T1KJxPNgvtX1
6HsXlQxLySsUHv/Ea7rvMHo5OhSGb+4bC3MAZ3teGhO2gZKBAn3jgTzcBVZAfYWs6IdfkHWaSo5/
RDk0tx4RiIAkIPk0cbae2fKPdt6xkXZOdHISj6YAcstL2Af0CJZJzef1hsY1tlPtyyMUMGY2eTHs
8XaWz59/RYQlc3Cfsv/TuhUA7z3YeBheu1JRgyFjp0sQOuPNCCQY4LC5zHrmyr8XOTcTBaa3MhPV
7j4bxU2hGaMAIdn0uew2+Psbc0VOpNgbgrcIjANWCHT3vV963XdgKnyANOMVWUfmu47Gyy2IB+sZ
dznfepXjtYtGLY/Sq2B86SUuzkjQwuc9VruGfFY4SHwuAiyihwaSynU7JA1a8SkjfNeAYLDq+4I0
P8L/ALCnM10RmpcsBj1m5chk+F+7gweQODLLkucfU8WVqOPmleYfwMo8o6MYzmchZWej7hAYUdg7
EDtU8VzvAPYAsChwa1171uid62xmQjZ7NK+iOT99PncGZo3dkPENOPNibJTFfJeoDofAoBfpOZlp
0YdR0V3De+rOd0W/3JOiZ8pm8Y98V/q6DjAB+DQp18Be5otdWdWecbRipo0TJJggweLCJncA2MPO
d3kClLvA0GFQ8YJF5t/HAEK2gqBDgmhR0aigCTe6CsxnXBXzLq9ceQyq5f+tFXfLgv6OfsIJpsvA
CwHzlcLbtKNhPoOycDMStnIyaTue+8TgeI0IHxvEZ+PJMuzoYybJ9zxkGAGdmRfNtFG/0kqsHEQT
9vCobIStwiJsbiBp7TVKMFhOUcJPx4CJc3SdntkkBOJT1Fj1ax506ihabTjI94bCBGpRRHAZdMsn
rGyf9lcUxzkn4AirJOwq+4q6RX7H6stfKM0iP/U1t2nosMQR3YsAa/nB2l2e/Crnsnltw5RL674b
TgWBnEdFyxVmUGh0MExI0Cbi8E61/HeCDN0zi+9b73UDRrqU0kM1PwnTE2vBMG/fDTI6mYpvR6mI
H7vmFxj1k6BjUYm9koPaLjTVi0ML/NIA63qRo4eMefZn61wgSLypHPJzvWLJX1FUPt6mYjncm45H
84OxaLjxlqdgREN+5SHdGMmOIvdkiY6Qq5FQipMfzOZbTLb2K6NIo8a/0gjiT6UHpZnqFFkg6yOY
jWqPqMN4gJAafQQQWsuVUMszKM2JJw//wymNbYxiIUKKgxEsTs4woOyDST68hz518poCQz93dap/
6CFcrCEcyCWt1CbeJhwr2BnxDl5Z3VBdE4XUP6TmGP5qBlLv01qLE7HwxYTBg53JTcd2N3nBBHup
4gkYRBu9ZP5iIuvQIIH8rGlwbyDU/G/H4P8XOvyj0AGX8x8a13+BB1xe0+r9T3LgxRfNv3jt1P/6
H4aPQQKYgOs7NvMBnj/mB/8WOQQWemD2D7LG8TEC3/iPxsEN/qeLKZMNWphsGTgc/6NxcJE/eIth
gzGyYCCA/OH/wHDxdajANIGCmddhFoUd9ysTY8Ke5qhpURBEWziQ3nQJs5s/3I1/nukzy0PkgcWU
4yNvGSXFn0c5jJCWw6GYD5B3V/kckm1PWpvPLf2PuOT/4irLB/3DTFRGQmvYVJjKqh+d8aPW77Dm
/t8u8UUyEKS1S+nOJfBUBeYdmIJ2fvv9JfA/f5FcICWHguoy5LF5Miyc8n/+IF1hIBEeWokTrpI/
a8a/I35jvOmca+eDF6GRRmzK6ln0bNGd2e905+itT8Wzn/Qw7tNGyic7gc6/ZhvPNlIFd7ZHEsGG
s+h4JSDHUx0ALnKUHnYWNuz71LQ5fQVQrx6mpZUWZAEpWz7psmFNswBGGBkTHepoazj0JPXhP09M
TqKWv8kNQriKBl9p3vb1yieog4Ki5zhgFsHZDGef+VBAzFXiTcnFJPiQ9buY1rNJYzSBgAfMruw1
8lNFsjH+uSuCs+ZHPIrFBvedTepL+9PHPcasEVp+aLTDhiwfTBV2d+XmtnqEHenejdh79gY9q23t
yIxjzhJX0VvurstDHEO6sS4hFf4WkJPG3aqHb06wsIHYEK6CGfRCPYc2zAxQopcIYfyhpjkA3LBP
7qJsGH8KhfRzmJ2eWi/SwToYMq6Xzu9j5UfPSYOSY4PRdn5kOOmRuThb71Jqso4Zo6kPo3V1Qux3
oZ6EvaTXaZBYd8Ng8kLLDUbFcakp0wmVIGpl7U+evymbSF0VPn2OVbrgtyOvCpo17y+nZYNVtC8y
4zqL3XfVGS7jWtX/ymb96M72u6iE96Jt8szgEKXPCpr60Zxo/K5k0lr7anTflxOxWCVwKQ9Za5J+
wHAP3Hg0q6fe5PVKzfvIdJCfSuF1TykxciTEtcGZ/PaEHXmMto4nrX3fjckdBPTsGFcOWa6EQ+9G
5pf72rZnmkJkgKwFYP5tqAE7QiMJYzAern2gmOIC9uyv2zZT+7EM80PmZcM9fvr+XjURf1mKjgcD
reZdEWMvMIsoPzHWRiZp1P12YHJ8Ewpu56pd4n5Kerkbm7XzWpEcnB0zxjS4lDHorDQa02jdS05D
bh/FDOdS8z6rwMwD+E69Gzzq2T6JY3NvuTJ6iwIPOba2jejaHgU95jxhpLVyrYqAJBp9N3idSZuK
J3+t59g9TY1sr1pjKW7KeTj6ovFvI8Mx9qRuOrcBEQdXo+s9RWXL+QifLFpebzCZvtCAOLZSoYbt
4RCtcaBFb4oJ5Eo0Y61WjtEb+5px0Ieb5eEH7S217lCjnmVgibdEmNY27lsXBTyADmSqStAPFsv9
iMzc38AU/lUwq8nW3aCLbRIzq7RQkB/IiLCvijh2H6gd5m1EeOrAxTxrHwaV3HujOz6HdjT8qKCQ
3Jllax7gwRX+xu01x/ogHWjU0uX8aRGseGrLvryGqTK+SnAGl6qPxQ0eX+eBIoCZUtdRYmqCXs+j
TSSRM1AYxo0Mb7NUVq9T4o13cgJbobNEXeuu9cHucpzuWuGdc0Dwe6v1AG1Myr9vJifcKMQhyMzp
1K09E8DMqiXtEdOtHak7SRhUBWUzysnb8H0PKq1T74YIapeb+qpcJUWd3Ld46355s98drIFFKAfP
sOfRYHiJZwZrBYRVVZPNsematNuwq7jb3nTbczH62ASSuk1ICS4xzMTEwCy1duIDXscayEhxPvFu
4wcb++1pIivkzOxgWhdelLbrDPIo6t4yE8eQE8OuzjKfiWAMLqYT1EjUEtuGdOa9JKyv5AM4PBN0
CSlzham2KLDl8V9VZdKG0y7CFr4NogUYaJuFWA94jbGq1DOKbKqk26qQ7dvYKsUyNuR35AXQ8IZ3
ulasAj/SVMxkQwTBARHu8I6XcN7ZqE7OnzXTCNIxXC3h2K/kv1lvKqgYOBac3T86wYR86pBKIxqi
4F1KLLvyvXtim+gqaEaiq9kLlioYRWMX0tcewpzjKM/wp3El3LhWvExmlksy+6OzQheGOI7J5uzu
FEtjLVfd90CrbsPZl7/qSsfYfqI1Pst58MX2N7rCHH3dpH4CplbuPwEiVOTRNp0tcxFAwyJsaWOa
ejns1/1rKBx1BF8Q5qu4z7xNGOXmIRvznMVTDteCpjPVagInQloivfi5Hi4WsDyxYlqmDzW9fXsV
0ow4SvTpuKTDoTxlnUUtENSIjJce+XyA1cIbNjX2dkF6272lO/P5c1Kbuktn5lPO6TUhBvZxAVPM
Tc9lU5okJw20YWVJCtpPpEOT+ki6DM1XHzo4S+uANkhfOMmvz4owX6rVUvreObJqZJl+h4yxJSaD
X78R7jmNyqPTGPnTSJTwvgIsc78Y87feAnQJFZ2F+LN/tGx2nWACYpA9ezv6dHsci9KpFoxjEnpK
t46c3FdChIpt1fCAYwLLTzNP9BoRl9oyP6reifDoj8x9uweCoOcnHqT41k/IUldZL8g8Yozju4hH
U9lU+1A6/rPiQKqwnNkRpAPg1v+q/OyIjFz87/ANDHN4H6rIeCyDJqKDozJrA2j6399TrnT0MZm8
We064850G+uafojxEEc5i4yzTBYKGwunp9OXqu/CO1EPemeYvffd6Sf3+yAN93vmNdM1O5W/S9rE
2ExpamzoLdBDjKL6MseG/FZjM93aEpctbjJ9/XnXFdldqCnC8MZejBNVVbPxddnZk8xQ2xrLadXj
+Kl5EHcaNf85YIayrUSmjuWkHHxMpUW7yHT5EQdiOvXU0TdRaMVHRv6MXT6fZSjeqHwMFxo49cZ5
Rsp+HXRVtGWMEaN7x4m0ou7Lb8w2K49ElvrPIoqGvQIrAOs4ZTM0Z5evf0awnHek1SymsHU8CqfE
oEtNDwp8aUsgecgnQDYJEe12E1U3gZznTVp7yOaZeE9PxGd7HulNI9k+/dTRdMvFVSEI3urzILvB
0EBYqkPzy+1LeogjPBErGOkrykbftEHH1h0kldoHbU1rQs9lkG/wRAMuDq1EbNmbhqOQjClXkdsx
AFNFZa0hidQP4NyrXc+CwxmIgdDZcm1F0AZKatmTcBwnNHCm0WpOLRqSHXJfY8IMVxkP/2KW4cDj
xOw63aoY6AKan0gS5TXEoX1qM8OhpePfLIgVqyqeTFqt25KE35MjUuvtUwzhEqm4cccRdoYIaaDo
FByU4S6aIabG2xR1KFMu9D4SovXJH91pG6pJYguyaZU4IKzbVSl8kNKkArPSkS0135k+4xBciwW9
o4h/eHCNNia5is7OVa+MbB3xV28zB6Mlbrk2OhCP5u5T05mPWRj5+5HQ5OUTwdPV9prmR3INMgZu
SZ+W97bOYRmGjCznJjH2yqsBcjreZP+YqinM2Bvae2dwEMuBHT0zMbvtmylY4a4gbikz3kNAZTsC
e59hR1mYgaboio+Rb6CRsnJCuZU7IGPjtqYNs48i5kYV5xLwwp5EHtaawZYTYsKgysOUkpBBSC8C
LrBf/gwq4yc9vxuNzXwHmLVczm3tMUwwlgRz+jDWybyWoREfWK323IhhjSCVJCjm+MzBwmejQvWO
47xmOkfo1CYc43hJ71bkoilm7F6DgzNo+LxV47mcqmzSM8OGEWETXZoqiYFBkeXopwXKzpq4azzn
WfIj7smZzLHnk97Zw7bX4VzfN+jiQYLECKKgfCZnWLnNbUUo2TNkz2rFrl6+oORiGDcEKMQsZDKb
ImzyYz9M88kmNQzGSdIfCE7yGAzGrXvrhnK+zWJf3jdxmm9RAATM/7QsN/7s+1sdyIgAriSBOzpn
u6HNKcnNIj3FmTXRYFcQueRcni1hOPR1C0/IzVjHDvmDYa/znKTwN4731gscv/BiiV6Za2l79d3Q
Zthj7Lofb6N5qo9qosucwV7fqRBJhF2WxOLkwmA4IyXfIomX3ht5yO1IiN083biWyu4qj2ycHkvE
i0+EPfZ1K7Gvp1CoFwIlAjC0afU9moIl86jqnSdz2SF9q2xoeYfJQVdVf07S0L0kZae+VwpCnVbt
eCq8eDiPxpT/VG6G1CCx+HKJvo1uh6Apf5VdYII6tdxXhim1zU+kCU4WjvkrqWink/XMzG4aKpda
t8O2PxnKfXSqoNwy3ye9HDdgcl0b03s+BOGzXQcVQ/05XMdxMe8Qa5EaNhCmxhlvZpQCkatf9bjA
Nv4kWcmyIjtkzUBQPQG4fL3stqeJqgIZqTMDMoAv3TXzpkvLB6NgLlWpFg80UxwaN8R2C+ZWudV8
l07mbHKfvi5T46DtNx4n430t/PKhzsv6Ss2FfZSSCS7n+RJ9hMPMtAl74+B0o1EeKJd8450gJBQj
o/SOVu+HT4QuVSvqznBPFTOuoAkSeu8Y6opNsbjlqJi9asupH7M2b5+bvtHBvjE8hlQpcdr5fqgX
SxY2SoLdDFXduY41VuvPHmUufQzgvRyz02D37/EYMsOjvXOlRVidHU62P6sG6xUBRWjrjfx6rgcA
t51jFHuF5GjNVKi+Agk2Qk1vG3XNFD++zjgMrTK3yLptGHotgh8ffZrM7G/8/n8psh9WPXsaLtjA
BpcYqRnAedff5pgpNi7mgieN4Y2NC+iEVZXRXQdQ+80xmh9u1o0/UEXdz1jb3V1A33Vj0HLdZ+3M
yt4YzpqfWnEPBmVUa/Rh8ptnFl25jnxkPElv7uaBhFDkTO7BCGt3nwD3uLJzXLUrwpdgOmBCO2DI
jN9oQXfMTM165TlGzNBZBw+UOuwnKBR/RCVWxSYW313tjmezsew9r0JIoW7VvZu6vwIidolDVROu
FsIHoNCH2OWdKbsIMY/7QQbcsToM922caUl/hZviRMH3YEjch3SoJUPVlB+sFMlqrDhTTYkvdp7h
7ZWT2LfUIE8syPmNbmb/1CIxW6lR+dumqKLXWoC6LmiMH4zWya59/NekUhpUMbbkdKvBf5BfOFbf
qrmLOeEad2VZqqMKp/IuSg3/NmhNgjkz3762ksH5sOKqInqUiEfZp/EJIH9/U3k6uSq83Lsn01NU
KBnnyOhfsgqMR5J3+5Lldjs0TgOoRZt3UdT7h2JEVVyrvN5Pg1PcK1bcVa+rZivEYO5l0T/EPXZK
HZj+yYnraa9G+SMRVXDI4oQdi4PgiYXUOJSOGK44ygWnEdbXdQdsnPNvXX30iuwtIOjNm4P496UL
VY8KIEZp+labWWaeraaPzuEYZRu6JTDw485+6G0o82sDHIO4TgsZ2+u6alu9cggG9HZtpWdKs0Qy
Xp9k8UCgS4UMYQJAni5qflpYD8gg37VGZGjC/WAe7RBNPY8/CZIsmVvY5ZpDFUVSi6KAeMHsWKbC
2lJOHEiyRn8J7OQ5KP2nEkXNGrB2fOBUWGxod/zs4EVu8IgSXpixv5LDfei1/xpQguhsvvKkeccZ
aslLpk1k9KH1kxiO8ezWnrP1W/BNZl7JmziyDoMwoo/Ed7xb+Dn2XafFR6td4ynmp/cIu04m0M3r
lvmY1NGmC62FfODVe1PofmunLXRsFeOmRZT8D0aFv3ZBMfAF5EG7sHFD+6uPx9eFXQ1GKA+jS/9u
MGjGpU3NM9nuqcfLf1Ca/6ULDosSwxBM6hAXov/V5BJoj2SSOoDlX8cMadFJr9KSnIkiborN7zu8
f3cp7GYYsz24iyx9f27vmp3f0H60+GBJGD/ozGXLyAbrYio80r+/1FeLCSATnG3Y9gA7Ca74pV9t
5R65oQ6XqmTVX+WFyg++zDhy8vCu2liX+3rg4fr9Rf/u89kWUE/6cB7+jS8X9dIIQBKMgcOUcxdt
tGgrX9KyoyZ1/+HzfbXxLJ+PHzQjjAC7oOt/uZU5i//cNAYU7wl+2qqIiI01WpIrc5uOJl7k9raZ
SD/Nizm59IXW/3D9pRP/R3PC5/UdOC84UZcZzZdO/RS7TWLmcXcIS8C8HLoWtND4+Pv7uXyIrxdx
oEQvsW+LJcP+8/MCEF1NStjyoBSt22BMOEXEBKRcF7Y5H+bJ1quhF3pbSw7Jv7/03z0/IGI8rLYM
b6xlpvXHkYrwwLHHtkN4z5hPaNA8SP/Z0ggODBP8AVobD7Ldf7F3HktyK9mW/ZVnPcc1AA456Eno
iNSCmUlOYEkFDTi0+Pq3PG4JMjI6s1njMithVrdIDwh3uJ+z99rk/b4/7LmpLyydvTlP1sT9+/uw
ovHJhY8Z1q1gGhp5/8lBcbILHd5a3+X9fX+4cy8sRmG8NUB3YOOc3OCwrnQDPRDDEbT1WJnVlsP/
uK4CV/9glXljqlEvjCA/yuIEzkKjn97Qef7Hs3TmbvjWHN/NKei+jy3vpgaoBb8EehfHm/XXKFDF
pIFS/PuXe+6lhSPkkEIn8KC+mTSuaGe8ADW6/NC6s8GbXMmQJfb9Uc7dVB6hal/pND5P3bUWnpTO
yll6jqtAD9gBdfFEMoeVyA+e37kLshAOeBZsdlqM6qf80vhLiQ3tp2xgQSVaZYV27gtQ7S/vX85H
Y5wsarENsYsPdb1DRA0Fqd5aXv6R4009/NOJzvsHDZlX0Qb49Pt1+H7iDbXZ1jvJ3vUq7HTzYAK3
g3k0xC+RxgqDREkH7kKbRRJRscfA99GK9nbqCUzJtFCYfz6li5MVzbIl8sESuHRoAHJoy9ZZDkZa
XWZagvJH+sXqT+8r44HC8tlH4cU+nXsVxypvwvSzy4uRDYoz3QEIcT/YSrx9FwU9dEAclHZNhLIn
E9wPCW2FLFXt4hYaRyNJjsZTcAkO8yNP+ZmRuAjPdi3HwNfknrwmfhPH8zQRdsTShmpJay6gRT3K
Onl6/7adeUzH6ECDZ8XKdSR8/fLKOzJPhV+75W6O9XWdvWpetkzSQgmuDu+PZL79xgKGtYDk/2Oo
k28sNSpHOTewCvU+hfvCIhtpcP8mA2HJ6ov502SzH4NtFtSrymq9lQ7M8LPDkXXdzma7Tuj+bs2G
MlpeCwrguYXgy/YSeWgFELJwiOarIOMcaFWFQCxKt4hzVbvOTFBVB7cHvTuUHRXsCd/ukjIbOb9k
n39woacgXtrufMHp6+lMAAPvysn0y7JZE37RcU+bqH3280K/NnrvfnKc+DWfO/fQZRn90wwlEl73
jQu1ip61s3fwBcU2nVmjkili4k95wMGodSJk/jlYWw+UP4UlUuurdYNIfFHFwsVelgh0mEOJRqs3
3YOWaN1ytEprR297WLUtHj3GSYhx09zL1ELLkKR+ANyljFZ+OCxnNxxXYKMyn7tlapwb50b/6iph
1/tvwJl3zcTPj4KDbxZbfrVJ+OVdC/K+YvcxcV8SrbnsDV/seerjLkxqRPLw04bd+wO+3fCABiYv
w8bBA8HjdMODJ4GYO5mXO99rLRy8JQB7iFaXjpDtNvDC9jKi9Ppo4Vq8eH/kM9OX3ZwOEB0tztsz
BzHfvRZ1ToF7cJpeetBCX+DJG48Y1ZMf7w915iIReLAaUevg36dbR/qinDenrtjlfU1XBEMH8GzZ
oRpNinrvECHgLRsa7OAyTYr27w9+5jrZVwm46Ufk66n13AVKRNmpKHZNAPK5IgI7VF5vgjTqP94G
WGrlAC2tjldvgmCpATUhxtFsh+XoeZrIBTGJP2AWCfHHrynbDQRTCKM4fbzxi8umLLuw7zJ0Bd2w
mh0KryK5GQbb2VB4+v6nN5DUIi7MhOdNF/n0sxXGmSysrOKy7FzssPMWKt+Jnk6TifQjosXbCchg
bG3YGtg0tE8/XxXakMjpcq5Msx4joT1jT/uejOIRQeAHexA1l3/fgjAUx1KHS2PNP7qxf5nruYji
qdAQYmBLXAtqpX5JdIKb9eSMKzdPZn60Gz0/IvwfZGxq0p1+XixJNqAasTL6Q+rL13IyHkUN96uD
zQJ9z7z880fHxhtPObsORlR3+5dLtKGt4L51053WdYcpI/fSSm9iR/9gmLcbRku3cawDNoKH8ibg
t/f0MY75q3e9ZipDOMHDcuSL+P7FvF1FGMWAncnKrDtvTPo4ZMYiSYx0VwsqWlR60JR2P93CuUsq
AuE6EJtwJD9YJU3jzFuiFg707TZkhlPeQZDPOAAiigm+jY99yHzKcIVMkZn7dOnngiZ2M6nMAQxz
sM7cGetH0ejuth2rcJ/RR94MbIvmya7uEeJCF5CSzYHaFlTKhIAszvnkm0AecATaH/z6sw8G8Adv
HBBU67TSgyQhyuhsZDuq08U6mYh50UbqnO8/mLcrLA9Gcax9wzeRP55sOXOr4jMSltmuaN1sUZb9
Tk+NR89tP9q1nHsUgNtQVQKe4Ax78jYTaFbIqmAhGqVAyBJE+9HRx837V3NuBYLrTRkOIDfFDnVP
f5kzM9iiMey0FPEQjpbe5TOFARBNfZN9Ra//57tozozIRPlkKEbS6QkV7ztpzhFTdEqD7+re1bFz
l9fB8/tXdW7yAC13iPSifgOC5ferGpu0IEKByZPFtnebTgYttsD+TrOl3NSh7X0bMgg7VAubDz5V
59a8IyidwtGZQw+lUz0SVp/uwtC8aQsNBwVpGsmTTOYHlusPRjv3wnPsIWLM4mT5pkgGDAEJKdbl
nSRgbps7tns3mLgy37+Zb3gt8I90biI5LBbRaciXfr+bfmcSzkjJfed1g/4UR3q50VAcL4JE9Bm9
OXf4lBheuezKtr+ppiK9tjNXbCPSutczJjYay4lcGRUec/wZ6DG6LvnodGucvfOuyhsitgoQzskj
r4NGt4c852szWrQJ2urVaH2I3sJr9rHrPXcj1QlXRjQxCmIi0qEnpMEvv0QoOmZHuS+H3NpTRfIX
DlFk5F1zHe/fyDNzjZ42W1DXFbAFTj+ImctvII6KlMBi/i5no93oEjFlkKFfmV7fH+vM7TCOGmNb
FWrZdf/+zEzoEzpsdLb2gfFdp+BAaqz+SopHsXMB7WLSctoPdhhnJh1wRwPbKactLvLkNenrbBpr
IsJ2Q2K/RDEJ0CaqHfoY9bwQuDM/VfVQrVBj9Ls/v1YYZb6qSLFBPF0pLZDyMQnC5BCjD8XjByu5
zu6oxqto3/BpAuX6wd733JNky0YZwDQ4/Z5mozFXMIFa5J1oelgtQQajSihEezcAPdjlDgfp96/w
zDeHC2QPpejebBZPbm1O4nwUl9zasSfWKrPqYUVuVLUSKGL/k6FIrRGew4YRXNfvL46Ew9rmBUc0
wy+LWzurcGu6rXMRd4bxwfJ17h0VTCjlQ1CV/pN3tEcSV8xUBnZN3j1C9fhh29Uj0Pt6EYfVnYep
/Y8PRyxgmC5MQGS0T04noDHSazObudjNKiBId4f7uqtXkjrABwOdWZgpqcMhE1SesXGo5/nLV1XO
uPX0gCNgFtrP5Kttvbl6/OCVEPwdJxv638Y4eSd8LUkTy2IMBP3GgsBaeQBRY9+bnQNEJhsa7qKO
NWqoJbSxJPxUDrWLWIhebeeRzz0YHWrIIqbTa40o4IRhAGzADR2Ltj4QeRjdmX44LosJh1ZAPPw2
bxBncbqdlshgg31kky036yNmRUPRjBLa9/ezT0iTXhjwNMq8qbd6T/oFB6gxvCEGnt1hqczhaVzf
RKMbbUnPmEi6QqLZiyi/6rW633mp/xiXabPkDqebnFoRsHiEgjvEiaRNDLNcB11kIxZOh8vSEuRl
xUm3ef/2nns3LcN1Dd4ToSilvz9B0CdVOzm8m8iEX6uxfSWx9cYS2kbkJabaofwPph17bjZ7lO9p
CJ2MZ0dTAcJ8KnZtFama0zUw3P3QFh9sXt+W/BTx1BQU/qgROP7JMABHInJT/GKHiPxOEpmFZtD7
VqWfaEJfIUhZdrb5JayLD45M4vy4VGm5oxyuTzdkvgSDJQebmkg5zS/RSLqJV1vaHUYXPVujmeGM
U9k5PIK0r1ZZgUgQqAULeWX2exuVv50M2l7oRM0ZrVUsA4ShvHByS7+TDraffLWNnoP6iBQQJE24
Ig6c4IHenVehETyYhEIvvdmuFjgfrRRXIfa8hN8D+kH+wPNh3CaegoCPWPBwdPG/57O9JLk0Wbuw
C54qYX/0KM6t6Q4AWii3lBmECuf5dY2I9cbOi7QvdgDEJrpLi2nQt6nR9h+8WefWol/GOd0Y9bIn
Xwrs1c6zM31ZUG9Y5lG0fn+6nPsgOtD66CvQb4NK+vvF6BVpnhXYph1NJ5KplGVRN5/LNEJT30wf
mM7ODka9kjML8URvtr1OzWJUZMwVLXJyTqLzFtrPBgUoWuo2/uD2nVsIHMr+fC2w7L3Z/GbTJJwE
FdWuTuo7gGhgqYPpuczqHwR43eWR88GdNM69F6rnzQEWCYF72qeZG5lxf9mnJSSC4/IyjYM318Pe
pBa/KoUW7SxZ4fiWvriPyXLfTSGmhrCMiysv9NKNX1rTJxdLEPaMIARZ9f6TPvvzWBApI1G/Jd3z
9ydNtkOjpRHbnKGSP4QfPkVm/5AJdCT/wTgu2WzsKB1lmft9nKbXpkiix9txEpVUc9rXYtKGVdnV
H3xIz21bFdqWEov6D/dkHorBx8GB9nLX4hmJGiSuQ3FXl/Yh8Ywb4qYe88z/oFBx7gX+ZcjTDWsy
WxkaPT3facO4Dbvyh29liNudQ132H5w5xLn3V4G4qUWD26aW9Pt9bAePdITRzVlmzOlLG8mfMAGd
JSgcb0n5NlwqPsAyZ0Vex5XyGmiGUmbWiP5AGz0TixQ9BxVUq87EsYCrDZ9R1NYP4eyD/y1I4CAD
wduM7uA9eTarJkCrBsGU1oyrOVWlzdL8qQ8mdhZ4CKPUvyRld40UR65btnyx1w+LfBLxmvwF80Ei
uuZjb9ofvE3n7oKvnLqUOHhvTxuwWSabpsCfsJvlvJ/b2Vi0uvWMefyCmulzG0/DBwOee8TKmXXM
DYcifHLbZWKEU8VmaBdXMAd62RHifKQTiBC4zqJRmvT3J8xRO3GyIUQxQ/CuyXThmHkyZEhkC13S
LN85+ewvo6FzHqzI6JeFmOyLqMyyJ3hocAgslJNHu8AxYzrvSFhtkfRttQG03ge34cx9Z7OhLNDA
4TlOqMn3y0bYdyYPDorIdqAjrXVUT85VEbFtnJKyeU6AR+/QRX794EacKWKiSqDqo1Zt983ZNxzt
WRJewtIxB0hZRWhtEKSKTRPUzRbmMsGwDgnewP7WflhHZFY0Kc4L6yMUsTizVipfOHIMmNk02szf
r15HGuHkbZzjW07AqBx9DbEAfYG2urAvuDPuvk1QI2OxglKWUUQ2NEIjFvBE+ttBDPpmmgJwE0e+
fDvrL2yLCcIeeKVwTKUbRH32Fkn+jwkxNkt2v7acJFqjFbZWtVa0u8ip3PUYde7KCy/MMhUPqSjG
G6YtJjTCM+bnyOv8Q6a7n3WgYB8czM9dPx0wPOiu6tCfFo4otyVZ0wquP0vHBzClaFGdMX6ODS3a
vP/Qzw2F8BqtAW50PhsnGxCaTvDI1WcJCGm0kpWn3HyjTA9+lIXP7491fG6nM01VfwWnVz6Dp8f/
QnOybshjDgc9MJ5FS8MYs9dsGdtAlj2M1cy4MEo9uG1Hc7g2TS28M1sNbonI5FYW4FyOP+i/+IYP
8A0mZ1JWnH+hBN7gG65/DP9z+FE3P6ZfGQ7/+GP/YDi44i9KArAMLYuVCi0lr9Y/GQ72X7RBaPOg
HtCJ1Oaf/DMk0/iLU6FLJ9mmCeCiwvwXw0F4f7Gj5xPDP9EtVRD7E4YDTWoWiV9fNp9mk6sIC5wB
gAacbhbMCn+agN6283sNwmFRi3Y9hZCbL6Kgty9GJBn9Q2jjWir1OOpIOyzau0hqfb5NMZeAy6p7
lhQIKpj6gk6AIwX6ZcoRCzwpQvEdn3l966YINEK/wpk9asN1mBqRWBkTQKHRLOwXp+hfwRiiIs/y
R4709gOqblBFtf9Idm2yzGgSWYvSyYJmQcsYYiPW1qsOZzQHPTZS942Dt6qVrf7ip0biLKDSmPdF
AQipUUCYY+y1I/mDR5MiGqrxOh9h9BgaPrZgZvuQN5r/s0HQri9I1MIW0ecwE8M+UR7SEVITLPl2
PQ+01GeLXsbxRqVzpQLno688/3ipaSq8d6Bct7fTeva2dHeoESf4G2eKKUsXBAChDfbQYDYvJCY4
J/dz/7lP5ipcFirv/QjqPUKIqLsSlKWPSsnXQGvR6JrMhscmqUBIuWliAjQGHGXdImr92lYVGswP
Ax4xjhJel68AbWufuw7+sNcmeb5wOmFcUsf09e1gAxCe0sz1Vn3YGS81rF+wlqPO35bl0XjjyUz7
OfMhIJ8TYVAajWQZZ814LZEkbI+/r1G/ijcbnQF574qm1PIwCkzsS47pBb7Kuiu20LOxpHoSt27J
TT5aeotZ8brcFoZQ6GFIwb3RptRaSDGPol2Qgf/aOU1bi01ku2kM3ki5tpJg1mCElvhHrXLf1yRg
LlDnd5sWhs6LBIzrbAw5gQ/gVYGz0ea8C5iqDkmHu5XR46XfNESmkNZiP5T5nD3VSJQeIllPL5WM
mkuvEP5jMvfeJhJm7ayqvBKHAivjRVBZ0TPlAIGNmc2OJnnYHpBMh/M+mLO+5CKTGfcvPEw+oDYp
F4vUrtph4fits6A1MH+GezhtPWVkzTJT/BwczFdYtvKc0FTCFMmRMvG5bPxEbyOsoiV/F6J9uXFK
xxxM1vaeJ7zoa/hh6zZMm3tAppDB5iGF15rCfG714Cp38nhc9hRdtrQnjE2dReIJMCDdGw8+1CJ1
Ih+qJXsGj1qA3jy0pfVi4w66pHz/jPN7SpYTwLuISL5ZA5mXZld5CNlh2XCM2sQeYGiK1nLZ4QM4
hIFnEUZIue9mnrPytnHm/K6Bq06TdsphjFnGoQsLf2FgLl7n7GN2s+vA6/at+UAnlSCmFN7dcshs
8Wmk8o/BfQIhEtTYT4ZxAJvQpEwME8Lk0h0CGLptP67NssWgpwfJvOyGhhhVKZqrjtzFm9ET6UWh
DfZta4fmuo96+Ai62+jdIsyzIMGV7oMS8ytMEMOouy/9rMVXgWGE36Y6SX5A49/XE49+luS5YaJ3
qAIZJVWGKRFOgR9cd1/nymfSa0k9FruwzKuHytdlsh56I1p32FtiwNNI20Z70tdzQnZbLyQFT12W
T5pjT1uzcnVzLWBgt4s6lJC/imk2VBRHa62AWTZrYulsg6lsD8aiywZ91TsOrHE+/ncA3Jpnn+sX
eysAkbpH7aSsVHNYHzoou0ttcrp5gTsoBQhS0CBZ6FXXLefILY2lWwCwryFmPjouYYHLMaNQa9Z5
ctG3STot+zomYQ74RcwWVoI/9/txG+lhAX0yfy1nvVrX8WTuy6Byr8up0x7B3LH4dyBjNv4wQvRz
C9wyy5mSwi0QxvRwBJ4dUwdMh7RKSsWgsY4rS5W2wU/gpekBWBr+cwPL89+zSOIqeThCzmvYHvjE
dJbV3izxp7sTX5i6JBRpDFmeZYGuhOkAU59oYNhsbVSrmCPFFiQ4br4a9AEvbQRrtrjmaz9dNzU8
ARhunEqOXLeaaIa/j9//3S59tF0y0Bi9t126IhdU/YvC72/7pb//3L+Dvehioo4yES5RsHb4K/8Z
7GX8hb/G/m2npA5F/wy71f/iHAi+xDfpjjtsav5kZ+R4p2dsRGfofAxqckL4iDJOjlewSio7pf29
zxMc8ETDzhvNbEwmUw7Yz24j4hsqm8x702iJiTWqiT0K8dIFXYNy+kTQeFUtShxh4aJMaRkufGOC
3ZYG5nhbx1a6Av8pPwOxqGdz0SRxN18EMS/4umgkCwTS4yufabrjV3KknyJ2Idd9VADcSDzRLSsU
w5s6EoAvEhpg95WyV9QJLHw2CePt7CpkhoimrQsN7gBYnU88YSzFJT+TLzVyT/Y0PhwNMtFY7DpN
7KcOuOjCiSytkLtskmFXPxjB3GkHb4xYjCa+su73PhQhS7zvauaT3gdhvM67cGTTh5nf/hzp/oRF
2h/8NrooW5F6gszQSg63lemq736I9fp6xjLsbUqkE+E9lgJnA0Ewr4Bkh7nubcymb/UVDEqBY9VS
/88Qt7/7MtYpDAin0p1FqKUxtSBoOsQBGI1LWMXgAcBfGqljoLJb5E6guw6O4vBrDmHwpnenkri0
OcM26U5kuhph5b3M3diyABvDuB6gYG87Z6aFDBy91Pv6m51U/bXrJcBrUz0UO4J7jTvc8uVqAJfw
QheY/JNsm9c5qQWNl209fyPrHgR8nznVRZ0Pm8qqJARrYkDtFirwgvCQkkXaD+56uAufUmmnLzrg
BqRyRbQU1LchVaf2D60Yk3uvaXFb+WOFIVgjn6AwYlyVvvic2A17PbQFq9itiz1Jju3BCtDyGEZ2
T+J5etePbQHIGSg/CMFqqxkDGY9lsR/96RFQDx1lzfebr3ZpBPc5kpnVKAQBxxQU1vrQ5hdw+Zt1
Q5bCEntz9qnsYWlWmhFtw7H0vzlhWpHwiBT5ttec6jXs6TxRM570a3/ySD2GuKEdaAbwpya90O/q
RhIvXFXzkzCzx0ST5JU6IWRb00q/xTh5nhyPSWUNwtpQwLL2YZr3tGfGfE+q6o+AGuDrPKbG2ieK
C9ZWFLav9Uw8whzjrIgG9ltyuOityL7J0ibbCHhbbHnDoNzVoZXuS7oKV0Hp4nA3O+/aYIMaLMwB
5mWSZnvyV/xlZ5UgSLoyvBGDXe5SkQvyPaBbZLRudnkobTpakXHd9TJ5qYoo+cwTzbbj2ImLrpyz
XVcU8jql+PpNhi0O5YDU0UNci/mWsKb+Mm/ZNoBqhZcUSM+9n5IWeLmmEcmsiTG+wkckiBPWHUTq
TIldNtaBtpBeHB8KJxQ3ndchoq5F/Dw2+gh0iYbOlUz7GABuWj2CPxseqNrIg4DBv9bG2P9MqT55
qnunvcCiSFFn7NwEJ6k7kzySR+zQdIKOKN+SBDjj0NUT39tw3LN/2n1dbTEpTM9jYqKy8yEkpDLf
t3ZwhYW5WNEh5aTj2yOG6nBv+hJiNnigwBcLtt/d964YzIVIkZfp9KcX4BXKlQGlclsD49iYEZb4
eXSqrzKwuwudbINNZk3x0ims4S4p7eo6og+8K+tO3AXTML2QpTh/swOjv+OGBDdjKWFAu5Ox7K0h
XzFPWuIsxmQ3ZFayBUXvgM7oyvQTLchsy2Nntmiq9+am8rvQnHY7ezlR3mOgizU1I4uIj7oFtwXU
H8c3cK7EZLdBkpH5czYjX1voTtDxKk/gWkzjUY5pfxUF+a3sW//aLM3wheZOtp2h221G9nb9Qp9i
/cqJUxIS4Lhea6Rt3MHYI2TNQOJ4WZZGtvWz8SarOpktDCbqoetCazVbfo6/fGjHfZwa4UGWCRgL
z1G4ZhBZXQXswxUsNUVWXLChTA4mGK8HZ8ptc6m3Gs74ypm+RcmADRzUFXkFnDqTHWl21deUGNVR
T8CtjKm/DtBMfkk6MNpZY2fbigPGo1EnzX2I+/fabDFdaV01A8MgTfdTU0AEH21XQV6l9irLTueL
Zgz3WUyUwYLZ414WwzB9Z2eL0y4NKxsYhz0ctDDvt0Fj0ITnUHcwseduvLiqngaCGW7ZJweryern
rYjH6I4vm/zsqBQAry3cn1OcsoV32gZoqR9+H8DRra14RhzWSpr9XncxYT9f0RVul4DdKEf4KoLA
wxU9YMbN+legSQYp6pwzyNyeNXDjnDyeEE9QFVDhBjQVyDmwVeQBKAhiYv2+evZCEGBrqwzzryIM
vW2hAhM6FZ3QqxAFUnrrfUSuAhpUyPmTyfdtkVltdg0S2L9J4HdfpSqVoUM2hDJVa6+CVoP0ZaX2
9ZC5/UIjc/2Z4r5DpURFPDTHuIdGJT/IsPEuZ5UGwXE86xZ+F/O59lVcRDa02mMU2c7nKkbtNx5z
JcpjxgSLNko4RZpdtyqEQhVcrunf4UjA47Yikwd+Q6KCK1zwfeqdUHkWAIurZW6gURtL13tNdYIv
9Fi8Wl1TXmlhQe1A5WMY+ihI9fUtlsHJvKXzABQ8KK7UAzxU+IS3c0u+8VTEKz8hf6Oj4rAPTUoy
dVSUtyVO0E+uSuwYVXZHVZX2VjsGevhEe3iOyshOwaVpJdlc0zEBxA6tb+zlgfcYLZiMbuj9B8OG
aF9UjUngVI214hgqksNcuk2PUSNmP5I6ovJHiGUql4MuLr1jOImjckoq3QDY7IwHvzW9tRFr1Y8I
hBQxQRMZJ4FKO3FhlqHDJwGlCKbmVs6ZRNwpq10SmeZupEe/nFV6ynAMUgmM2n1mL2A+jpw9JzgX
wv2Jnbf7nKscliCVL8TNEDGX+HfUE6BpaqSesu9QGS7mMc4laZPoMKiMF+cY90LbpQ74aFfzt1jW
ebVoVDaM2Y0ru+TzhjYm5NUk5StXWTIBe9MNfOT8ojtGzQxe7SYrcYygGVmErwWEP4KparJJ6vym
H1RoTaDya/jeFZteZdpkLbUkLTbcnVlm3o2rmOjUC4nBUdF3Sy3hOF6RktMRZQgzKSU5xzVqI93b
WUjMPOFOt8MxZQeGTWLDZQOuCH19QlCcDvdOXUObmIlFd/SpuGnTamCeCIe6Gl2072x8ozVKd3Ob
6iwr1EnZTAOMIgKoVWlAvZ6Fn/S0zD5ZJntA4AqzRWR0Vd3ItPUv5lQZqEI72Ouu7PIFQGahL9KS
L9jC64N93PX1vBpVRFHS+n61wCsTd2wx/XKXH/OMxD/SjdJ2Mgg7EpV3Sc2T4KrWqwEtRNWdoxHu
ZFn1dE3cmLHySfZetmFFjFIxzOuQjf/L7HgXieU8hip0qSN9qYg5vWfkMeWpa3yJscgtSIHIloCm
QD0AZngxVJTThLR/0Q/UQSsV9CTF/FpH01eQ+XeeioICJO6sMhUP1VSxDueCyCidzssyJUVq5Ihw
AcM9X2dIr3gsYtNNhE75IPZWImNzA1XmhpKRuGps67OhwqpGFVtFQm62SlWUlVShVomKt8pyDGme
EHJRuhZlHRWDVXSUwUKCseB230S0Wp7EMTXLGwnQIpS43hi4lJazitcKVNDWrCK3Sux8rgrhmlUc
16SZ4xY+u1yCIdv6AaFdo4rvkirIq+D1e9Xoh5sq5CtvG2cntWA62CYRYJEKA6OMZVFJICBMa4gK
i/F7bKamnZfymCFmdWR9lW14XaiEMT9Nphtb5+JQ2sDxa3POCbJul8eq7y+n1tu/i+P/A3fiFlFD
2/zf/3Pa0vc5lCKpwfONJOWtZiMKrCmj6hXvEyRobOFGNzhQ7mWVPgb7AbWrvtHx9Ao+2Xq6en/w
006UGpzMT/xtHjmkxikkYY6L2plmGe+Nsay/zQliKhln0Y2X+un9+0OpptZvrQGb8wzpSoY6/Xru
aYJzXMWJM0Y5Q0mzIsbIQL63KGgO/Hh/nDcNL64JraulWpg6YoJT2T4VmcnCnRnuSQOaNhHSrb3T
jeY6K+L2tqpTmHG9H+nxcrLyV+mGnKiHOYxuMC2ow3UQ8eve/0lvH7ESnxwVekq3cSoPIYyL7jWn
jH01QrXX83raimTgBG1RATZWehjV38au5zkDo/vbmfHf+tFH9SM8hahQ/9/ttitIXa/foo7Mmrb5
rYL095/8JzXdp0PmkXFMIV+w8/uVmi7+soEKIFr37L9LSf9uuZl/odJhUvPHkK4j/vpXYcky/kJO
jxYMgbSjYBZ/1HI7ncBAuvE0YiIwbAYjqPb3rr0vJsBXUpM7L85+RmWIMsIrg0Xsoab95e6cWafO
jWSiw8eyAEjhjcg0K/Bcz6PBSCaAREhtX2RRjoshiLoPBMnnRmIMzBFU/4FhqH/+iw4j5NhB2jHh
gO2QdqQx6DdNn9Pe4rz/x5cEYgAyhOr362/Uaz2tb7+sZ1IIm/RnmqU/Ay3+mfDf/8kwNunn6FhR
q588IyzYWLntUe6Q4vpr36OQpwLfl+kY/we3jneVJj8mV+xetHN/v3VSzy3ghRLEfV5fjsRDAmI2
vcu6SD64KPU3/bqc8+J5DsJ0JJTCACNwomFwe7p8rT/IXTQQ0+J00/0Ujk9wL59kT+38/Tt4uoAe
BxM4y+hhOz4L/O+XRcpTydws5c6vGmItmhwUDMFAi1KLX3UvJEwNMO+CDvCfi/C5yiPP46hSOn10
Tl12ZhZRv5SckR464FkL2wdlC4ZCfDC/Tr+Px2tE7syqQD+eWf37Nc5d0k14zCWGUJj7hDJOa1qh
wcP7d/LM3AL48u9RlBzpl7nlofyh+Zsxij+CWK7Hpz4fikNR/2e37peRTt76gdT7si8YKcq6aeWM
yevMBn/5/zG99LcXhaHM83gzEEaABjh5Pcogt728lDkSF6qpUu81IndlS9nayqe1H+iUi/za2EDy
tnd6PZarJBP+WlTsT/sKZ91yKIFseZgLl3VZwEaL4pyAz0DsVZLEpnPTn+yHxT6cjf5KuiRqEvLY
cNzmIL0oJf+XifrNWk/prXZ8MXbuWOV3U+2bz6lrlntOl8GXPufoPOSjvQtciPTlRMDMkPA+p+4I
nL6hA5YvSNCkjV6F1r5t8YV2aVasUV4VD62WWAeQkcO3KmCVN1qH3w7X8m5KrPKCU2CfLCPXi8r1
ZGX614TyOW43fo9Gg/Q1D7jolFTHTemH8iY053LVAlpAWykCWplGl/mczURLwh203E2lQx5KKjJk
tFpqy1zn6uachYszTrt0WwpbgcviEoUxGFPYhWByR2ODYrMkOxGXwsHK+3iLm6q8oJqC+DIHFev5
ZD27GWLrMFJqkNBIvoRemT05A535qhHyc+Xk5nPAtcuFC0/3s8ytbuY39QEmbFf67VIISpuL0bHY
P2lWnT01A7Bwon/yO3Qa7ZeAWwMktZI3Tpf81A2eaQcs8Dn34p9jMwQPrTOX+0EtjVHTlBdThtSM
3jYALea2n0Xw4J3xHiiLtWdFb5eEW8fbPszEgm0ALU1ozgVRO7BrFlYXxtehkFRpnLD46RBEcU2g
LTexy9Drm9rgeYvja5814PnhwXuXxOkW6zTmJlD2RMFiEY9HxSd89BCOKKRWnH7xqaIu8mogzdOO
kpyDdV/OYJxrJ9vGhanLK4PCsb9yUNW8RIHU/LVp9I0H6oMQ44WjF/Ul7LP52YOS9zgWaf7TdEki
5hqnNXDQYAHjq9pZZJk9ldTLHwV5IskSYB8ChNqyIcBhpu7hrI65f1nj6aVgZvII2mBMicJFDVIu
wM9qGOYc/4mqANPOIolLVVB9fJSc0FohFcwSrGL0hLk07HHyFMmrj7p2Q2RQfwXMhRN67BNk2vTB
eD/QIH6Z6zndQv9pcd9otRlvEnBfM61vL60WdRPSxidczviKl7v5bs7MLYtznrHKBrv51Lut/Bwm
JFm5U8YaOpb82Jpe1MHRrXiiIUC9xUh5EnYUpl+q0CwOY0B9ux4bc0m84E/Ti/zLwCDvmx9C/h0U
1JVGrXNYRbkToTQCcNaFmaLW8oQ6wacPUFG25JRBE49c9Iekr6mERHKMfhTSp2iZOgQHOhGJfZbR
vchm6rfYctABUYoDjTx4BZzImNA8jCOVBiq3UbXcOvzRdrW7iprxgbjkXVv2X7toig954ZjrLiBt
kU+hexeptqBR8LN0I+uvqIn66zBlnuOnpCch3fTZI4DsAlDihujZbBnOo2yX+ZDS80njhN58m/0v
e2e2HLeRRulXmReAAokdt0Dt3ElJJHWDoCgJiR1IILE9/XyQ291tecYO3/eVHLapKlYBiX855zvb
nl5hjZJlu7C7y8M7m6Ly0Bnc9YUul91IJHxk96STrIrTjVTJ8Si2527r8HtbVf6W9UZwF2CmfCtn
GOf2OAh005P4mDuJfaG54dU4UL/oMMFlWTL5HnFz7d1+5Taqgi7EgLyhyAxFXCAwWyOWRKI8CE91
kWOWb8wG0UYpzg9o7j5rM2D3llLLLvFJ7IaCqoMHYNXqWkxA6ID8cRkSvdoRv1vpXb7kHGKWbnbe
xEurplGnDP5mzIprepfYZdj910jKeiC/8D0QJpR3dgtoWE4kPci+au/6bqurG6u5KkXLxTR1TPyi
SjBCgQsPzTYk997TYv/z1GVo+DoUgfhuTpxW43aNuOYqbotkyG5zd04P44ISBDr5lqRoDC4JKu6h
h9yPAEhZsWuvnIhDg/5m9ZpP2cwntPpJvUM0omKH7A2oCgMnd2kqBZ/Aqz+ObZogJKrrC0tWpDOa
s8dIOT2mkJu+GCs+87DRBzt3QT3WY3ZrJ5b5NRR6uBoNxkBFo2n8+/LUe+Z4zCUC+ypMjZtBZXd2
Zo8vRp73d8ssGUDn6zMY8Ok5KJZgF7CjPTqrcE9rmK37WnbVHTjE5L4sXv0OrHRmyx9NurHXhuwT
9zNrJJNkVYgbhIFUxOmaNoa1pWf83ZB2z+H+1XAbYtF9HnqbGvtsZLL8DNC5vqiaE8dkDk86mSA4
cOUrbX87ZCH7I1znOzjQe5Fg65GPw3O7ZphczvqEUt9Rx1qG7NhlO0VDH+ZsFMuSwyynyWN4TRJv
FYvULM7sOU0yVVt/cwCCNCSnvVtVVLY2YmQ77Qb0RcnUbTkK1qe+sqrL1NnVpfEHs0WjpruLXfZ6
pwVOgXKXdIzEvatlsghE5OFTKs6/ChXSY2dNTPqILQSR7mRjxQg3D20w7QR7jMHFGUnCixLkdj4D
dmBbmrk8yK0f/ZJLgjHGovreupiHRZb65znwW4G8hhAAqhvX3Hf9zLm+BJvoNx7UMNzXiHUilTvA
7OM+SJF/tVKxKLK1GCvOnv5LUJjFEBM99zTl9gxzWnibIGFBfhm1/jJealbCO1IivzqBJtE8z5l6
sx91XITSlsf9xcExPrhubtwIuzYIL/crlj+OtRy5Ty07anIyPHQZDEyuESLOXfJWSLcgWMoqiBDB
etH4HYmSgzXforcjy2BOiYmqHUsbMSHt6y23a/qelj6shEL07FD8OaS0NIxzNrvs/P204nxzPI5v
J6U6oVtypmgCP+vu2LuqE/tNFmPB4o7Hvy6w/zR+CkKenQElfOjCG0R68scKu18J4tG9WZ46HqA7
5HbjDbg30kADRZ1A6k52u2CMIl13pa4oQmKquOHdK6TnaQaw++8atV8luT/fDxMC6Gmwe/5EgNnm
W9wDvB9VCSKVlitVcKZOfvZWl/oxQS12+OtP4E+dIS4oLPW8kqAeR+f+ywfgjG6VTm15GjuKsJpc
GB5QPI7rWjZXhgP3/a9f788mtO0FfXdzsAAP+JOlvkY7VzhegWAhII5nw76jZOjrkbAwVb0NcAT3
RY8j1nOD6f7nY2ciEcM7SmsSBylKg5lz6aJI68bjTJ7M3zR2m4joj60y7w8TN6AHH6jXn5ryFnQY
zFldnGRVORc99tWPxoasHU2IcYmkTh2K7ZLQT1wAuRhuR49aUxS841ZQaGf8EpQy9SWw2PkvFp0n
qqiaeO9Fu1cOhP/rGr/fdeH1IcntXdaiC0ncE3IF5K4kTjWoVKvkyYYG+mZ72DMiJJPjMTCE/7Ak
SJaiZJkxQmdZ/uXnU7GuAbHG01pYf2ex+TN5dPssqCjBqXhuiL73jxdHqqFb8/QqTgMub7DffRMN
M8auyXZeOrYV0LIIWg7YkR1cEkxjgGv/FFUD+RRrGcQgvhIu01/eAUbpycO5lbFuXbKja6TNVetM
f3cM/GliwaswqIBuxkYGH/EvLalmXZR4dZOdPIfi2YNaA5rII8PeCukzvIJt5pLTPLAEG1/++n6w
tknBH0YzTNi52pj/sDFnFP7Lay+icEZVTngv+ylNTqXThNdGkoRfKk1pTNq2u9yFhht+ZnP3uQiX
jsRxd9oPy0hQ29DUMtvOWzVEHWJfe58OLeWkU6gT9Xd4nTd1/61LtthoIwFb8dvw73/z6r+bV29H
xH990X+yh2x6Rwyjv4odtx/6XewYfuChEzI0BYiy+T9+Vzq6HwjXxGvH1uU/E2rzA0cRMmiwUCBQ
kEH+e0Jtex+Y82Ij4X8wYeMw2/snwZ72L/cC42l2rQxZudupUnj8/vGeV1ALO92l8rK65tzBw069
cYhI2SDnsPWc8dVMK//WcN3mMQNhd7tiGYu6oDIJ3wl1vhd+RkgeWUzLXhEqcycRBDByNGryfX11
nMPMvtA9iIiRQ9vt3ADlNnuc0JFRUkw+sxlXXo3l1FybaQg5vrHKa2qA4t5v7OBYmaE8Jn7iH50C
1QX55AaEeV14xzWT6lyghrzRPbKSlSmuEdt6AfFQTYG1TQ6850xbjY59KseYzV0a21JTOxsWUe91
kzxiNKfwyPDOnvUWJ7Y2b35RwuIs7ARBwxwM7KynFMG3Nx+KZPbupmQO0r3wQgzwZC2b563yOhUE
IbxPbKN/+G1Gf5bXAcLpSn1PZyvpYlm14j4jhYO221aPTu9Ml7zAJxQtrDKr2M6t7znC55hkwzVq
qWLpOpbUu03NOr0iO8R4RxbGLU9Fbd0aa1efl6x7GVELPuaT5R0LGYyfZDsMT2E4zFVUGqv66iR+
+qIMNmqxdp0lQoSXawh94RrR658ZqVA9W2TWg98ICz+2CFt66xa0+Cj1pmdWkxafdF1+LUnZPIVr
NpD3k2Xvq6nL68xUd8aaupdCDe1FQaG+apMSh6jrk/w0B9heCBBdaF0XbSm+1LR4IWCskxGfkuZv
w9WL9tMurxZBJJ5qKo9fdA7xzIhEX4vMNch5NOWR8rP82NSYMoohY6GMlBUk6jI3zb5CESV2RuKS
SyOtDamYcQGSlOjoG+1AOgUjZdoMGwkvPUjk/+T0LOg7p55w7XK1mW+44Tz9yHJLsyOf7Zpuouxh
N+Syvs88d46cbvGvU9WsO3clXMdSQXXTMuy7toCcIHyqJsdgE774S4RsI/3M7NDymB2kztdunhzY
r5T/R78kWIdBZLV5hlN/N5Lmt2uCWtyulRs+pMlCQgVA21YS1iGXcecplziJcHyvfbs4m6onLSU3
DLkbe70cnVrOV0DCySXJw6H+FDZ58mJUxE9fks7q8j2xF+JbN5k9hiFz0o/jOpHbOy6FeB3QF9dx
Wnf6Qei6+6IW04qJkRRvhbLVSC82LI/9RATJybGLCfdVgIQis5Y+Cisb8RxZ7TyBdCLsz/ZoyqvO
lM5XjU63joTDRRsTCwY2L62DL7lv+jfEGi0mUlRILOtYNEa85H5COyLLsSQFpW8OgayrNzeV4SeU
0l8Nc2p3Xqtshmje8t3FssNCRoim3idBUr/kqe4FCSX5QHZjWavXwQcWES1+3oK6boZdZeA9iAYE
39fSmoddO6gHBLvYdLqM+5khGpgl1s77oGxXekqEw5iUYNU5bbZzZKiZ+gzdhThD/+KavR+vtswD
PgfUho3WHGsKXDOZHwC3xtLJHi3a82OTmcW8M8IhcajnlPlqQTbYrw4n6shEcInDuspyBFlteU4X
u7stnGQL8Gzs4VEFmcMH61f5MzOfjmwyMdjQSVGVn5N0roM4MKb2C6rmVp0cA0kRzW/KWMVc+jun
V8Z74/qMrIj/GhFsLVwGaUgeIezgkEEWgeZA1mT3hVZ8+t6VcnpdnFrc2CiOqj1FbrBEBH+RKhUm
docAJEyKXWC15E3JCTYPc1IrFmb7hBOp3aE9IFjUUxj9y6LbebV/cUjdZGBUI5GWfYmWI0vOecGx
2QinO85m9RF1mT72CqlKxiJ+jHqVARAyiqWOw2H09h3et28rfXW1H4XXwabQzOsbOVpMUEianrfx
mb4CpupBcnLU1GbPq5FCtlhQsRTmS7AUSMsiqZDSDy840fr8LpnR1Fph7t2JfEoOqyjVo1eV5qMn
/PSeY3FGv1KsZ7Qnn12nrh87ephHLfrEiswsTz5PyiPezFCBjoiZmy5ySYvPARM+DikM7o+E59X3
JkPYe/YQqAnTyt0E3c5tSH8bN+Nq7XNXkdgmeOTFc7Vkt9oK9aELiCzY2X1V3eYkdr4g6YJF05eS
D4ZYZ251XA8RPCPvusPgeLfOg3VDhl8CP2sdkicnUN4ZA9lE5o0RdJEcE/ndXo3ljkGuJuPS6Bry
nZbkNmza9mnlGj/jiTLf26xjvEFm1XEeOgKhk279UoBlYEzTke2dinI55A5ZT7MYoHYPUPYwvXEe
6UysV9awEnKUISCspvye6lNFbmfZd0lT9g6HbJE8TmtybrzcumGLkxJvuDrbiEc39+nqZ8ft8/xI
ipC4DvMVKbdj+IQvKeOuKMbR3lvWRIJvuMpvyeBkpwzzqBGpbm55HXNYLgsi4AerUNMxXMLwPArd
f1ZJU90jSB9P3E/eEtFckmLX+mHFV5SOWKmXxdwNeS2ZyNlh9zDZZoUrILcJt8RfspduRrpnVzp3
wI6Tm9UP53PPg5FhCn7rOgzezSYL30VvW6Q5kX70kulSfjFxqJ37xmiPtS2NALkZRw2Xn+QhjWHL
jTeg/SEb8+IeMuD0pfX9aVcAEnq1mow8yIWgyEFuhybMECs7riCI171SltU81Uv4klmk5WFqAxXF
JLnTIjbrwJIx68DwNTOS4skVYd/dewoXDhkNYWdEq+cVblzlojOvLW/IeI6Foja7aBlkhk+LMTTp
oNa6PKku3UFhJRzWlp5/aEPPj2VNQnWcp9PDKqwmvxoU2VdYKw354jLkz97wdEEsX4iydPdqWgnm
2kZ43erdCDGjNzs2KXsTfeGStRRmsLFGUPfWJesrte/8XBRG/Z6Ps/U5HLT/UXQpcYxd9rGr/WVf
2V119rserKJmzuU386NX4qNMNIG88i0fvFdfT/qr3fRUEI6Cwte7+tWHXHZiK13ed6Lck+dkXPPl
kL6KPgER+9D9sFd3RGHYdlt8a2eTo5XpjGELArYH253wwWntyC5qVZiy4/G02lcQ3R7kSr1DssHk
VsZvA4f/tVB/10IBr7P/qoW6K8o32VRvf1D7/PZD/2qhQueDs/n0XSZ3zJJopv7dRRHgR1uEBIGd
9gbc3hQP/zLY2/72X7ZO+7e+63cLmU2LtSEePMvZHGT+P7KQwVf7Y1+PuofbzMJFxjsQaOl+7aPG
IqhnT3QXZzDmne2U7FvHAcjbEDy4kuna2WVcz8XYy9XdF8rTxic5uPk3UCtWgz+BXe5ax1VFejIR
9YatPuqlK6+CNMzye1YI6gueTf+VROr6IkVaXg1Tbu3QOxCowHSoulgztlmPkcVuGPP6Om87o3mt
WfrejItu12O1iGM6YdpOV2m1h2qcVPg6ZosdnAJzS3UcusV7GadZB/eL5fo7v8nkdb55cPf2z7uf
7XSQvY3boaB/ng+Nakg5aLeG7HqgXB/Sg1FWprOZhjM504kRrT3dosOn/T0EXbm2tzhA+XXl3Csi
gmoW5Am8JA+W3L5qOtOo8GGTMVBGnZXA6NgVmvHYLbKmBBFoUvJ5ou5dKj11ccIYCR3uOPoiFjIR
5vs0AX1c94XM3Al9cN27bAXqvEmKuNKKR2Tk6drGux5YRhXPyNy3zTVIRYgtSM6dNWYhmNZtjFvX
Ai7MrAu/T/5tTZald4ncRRTvUuE0mROhWBpTovvmRN3i5TfO5lSre5PoVXYAJNiiwVZR3sv6TCzL
eEzd1noqDI+1lN2bazSKenoQbEYPXtgub36bF/up1CVYxEViYu+7wxhUxbUC1XBseqc6N82gj0U9
Ygvp6saLqKD1ORhnDk0J3bAiX9j2ZHrnWiFLFVnOO/ChxY5UCDtiA94AscGLhlOtek5qA3l6kZDe
vRpje0dI9KeiqdIHdif9/SRH/6HEb/Qq8ZJjCRKIXls5P3A9NIdlbLLPAAJYIFnN8swk1LDiSZNH
nfhWsptE5t+GYZF8Zs1qn2bpGXfGnPB4pFIND6Ov7OvES8ojYRbZuhO+KlAldQGK8qT0PnWeqJ/6
hS1yVCUSaCTGPHuOs0r5cwzxbz3XyvLosYa+2lOOD+cJh8ZxKsGzkuNnX4WrjzxBMDP76IT4b9gS
qS2zr1DlDzE54OJtf6W1S4k22BdWQ5oruA5cmlQ3anI/5p2/63PtoB+wZ/9aYI0kzypb2UAmSo93
Gh7zFU+8BiZ8qHG/LXzXuuzVgyy9+rPq5/o4Jn77dbLksyBEPh7KILjwTVd7sAJOTFgyEwZ2Xg+J
18tL7czqYwoX4EXba1Vt3mrrPW+UeWWsNSkmXWcDIS7n8EAo0vcxJOcXk223l3OB+Tvx86ewCPQL
XrLyeSnW7NmehsyN3S4onjujDncTpdHJMwYImjAq9yHA2UPGhnpqci9Gd1EiBLGpHeEIXaa5D6FO
MJZoifALDUrnrCCnnfzbyPXM7L5O8vkyG+2sYp737E4Fk3LJUKeMssEgA9noln0zaarYBLQAn8sQ
+T70udQw49btJ9Ai5APBkbI+O75h3w2G+pSt6ilvDf8bKdhU8SaRjkQIT/BVYqtd848+G7GrioL2
2hzoqb28T3Z+lp5Dp/cJdlYdt4bun1bceztUEs27p80gaqe1ubeTcP2KVIOlijBKksGqqb1K89T5
lErHjb1uCyvAs7rQboXpjWMJ/Tq4xq4mt5jFQ2XGayHEGhO0edFZm771pB98Lyeswf3YXVs6mfau
N807OWr7xZJJdrKhPAbRjD3qGt46RsfCo48eBsvgjnMkgTHdbBxUA7koYj/TPBR5T4PfDiLcl3oW
t2OfsTQvk8wcAZhN+Xyy5DA/NpODhqRIJ/tpHJLgazFVBn4tRlx2HJRs1JNELo8ILoJrpF3umyZn
/CpEMORRAQrOOW3a830q6qRlACR7PJF4ZXym1B8XYfS3fsrMncx7Wk9huyz6+0yeoalQRbfowa8N
6sJbyk3AFZgm2QrP0D6D+hG76XJOmTaTdNlDgsmTHiZKGx6HzpmvjWGjcWD4fHca5f5oDOcbY0Dr
WvhjP8RLR6xuGeb7TqEByCqjuJlmGdyEdlFcQwfHIJmv79K0UF+YpMc68/ypMdUTdacZBwLiVp1U
dJWQRQ4ZmOWjiWHsoROq2RueJUnIhV1ySg15W5LpfHB0luxUrcQzfm/nyFLfPHC/v+fEETx2Fmt7
2ZXNx9SH0SCkatn2FhVleeKWN9hn09hlcXXT1KzHmRlCavIq/IUO04kHrtxqx2Zmus9wfn/r5t4w
UXiIkrLHCT5DDXMuvMNlZ00tnFx4cdhjCre6rxLDPZQWizdRD9j6MHzult7Mrg08pbi46+Y46Fnv
HOzLr4gqGF0FLJ1Hv/gy9OIrUqoC54S1Xo9TlaK/6Sd5TxhmRZhCg72lkhbcsrn/Ieyx2Gsiop9y
uPp7pEDkf2+URydgpWsrI3nCNNPfeqY/HEl/73gXsHXJD7cJHGWrje8P6FtsKGmcJ33FsEbGbj19
VaZTfmHapQ8pKIpvVUBbhbOL7zUIvsig/K4wfJ3po/3Y9Mlx6Fz+CYNIGC1EwZzGbDDPZl46uzET
1sEaMnG9tkb+TtIZ/XT5M5wcIx5h6uVDPpS4CjHQH9qBrDFNQbLXXRmebDyJzB2pvADqukd2Y+NV
VjWY6cuZqfMgDGNnQinDuNyMe9vv6/fBnbKY9/4x0/ibNCG5p2m0uzhzb1YH6WztVEVktqF1aIT7
3pntg2ZuGiGMyWOUIEeOaCNiWfwiMqarpAFnZMisVBil6e0Ls7n1W/Xgm3Di+o4GryLitSoQE8j6
EXEusJpmTQ+QBANs36YVITwjZJlI9H4t00PilDd2ZRiPISvPY+np8ITBN0UJgJCuqEluzuQB7g0d
bmPUsVcuwJe02BVZgWBrwII7rG3Ner0JIldqcaxHe+UQ9u07A5RYxNnufxxYTxLYlDRs4MV3PEtQ
bZYcZlzFBM3KWpcHWSF5HtiaNAARvmfV0kGx5fLDiXjy5rHGNTUGPIzxgY/u1qaGrT7PlQpPeZ0a
UZqtwaUalgfSE74wkP70s0H4Xy/1972UzV7x/2+fuMP1+Esftf3A76so88PP4AyTLRJzAigb/+6j
AudDIHxOyv/4H37vo7BGEOaCwhuxAsN/fuw/O6ngAxFcJhlzBIHy4zQ//2An9SfJALoEUkRc14fA
L6w/qdeTCT2irF33PM5mm+ysfC0gHbTJBSjnGFM79M+hnYO8oGg7QHBILgEkmlf0YfMntw7aV9CF
/bNp1z3EdPRi//VJ/j+sFr8szBzenQVTd8vlZUXtbau5/xZphzpQiZhC55yPTvNGzPB8zxC8vibW
mhVDl5XLkdnwGBMhCCTkr18bjcof20wHbx4EN4deFosK4vdf2kxcUGVLD9ExGU5eqi6xASPpLLzZ
pCoeg3PXv8Z4VXt8TJ5/NTth9knkKvsyryRF+LrviIVcF/uSlkCOC5Swx6FEE7lXXeMRqxgwqgYd
4J6TqRquRWuzXDZbJ1oVQpEcvamIHSQSd9JaUFJhoueWDzpm1hOIu53WK89zKJJGh3LRI3MWbe9r
GtQIqntKyLUPmiu/dxh1NchbACDVh4ZhNCbpweZRlHZhKBlDo7y1M8d8NpQi5q/wP2pq/DJ21o71
vO+19S0e1HRvSGMiGa+xx9NiVElcGCudDv5ksrL9aURHlxCw19J8M+efl5cat7ZLgmoort0pT1iz
LMMzCWs+myMT+FJkCrnRFpgZnMBLLYeJkp4NJhUM+iiKOIQ13WOojfzBJMRR7PK0M1/LxvR2Te2b
ahfIOdxP2lbZYbRn5uq4bb3HmTg6RI9dR++BoHj4KHQjEfr6kz5vUJEUilE9POI3CWQs7AkBe4ZG
41AxUg2iOhkK7Jqu1wpj76SrfVWTCDBFaZpZqOhYWES5Wh2+1txwTu4IIxJ/ugcQwHVfyMENmHF6
9T1Z3jMj6o5lnHblyhCNqSg+WnThpJurgxom956dqXFcrSD91sFiPhRmdmA+P+64U8MzOR3V42qR
v85gTOcXVL/5LnAH/02y1jitlbnuw7IdTkvGwuwwWEO6Rn5uQVjoRmdGed7V/ZHtsLgi5RlzdiCS
z6w+9SkgrphqyHfld2cyxzvRiJlo7dqvvsMxLBrEWMhqOjerKzAEKYDoZVxpaj1fefn2QH2SqZHb
t7rINGVVThTl9CQUfLQ26nzE03FiJ2D38jmpBf3gUHyrc0p1eJsqPyJpm74xgq5ERKBQBQuirdvR
vOm7UDHsyCD+nsJ6dKy7vscAuOrVZnlq5+MLAFIkF7QyzRuxkNjik1DTGPkCpfA70qq83KkQCn/s
wV7L9kiGa2PfJMHCQEaQ2dpTaom9Ho01e1psnJEnZIx0FkZSU9Q2tarSndIybb844YT7lBHqhgeA
ib7B9gvzBEtQ8igY6mtF4HPLHMhu3vrGt8/EKJRc6rPZnBfExI8M1bbDEKxMRI9Y3+WrBvugmy7c
LAi8mtp+N3wS7hPLXDHtOzCQTGlGp38maSl3IpWNvHsSANdT14AqzJqpfcWd27xOowWYKHTHdtzJ
iRt5D4VtNug3Zv2VzBZt3pCq4sKLSSZgRi2A9zfVlyFiP6MEJrYd5SG/uaSs0tZ+yH8SCo1hvJ0z
a2XUYBt4/IvJXgmcmBOU7qxj0bctb67WymwvtCgmfxRpGNIeQj9InTxqxDqNL3U6l1mPhtet39AG
MPtfYMmg6Vu9264XvOOxGRvjMOkhyyOHGdyxC6zybqklKk+vySxiykQ+P2jQg3dO03BjZUlQ3iny
TKq4Tr3GRWE7jmckpAO96zjI6rqi2EVAxjvg2q1a51zDnhpvnU7NebTabqJ3NeOvL6AhJpiKmWJH
X6ZrLdgKe4tJqh0bykh2/vRKm9jcSm8JQZ94RGkmpERiqccxy3a2+dqL4RMES+88klzgYjwJpwcC
UO1yZ9D2IyOTAaglEWQgdqyGaFDHzZODYDx3I+0x2dTNS30tCUb+aBV69iJfavedoTmd12gLeWim
AqdTY6xxKdz52inz5iqRo7zW/qpoa7ugPM9d0LoYdJS4QkoNaMeyVp9tSQI0jucMsYB2iNQzpLeK
RFf5Vuy5fR9EurHYpS0DU8BjPdlswcXo5WrHOU6rlboOKyoO/L6y++f/FY71kA3L3xWOjMD/cgh/
/72uiW4a3+rsj4P4337wXwWk73wg8INCkantBpMN/quA3GpLZgYh8pCtRtzKo99Jt9YH/pUXmOjf
fpvf/6eADD/4m/KQ0lEgANxKvn9QQGKS/7VKIhkW/q0gU5Fi9k8hEiVXDOQ2czm5fl0s6Lwbnta4
XexbC68VNk8rFzazdtSbh2nwOkTnvVJnWmGeu2unJuxapQlnuesHRMkS06MRAajUHOjvLeOXu2nj
NDJRN3dOxtAmWiuypTdWPaAqsSDZ9kqLGZrd89T2iS4bIoZDjN9ULlcQXVbDpHBRlyWHGkldbdJW
reunBF3JZjz35V79RE2yMOlYvG8ASvMnjFLMG5fyJ6Ky+ImrbH6iK+lTi12l52SnZX3K/DX7bmys
ywnZy83Mz7y4S5Nr1gVQMUEubK6yn7BM8sV6RkMbQ7PZaJphwGZhtCFsZg1WgnGCuik2/mZi0pNG
5LJhxdv4nLmf5iMDEaidM81/ZChIniXrC4ZsbQLEcSN9BoqPWRiIqjZwpLnRrYCGbHRQy4ITaoV8
8s7GDgWzUt0PG08UA1j1ALutuc+ptO/kT/AoA8H6wuKljfONS1pMErIUZfoQb4oc5C6puV98j4mj
KpgYIkMynylIh2vdOC+9mw5PhBLWUHpVAhTVMvK0BRoFK7VW2v48l4V1yPUmN4NAvJk6kuTG2Uir
i22yOWjgArju2D/6XhMQeOYl7sU2JvNHb3j1ngD7R3+8r8Ky3vUTigcnNe8dvcHf+sayb5mt6ddt
jPxJoaC5G/vcjcPK2xubxcWtCoMzF4QFMPXyEpYquQ7bvH5g5e3cFI71nDGz3hUNcAlwnwtQnDR5
Qlrc7T3DJTrDBNHRiCEuijx/BENo3mlIG7tkdqYzDyfAzTyPK2ditKVxWiZrwzMwHJvklEPpOGiv
Kn6E0/QuktA4NA6xVpEcSvHIRc7JO8/duV9FFa1laO9F4LLFti0H2Yf70HC1xVAar8CTy80l5O0M
2b+gm3cjYiKMg6RXjFyw/acJh3WcajQrQovsUo7SeCF5ID23gFce3bJtbxbHDS9+0He73JBICcU8
xqSTyVt77LhuuGwnbIWLdWwpUiKNDHaXmw57Hbohnj08mx6XaXAj1CewnI4e3tJUfAqScs7gPIlp
K6HF6njYjSaZyuBx8ubSa+PFCAP9ZFmFOz25WGtcB1VDIcVn4XAt7E03z648ZfoPUCIS+Tw7azVE
mrBiuCkhDueoRObG62PYCYPFojGFWheVuWDwrxJbqr0jGsN9Yd9e5+epsVhOlKyU+G1yc3Xqo2pI
qnoayYGdIGH/LGDTn9VsYZtj/loUg1rrHdqp2l+ZtGOFIwcxXJGC0dLQcWVp+lrhL8G8KwVmFUBR
FZfn1MCknfEPpBL3ycyvHxCnmu5KtInBvqvsoUhPyxA4r1hYpuHdL0Jwiq98RqEeo1IPzYW60mZR
UifFYPOHh+QBlaLLDlOaekg+1gUKrdjsmAnE1qDY/ViGmH/rtv834vmbJ/XmTfnLEc9Towf5f+I3
OuWs/sOz+l8/+vuzOvjg8lf5+PMR9/+38jiwP+B62CAZ/96N/74ydz9YJtAKEkGxHLDqZcrw+9rc
+gAyAyYDs1me2Buu/h88qQHZ//KkZqRkAuHYMlyhzyCL+eM0BSwXnWmebXmEPm1HKAt7ius6C4+y
7kBi15aDfTnNgweExJgjrKzObrl3scuVMsB1iDXqY55k9jPLtOUegnb9NPZe8gUCzQzXy2aS60+r
e0JSSJuzGSCuMgPvD9Q0/HvTXHjVjo19TrPDgh+OWMm2gEcrLvXSce2LXruy23dhRh2rlmUSMZe9
hGnIjv1HX7EUivxwcQ6F0Tt3klbhvoAaBKFuHo292WFvVQlyH8YWbg0XzJaWZK7VA4FuiDCxMOK1
8WBhZteVbfMcDLC1zxkZOnPZIb6ueFO7rkqG77wK0jnl1MxgYNr1OJ7hHkBZZfi7pym0z7S3HtBZ
us1ij6jZPWXEXPh7ezWrHxlf+MlN3Pmesxttnliz5NvquRhUCzH1z4iM2aInvLNnhz3dcz39X/bO
ZDluJNu2XwQZ3NG/IaIP9hRJiZzAmKKEHnDA0X/9XZAqq9TkVd5845pVWRqFiADg7uecvdc28/sg
N6fbaEqTm7GPqgdF++am0+0wX0zNFDvMJKSJjBtn+7r1FyLamKJh+VsS5d9NOZ+rcRU/ZCYiNJ+m
lUZIarNpdYgu6kXEvn8bFRCjQ9o7pthG5GNW2wAt+N7zS/D/jGQnhbszF01w60CGQo5gY9vV/H77
geL1ktWX5nqSjJdJT6d+SgaMY0D06vdCNP6dYfO04LYvN7BKscZiGSZkCKIcblT7lDK6PQPPsk+0
vOqbHJqY8f4rlcD1MnFmdjRumiLv7W1KN1AfF6Ps+M7C2iMVbv4Y8dw/txQxHzhp2tYmWKAVrHWL
fhNG6e/aLoEIz7Ib3E2KZRjyUfBetml8N0GBj3fBxEB84wzWC4dSrUOePEduO5par/6SM+rTIrhU
yvLifT+b8RnsWpWCJ2i65YTEEcNeGvXGpYyMYdyMdGd2ljn5FRAxjm8dqm72tBCvV39P+8ZhnmZN
wa3CWIR/qXXdx4pz6lXCnGpEGF/YzKv8jKEEU1HRLtYhRrgbABfLslHNocEP0R5nJ63954aamY5d
gAQjUa4VcX/WRpwdWH0z7nzyqvYxgTx0dqK6Nbpz56rePBW0CdMPUumgO6PLcRBm8Ph8RJZvvGeI
qzcyj668smRwM3T6Q9KU1zBG48uiL1HgZY6RIQeVuLNt4ww62Ku2nizMR8eiS5Uuq9ScEJpd1M75
3gQWHHaWWZyaBXVnygwSbW5SX9GEbHZadfdZLxBZFAq1Ni0q4dNIS8YnTnaxe+T1Nh6q2IoY8bTo
R3rHKhVtTqG2SMXRvOYYhJlr6vjNqfgMx9lMpz4cetlv526aLgzfzE4wM53tHFT39eJfdoys6RcL
zSi0ns5ryuTOm9JiZyOnDumnHEbDNt6chZWmiFr4ccth8kV2mFMJi1l13jWaiPfdouOtF49rF815
Ejisw6zvEfXPfX0z+ua9sBDHg8LjtumAnAEbWudQMPD1lctQqYI+mTnVhVkp/TmbvWtzkdEz1K3x
SFxh8b5yB/8mG2qNCAUsnV3o4Vb05B2t9L9wTCFM2+5ynTb+fChsTt8Jgt890k88oAZ/JXKonGnb
1mqb+8tzHTHBJ0rqZlHtFbigiN5PMmxyq24PTQRXLoP3fsV4dbxxNVKUlIYGTYLmUKXC36XRHO1r
2pTMeB30tEI2JIDV6aYYBgOaXSrweMxD2Hvxy9qnIZ4xSbF7z6AdgIqGBfDLD2PWjEezjLvHrG9J
SXZH4xC305d+hTXg8Z53XYsPfhAyerFyB8bHFCUgyTIbppFBBtqpd2mBHK0Sc1aFe28fBChyQhAL
6UH1uX32I9zjk4HtvVdJcEiXFWBS6vQAwYOZ3+Au3vWsGwjNQOrTbOc3acdUr4meAmIqd9YaVcne
m8DJ9ps/QETUCC6mNP+ovKKkUzO0YZRKf19q8B/1MqhnNUbmB+axBn7CnlkyGdDXCJqAZTQjXAWr
XB3+fXWl3cm4wUX85MUNQgYRoPmNNY0vjmpiCpkn5+Ls4O+7DPKSsGpU2s2m6NLe2+TSAuzduAh0
gO5ibujsGrCqsHClc9hfCA6BKq2q9ODRzzx4kAzOzKvpdwISB5TQG0+dMjU6I10127RHdGHifHGj
rL6biK+4trK82vrdCn8reAxsMkQmqTeTSNbSEDLmoG3j1CJv+WyhffrcA95Gj26VOPC7aAQcYbvz
ucJZZW2yuXG2rpOKxxp7z32CHuZt8vt4p0hvuGwi+WIE/Zc0reKP9CzwOs8VHAfbeaxsB//8oglG
sPIBLQvr3DI30WPc2ofJyl5wdn/C1+kcltruwiVCO2el88d5mAPiPmu59TwsMwjh6ZWZJ6JTmKMI
qT7HkTeEeWbUW4BC2XGASVJvUN7au8WNxG2h3RbT65jfVcK9rmL6twTQ9Dss1YzNJbrlbjMm7ah2
WpTLdTx30U6V+q3PkgcM3BylOF+ki0VwBLHpR09kNESjVSQBE7I7506zHmYaf9PZtOgmdrldUkVI
ePP8wZAuMjHs8y+J9NIjamTvcyva+34QXyIwpECEG8C63nNV0NuAZp3CnjW9czBHy6Uye3RvVvNc
x9BjqRTOY5VHrJ1K7YaqwTYQDxZpk3N5sgZ1IhZDojwTj+k455cFzzzTcxdwR6uDg8w6ZjNmdmgH
UhnrbnpvL4neiyWpULY5G/Ary1vH+XPTWX39PvIpCFNm4zCzSmveEto5oLwhWGOudLmf+roMW8P/
FMXyI+Li6NlsHOuGqSWpgr6DJAQ7u3Q+gQIQp3TpgXAiir5Q1VBf9I387JUjEG/xpiGZJEgKC7UR
lR6PvqJTom1lE2kIEWLw3eTAicW7h6UVb+mbZnuT0+ONrLzoFjX6ueWmE+l5INv+Opk1EFNP8YjC
49jOyYQrSmTi2lLZIzlD7n1EoNpBjanTIyes6vs+AQqfYZn3cEUADkDxwpZ+aTTaJU5jeeqyFPW7
vW9EdUO/GWTDGFzQT//ipPGxkUDGE8O8iUZ9s8Lvi6Qj2EN7YabKl7aASLro6WHU/a0SHcqr6orT
WrrhH55576NpM889iP2hj3Hp8JqjwkwY/lipA1EUA/slAzT/0i2bapPQB5czQwVcHOVyK9sq/2+0
xuf/S4t2rd4ot/732f63wm/7mtfdL2Uff/inVtp9Z8McxDUfWI6DvJb/9C/HKZkb70x6rBYtFfur
HfU/LVrnXcAMP2DKjLEUgd2/6z5bvoP1R4fWXVN510ryn9R9clUffG+DNr86zU2T5iytYmrNFYzw
HeosMHXVRVFjXDDIGe589srdgrD/VBYLqAmFIctcBnlvFS5DjJqJsWDRBfbtc6rJ6/EBw095YWkJ
EKTp/CPWg8EJoyyroCyJbOO5VYJ5Jb6PlXW0c6KQI2hUG9uunsY+vx0l6zkWJeRMq40eD+y0ibQd
oA+sCt733IzDxi7k+67CcKCUXG1gcXmNFV0/VFbAGdsjwmdGBf1mGtDifesxq7MvlkKdTDTa3RzM
HDJr1zk0I+ai0Mr68j5l6nauld9czB7a8HBqyvyALodWVlFNl/PoeqcyxgSVMcQ+2/Qq953uWT0I
SHMJjTLN69YFtAsqA8frMFEbhd7UWJQWZjUToN6aO4b1HLOcxrk0W/9I/tS9MnHVwg4TV2UuLqpo
KrfZxNQ49juGSEmO36zxo31nqnLDA1PvMCa2YRPnOGM54aPybDfcrPJi6ex87zmGdy4zpKMRDtew
tz21nyQuteNUWQLdqaayyYvlfeOw849z8kTZKh/H0nFPk+0Nz5WoMWoxXEWPZdXRtWpnae6KOklb
2u1GIsyLoYqs5T2pa3ne71LQ78anvJgE/S9UA8ZC01JnHMurWi8b06ltihG7QxWNmn6+b6zKx4EV
ELY0+kiHKdqHZjyUNPiP8IcxfZUVh7FU2CCKS+buBlAYdpHUKJMu9BdtDWEXp86ll7c4cgVHsZ2R
L1Sx3UAiPQduO7825tRSxtYoJ7KJDrWiTGiv6qxIjYQxbQ2BxKEKG7QXbNQAVrY6Qwfq3Pa5lpFz
D9RyRFYb6Do18Eq3HFSz8Y45fwl9vva9+AaJ8jCMe5QQJoA1m/Pzemak5HMfYaNp870xzC5GZCPI
ijLYyJjWP6x0PN4UFfhyarzcV2NazarZNzqq+o0oTPGBdLbpbkQ8SWJnBrhqL1ORMVo14mlLXC7j
QaPXcCrSeTCektxJ8y2TPM5/nVtOYO5hq6Aca6hT4mbZ1o2M7isEemrDSgIWP8uhiUUOQLNrI5ul
2JSkhNwsw+gO+8KAp7PpmwTxmCCvhMmHSI51VZA/ungWjAm/x5lELyEO0QpiGMIAiwq4ca2XJrHB
xsdlfNMkc3PjYuTk6KsUtClE9Ac+gHkFSt7ZlegxdlNFhkc6V+rW1W31hEma4gxizVrQzBnDDsZX
ZNhlGd5G341OUISMMXQ02Zth3E3OlqDAbkELUnnccoKHwQ9Z3RyKIZG7xNQdZyWvumXmGR88hquJ
GJybIBvih6hQ0wX2bTKHGyNenv87s/w/bYhAonHz/O8b4odUfwJrkVbfK95QZq1/9afizX1Hf1HS
0pTQrYHuQN34k7+wwoCFi3PHtvyvjdD/7IY4h3zGGcwk/ZUTYvEP/qsNum6HGH4gOtAfpYv2zwaW
P0J5CPSFcESfQtprtxV+3U9MECnMJEeV414EMewzUEDTrSOq9oh7MV8gQ2mHk8C/f6C/0LD91QXZ
+eElC4e0RMEX+373JahJIsMov2ZW+1sxjFgQ0a7cugXgwXjW4m+ywzk3fLfbf/uCng06FewK0c1f
oSjf7/aZu2jST+0Lr07c1yzgAlaWiQftwKH8/VfjXPPzpbjV3Gsa1KZnrnGq3381hDBJ3OfCvsCc
77ymXtYenW6hS+vKWFx3yPyfPNJMrxF1T/e/v/RffMtvJy5YR9CVfsbKjE0+zKbR2hdaZmg+fCVk
iPCEKCA8ReXm9xcTzNh//qI8gZyeaMT7nO9++qITttuSHpKNkcPlQqiN8QuMmVmQUtl58HsqK1PJ
mS0K28DcJoP+yCiqSLYoYkBDyiq4/P0n+vXru2wAjBlWYQBgnfXOfHeTWc+xtJMDe+GPNl83WKGi
Jtldh//Pa61OQIQEkOQ9+6exAaJ0s0hoqHIEHMlpAlr05nXldN9nUn1bdz9N/y/+TCBJAcS++j4C
YP0d/wPsWZ9djrsoEtCjsoGazjrB+O5rpZ1qDbfu7Qts1l+0ZHvsJaTDf/7bsQgRaMfFWKV+uplM
+mzkQ4VN0gXU08wfGBP69M43YslpN/3+Yusg6ZevZEncPox++Al/9ir6kSWGhT7wRSZTbAscVADB
RgbM3KLV6tlvcueV/govaRowV0064LoDI4q/+Ri/PsHuSizn+M+rChr4pwcmknTdIvJMLgCtSLKs
KgFZJgr8S0WwD4NF0pF2eS5XA8vSgxH9+vI6it4aK0h7/P2n+aunF9FIQDQBdxpC3I+3OS9wKZe5
4uVdcaemicRyxE5+YeMN3v3zS7kuoQ7CY2uRPz9RmILauvUa6yKFP3JP2BGvLOYklnrf5U78/mI/
LvWAEW2bYmvNpJZc7pfHVyVdTeddAYWYTegyBhK354r08Odl9CeAazOrw++vuJar3z1e6yVRj3sm
WzBPs82M8cefUhGMtsrEg7MZtenBJkaJmgpj3D3d1+k+1RH3Fc4kSFM/kw9pzCtVTh3KYLIIx62f
ujR6G7a/rysIRYfSPAASdG6UGIvgpFr/3Y9EnMaPn5mNn1bhOtQMTGae3xRF373l5OFm9lSS5KJh
ku7NhZTTOnUN0gh13hMRWM6kXEOBa+toU2dqdneYi907BMoFvr6s4DPiROJGRqhNYFmU3dsErACj
Inx5WNSNwcprthkjPEeMqNpEDPm5SfzpnvzA9mhm/FnLjPTk4bFvsSBK6zTKrHnuBq/GBWwzSMz4
Ab8yg26JPTTanUsp/4T3wkCuFESNOApMqsg2PJqH2zJI3BxSSgrKKO5Tyz0UVcM1fH7pr7NSyj7T
DG2UrRj1CKu71km98odsoZ5nukvolKIlcM+jsuoL3cUrZrMVVXLOaSy95VnRPHuqkuqM/GC+R9k1
3UJWIg+NnMs4fREzuNHQWyx3Nd+jGXpC/8ez1+Xua87Yd0HuKZ3XGZDBG0rMdYceBue1nHP5SS2R
hFDoNfetizbGGb1mg+OPSo/1l0KfODp2GDHjXTOshpd0ojGFGgQC1GTzi0Zp9ESQTXqILEu/tbrz
SWSS4qFbJL9PgOT7Xut4eZIDwzoV2NwnNMPBk5ha/ZaXscSPQ8m8WzSgG0CUbfDUK9KCQ3DGzGej
in+lzGbxsHT8bnZvYuD7ustV7NT4oVdG4FwmbXaMUT4TG+Z5PNl24uIUKskA9s7JejAxMjKYaM4H
l2Ymp3vCUVxYg6ZBfphD//W6ScG1oLgxnVfPXdnRc5bBBx5qH3LKYEaee1bremkMwBMO2h6a4oA0
lA8DgG51rmHJfHPrhPevNuOZYObFF9eJURbcSgdnOkU8VMatN9vsN10e4RIUlcWzPGQG5Ggz4p/1
O0DjE7mFdA1XZW5HoTTt54J9OewqJAIbZcUL6IwC1aZIS+eVyazzCnacBCldtQiunFm072Nrkcdl
GQEgydi1X6phqMBqp/MVg+5i2+gJlGhmFMIn6cpsz2lRD6cYNS//SjExqq+Wut+aOnIfimJJyXxz
V2OBR9F/TbCLeVHaSY2sKw8CJsAa4opDgtJcLfNDHgCtQHSvEAkT1sfJyM2ZYtCDuusYaldIxvvy
c+203Rffhj/uSK+/DlyH6co8EbO66XNWps2CvG03mthOws6Y1UeXkajea2d2P02LJ7aauvay1mYb
74n08cYw6GEKUWHjCK77+poiUSBuWHTyElsGhue6Q/gEffrQVHN0QYqc1xx8PbrPKi27PSXs8uLG
Y322bHznWErt5aUqmnyHM2WBBjtwG/3IYaKWj9VLpqC/b6sh0dvcbL3DehjVa39oZXG1pYHHEsIM
U8pyX/qSaMGEMWGFeOu+z8nRq/JGnbKWFvzs9PPnKK7HXWKkBq2suvyY5oMN0rLqEMfTusganYY0
SF7pgvF+pIuxjWSZbJhWiX1J1F7W+sa1PSUmy78VkekOXioRW9crLBj0eQMSlRmO6/kxQFo9qfGS
k65/RDiKv54M8DG0o4gLkcETMXKPk5NfK02XWidr/JSxk2XdP6rcbdRmqPS+d2B5VIn5qfB0/TEo
UsLKA4HjwYisLVAQk0yqrrxjVwLuv7C8X7p2Q6hUbHJHobBml7UXQPPpesV4puOhNlxOZK+EVohr
Q2a8Ehqx+7SrVSezC3eKOGBLC47OhtW2e4tbkwWpXgLxMEOSRghOt+ip9Xq6YX4P9RaofLKGnYE4
GMISq/uykQ58hkjgHyqmBvT+SkXvdMB+7PdORPte2it9tlj/NTEpfcjTjiWI1XidINSsthN1lNZ4
VLfusDDFVDavfp84wOMndBZHR+SMCxWP7ab2GOuGBBYUIGiamPNcAk9BWCCzeecTzYTAgVmsvsxq
sEMNrD3aFV6nd1Vmj59Lf8Q/4eSG8wFHcXBqk0AfC2jQSVhNcdqHhciSP/TQvWbKsXaOjSptw/y2
0R+LhWnge/QetXX0ZeJfD8h9MCzSVkvGkcA9w132s1+pRwzYpQc00B4fB6ct7wmN/SKL5eMkbXGT
4ycBfV0wz4Fq1e/sXsm3uEvityVNx/dx73HneOOxEg8YAUI7RvVDeGy69jcL7Z0ZEOp6O40FbU7t
so5v8h5i/bELJvPCbur5Cq2vde8yewU7VOY96cjcBbye9BOejIo23g4uUnE1ta19g4CluKGn1N+X
KWhq3Nz6E9kdxa7uFuuPOnCHC1QPiwRDLVM31L7FaBo+UDj2yxiQHlCwXCDAZFTs2+d5HP4gJ2B8
P3ZxDpgNxwQyEeclH13ktW2RBOyVJAKHzWzF1wHxqRCW0CYZRC+7YTLE+lWmzFhL1Ly7imnSBS18
IwptIAntQbDk7Q0Os8N2ElLiLsKJOe2TorIe3FwRR1PRblVpgr9+7pc70q5rJKLx+NwXXdPvTK3t
9Dyl0+Rs/No00LREOH2v3ckc1SEgxOlIlWtcZt5SP8ITlHhK8r6sQml4Zn7seXiuR3b4L2Jo9FWv
1HCY2AgvqkyXMOCCBKMJ2cTWKWFxO2BbEOlGcbIwNvHgDXexHEYLiEeEtUez5D3nUwecEX/LJf4Q
llHLnEmeaBRmiq0sMaptiqqWV503L044Bw1aAr/wbBZEMX4mUKGP9mRhLnsyiQmRsBsCuAt3Oere
S+91KZpHXNL6iRRNezdMC+5q0ibCHNEyw7gkQeqwZN7WUkCaNyRmJ29m2bEPdeaMz8jAL4QiHFz/
sFCn0IoECO/UUXqDF3N6NNvRuHLSziJawSJ6zwfzAsdOVQ5tWs8ZN7VMA33oeXa/REUyfVC+1X0a
nch7G90Oh7GJ3BURB14M9J514SEO8K36C8qXJt22CUKQI2asL04yxbc6KxkNLKnukINOSR3WNS35
ZEqx69lei1KM3fnGYIa5k2Tedtsg5sweL/M0hWZSewwAe7vzL/KeqbRB7/4jPpQVpxkv2Y0Jk9Mk
3bgqIEcUhHdWcjLuEsPirhU0kMgPVVAr+qcpIVD1Xz7I/6pC/04V6hAH+F019guH9ulzixy9+6ET
+u1v/pSDine2x3SPSC3K/9Wg8e9OqGeBV7I9pKL2twkfV/rTuuG8Y+RHhU7TgFYIhdL3nVBPBmzO
lM1knDm2908Ggz82WxwZAFYiKIhPyEWoXH/qg6Cj7hckZs7RJ+g5LBMo+pgs/y7N6acC1abjCWfQ
tZlz0gq2fmbeRqT5IXCBvtxnFY64AaB26E9R/VJ1w3RbuhjoCrym7bbmfP837aT1fn1fHX+9OP0O
cOj8bB4/9o/VMdlixWTlfkBpEJBt47V6ZJZH8VQ6SC4zrCGvcVCqgLNzam31MqefJ4OT5c5tXWtb
IKwL5x4dQDf4xcZqjObc53WC0CdjxcyKCGjC3CIdiTmU99oj890txu13D9Xtrz2xv/wStPigXXF0
5kH6qXVjtraixF2CY7NgRZtsDJ+lUSKp9Mb5sUG5volE7lk7o2RVFOaknkeM02Tbwk8CkhisMlQ5
3daaGAxzIE0D4+8C8IiE9ikY8r0/oMoq0349BS8dUqwSrdHvv8OPDR8C+XgIfI+QP5/eKY72nxo+
2rYQUXoEAjPKG7ctlhNiU9sZRdPfQf5/7i18vZJvWlzT8VcS/o933EH3BwGYKw0WYe9zR1+0c/3m
3HZWc2c6aFJ//81+eom+fjNaPswseMShrq1P4He9DCl0VcGG4Xpx2t6xouhw6XGq/v4qf/H72TRG
V5Q5yQXw6X+8SgCsEOyM4R9bQjKY0WdflBWkx1z7D7+/0Nc+4H86sF/vlMMMhIVpXRd+WRSyWMhg
5Bk8ykUUp8XTzOHg8x3mmRs3lxbWWJHgPgKQld/DSaeBWLiAr5Ad3yd9tVyUjtPctYQxQmyh4g8V
Beaq97KAXq5cgbrAgZjybD4OMWbEDYppuL5xBuaQgyQXmZQtsb+Ay9DS1R9Gd0mPv/+S34IQfviW
dFsgwuNiwti/ToR+/D1XX2ufLO10JNgDJxn118mLYekY6DP3da7XlkT9ZSpaY+vk4Hl4eLNjUWb9
HuFat89V216rPB0pTiuCht0KC5TM02sHwdCLR6DGB4ap6NNG+V7QWSvCdizEpgXF9SDNPICQnFaQ
45LpkTBgua3idD4AdwMqG7+wnOVHt3Ocm7iXDswWOnDsLgmbfMTxiTzkI7ioGa5NWu4SzusHbdX+
AzOW7JQZpNxUomG6ji7rU4K0ZEP+R3yy1TLcqEKMMHIXz77EQlRAHAFOowZpb2Dz9xsX+WWx6QT0
shzW3FOnq03RoNGoytm4cQJFBj1oNrTTSbdGK1kHJ7LR8mcu3JsFidXW8Bb7zkks8wFRSfnBI9n6
iyIGfQpzM5gB85JbHoUjpGgc18n00aOpsPVKydgoCIpTNmfT5dIE7g3Vvr/t/LQKQqtMx5sebcgf
VUY2hdnonTEFNOGi/LORG/6VwVwb+ErKhN5rz2Xp8qld0cAbC07TYFTXdUQqkZxw3oQxPcSQgOiD
qbLL9fdEP0Y4OQIdLIc11AFRWs8MBymJqadPcV6WtLrU/GgUFEX8V3O5Fr1B62ZeJ9Qm+8smK0fr
gN/XP/WLbb22kMZuM36n6tSZPTILT1sPub0HDsgTMaCp6xvLeq1JCtvniTQ43U5+CbW7ah9pEPeb
OodCQ18cLRxk1+M49/skse5kVPY71rbhhBpyDmeDNO2wTeSb1XLPW1coYvaKq5SctA0K8RxyXkHq
TpRjbi7xy7emeVaSStqMISBnwRS/r7L4ChH2S4L6/Jh0nXkfCdDyWet+mLv8VSLe2I4krJNX7tL7
dCJ/b7WtuPSmfoQcmAch4N2JTDyO2H0GFrWjT4ZDw0hYovpxI8qv+J56VWnHwSEH14YHzI+eDZXM
fJgJVLjM7Q0+FLoWrdkMPFzD6G3ZhvJ9GhPhhIMsTbd97MpDq7Vx4aBKviTIxNxQlM2v2ahN7OLa
QysxY7EJTdoHNwuNFpYpLRD/zMKm1pmKo7Cgz3o1r4trzFj8wqCRC5oXCTsuTDzApEuXRJvJzKpP
7WDHH7NI9G+up+eP1tCO59L3h1M+BB22N2VfAiTCvk4bj+R0czj1gvfLmHNwX8U8x1ZoZp4WJ7w1
3tJsBWF+uxK4P9LtZXq0B7PaM6tJTsTQqZ1d1DbCWqAfiPrTg3Cb6jKd6CBUVDuwzvm/WdXnKOJh
wJ7hneRbZmTzwXCxgjTazPdRNsxfSDwb62tzRhkcKQ4FCz0pgB0y3ypYUts0ZucQC5QLafZqZw6j
3PGN27Pnok0akfJvZUIoDoph/WEJRvtG8qJez6nZ9FvCulxE//CcPkM4GfGNmMuRBmn7KfEQ6OPd
956+shFg0tMmNjlf0H9OoA2PnE4Gjnx1DfPDjdHQbPEJ4oTpBbSYyXTz+wLp/Mcss3J6acu4xTFE
u8VRyN5zQV/ebvK9gpf2VHcakwHtxrfFSMxjkdmsPS1fkszA5cotaoAR5Lkc59lS1xYdt7MH/Pow
A7cTG9cigJ7uoNoF7cA3p0V0E5jluHV6S8JfBiBtO3ZMtJiiREaRz9/IoADkQHzLpm8tPkneB3DI
h26tPV2I9h3SIXJC8szZIVNzbgQLA+xfalEaVwtjBqJtA6+PzpxVnI2K3ABRa9GSVsnzKqxk/sIZ
eHhKh5Z1vZbNOcMtDjPRsSWNhLI5gI4kDgnX4v3MBZKtUbDzLrhS+Nhz4ryMEcxrMrGS7t70FP8L
1/R9a+KbaL1EfDR9Qk5ynA3e0NQHphzLGHJetC6cyYQYx6IgsOReA+Ky94rS8VTm2AuHIgNFYEXJ
rq76B0aVECe7Lg2dfHR2BFAgva0CJNcJQYatIrztwM/v5Z9aSGjJZavLZuBpdpCITRV0mK4ksKq1
0JlfBsSTKlbWWTMwJ6ApuZ6+xYB93d7/W7D+XcHKksHB8d/alF8K1geAA5+1/vz5h5L121/9Kd4R
7wjF/U/h+adwx3yHoNDi5I7egBOoTyX7p3/RfedSi6IAkibex1Ws+qdwx7LfUfVxvgJc4Pzj+BRK
Z05lP5zaEA6tmc6msJDT/HK294g7NZKRjEJjwK+lDgN+pmzYEXE4Mh4p0UqgLvXkeNlJDhulhjQp
9GQdONp5x6YktS1yIlCmmDDp5Ta2+4DcPt+5OAC3cexqZzO2FsI2d/qIkqOBymc51msQV+IklVls
+oCuUZPE9o6GzFtfqe40WDo+AMuJty5qdnpUebJZoCId5oF5H2NQu4ZQO+m9g8eKXhlFV5jN9Udb
Nf5rxctyomu97M3U3VM/elta2QQvZml8I9rIP1ZzyokxseBCYtLAJW5hKfiYiL45EIWwnOnRrdYj
6bp/RL6nknAqVdGEZRvHVzXEpcc86/zLKVvM+35sOWgW3h3ouuDKzIAO+mUcvxSJho2JJ+O4AAQH
aodzIMrM9tAiozyOKamOrTXf1aqG2Qo8aU/MOtYNPAw31drC4gTn1FN+y76OlD6SOQF5o78DeVWH
fd4471vgYLuxsc0NHmwbHv2kT71eDELAF4x/xPOeC826nMtm2TBeXZjHmvVV47Ip7xrfMKC7jCxE
KcYAKWBuxSwjB1uJci8b8O/mopc7TrH6yoPWHua9fEBdMH2a8Y7u9AgKK/JyfbfkuAvG2S32bl+D
LlQTAM808/7omTmpan4BVq8PQuEh6YdYHhj3Rk+Dn9Z71IvuG5PyfL7CCZhdxYAEAC4SbAqNoSt3
flkM2xSDLD3ztt03Lg64mY7QjlVfrtJfjv9MNf/w22r8EmNR3C8m4cYYz0pyP5GO39nzqIvLOVOP
4AOzR3+q51d2GI7J1eKYV0adD+T6YvCoSZtPmLYkaqdidn9XRoRyYmA8R6Zb3SA1qa+KUTwmkwEF
w7Ds5kgkQH431Y1x9itruKFpG9CC5yhB+I2dtZsU/6R37I0+nfetztdMNFS3dGL7aTxjStpnlRwC
bFKttU9s5ZMUCgkJH50sj3Pv4xhbAhjxWIdNDt6yR+IyoibfZg3DRzw1RGjJpbyFCnQMcPuHFInN
VevKV6QSXnTZWMWUXMDu/OCSU3FfApSEWCWMk057O5KHosO+5IVDMFbBp8Wem3RHhsuC0nXSt7qX
fvkpqCz8MnZFdATz00cHFPItQRIJk4sCnpkdaWJaWvJICbEIzgRcS9BWkSbNVSWuuleTUWbjBh1u
fFQ2g7ZHWYw2CSO0iKou2ZITWXtn8Na+Nralk0kTybDL714OatlHboYRGLpnZD4vSTN2G1MZ8TVZ
NqX3AY2TbNodU0txV6EDj94yxjQbB3BqyAqHnNU27J2J5YYn14GAHcDaDoPWFvlmGgrG9GYXZH94
TFCMo18NEKacmj5ASKwm2bpD3zIbX30t9tUYl8FTOSvnNQcayJNigmY6iaSj+K6acbqFgWa/YZ3t
8gMW2AGn9gyvazsYKdJfmLUR0wwn55IgMZl8lZMpHpg11yWt6wLwMPOH9MDaxxW/Da9loMtkS1Rj
Bpo4Dar6xgPKUP8Pe+fWnDiSROG/4uh3HLpfHmYiFmNjjKHdbfe4u18IGTRCICQkISH49fsVIA/C
Nn0RsevYWL0ZcKkqVarKyjx5jnGxAnmsLrpT+LalVhTlnO7NwvQuIQ8zPhY58k66EHqSpCBH4EXH
xlTBDlYPgZCSAnSfJsC6kxg64Jm9bE8AcvZCW4s7U9/mvS/0gTiTo0+lZKrZzmRl3A7N3GpHQsgq
RNFq7RELbCayHt0WQvBqMJ+bcCstUMGCHtbkpdqoY2VCKGsBad6NhXYWVAsT8a6CEZc5Yl8mXqQ2
riQhuGUGc4hIFLg5LtSl3hB6W2Ef7qbos5WbRh9Km/wbTE9oeCmq3YXiXW0GcQI/aKF57UVC0Vtz
vc4CqTkjwDiMV/ETe1TSBy9mXC3NAVy8cGoJtzyW7r21PLjiDGJ9wRlNP2lQDLM5hEEn8Mz0Y7Sw
GqC7V9JNHkqDIfpH+h26ha3UNDyYzyeDa4S/pK9TU/Zb6cy2vuXwH6MrOFDmKDzFRddcm+ueBqqo
6cUFB4PlakJtmkppYhzBmeUVV1Qqac1iIUHssiCLDNA8V7XLCRVpd4Y9mVwi09dOA5FBJKPeWRl5
1paTcN3W8xliuhOZMu512sgvllQZfDQpIJ+0kkKxur4qXG9FhYgsgRR+yf3vC+BhKNBSV+8pg/Hd
fOUt4YMZTy+1iQ2tCAO4mqdTPGK4xMcsjWvtq6rGIAJyghFOTmK9R45ZdsmzR1cAT9XLqTyQr400
Vh8bBfdDld5rzeXUu5r4lM0l4SLoT6Vl/FfGe9ijSDW5EzHyW2h0wwuK4Sa31BWiNqyO8/400tcX
uhIY18E6/x5bmn8LcmP8OKDYuD8YyKBUJqmBJzAjmJmRq7uIZqrUTwtO2xc+b/6dDuKkbStG4lhm
CLsRYTKVgsxPQIzRDdNmltGZUUT4aWqM112ZwpOnJaSBzXkxI4PNEbUzlrzHQQK/pBxSUxpQgSko
xNRLAD0JoVy58bUIB9LlchzFvYKQEIxgKSUJ7P6xAJHMWxolnpMmmdQvDSUDl0MSltp3zSwubah7
yfAVBgEKXaLiBkIVsBqeQnIPxIJpNKUpRxxak5bWWgXUmiX5okVyTXcUAQAqNGoGm6Y04aSdwKkG
B3JOJbh5TzjC8tjyvJnvjR9SYzX3P/3fv/85cD6w7WP+/eMKQqHQq3j3cIfxPzvvflONhhivaQDQ
JwBqEq0uC9Vk+Rymkf1qtP18FDRiMKACK0d6g5B6icyXzgGZm6IWBTYRAJZKjXwUWRpdxLjhP1Y0
+PxVEQTfC6WjOYEU3SBe9rPZyEPcahw87VnjlUyKiOrunR9e3OAAK5kUajCbF9zAmpDJJ+iW2Y6f
930b1cDR8VvpB5knzhqWRcJPIYhuo6FxCHFdEX0KdHBbvYkeAAYFK9WgcA/ZJNtS8Iq/p5PCs4Zj
KroXEtFIJYX1Lwr0lR/eSKoUe7NRtC1P8hDNkWyzPUg8qQ12I3N9EFj+7DZLtLShdSWgD50AAe9B
8mBNCOAYWiMaPKzixRWIY/0mhQT0bhJHCNxTaBqj6aWEite01IQjupIbDaKey1y1F3C2zeLx9D62
qYpOCAmHgCFbdIIglA8bFPGoTLlJQA9+QSQ36waDmOp1okzBEn0TH7WQrklVWEsvoC2wZAgxvhOn
Q7mowVLQBHWcwEmua+pHrWHO193Jwh437pdSw9fCSzX34MSCnIXzSjEQIn744v9bq8YuvCEO7fDR
Qi/4KXOT1Wc3BfiRlrQ/4tu7yA8XD9Hv/eh4Q2fuz6xDOsH4vbfhuU+bDh9rInAYVzZy//iAThAS
82CWZTTCxUU8IYhIc2y/hi7PRjGI7AwFuqwwXPsP+/mOr1jh+AC35jz+m2Mj2NqnM/rjA7W5LB+V
WMvmwfyKESxWT86AwPFfN4KkQydFxs8gEMKd9mbIW3Pg+Mh+efTDKAsXYhJ6flSp+GKB/rnBH7Sw
NwPsc50srQn0YDt4xrg/A2wkfBHcNkSRwOba3vA/bwNnxJ7aAriT+MPF/tbKci22qHpTwBa0YBqF
IaJai4u9dd8KlGwTj9PJnVPmJC7ek//KTHjTCoTjahtBOxeJc4KKu0fNvl01AkFJgwJ6QcT+Po0A
8+n2Hd1WOj0vUL+wGmjauUqxpEnC9o2pABGsTt0EbtJ7mwSi2qXulqBRAArfPrV82uYhSwcLAqJv
50wC8C+iNPR9vQSckAXwo95SgOAepD7seNtJ/nL8xrmMn41M0btbBBSNusia49fUc44WhsW+up3/
TKjKKqDAdgzqTRYouvf1+AnUKLWdAXYCRQWipnBWEBfzqTJ8zmekBRWFWP67G79uabUfv3mOdhMO
gYXmh7gON4HN4zcE3xLHTa5fmAU/4TQ8e9gXYz8YbXxr301fc8Hf+kHper38fudQCq9R+E2VH4qU
3vbe/7jef1Y2243bt/dl6QZu7rP7990AX966cq9yVOWH176bOGToV5svVrtu9p0ZDvq/AufJqeqD
YnaW5H968seHSj/3Xv8fNJxOnbIdYROCEsDZareL/kxU5Wbduib1G546YeqkZRc3XSZGUf79alL2
eSc4ZooLJ/D/jpID9vft6apur4kVRIkzqggTbY8s9VsmiTxc+MOs4g3D/obvWrfxlhs4Sydxy5aE
sS1LrPi1W9558GfR32cYJ5s9VUn3bfhw698FVEvij6rTmzQda3nd/rfdKPGqXZY5NuIK1W35Gov7
ftnOZnqreNrlB78/vzsjNIbLZjbtbt3kuh3uBLAwR371jWRjOMH864Qj3zlYRTQ4NMpR1DBGtKxO
CwDxbHF1bdF9uTZBQHGC96VLz7LhdFV2cfP8xPZbfvD7priNQOS9MDMaFyfYXnqOH1ZWD1EscYI+
9xyKnJxwVI5emAO8yykeYc9JU2dI5Za7WFTmNFwN2ilM4g/HvudU4zcE2E7whvd8ASg64MZDEVwI
kdSd2T0/ReA0JS9XWZtAeAjX+BStR1ly2PRJOk5N0MEasjsf1+10331KnAPvibCJYde3R9/Nneq+
tQtv1e/z8uzamc1TOOUqLybtCx//FO3fuEnqVlYqDuSC5fAUjffcwh9WtrHdaf8UjX+LkmnZzc2S
osLRWH7w+ytsH6rm1/UKUFGUT3aDl7yYNC/odOqa5i1JzbezEz/lcCP/i0dSPdUoFFadYJH9mLhQ
G5Uj3zzKbUykrinufiASVdMkn8fRyD3rpC/2NpOIazmc35+I9z8UzqjZ/+0NXk7EHbNrXesfRczW
7PqDW1RPlSqdJrRbt89fFs64bEVMxF10qm6zR6pdaxriL5+TzcEpGGDtKebfo8O+A6l39dVEVFTE
q+pa5NFNF2evdh5wxQkOI0e5Fmva/AhU5GjLr0WanjOTL+NPZcbxtX+rBtfEL4aB6yR//hsAAP//
</cx:binary>
              </cx:geoCache>
            </cx:geography>
          </cx:layoutPr>
          <cx:valueColors>
            <cx:midColor>
              <a:srgbClr val="00B050"/>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emf"/><Relationship Id="rId18" Type="http://schemas.microsoft.com/office/2014/relationships/chartEx" Target="../charts/chartEx5.xml"/><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4.emf"/><Relationship Id="rId17" Type="http://schemas.microsoft.com/office/2014/relationships/chartEx" Target="../charts/chartEx4.xml"/><Relationship Id="rId2" Type="http://schemas.openxmlformats.org/officeDocument/2006/relationships/chart" Target="../charts/chart10.xml"/><Relationship Id="rId16" Type="http://schemas.openxmlformats.org/officeDocument/2006/relationships/chart" Target="../charts/chart16.xml"/><Relationship Id="rId1" Type="http://schemas.openxmlformats.org/officeDocument/2006/relationships/chart" Target="../charts/chart9.xml"/><Relationship Id="rId6" Type="http://schemas.microsoft.com/office/2014/relationships/chartEx" Target="../charts/chartEx3.xml"/><Relationship Id="rId11" Type="http://schemas.openxmlformats.org/officeDocument/2006/relationships/image" Target="../media/image3.emf"/><Relationship Id="rId5" Type="http://schemas.openxmlformats.org/officeDocument/2006/relationships/chart" Target="../charts/chart13.xml"/><Relationship Id="rId15" Type="http://schemas.openxmlformats.org/officeDocument/2006/relationships/image" Target="../media/image7.emf"/><Relationship Id="rId10" Type="http://schemas.openxmlformats.org/officeDocument/2006/relationships/image" Target="../media/image2.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4</xdr:col>
      <xdr:colOff>266700</xdr:colOff>
      <xdr:row>7</xdr:row>
      <xdr:rowOff>9525</xdr:rowOff>
    </xdr:from>
    <xdr:to>
      <xdr:col>12</xdr:col>
      <xdr:colOff>438150</xdr:colOff>
      <xdr:row>21</xdr:row>
      <xdr:rowOff>174625</xdr:rowOff>
    </xdr:to>
    <xdr:graphicFrame macro="">
      <xdr:nvGraphicFramePr>
        <xdr:cNvPr id="2" name="Chart 1">
          <a:extLst>
            <a:ext uri="{FF2B5EF4-FFF2-40B4-BE49-F238E27FC236}">
              <a16:creationId xmlns:a16="http://schemas.microsoft.com/office/drawing/2014/main" id="{C3B7488C-2E05-777F-05D4-364F637ED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111125</xdr:colOff>
      <xdr:row>9</xdr:row>
      <xdr:rowOff>60325</xdr:rowOff>
    </xdr:from>
    <xdr:to>
      <xdr:col>11</xdr:col>
      <xdr:colOff>34925</xdr:colOff>
      <xdr:row>24</xdr:row>
      <xdr:rowOff>41275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A5AF87-9D91-136A-593C-3CAAEECEBC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19475" y="1717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5</xdr:row>
      <xdr:rowOff>92075</xdr:rowOff>
    </xdr:from>
    <xdr:to>
      <xdr:col>10</xdr:col>
      <xdr:colOff>48750</xdr:colOff>
      <xdr:row>22</xdr:row>
      <xdr:rowOff>57525</xdr:rowOff>
    </xdr:to>
    <xdr:graphicFrame macro="">
      <xdr:nvGraphicFramePr>
        <xdr:cNvPr id="2" name="Chart 1">
          <a:extLst>
            <a:ext uri="{FF2B5EF4-FFF2-40B4-BE49-F238E27FC236}">
              <a16:creationId xmlns:a16="http://schemas.microsoft.com/office/drawing/2014/main" id="{039E4C32-65A0-778E-D7FD-2369F55C5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323850</xdr:colOff>
      <xdr:row>3</xdr:row>
      <xdr:rowOff>127000</xdr:rowOff>
    </xdr:from>
    <xdr:to>
      <xdr:col>7</xdr:col>
      <xdr:colOff>323850</xdr:colOff>
      <xdr:row>17</xdr:row>
      <xdr:rowOff>73025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4007475-2422-779C-D7FE-A1C7220E5A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51200" y="679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190500</xdr:colOff>
      <xdr:row>6</xdr:row>
      <xdr:rowOff>50800</xdr:rowOff>
    </xdr:from>
    <xdr:to>
      <xdr:col>8</xdr:col>
      <xdr:colOff>190500</xdr:colOff>
      <xdr:row>19</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125EB18E-E84F-315F-F0B9-A1642209921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27450" y="1155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xdr:colOff>
      <xdr:row>8</xdr:row>
      <xdr:rowOff>158750</xdr:rowOff>
    </xdr:from>
    <xdr:to>
      <xdr:col>9</xdr:col>
      <xdr:colOff>57150</xdr:colOff>
      <xdr:row>22</xdr:row>
      <xdr:rowOff>104775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CDB615E-3498-6691-3BDA-8E4469B6BC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03700" y="163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266700</xdr:colOff>
      <xdr:row>5</xdr:row>
      <xdr:rowOff>92074</xdr:rowOff>
    </xdr:from>
    <xdr:to>
      <xdr:col>9</xdr:col>
      <xdr:colOff>571500</xdr:colOff>
      <xdr:row>21</xdr:row>
      <xdr:rowOff>95249</xdr:rowOff>
    </xdr:to>
    <xdr:graphicFrame macro="">
      <xdr:nvGraphicFramePr>
        <xdr:cNvPr id="2" name="Chart 1">
          <a:extLst>
            <a:ext uri="{FF2B5EF4-FFF2-40B4-BE49-F238E27FC236}">
              <a16:creationId xmlns:a16="http://schemas.microsoft.com/office/drawing/2014/main" id="{B3724B55-D0A6-6D82-A6B5-D52432D32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146050</xdr:colOff>
      <xdr:row>17</xdr:row>
      <xdr:rowOff>139700</xdr:rowOff>
    </xdr:from>
    <xdr:to>
      <xdr:col>1</xdr:col>
      <xdr:colOff>584200</xdr:colOff>
      <xdr:row>20</xdr:row>
      <xdr:rowOff>34925</xdr:rowOff>
    </xdr:to>
    <xdr:graphicFrame macro="">
      <xdr:nvGraphicFramePr>
        <xdr:cNvPr id="2" name="Chart 1">
          <a:extLst>
            <a:ext uri="{FF2B5EF4-FFF2-40B4-BE49-F238E27FC236}">
              <a16:creationId xmlns:a16="http://schemas.microsoft.com/office/drawing/2014/main" id="{2AFFCFA4-37A6-E2B7-77E1-B43DC52F7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336550</xdr:colOff>
      <xdr:row>18</xdr:row>
      <xdr:rowOff>38100</xdr:rowOff>
    </xdr:from>
    <xdr:to>
      <xdr:col>8</xdr:col>
      <xdr:colOff>285750</xdr:colOff>
      <xdr:row>20</xdr:row>
      <xdr:rowOff>114300</xdr:rowOff>
    </xdr:to>
    <xdr:graphicFrame macro="">
      <xdr:nvGraphicFramePr>
        <xdr:cNvPr id="5" name="Chart 4">
          <a:extLst>
            <a:ext uri="{FF2B5EF4-FFF2-40B4-BE49-F238E27FC236}">
              <a16:creationId xmlns:a16="http://schemas.microsoft.com/office/drawing/2014/main" id="{5DF51E75-F30C-0688-B2F6-7C2ABABAF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609600</xdr:colOff>
      <xdr:row>18</xdr:row>
      <xdr:rowOff>171450</xdr:rowOff>
    </xdr:from>
    <xdr:to>
      <xdr:col>10</xdr:col>
      <xdr:colOff>755650</xdr:colOff>
      <xdr:row>21</xdr:row>
      <xdr:rowOff>44450</xdr:rowOff>
    </xdr:to>
    <xdr:graphicFrame macro="">
      <xdr:nvGraphicFramePr>
        <xdr:cNvPr id="6" name="Chart 5">
          <a:extLst>
            <a:ext uri="{FF2B5EF4-FFF2-40B4-BE49-F238E27FC236}">
              <a16:creationId xmlns:a16="http://schemas.microsoft.com/office/drawing/2014/main" id="{34BBE22F-9C0F-1327-B19D-C29D1C0A9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120650</xdr:colOff>
      <xdr:row>18</xdr:row>
      <xdr:rowOff>101600</xdr:rowOff>
    </xdr:from>
    <xdr:to>
      <xdr:col>5</xdr:col>
      <xdr:colOff>127000</xdr:colOff>
      <xdr:row>21</xdr:row>
      <xdr:rowOff>22224</xdr:rowOff>
    </xdr:to>
    <xdr:graphicFrame macro="">
      <xdr:nvGraphicFramePr>
        <xdr:cNvPr id="7" name="Chart 6">
          <a:extLst>
            <a:ext uri="{FF2B5EF4-FFF2-40B4-BE49-F238E27FC236}">
              <a16:creationId xmlns:a16="http://schemas.microsoft.com/office/drawing/2014/main" id="{462BF0B8-94CA-EE36-CA9E-0EEA681DF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247650</xdr:colOff>
      <xdr:row>30</xdr:row>
      <xdr:rowOff>57150</xdr:rowOff>
    </xdr:from>
    <xdr:to>
      <xdr:col>7</xdr:col>
      <xdr:colOff>177800</xdr:colOff>
      <xdr:row>32</xdr:row>
      <xdr:rowOff>161924</xdr:rowOff>
    </xdr:to>
    <xdr:graphicFrame macro="">
      <xdr:nvGraphicFramePr>
        <xdr:cNvPr id="3" name="Chart 2">
          <a:extLst>
            <a:ext uri="{FF2B5EF4-FFF2-40B4-BE49-F238E27FC236}">
              <a16:creationId xmlns:a16="http://schemas.microsoft.com/office/drawing/2014/main" id="{794F406D-638E-46C5-804E-0A9A28FB4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517525</xdr:colOff>
      <xdr:row>5</xdr:row>
      <xdr:rowOff>53975</xdr:rowOff>
    </xdr:from>
    <xdr:to>
      <xdr:col>13</xdr:col>
      <xdr:colOff>212725</xdr:colOff>
      <xdr:row>20</xdr:row>
      <xdr:rowOff>34925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D3A5206-8B6C-6E97-DEF4-60FE52C15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775" y="9747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196850</xdr:colOff>
      <xdr:row>0</xdr:row>
      <xdr:rowOff>78740</xdr:rowOff>
    </xdr:from>
    <xdr:to>
      <xdr:col>22</xdr:col>
      <xdr:colOff>196850</xdr:colOff>
      <xdr:row>2</xdr:row>
      <xdr:rowOff>135890</xdr:rowOff>
    </xdr:to>
    <xdr:sp macro="" textlink="">
      <xdr:nvSpPr>
        <xdr:cNvPr id="2" name="Rectangle: Rounded Corners 1">
          <a:extLst>
            <a:ext uri="{FF2B5EF4-FFF2-40B4-BE49-F238E27FC236}">
              <a16:creationId xmlns:a16="http://schemas.microsoft.com/office/drawing/2014/main" id="{0779451D-BA43-B368-6DCD-5229C5F413A2}"/>
            </a:ext>
          </a:extLst>
        </xdr:cNvPr>
        <xdr:cNvSpPr/>
      </xdr:nvSpPr>
      <xdr:spPr>
        <a:xfrm>
          <a:off x="196850" y="78740"/>
          <a:ext cx="13411200" cy="422910"/>
        </a:xfrm>
        <a:prstGeom prst="roundRect">
          <a:avLst/>
        </a:prstGeom>
        <a:solidFill>
          <a:schemeClr val="tx1"/>
        </a:solidFill>
        <a:ln>
          <a:gradFill>
            <a:gsLst>
              <a:gs pos="56314">
                <a:srgbClr val="C5DCF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FFFFFF"/>
              </a:solidFill>
              <a:effectLst/>
              <a:uLnTx/>
              <a:uFillTx/>
              <a:latin typeface="Lato"/>
              <a:ea typeface="Lato"/>
              <a:cs typeface="Lato"/>
              <a:sym typeface="Lato"/>
            </a:rPr>
            <a:t>ECOMMERCE SALES ANALYSIS DASHBOARD</a:t>
          </a:r>
          <a:endParaRPr kumimoji="0" lang="en-US" sz="1400" b="0" i="0" u="none" strike="noStrike" kern="0" cap="none" spc="0" normalizeH="0" baseline="0" noProof="0">
            <a:ln>
              <a:noFill/>
            </a:ln>
            <a:solidFill>
              <a:sysClr val="windowText" lastClr="000000"/>
            </a:solidFill>
            <a:effectLst/>
            <a:uLnTx/>
            <a:uFillTx/>
            <a:latin typeface="+mn-lt"/>
            <a:ea typeface="+mn-ea"/>
            <a:cs typeface="+mn-cs"/>
          </a:endParaRPr>
        </a:p>
        <a:p>
          <a:pPr algn="l"/>
          <a:endParaRPr lang="en-IN" sz="1100" kern="1200"/>
        </a:p>
      </xdr:txBody>
    </xdr:sp>
    <xdr:clientData/>
  </xdr:twoCellAnchor>
  <xdr:twoCellAnchor>
    <xdr:from>
      <xdr:col>0</xdr:col>
      <xdr:colOff>234949</xdr:colOff>
      <xdr:row>3</xdr:row>
      <xdr:rowOff>19050</xdr:rowOff>
    </xdr:from>
    <xdr:to>
      <xdr:col>4</xdr:col>
      <xdr:colOff>137851</xdr:colOff>
      <xdr:row>4</xdr:row>
      <xdr:rowOff>101600</xdr:rowOff>
    </xdr:to>
    <xdr:sp macro="" textlink="">
      <xdr:nvSpPr>
        <xdr:cNvPr id="3" name="Rectangle: Rounded Corners 2">
          <a:extLst>
            <a:ext uri="{FF2B5EF4-FFF2-40B4-BE49-F238E27FC236}">
              <a16:creationId xmlns:a16="http://schemas.microsoft.com/office/drawing/2014/main" id="{474394B6-6335-71EA-6B7D-485985053E92}"/>
            </a:ext>
          </a:extLst>
        </xdr:cNvPr>
        <xdr:cNvSpPr/>
      </xdr:nvSpPr>
      <xdr:spPr>
        <a:xfrm>
          <a:off x="234949" y="571500"/>
          <a:ext cx="2341302" cy="2667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t>SALES</a:t>
          </a:r>
          <a:endParaRPr lang="en-IN" sz="1100" kern="1200"/>
        </a:p>
      </xdr:txBody>
    </xdr:sp>
    <xdr:clientData/>
  </xdr:twoCellAnchor>
  <xdr:twoCellAnchor>
    <xdr:from>
      <xdr:col>0</xdr:col>
      <xdr:colOff>196850</xdr:colOff>
      <xdr:row>4</xdr:row>
      <xdr:rowOff>120650</xdr:rowOff>
    </xdr:from>
    <xdr:to>
      <xdr:col>4</xdr:col>
      <xdr:colOff>222250</xdr:colOff>
      <xdr:row>11</xdr:row>
      <xdr:rowOff>114300</xdr:rowOff>
    </xdr:to>
    <xdr:sp macro="" textlink="">
      <xdr:nvSpPr>
        <xdr:cNvPr id="4" name="Rectangle: Rounded Corners 3">
          <a:extLst>
            <a:ext uri="{FF2B5EF4-FFF2-40B4-BE49-F238E27FC236}">
              <a16:creationId xmlns:a16="http://schemas.microsoft.com/office/drawing/2014/main" id="{6A3DFBB1-020C-5FD0-1EDF-5CC8E8A91633}"/>
            </a:ext>
          </a:extLst>
        </xdr:cNvPr>
        <xdr:cNvSpPr/>
      </xdr:nvSpPr>
      <xdr:spPr>
        <a:xfrm>
          <a:off x="196850" y="857250"/>
          <a:ext cx="2463800" cy="12827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clientData/>
  </xdr:twoCellAnchor>
  <xdr:twoCellAnchor>
    <xdr:from>
      <xdr:col>0</xdr:col>
      <xdr:colOff>285750</xdr:colOff>
      <xdr:row>6</xdr:row>
      <xdr:rowOff>82551</xdr:rowOff>
    </xdr:from>
    <xdr:to>
      <xdr:col>3</xdr:col>
      <xdr:colOff>463816</xdr:colOff>
      <xdr:row>8</xdr:row>
      <xdr:rowOff>5196</xdr:rowOff>
    </xdr:to>
    <xdr:graphicFrame macro="">
      <xdr:nvGraphicFramePr>
        <xdr:cNvPr id="6" name="Chart 5">
          <a:extLst>
            <a:ext uri="{FF2B5EF4-FFF2-40B4-BE49-F238E27FC236}">
              <a16:creationId xmlns:a16="http://schemas.microsoft.com/office/drawing/2014/main" id="{B2E6D92E-ECA1-476B-AD78-B924232AA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292099</xdr:colOff>
      <xdr:row>9</xdr:row>
      <xdr:rowOff>38100</xdr:rowOff>
    </xdr:from>
    <xdr:to>
      <xdr:col>2</xdr:col>
      <xdr:colOff>266700</xdr:colOff>
      <xdr:row>10</xdr:row>
      <xdr:rowOff>152400</xdr:rowOff>
    </xdr:to>
    <xdr:sp macro="" textlink="">
      <xdr:nvSpPr>
        <xdr:cNvPr id="7" name="Rectangle: Rounded Corners 6">
          <a:extLst>
            <a:ext uri="{FF2B5EF4-FFF2-40B4-BE49-F238E27FC236}">
              <a16:creationId xmlns:a16="http://schemas.microsoft.com/office/drawing/2014/main" id="{24939970-509C-4617-85CE-51E09CF02309}"/>
            </a:ext>
          </a:extLst>
        </xdr:cNvPr>
        <xdr:cNvSpPr/>
      </xdr:nvSpPr>
      <xdr:spPr>
        <a:xfrm>
          <a:off x="292099" y="1684020"/>
          <a:ext cx="1193801" cy="29718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800" b="1" i="0" u="none" strike="noStrike" kern="1200">
            <a:solidFill>
              <a:schemeClr val="bg1"/>
            </a:solidFill>
            <a:latin typeface="Calibri"/>
            <a:ea typeface="Calibri"/>
            <a:cs typeface="Calibri"/>
          </a:endParaRPr>
        </a:p>
      </xdr:txBody>
    </xdr:sp>
    <xdr:clientData/>
  </xdr:twoCellAnchor>
  <xdr:twoCellAnchor>
    <xdr:from>
      <xdr:col>4</xdr:col>
      <xdr:colOff>190500</xdr:colOff>
      <xdr:row>4</xdr:row>
      <xdr:rowOff>142240</xdr:rowOff>
    </xdr:from>
    <xdr:to>
      <xdr:col>8</xdr:col>
      <xdr:colOff>127000</xdr:colOff>
      <xdr:row>11</xdr:row>
      <xdr:rowOff>129540</xdr:rowOff>
    </xdr:to>
    <xdr:sp macro="" textlink="">
      <xdr:nvSpPr>
        <xdr:cNvPr id="10" name="Rectangle: Rounded Corners 9">
          <a:extLst>
            <a:ext uri="{FF2B5EF4-FFF2-40B4-BE49-F238E27FC236}">
              <a16:creationId xmlns:a16="http://schemas.microsoft.com/office/drawing/2014/main" id="{6574307D-FF7E-4C61-BCE6-37BBA4167B1D}"/>
            </a:ext>
          </a:extLst>
        </xdr:cNvPr>
        <xdr:cNvSpPr/>
      </xdr:nvSpPr>
      <xdr:spPr>
        <a:xfrm>
          <a:off x="2628900" y="873760"/>
          <a:ext cx="2374900" cy="126746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kern="1200">
              <a:solidFill>
                <a:schemeClr val="lt1"/>
              </a:solidFill>
              <a:latin typeface="+mn-lt"/>
              <a:ea typeface="+mn-ea"/>
              <a:cs typeface="+mn-cs"/>
            </a:rPr>
            <a:t> </a:t>
          </a:r>
        </a:p>
      </xdr:txBody>
    </xdr:sp>
    <xdr:clientData/>
  </xdr:twoCellAnchor>
  <xdr:twoCellAnchor>
    <xdr:from>
      <xdr:col>8</xdr:col>
      <xdr:colOff>184149</xdr:colOff>
      <xdr:row>3</xdr:row>
      <xdr:rowOff>0</xdr:rowOff>
    </xdr:from>
    <xdr:to>
      <xdr:col>11</xdr:col>
      <xdr:colOff>574390</xdr:colOff>
      <xdr:row>4</xdr:row>
      <xdr:rowOff>100894</xdr:rowOff>
    </xdr:to>
    <xdr:sp macro="" textlink="">
      <xdr:nvSpPr>
        <xdr:cNvPr id="11" name="Rectangle: Rounded Corners 10">
          <a:extLst>
            <a:ext uri="{FF2B5EF4-FFF2-40B4-BE49-F238E27FC236}">
              <a16:creationId xmlns:a16="http://schemas.microsoft.com/office/drawing/2014/main" id="{5B94BC04-A2A5-4E1C-AA7F-899BB0CB62AA}"/>
            </a:ext>
          </a:extLst>
        </xdr:cNvPr>
        <xdr:cNvSpPr/>
      </xdr:nvSpPr>
      <xdr:spPr>
        <a:xfrm>
          <a:off x="5060949" y="552450"/>
          <a:ext cx="2219041" cy="285044"/>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t>QUANTITY</a:t>
          </a:r>
          <a:endParaRPr lang="en-IN" sz="1100" kern="1200"/>
        </a:p>
      </xdr:txBody>
    </xdr:sp>
    <xdr:clientData/>
  </xdr:twoCellAnchor>
  <xdr:twoCellAnchor>
    <xdr:from>
      <xdr:col>8</xdr:col>
      <xdr:colOff>152400</xdr:colOff>
      <xdr:row>4</xdr:row>
      <xdr:rowOff>133350</xdr:rowOff>
    </xdr:from>
    <xdr:to>
      <xdr:col>12</xdr:col>
      <xdr:colOff>19050</xdr:colOff>
      <xdr:row>11</xdr:row>
      <xdr:rowOff>127000</xdr:rowOff>
    </xdr:to>
    <xdr:sp macro="" textlink="">
      <xdr:nvSpPr>
        <xdr:cNvPr id="12" name="Rectangle: Rounded Corners 11">
          <a:extLst>
            <a:ext uri="{FF2B5EF4-FFF2-40B4-BE49-F238E27FC236}">
              <a16:creationId xmlns:a16="http://schemas.microsoft.com/office/drawing/2014/main" id="{421F00E5-6F36-420B-BD01-494D58932EB6}"/>
            </a:ext>
          </a:extLst>
        </xdr:cNvPr>
        <xdr:cNvSpPr/>
      </xdr:nvSpPr>
      <xdr:spPr>
        <a:xfrm>
          <a:off x="5029200" y="869950"/>
          <a:ext cx="2305050" cy="12827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solidFill>
                <a:schemeClr val="bg2"/>
              </a:solidFill>
            </a:rPr>
            <a:t> </a:t>
          </a:r>
        </a:p>
      </xdr:txBody>
    </xdr:sp>
    <xdr:clientData/>
  </xdr:twoCellAnchor>
  <xdr:twoCellAnchor>
    <xdr:from>
      <xdr:col>12</xdr:col>
      <xdr:colOff>59755</xdr:colOff>
      <xdr:row>3</xdr:row>
      <xdr:rowOff>6350</xdr:rowOff>
    </xdr:from>
    <xdr:to>
      <xdr:col>15</xdr:col>
      <xdr:colOff>431657</xdr:colOff>
      <xdr:row>4</xdr:row>
      <xdr:rowOff>108656</xdr:rowOff>
    </xdr:to>
    <xdr:sp macro="" textlink="">
      <xdr:nvSpPr>
        <xdr:cNvPr id="13" name="Rectangle: Rounded Corners 12">
          <a:extLst>
            <a:ext uri="{FF2B5EF4-FFF2-40B4-BE49-F238E27FC236}">
              <a16:creationId xmlns:a16="http://schemas.microsoft.com/office/drawing/2014/main" id="{2C94610F-BE26-41AB-96B6-B4478548CF62}"/>
            </a:ext>
          </a:extLst>
        </xdr:cNvPr>
        <xdr:cNvSpPr/>
      </xdr:nvSpPr>
      <xdr:spPr>
        <a:xfrm>
          <a:off x="7374955" y="558800"/>
          <a:ext cx="2200702" cy="286456"/>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t>NO. OF ORDERS</a:t>
          </a:r>
          <a:endParaRPr lang="en-IN" sz="1100" kern="1200"/>
        </a:p>
      </xdr:txBody>
    </xdr:sp>
    <xdr:clientData/>
  </xdr:twoCellAnchor>
  <xdr:twoCellAnchor>
    <xdr:from>
      <xdr:col>12</xdr:col>
      <xdr:colOff>44450</xdr:colOff>
      <xdr:row>4</xdr:row>
      <xdr:rowOff>133350</xdr:rowOff>
    </xdr:from>
    <xdr:to>
      <xdr:col>15</xdr:col>
      <xdr:colOff>501650</xdr:colOff>
      <xdr:row>11</xdr:row>
      <xdr:rowOff>133350</xdr:rowOff>
    </xdr:to>
    <xdr:sp macro="" textlink="">
      <xdr:nvSpPr>
        <xdr:cNvPr id="14" name="Rectangle: Rounded Corners 13">
          <a:extLst>
            <a:ext uri="{FF2B5EF4-FFF2-40B4-BE49-F238E27FC236}">
              <a16:creationId xmlns:a16="http://schemas.microsoft.com/office/drawing/2014/main" id="{9D6B3B2F-DEBA-4306-B468-095714658732}"/>
            </a:ext>
          </a:extLst>
        </xdr:cNvPr>
        <xdr:cNvSpPr/>
      </xdr:nvSpPr>
      <xdr:spPr>
        <a:xfrm>
          <a:off x="7359650" y="869950"/>
          <a:ext cx="2286000" cy="1289050"/>
        </a:xfrm>
        <a:prstGeom prst="roundRect">
          <a:avLst/>
        </a:prstGeom>
        <a:gradFill>
          <a:gsLst>
            <a:gs pos="10000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1"/>
        <a:lstStyle/>
        <a:p>
          <a:pPr algn="ctr"/>
          <a:r>
            <a:rPr lang="en-US" sz="1100" kern="1200"/>
            <a:t>    </a:t>
          </a:r>
        </a:p>
      </xdr:txBody>
    </xdr:sp>
    <xdr:clientData/>
  </xdr:twoCellAnchor>
  <xdr:twoCellAnchor>
    <xdr:from>
      <xdr:col>15</xdr:col>
      <xdr:colOff>520699</xdr:colOff>
      <xdr:row>2</xdr:row>
      <xdr:rowOff>165100</xdr:rowOff>
    </xdr:from>
    <xdr:to>
      <xdr:col>19</xdr:col>
      <xdr:colOff>283000</xdr:colOff>
      <xdr:row>4</xdr:row>
      <xdr:rowOff>94544</xdr:rowOff>
    </xdr:to>
    <xdr:sp macro="" textlink="">
      <xdr:nvSpPr>
        <xdr:cNvPr id="15" name="Rectangle: Rounded Corners 14">
          <a:extLst>
            <a:ext uri="{FF2B5EF4-FFF2-40B4-BE49-F238E27FC236}">
              <a16:creationId xmlns:a16="http://schemas.microsoft.com/office/drawing/2014/main" id="{772ABC1D-8BDD-4758-A30F-FC05E408BE08}"/>
            </a:ext>
          </a:extLst>
        </xdr:cNvPr>
        <xdr:cNvSpPr/>
      </xdr:nvSpPr>
      <xdr:spPr>
        <a:xfrm>
          <a:off x="9664699" y="533400"/>
          <a:ext cx="2200701" cy="297744"/>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t>PROFIT MARGIN</a:t>
          </a:r>
          <a:endParaRPr lang="en-IN" sz="1100" kern="1200"/>
        </a:p>
      </xdr:txBody>
    </xdr:sp>
    <xdr:clientData/>
  </xdr:twoCellAnchor>
  <xdr:twoCellAnchor>
    <xdr:from>
      <xdr:col>15</xdr:col>
      <xdr:colOff>520700</xdr:colOff>
      <xdr:row>4</xdr:row>
      <xdr:rowOff>133350</xdr:rowOff>
    </xdr:from>
    <xdr:to>
      <xdr:col>19</xdr:col>
      <xdr:colOff>368300</xdr:colOff>
      <xdr:row>11</xdr:row>
      <xdr:rowOff>133350</xdr:rowOff>
    </xdr:to>
    <xdr:sp macro="" textlink="">
      <xdr:nvSpPr>
        <xdr:cNvPr id="16" name="Rectangle: Rounded Corners 15">
          <a:extLst>
            <a:ext uri="{FF2B5EF4-FFF2-40B4-BE49-F238E27FC236}">
              <a16:creationId xmlns:a16="http://schemas.microsoft.com/office/drawing/2014/main" id="{93EFB01B-1776-4488-8F4B-7F9190F672F5}"/>
            </a:ext>
          </a:extLst>
        </xdr:cNvPr>
        <xdr:cNvSpPr/>
      </xdr:nvSpPr>
      <xdr:spPr>
        <a:xfrm>
          <a:off x="9664700" y="869950"/>
          <a:ext cx="2286000" cy="12890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 </a:t>
          </a:r>
        </a:p>
      </xdr:txBody>
    </xdr:sp>
    <xdr:clientData/>
  </xdr:twoCellAnchor>
  <xdr:twoCellAnchor>
    <xdr:from>
      <xdr:col>4</xdr:col>
      <xdr:colOff>228599</xdr:colOff>
      <xdr:row>3</xdr:row>
      <xdr:rowOff>12700</xdr:rowOff>
    </xdr:from>
    <xdr:to>
      <xdr:col>8</xdr:col>
      <xdr:colOff>131501</xdr:colOff>
      <xdr:row>4</xdr:row>
      <xdr:rowOff>95250</xdr:rowOff>
    </xdr:to>
    <xdr:sp macro="" textlink="">
      <xdr:nvSpPr>
        <xdr:cNvPr id="17" name="Rectangle: Rounded Corners 16">
          <a:extLst>
            <a:ext uri="{FF2B5EF4-FFF2-40B4-BE49-F238E27FC236}">
              <a16:creationId xmlns:a16="http://schemas.microsoft.com/office/drawing/2014/main" id="{64ACF68F-C4A7-4E1F-94F7-9AD67E87B3D1}"/>
            </a:ext>
          </a:extLst>
        </xdr:cNvPr>
        <xdr:cNvSpPr/>
      </xdr:nvSpPr>
      <xdr:spPr>
        <a:xfrm>
          <a:off x="2666999" y="565150"/>
          <a:ext cx="2341302" cy="2667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t>PROFIT</a:t>
          </a:r>
          <a:endParaRPr lang="en-IN" sz="1100" kern="1200"/>
        </a:p>
      </xdr:txBody>
    </xdr:sp>
    <xdr:clientData/>
  </xdr:twoCellAnchor>
  <xdr:twoCellAnchor>
    <xdr:from>
      <xdr:col>1</xdr:col>
      <xdr:colOff>96520</xdr:colOff>
      <xdr:row>4</xdr:row>
      <xdr:rowOff>151130</xdr:rowOff>
    </xdr:from>
    <xdr:to>
      <xdr:col>4</xdr:col>
      <xdr:colOff>7620</xdr:colOff>
      <xdr:row>6</xdr:row>
      <xdr:rowOff>100330</xdr:rowOff>
    </xdr:to>
    <xdr:sp macro="" textlink="kpi!B17">
      <xdr:nvSpPr>
        <xdr:cNvPr id="18" name="Rectangle: Rounded Corners 17">
          <a:extLst>
            <a:ext uri="{FF2B5EF4-FFF2-40B4-BE49-F238E27FC236}">
              <a16:creationId xmlns:a16="http://schemas.microsoft.com/office/drawing/2014/main" id="{210A041F-9BAA-40CA-81CE-AD43D05D66E4}"/>
            </a:ext>
          </a:extLst>
        </xdr:cNvPr>
        <xdr:cNvSpPr/>
      </xdr:nvSpPr>
      <xdr:spPr>
        <a:xfrm>
          <a:off x="706120" y="882650"/>
          <a:ext cx="1739900" cy="3149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7BEC969-FAAC-44E3-A5B8-DED814D823DB}" type="TxLink">
            <a:rPr lang="en-US" sz="1600" b="0" i="0" u="none" strike="noStrike" kern="1200">
              <a:solidFill>
                <a:schemeClr val="bg1"/>
              </a:solidFill>
              <a:latin typeface="Calibri"/>
              <a:ea typeface="Calibri"/>
              <a:cs typeface="Calibri"/>
            </a:rPr>
            <a:pPr algn="l"/>
            <a:t> $36,208.14 </a:t>
          </a:fld>
          <a:endParaRPr lang="en-IN" sz="1600" kern="1200">
            <a:solidFill>
              <a:schemeClr val="bg1"/>
            </a:solidFill>
          </a:endParaRPr>
        </a:p>
      </xdr:txBody>
    </xdr:sp>
    <xdr:clientData/>
  </xdr:twoCellAnchor>
  <xdr:twoCellAnchor>
    <xdr:from>
      <xdr:col>4</xdr:col>
      <xdr:colOff>438150</xdr:colOff>
      <xdr:row>5</xdr:row>
      <xdr:rowOff>6350</xdr:rowOff>
    </xdr:from>
    <xdr:to>
      <xdr:col>7</xdr:col>
      <xdr:colOff>488950</xdr:colOff>
      <xdr:row>6</xdr:row>
      <xdr:rowOff>95250</xdr:rowOff>
    </xdr:to>
    <xdr:sp macro="" textlink="kpi!I17">
      <xdr:nvSpPr>
        <xdr:cNvPr id="19" name="Rectangle: Rounded Corners 18">
          <a:extLst>
            <a:ext uri="{FF2B5EF4-FFF2-40B4-BE49-F238E27FC236}">
              <a16:creationId xmlns:a16="http://schemas.microsoft.com/office/drawing/2014/main" id="{9714995D-8CE2-B7CC-EBA4-161D73C628C9}"/>
            </a:ext>
          </a:extLst>
        </xdr:cNvPr>
        <xdr:cNvSpPr/>
      </xdr:nvSpPr>
      <xdr:spPr>
        <a:xfrm>
          <a:off x="2876550" y="927100"/>
          <a:ext cx="1879600" cy="2730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D6F3502-7DBF-40DE-8331-3259DB2793ED}" type="TxLink">
            <a:rPr lang="en-US" sz="1600" b="0" i="0" u="none" strike="noStrike" kern="1200">
              <a:solidFill>
                <a:schemeClr val="bg2"/>
              </a:solidFill>
              <a:latin typeface="Calibri"/>
              <a:ea typeface="Calibri"/>
              <a:cs typeface="Calibri"/>
            </a:rPr>
            <a:pPr marL="0" indent="0" algn="ctr"/>
            <a:t> $5,257.18 </a:t>
          </a:fld>
          <a:endParaRPr lang="en-IN" sz="1600" b="0" i="0" u="none" strike="noStrike" kern="1200">
            <a:solidFill>
              <a:schemeClr val="bg2"/>
            </a:solidFill>
            <a:latin typeface="Calibri"/>
            <a:ea typeface="Calibri"/>
            <a:cs typeface="Calibri"/>
          </a:endParaRPr>
        </a:p>
      </xdr:txBody>
    </xdr:sp>
    <xdr:clientData/>
  </xdr:twoCellAnchor>
  <xdr:twoCellAnchor>
    <xdr:from>
      <xdr:col>8</xdr:col>
      <xdr:colOff>387350</xdr:colOff>
      <xdr:row>5</xdr:row>
      <xdr:rowOff>6350</xdr:rowOff>
    </xdr:from>
    <xdr:to>
      <xdr:col>11</xdr:col>
      <xdr:colOff>438150</xdr:colOff>
      <xdr:row>6</xdr:row>
      <xdr:rowOff>82550</xdr:rowOff>
    </xdr:to>
    <xdr:sp macro="" textlink="kpi!K17">
      <xdr:nvSpPr>
        <xdr:cNvPr id="20" name="Rectangle: Rounded Corners 19">
          <a:extLst>
            <a:ext uri="{FF2B5EF4-FFF2-40B4-BE49-F238E27FC236}">
              <a16:creationId xmlns:a16="http://schemas.microsoft.com/office/drawing/2014/main" id="{59D3D034-A451-4C13-B3BD-B62236BD85CD}"/>
            </a:ext>
          </a:extLst>
        </xdr:cNvPr>
        <xdr:cNvSpPr/>
      </xdr:nvSpPr>
      <xdr:spPr>
        <a:xfrm>
          <a:off x="5264150" y="927100"/>
          <a:ext cx="1879600" cy="2603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A64646F5-11EC-423B-8EE2-68B41E5E7A66}" type="TxLink">
            <a:rPr lang="en-US" sz="1800" b="0" i="0" u="none" strike="noStrike" kern="1200">
              <a:solidFill>
                <a:schemeClr val="bg2"/>
              </a:solidFill>
              <a:latin typeface="Calibri"/>
              <a:ea typeface="Calibri"/>
              <a:cs typeface="Calibri"/>
            </a:rPr>
            <a:pPr algn="ctr"/>
            <a:t># 751</a:t>
          </a:fld>
          <a:endParaRPr lang="en-IN" sz="1800" kern="1200">
            <a:solidFill>
              <a:schemeClr val="bg2"/>
            </a:solidFill>
          </a:endParaRPr>
        </a:p>
      </xdr:txBody>
    </xdr:sp>
    <xdr:clientData/>
  </xdr:twoCellAnchor>
  <xdr:twoCellAnchor>
    <xdr:from>
      <xdr:col>12</xdr:col>
      <xdr:colOff>228600</xdr:colOff>
      <xdr:row>4</xdr:row>
      <xdr:rowOff>177800</xdr:rowOff>
    </xdr:from>
    <xdr:to>
      <xdr:col>15</xdr:col>
      <xdr:colOff>279400</xdr:colOff>
      <xdr:row>6</xdr:row>
      <xdr:rowOff>165100</xdr:rowOff>
    </xdr:to>
    <xdr:sp macro="" textlink="kpi!E17">
      <xdr:nvSpPr>
        <xdr:cNvPr id="21" name="Rectangle: Rounded Corners 20">
          <a:extLst>
            <a:ext uri="{FF2B5EF4-FFF2-40B4-BE49-F238E27FC236}">
              <a16:creationId xmlns:a16="http://schemas.microsoft.com/office/drawing/2014/main" id="{1CA5B11B-FFB6-49E2-BC13-4B108A0D8460}"/>
            </a:ext>
          </a:extLst>
        </xdr:cNvPr>
        <xdr:cNvSpPr/>
      </xdr:nvSpPr>
      <xdr:spPr>
        <a:xfrm>
          <a:off x="7543800" y="914400"/>
          <a:ext cx="1879600" cy="3556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D49E147-828C-4FC9-A0B9-6272F1A1E9BD}" type="TxLink">
            <a:rPr lang="en-US" sz="1800" b="0" i="0" u="none" strike="noStrike" kern="1200">
              <a:solidFill>
                <a:schemeClr val="bg2"/>
              </a:solidFill>
              <a:latin typeface="Calibri"/>
              <a:ea typeface="Calibri"/>
              <a:cs typeface="Calibri"/>
            </a:rPr>
            <a:pPr algn="ctr"/>
            <a:t># 199</a:t>
          </a:fld>
          <a:endParaRPr lang="en-IN" sz="1800" kern="1200">
            <a:solidFill>
              <a:schemeClr val="bg2"/>
            </a:solidFill>
          </a:endParaRPr>
        </a:p>
      </xdr:txBody>
    </xdr:sp>
    <xdr:clientData/>
  </xdr:twoCellAnchor>
  <xdr:twoCellAnchor>
    <xdr:from>
      <xdr:col>16</xdr:col>
      <xdr:colOff>107950</xdr:colOff>
      <xdr:row>5</xdr:row>
      <xdr:rowOff>19050</xdr:rowOff>
    </xdr:from>
    <xdr:to>
      <xdr:col>19</xdr:col>
      <xdr:colOff>158750</xdr:colOff>
      <xdr:row>6</xdr:row>
      <xdr:rowOff>107950</xdr:rowOff>
    </xdr:to>
    <xdr:sp macro="" textlink="kpi!E36">
      <xdr:nvSpPr>
        <xdr:cNvPr id="22" name="Rectangle: Rounded Corners 21">
          <a:extLst>
            <a:ext uri="{FF2B5EF4-FFF2-40B4-BE49-F238E27FC236}">
              <a16:creationId xmlns:a16="http://schemas.microsoft.com/office/drawing/2014/main" id="{0F95D242-5E9C-413A-B1F9-BE4B5FC7DD96}"/>
            </a:ext>
          </a:extLst>
        </xdr:cNvPr>
        <xdr:cNvSpPr/>
      </xdr:nvSpPr>
      <xdr:spPr>
        <a:xfrm>
          <a:off x="9861550" y="939800"/>
          <a:ext cx="1879600" cy="273050"/>
        </a:xfrm>
        <a:prstGeom prst="round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C7DBF6A-D0AB-45B1-BB3E-6BC8BAAD6C60}" type="TxLink">
            <a:rPr lang="en-US" sz="1600" b="0" i="0" u="none" strike="noStrike" kern="1200">
              <a:solidFill>
                <a:schemeClr val="bg2"/>
              </a:solidFill>
              <a:latin typeface="Lato" panose="020F0502020204030203" pitchFamily="34" charset="0"/>
              <a:ea typeface="Lato" panose="020F0502020204030203" pitchFamily="34" charset="0"/>
              <a:cs typeface="Lato" panose="020F0502020204030203" pitchFamily="34" charset="0"/>
            </a:rPr>
            <a:pPr algn="ctr"/>
            <a:t>14.52%</a:t>
          </a:fld>
          <a:endParaRPr lang="en-IN" sz="1600" kern="1200">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425450</xdr:colOff>
      <xdr:row>6</xdr:row>
      <xdr:rowOff>139700</xdr:rowOff>
    </xdr:from>
    <xdr:to>
      <xdr:col>7</xdr:col>
      <xdr:colOff>539750</xdr:colOff>
      <xdr:row>8</xdr:row>
      <xdr:rowOff>146050</xdr:rowOff>
    </xdr:to>
    <xdr:graphicFrame macro="">
      <xdr:nvGraphicFramePr>
        <xdr:cNvPr id="23" name="Chart 22">
          <a:extLst>
            <a:ext uri="{FF2B5EF4-FFF2-40B4-BE49-F238E27FC236}">
              <a16:creationId xmlns:a16="http://schemas.microsoft.com/office/drawing/2014/main" id="{43E04A31-F519-4850-8349-A5AD80145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336549</xdr:colOff>
      <xdr:row>9</xdr:row>
      <xdr:rowOff>31750</xdr:rowOff>
    </xdr:from>
    <xdr:to>
      <xdr:col>6</xdr:col>
      <xdr:colOff>228600</xdr:colOff>
      <xdr:row>11</xdr:row>
      <xdr:rowOff>6350</xdr:rowOff>
    </xdr:to>
    <xdr:sp macro="" textlink="">
      <xdr:nvSpPr>
        <xdr:cNvPr id="24" name="Rectangle: Rounded Corners 23">
          <a:extLst>
            <a:ext uri="{FF2B5EF4-FFF2-40B4-BE49-F238E27FC236}">
              <a16:creationId xmlns:a16="http://schemas.microsoft.com/office/drawing/2014/main" id="{2B25FDE7-1EC4-4AF1-B12B-786C55371B20}"/>
            </a:ext>
          </a:extLst>
        </xdr:cNvPr>
        <xdr:cNvSpPr/>
      </xdr:nvSpPr>
      <xdr:spPr>
        <a:xfrm>
          <a:off x="2774949" y="1689100"/>
          <a:ext cx="1111251" cy="3429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800" b="1" i="0" u="none" strike="noStrike" kern="1200">
            <a:solidFill>
              <a:schemeClr val="bg1"/>
            </a:solidFill>
            <a:latin typeface="Calibri"/>
            <a:ea typeface="Calibri"/>
            <a:cs typeface="Calibri"/>
          </a:endParaRPr>
        </a:p>
      </xdr:txBody>
    </xdr:sp>
    <xdr:clientData/>
  </xdr:twoCellAnchor>
  <xdr:twoCellAnchor>
    <xdr:from>
      <xdr:col>8</xdr:col>
      <xdr:colOff>292099</xdr:colOff>
      <xdr:row>9</xdr:row>
      <xdr:rowOff>57150</xdr:rowOff>
    </xdr:from>
    <xdr:to>
      <xdr:col>10</xdr:col>
      <xdr:colOff>184150</xdr:colOff>
      <xdr:row>11</xdr:row>
      <xdr:rowOff>31750</xdr:rowOff>
    </xdr:to>
    <xdr:sp macro="" textlink="">
      <xdr:nvSpPr>
        <xdr:cNvPr id="25" name="Rectangle: Rounded Corners 24">
          <a:extLst>
            <a:ext uri="{FF2B5EF4-FFF2-40B4-BE49-F238E27FC236}">
              <a16:creationId xmlns:a16="http://schemas.microsoft.com/office/drawing/2014/main" id="{46FD6750-7229-48D4-9F82-DE9F66321523}"/>
            </a:ext>
          </a:extLst>
        </xdr:cNvPr>
        <xdr:cNvSpPr/>
      </xdr:nvSpPr>
      <xdr:spPr>
        <a:xfrm>
          <a:off x="5168899" y="1714500"/>
          <a:ext cx="1111251" cy="3429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800" b="1" i="0" u="none" strike="noStrike" kern="1200">
            <a:solidFill>
              <a:schemeClr val="bg1"/>
            </a:solidFill>
            <a:latin typeface="Calibri"/>
            <a:ea typeface="Calibri"/>
            <a:cs typeface="Calibri"/>
          </a:endParaRPr>
        </a:p>
      </xdr:txBody>
    </xdr:sp>
    <xdr:clientData/>
  </xdr:twoCellAnchor>
  <xdr:twoCellAnchor>
    <xdr:from>
      <xdr:col>12</xdr:col>
      <xdr:colOff>133349</xdr:colOff>
      <xdr:row>9</xdr:row>
      <xdr:rowOff>82550</xdr:rowOff>
    </xdr:from>
    <xdr:to>
      <xdr:col>14</xdr:col>
      <xdr:colOff>25400</xdr:colOff>
      <xdr:row>11</xdr:row>
      <xdr:rowOff>44450</xdr:rowOff>
    </xdr:to>
    <xdr:sp macro="" textlink="">
      <xdr:nvSpPr>
        <xdr:cNvPr id="26" name="Rectangle: Rounded Corners 25">
          <a:extLst>
            <a:ext uri="{FF2B5EF4-FFF2-40B4-BE49-F238E27FC236}">
              <a16:creationId xmlns:a16="http://schemas.microsoft.com/office/drawing/2014/main" id="{8756498C-EC70-4A0B-9CA7-96753777755B}"/>
            </a:ext>
          </a:extLst>
        </xdr:cNvPr>
        <xdr:cNvSpPr/>
      </xdr:nvSpPr>
      <xdr:spPr>
        <a:xfrm>
          <a:off x="7448549" y="1739900"/>
          <a:ext cx="1111251" cy="3302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800" b="1" i="0" u="none" strike="noStrike" kern="1200">
            <a:solidFill>
              <a:schemeClr val="bg1"/>
            </a:solidFill>
            <a:latin typeface="Calibri"/>
            <a:ea typeface="Calibri"/>
            <a:cs typeface="Calibri"/>
          </a:endParaRPr>
        </a:p>
      </xdr:txBody>
    </xdr:sp>
    <xdr:clientData/>
  </xdr:twoCellAnchor>
  <xdr:twoCellAnchor>
    <xdr:from>
      <xdr:col>15</xdr:col>
      <xdr:colOff>609599</xdr:colOff>
      <xdr:row>9</xdr:row>
      <xdr:rowOff>63500</xdr:rowOff>
    </xdr:from>
    <xdr:to>
      <xdr:col>17</xdr:col>
      <xdr:colOff>501650</xdr:colOff>
      <xdr:row>11</xdr:row>
      <xdr:rowOff>88900</xdr:rowOff>
    </xdr:to>
    <xdr:sp macro="" textlink="">
      <xdr:nvSpPr>
        <xdr:cNvPr id="27" name="Rectangle: Rounded Corners 26">
          <a:extLst>
            <a:ext uri="{FF2B5EF4-FFF2-40B4-BE49-F238E27FC236}">
              <a16:creationId xmlns:a16="http://schemas.microsoft.com/office/drawing/2014/main" id="{E30E5084-7F74-4F4F-BF92-081716B112EE}"/>
            </a:ext>
          </a:extLst>
        </xdr:cNvPr>
        <xdr:cNvSpPr/>
      </xdr:nvSpPr>
      <xdr:spPr>
        <a:xfrm>
          <a:off x="9753599" y="1720850"/>
          <a:ext cx="1111251" cy="3937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800" b="1" i="0" u="none" strike="noStrike" kern="1200">
            <a:solidFill>
              <a:schemeClr val="bg1"/>
            </a:solidFill>
            <a:latin typeface="Calibri"/>
            <a:ea typeface="Calibri"/>
            <a:cs typeface="Calibri"/>
          </a:endParaRPr>
        </a:p>
      </xdr:txBody>
    </xdr:sp>
    <xdr:clientData/>
  </xdr:twoCellAnchor>
  <xdr:twoCellAnchor>
    <xdr:from>
      <xdr:col>8</xdr:col>
      <xdr:colOff>431800</xdr:colOff>
      <xdr:row>6</xdr:row>
      <xdr:rowOff>120650</xdr:rowOff>
    </xdr:from>
    <xdr:to>
      <xdr:col>11</xdr:col>
      <xdr:colOff>412750</xdr:colOff>
      <xdr:row>8</xdr:row>
      <xdr:rowOff>139700</xdr:rowOff>
    </xdr:to>
    <xdr:graphicFrame macro="">
      <xdr:nvGraphicFramePr>
        <xdr:cNvPr id="28" name="Chart 27">
          <a:extLst>
            <a:ext uri="{FF2B5EF4-FFF2-40B4-BE49-F238E27FC236}">
              <a16:creationId xmlns:a16="http://schemas.microsoft.com/office/drawing/2014/main" id="{06185F97-D88C-48E2-9787-25D51EA6D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6</xdr:row>
      <xdr:rowOff>107950</xdr:rowOff>
    </xdr:from>
    <xdr:to>
      <xdr:col>15</xdr:col>
      <xdr:colOff>228600</xdr:colOff>
      <xdr:row>8</xdr:row>
      <xdr:rowOff>158750</xdr:rowOff>
    </xdr:to>
    <xdr:graphicFrame macro="">
      <xdr:nvGraphicFramePr>
        <xdr:cNvPr id="29" name="Chart 28">
          <a:extLst>
            <a:ext uri="{FF2B5EF4-FFF2-40B4-BE49-F238E27FC236}">
              <a16:creationId xmlns:a16="http://schemas.microsoft.com/office/drawing/2014/main" id="{BAE51441-AE5A-4EF7-B7B3-7475D756B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165100</xdr:colOff>
      <xdr:row>6</xdr:row>
      <xdr:rowOff>152400</xdr:rowOff>
    </xdr:from>
    <xdr:to>
      <xdr:col>19</xdr:col>
      <xdr:colOff>165100</xdr:colOff>
      <xdr:row>8</xdr:row>
      <xdr:rowOff>165100</xdr:rowOff>
    </xdr:to>
    <xdr:graphicFrame macro="">
      <xdr:nvGraphicFramePr>
        <xdr:cNvPr id="30" name="Chart 29">
          <a:extLst>
            <a:ext uri="{FF2B5EF4-FFF2-40B4-BE49-F238E27FC236}">
              <a16:creationId xmlns:a16="http://schemas.microsoft.com/office/drawing/2014/main" id="{31BC3095-4C4A-42C7-869B-4FA642B3C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450850</xdr:colOff>
      <xdr:row>12</xdr:row>
      <xdr:rowOff>19050</xdr:rowOff>
    </xdr:from>
    <xdr:to>
      <xdr:col>15</xdr:col>
      <xdr:colOff>196850</xdr:colOff>
      <xdr:row>24</xdr:row>
      <xdr:rowOff>69850</xdr:rowOff>
    </xdr:to>
    <xdr:sp macro="" textlink="">
      <xdr:nvSpPr>
        <xdr:cNvPr id="36" name="Rectangle: Rounded Corners 35">
          <a:extLst>
            <a:ext uri="{FF2B5EF4-FFF2-40B4-BE49-F238E27FC236}">
              <a16:creationId xmlns:a16="http://schemas.microsoft.com/office/drawing/2014/main" id="{A2B608DE-B792-465D-BC79-CADE4BDBA136}"/>
            </a:ext>
          </a:extLst>
        </xdr:cNvPr>
        <xdr:cNvSpPr/>
      </xdr:nvSpPr>
      <xdr:spPr>
        <a:xfrm>
          <a:off x="4718050" y="2228850"/>
          <a:ext cx="4622800" cy="23050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15</xdr:col>
      <xdr:colOff>273050</xdr:colOff>
      <xdr:row>12</xdr:row>
      <xdr:rowOff>6350</xdr:rowOff>
    </xdr:from>
    <xdr:to>
      <xdr:col>19</xdr:col>
      <xdr:colOff>425450</xdr:colOff>
      <xdr:row>24</xdr:row>
      <xdr:rowOff>101600</xdr:rowOff>
    </xdr:to>
    <xdr:sp macro="" textlink="">
      <xdr:nvSpPr>
        <xdr:cNvPr id="37" name="Rectangle: Rounded Corners 36">
          <a:extLst>
            <a:ext uri="{FF2B5EF4-FFF2-40B4-BE49-F238E27FC236}">
              <a16:creationId xmlns:a16="http://schemas.microsoft.com/office/drawing/2014/main" id="{EEAB7F5F-E496-40EC-87F4-93FF6BF32639}"/>
            </a:ext>
          </a:extLst>
        </xdr:cNvPr>
        <xdr:cNvSpPr/>
      </xdr:nvSpPr>
      <xdr:spPr>
        <a:xfrm>
          <a:off x="9417050" y="2216150"/>
          <a:ext cx="2590800" cy="234950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228600</xdr:colOff>
      <xdr:row>25</xdr:row>
      <xdr:rowOff>8890</xdr:rowOff>
    </xdr:from>
    <xdr:to>
      <xdr:col>7</xdr:col>
      <xdr:colOff>349250</xdr:colOff>
      <xdr:row>36</xdr:row>
      <xdr:rowOff>8890</xdr:rowOff>
    </xdr:to>
    <xdr:sp macro="" textlink="">
      <xdr:nvSpPr>
        <xdr:cNvPr id="38" name="Rectangle: Rounded Corners 37">
          <a:extLst>
            <a:ext uri="{FF2B5EF4-FFF2-40B4-BE49-F238E27FC236}">
              <a16:creationId xmlns:a16="http://schemas.microsoft.com/office/drawing/2014/main" id="{51785507-8A53-415E-989D-9B7F25E65271}"/>
            </a:ext>
          </a:extLst>
        </xdr:cNvPr>
        <xdr:cNvSpPr/>
      </xdr:nvSpPr>
      <xdr:spPr>
        <a:xfrm>
          <a:off x="228600" y="4657090"/>
          <a:ext cx="4387850" cy="20256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7</xdr:col>
      <xdr:colOff>533400</xdr:colOff>
      <xdr:row>24</xdr:row>
      <xdr:rowOff>177800</xdr:rowOff>
    </xdr:from>
    <xdr:to>
      <xdr:col>13</xdr:col>
      <xdr:colOff>412750</xdr:colOff>
      <xdr:row>35</xdr:row>
      <xdr:rowOff>177800</xdr:rowOff>
    </xdr:to>
    <xdr:sp macro="" textlink="">
      <xdr:nvSpPr>
        <xdr:cNvPr id="39" name="Rectangle: Rounded Corners 38">
          <a:extLst>
            <a:ext uri="{FF2B5EF4-FFF2-40B4-BE49-F238E27FC236}">
              <a16:creationId xmlns:a16="http://schemas.microsoft.com/office/drawing/2014/main" id="{9A754469-93A9-48E4-8C99-7234514656AF}"/>
            </a:ext>
          </a:extLst>
        </xdr:cNvPr>
        <xdr:cNvSpPr/>
      </xdr:nvSpPr>
      <xdr:spPr>
        <a:xfrm>
          <a:off x="4800600" y="4641850"/>
          <a:ext cx="3536950" cy="20256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8</xdr:col>
      <xdr:colOff>198120</xdr:colOff>
      <xdr:row>12</xdr:row>
      <xdr:rowOff>78740</xdr:rowOff>
    </xdr:from>
    <xdr:to>
      <xdr:col>13</xdr:col>
      <xdr:colOff>601980</xdr:colOff>
      <xdr:row>13</xdr:row>
      <xdr:rowOff>172720</xdr:rowOff>
    </xdr:to>
    <xdr:sp macro="" textlink="">
      <xdr:nvSpPr>
        <xdr:cNvPr id="42" name="Rectangle: Rounded Corners 41">
          <a:extLst>
            <a:ext uri="{FF2B5EF4-FFF2-40B4-BE49-F238E27FC236}">
              <a16:creationId xmlns:a16="http://schemas.microsoft.com/office/drawing/2014/main" id="{70929386-F767-4DDE-9CC8-9075280D4C62}"/>
            </a:ext>
          </a:extLst>
        </xdr:cNvPr>
        <xdr:cNvSpPr/>
      </xdr:nvSpPr>
      <xdr:spPr>
        <a:xfrm>
          <a:off x="5074920" y="2273300"/>
          <a:ext cx="3451860" cy="27686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kern="1200">
              <a:solidFill>
                <a:schemeClr val="lt1"/>
              </a:solidFill>
              <a:latin typeface="+mn-lt"/>
              <a:ea typeface="+mn-ea"/>
              <a:cs typeface="+mn-cs"/>
            </a:rPr>
            <a:t>CATEGORY</a:t>
          </a:r>
          <a:r>
            <a:rPr lang="en-IN" sz="1600" kern="1200" baseline="0">
              <a:solidFill>
                <a:schemeClr val="lt1"/>
              </a:solidFill>
              <a:latin typeface="+mn-lt"/>
              <a:ea typeface="+mn-ea"/>
              <a:cs typeface="+mn-cs"/>
            </a:rPr>
            <a:t>WISE ANALYSIS</a:t>
          </a:r>
          <a:endParaRPr lang="en-IN" sz="1600" kern="1200">
            <a:solidFill>
              <a:schemeClr val="lt1"/>
            </a:solidFill>
            <a:latin typeface="+mn-lt"/>
            <a:ea typeface="+mn-ea"/>
            <a:cs typeface="+mn-cs"/>
          </a:endParaRPr>
        </a:p>
      </xdr:txBody>
    </xdr:sp>
    <xdr:clientData/>
  </xdr:twoCellAnchor>
  <xdr:twoCellAnchor>
    <xdr:from>
      <xdr:col>15</xdr:col>
      <xdr:colOff>412750</xdr:colOff>
      <xdr:row>12</xdr:row>
      <xdr:rowOff>101600</xdr:rowOff>
    </xdr:from>
    <xdr:to>
      <xdr:col>19</xdr:col>
      <xdr:colOff>190500</xdr:colOff>
      <xdr:row>14</xdr:row>
      <xdr:rowOff>12700</xdr:rowOff>
    </xdr:to>
    <xdr:sp macro="" textlink="">
      <xdr:nvSpPr>
        <xdr:cNvPr id="43" name="Rectangle: Rounded Corners 42">
          <a:extLst>
            <a:ext uri="{FF2B5EF4-FFF2-40B4-BE49-F238E27FC236}">
              <a16:creationId xmlns:a16="http://schemas.microsoft.com/office/drawing/2014/main" id="{2A5A2472-6E39-4259-9B06-E664C84E4807}"/>
            </a:ext>
          </a:extLst>
        </xdr:cNvPr>
        <xdr:cNvSpPr/>
      </xdr:nvSpPr>
      <xdr:spPr>
        <a:xfrm>
          <a:off x="9556750" y="2311400"/>
          <a:ext cx="2216150" cy="279400"/>
        </a:xfrm>
        <a:prstGeom prst="roundRect">
          <a:avLst/>
        </a:prstGeom>
        <a:solidFill>
          <a:schemeClr val="tx1"/>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298450</xdr:colOff>
      <xdr:row>25</xdr:row>
      <xdr:rowOff>50800</xdr:rowOff>
    </xdr:from>
    <xdr:to>
      <xdr:col>6</xdr:col>
      <xdr:colOff>76200</xdr:colOff>
      <xdr:row>26</xdr:row>
      <xdr:rowOff>146050</xdr:rowOff>
    </xdr:to>
    <xdr:sp macro="" textlink="">
      <xdr:nvSpPr>
        <xdr:cNvPr id="44" name="Rectangle: Rounded Corners 43">
          <a:extLst>
            <a:ext uri="{FF2B5EF4-FFF2-40B4-BE49-F238E27FC236}">
              <a16:creationId xmlns:a16="http://schemas.microsoft.com/office/drawing/2014/main" id="{41C17730-222A-4887-87D1-3F403369EDA8}"/>
            </a:ext>
          </a:extLst>
        </xdr:cNvPr>
        <xdr:cNvSpPr/>
      </xdr:nvSpPr>
      <xdr:spPr>
        <a:xfrm>
          <a:off x="1517650" y="4653280"/>
          <a:ext cx="2216150" cy="27813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kern="1200"/>
            <a:t>SALES BY STATE</a:t>
          </a:r>
        </a:p>
      </xdr:txBody>
    </xdr:sp>
    <xdr:clientData/>
  </xdr:twoCellAnchor>
  <xdr:twoCellAnchor>
    <xdr:from>
      <xdr:col>8</xdr:col>
      <xdr:colOff>114300</xdr:colOff>
      <xdr:row>25</xdr:row>
      <xdr:rowOff>30480</xdr:rowOff>
    </xdr:from>
    <xdr:to>
      <xdr:col>12</xdr:col>
      <xdr:colOff>127000</xdr:colOff>
      <xdr:row>27</xdr:row>
      <xdr:rowOff>38100</xdr:rowOff>
    </xdr:to>
    <xdr:sp macro="" textlink="">
      <xdr:nvSpPr>
        <xdr:cNvPr id="45" name="Rectangle: Rounded Corners 44">
          <a:extLst>
            <a:ext uri="{FF2B5EF4-FFF2-40B4-BE49-F238E27FC236}">
              <a16:creationId xmlns:a16="http://schemas.microsoft.com/office/drawing/2014/main" id="{24676437-DA23-4950-B85F-64EBF23D4F84}"/>
            </a:ext>
          </a:extLst>
        </xdr:cNvPr>
        <xdr:cNvSpPr/>
      </xdr:nvSpPr>
      <xdr:spPr>
        <a:xfrm>
          <a:off x="4991100" y="4678680"/>
          <a:ext cx="2451100" cy="3759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88900</xdr:colOff>
      <xdr:row>24</xdr:row>
      <xdr:rowOff>152400</xdr:rowOff>
    </xdr:from>
    <xdr:to>
      <xdr:col>19</xdr:col>
      <xdr:colOff>501650</xdr:colOff>
      <xdr:row>35</xdr:row>
      <xdr:rowOff>152400</xdr:rowOff>
    </xdr:to>
    <xdr:sp macro="" textlink="">
      <xdr:nvSpPr>
        <xdr:cNvPr id="49" name="Rectangle: Rounded Corners 48">
          <a:extLst>
            <a:ext uri="{FF2B5EF4-FFF2-40B4-BE49-F238E27FC236}">
              <a16:creationId xmlns:a16="http://schemas.microsoft.com/office/drawing/2014/main" id="{F1358D78-EEC1-D0F1-6D74-4943D6CF108F}"/>
            </a:ext>
          </a:extLst>
        </xdr:cNvPr>
        <xdr:cNvSpPr/>
      </xdr:nvSpPr>
      <xdr:spPr>
        <a:xfrm>
          <a:off x="8623300" y="4616450"/>
          <a:ext cx="3460750" cy="20256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14</xdr:col>
      <xdr:colOff>332740</xdr:colOff>
      <xdr:row>25</xdr:row>
      <xdr:rowOff>58420</xdr:rowOff>
    </xdr:from>
    <xdr:to>
      <xdr:col>18</xdr:col>
      <xdr:colOff>110490</xdr:colOff>
      <xdr:row>26</xdr:row>
      <xdr:rowOff>152400</xdr:rowOff>
    </xdr:to>
    <xdr:sp macro="" textlink="">
      <xdr:nvSpPr>
        <xdr:cNvPr id="50" name="Rectangle: Rounded Corners 49">
          <a:extLst>
            <a:ext uri="{FF2B5EF4-FFF2-40B4-BE49-F238E27FC236}">
              <a16:creationId xmlns:a16="http://schemas.microsoft.com/office/drawing/2014/main" id="{454C465B-10B5-2DA6-1351-4AEE6393183A}"/>
            </a:ext>
          </a:extLst>
        </xdr:cNvPr>
        <xdr:cNvSpPr/>
      </xdr:nvSpPr>
      <xdr:spPr>
        <a:xfrm>
          <a:off x="8867140" y="4706620"/>
          <a:ext cx="2216150" cy="27813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kern="1200"/>
            <a:t>FILTERS</a:t>
          </a:r>
        </a:p>
      </xdr:txBody>
    </xdr:sp>
    <xdr:clientData/>
  </xdr:twoCellAnchor>
  <xdr:twoCellAnchor>
    <xdr:from>
      <xdr:col>9</xdr:col>
      <xdr:colOff>571500</xdr:colOff>
      <xdr:row>16</xdr:row>
      <xdr:rowOff>171450</xdr:rowOff>
    </xdr:from>
    <xdr:to>
      <xdr:col>14</xdr:col>
      <xdr:colOff>590550</xdr:colOff>
      <xdr:row>22</xdr:row>
      <xdr:rowOff>171450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4DE772A9-B71A-4079-8CF2-391085B181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057900" y="3162300"/>
              <a:ext cx="3067050" cy="1104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441960</xdr:colOff>
      <xdr:row>14</xdr:row>
      <xdr:rowOff>38100</xdr:rowOff>
    </xdr:from>
    <xdr:to>
      <xdr:col>19</xdr:col>
      <xdr:colOff>595560</xdr:colOff>
      <xdr:row>23</xdr:row>
      <xdr:rowOff>167640</xdr:rowOff>
    </xdr:to>
    <xdr:graphicFrame macro="">
      <xdr:nvGraphicFramePr>
        <xdr:cNvPr id="47" name="Chart 46">
          <a:extLst>
            <a:ext uri="{FF2B5EF4-FFF2-40B4-BE49-F238E27FC236}">
              <a16:creationId xmlns:a16="http://schemas.microsoft.com/office/drawing/2014/main" id="{9946961E-2FD3-41DC-89C6-BAC6C26E3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482600</xdr:colOff>
      <xdr:row>27</xdr:row>
      <xdr:rowOff>0</xdr:rowOff>
    </xdr:from>
    <xdr:to>
      <xdr:col>13</xdr:col>
      <xdr:colOff>120650</xdr:colOff>
      <xdr:row>35</xdr:row>
      <xdr:rowOff>99060</xdr:rowOff>
    </xdr:to>
    <xdr:graphicFrame macro="">
      <xdr:nvGraphicFramePr>
        <xdr:cNvPr id="51" name="Chart 50">
          <a:extLst>
            <a:ext uri="{FF2B5EF4-FFF2-40B4-BE49-F238E27FC236}">
              <a16:creationId xmlns:a16="http://schemas.microsoft.com/office/drawing/2014/main" id="{E15AD717-0D39-4436-8972-CB0E1ADF4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101600</xdr:colOff>
      <xdr:row>25</xdr:row>
      <xdr:rowOff>55880</xdr:rowOff>
    </xdr:from>
    <xdr:to>
      <xdr:col>12</xdr:col>
      <xdr:colOff>177800</xdr:colOff>
      <xdr:row>27</xdr:row>
      <xdr:rowOff>64033</xdr:rowOff>
    </xdr:to>
    <xdr:pic>
      <xdr:nvPicPr>
        <xdr:cNvPr id="52" name="Picture 51">
          <a:extLst>
            <a:ext uri="{FF2B5EF4-FFF2-40B4-BE49-F238E27FC236}">
              <a16:creationId xmlns:a16="http://schemas.microsoft.com/office/drawing/2014/main" id="{E15216B5-5B05-105D-901C-9B50C3D1F6A6}"/>
            </a:ext>
          </a:extLst>
        </xdr:cNvPr>
        <xdr:cNvPicPr>
          <a:picLocks noChangeAspect="1"/>
        </xdr:cNvPicPr>
      </xdr:nvPicPr>
      <xdr:blipFill>
        <a:blip xmlns:r="http://schemas.openxmlformats.org/officeDocument/2006/relationships" r:embed="rId9"/>
        <a:stretch>
          <a:fillRect/>
        </a:stretch>
      </xdr:blipFill>
      <xdr:spPr>
        <a:xfrm>
          <a:off x="4978400" y="4704080"/>
          <a:ext cx="2514600" cy="376453"/>
        </a:xfrm>
        <a:prstGeom prst="rect">
          <a:avLst/>
        </a:prstGeom>
      </xdr:spPr>
    </xdr:pic>
    <xdr:clientData/>
  </xdr:twoCellAnchor>
  <xdr:twoCellAnchor editAs="oneCell">
    <xdr:from>
      <xdr:col>15</xdr:col>
      <xdr:colOff>412750</xdr:colOff>
      <xdr:row>12</xdr:row>
      <xdr:rowOff>116840</xdr:rowOff>
    </xdr:from>
    <xdr:to>
      <xdr:col>19</xdr:col>
      <xdr:colOff>230066</xdr:colOff>
      <xdr:row>14</xdr:row>
      <xdr:rowOff>43713</xdr:rowOff>
    </xdr:to>
    <xdr:pic>
      <xdr:nvPicPr>
        <xdr:cNvPr id="53" name="Picture 52">
          <a:extLst>
            <a:ext uri="{FF2B5EF4-FFF2-40B4-BE49-F238E27FC236}">
              <a16:creationId xmlns:a16="http://schemas.microsoft.com/office/drawing/2014/main" id="{2C1D8D14-B73C-9563-4D7C-510AC7E4C10B}"/>
            </a:ext>
          </a:extLst>
        </xdr:cNvPr>
        <xdr:cNvPicPr>
          <a:picLocks noChangeAspect="1"/>
        </xdr:cNvPicPr>
      </xdr:nvPicPr>
      <xdr:blipFill>
        <a:blip xmlns:r="http://schemas.openxmlformats.org/officeDocument/2006/relationships" r:embed="rId10"/>
        <a:stretch>
          <a:fillRect/>
        </a:stretch>
      </xdr:blipFill>
      <xdr:spPr>
        <a:xfrm>
          <a:off x="9556750" y="2311400"/>
          <a:ext cx="2255716" cy="292633"/>
        </a:xfrm>
        <a:prstGeom prst="rect">
          <a:avLst/>
        </a:prstGeom>
      </xdr:spPr>
    </xdr:pic>
    <xdr:clientData/>
  </xdr:twoCellAnchor>
  <xdr:twoCellAnchor editAs="oneCell">
    <xdr:from>
      <xdr:col>2</xdr:col>
      <xdr:colOff>373380</xdr:colOff>
      <xdr:row>9</xdr:row>
      <xdr:rowOff>38100</xdr:rowOff>
    </xdr:from>
    <xdr:to>
      <xdr:col>3</xdr:col>
      <xdr:colOff>525780</xdr:colOff>
      <xdr:row>11</xdr:row>
      <xdr:rowOff>7620</xdr:rowOff>
    </xdr:to>
    <xdr:pic>
      <xdr:nvPicPr>
        <xdr:cNvPr id="54" name="Picture 53">
          <a:extLst>
            <a:ext uri="{FF2B5EF4-FFF2-40B4-BE49-F238E27FC236}">
              <a16:creationId xmlns:a16="http://schemas.microsoft.com/office/drawing/2014/main" id="{1F78769B-C35F-E0E2-4C70-F78CDADD5F5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92580" y="1684020"/>
          <a:ext cx="76200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346710</xdr:colOff>
      <xdr:row>9</xdr:row>
      <xdr:rowOff>38100</xdr:rowOff>
    </xdr:from>
    <xdr:to>
      <xdr:col>7</xdr:col>
      <xdr:colOff>571500</xdr:colOff>
      <xdr:row>10</xdr:row>
      <xdr:rowOff>152400</xdr:rowOff>
    </xdr:to>
    <xdr:pic>
      <xdr:nvPicPr>
        <xdr:cNvPr id="55" name="Picture 54">
          <a:extLst>
            <a:ext uri="{FF2B5EF4-FFF2-40B4-BE49-F238E27FC236}">
              <a16:creationId xmlns:a16="http://schemas.microsoft.com/office/drawing/2014/main" id="{A0FB71BF-CF37-9385-3600-285190081F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004310" y="1695450"/>
          <a:ext cx="834390" cy="29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320040</xdr:colOff>
      <xdr:row>9</xdr:row>
      <xdr:rowOff>106680</xdr:rowOff>
    </xdr:from>
    <xdr:to>
      <xdr:col>11</xdr:col>
      <xdr:colOff>411480</xdr:colOff>
      <xdr:row>11</xdr:row>
      <xdr:rowOff>38100</xdr:rowOff>
    </xdr:to>
    <xdr:pic>
      <xdr:nvPicPr>
        <xdr:cNvPr id="56" name="Picture 55">
          <a:extLst>
            <a:ext uri="{FF2B5EF4-FFF2-40B4-BE49-F238E27FC236}">
              <a16:creationId xmlns:a16="http://schemas.microsoft.com/office/drawing/2014/main" id="{8CE28B7E-F885-0CCE-8C89-1B4E3BF4A37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16040" y="1752600"/>
          <a:ext cx="70104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586740</xdr:colOff>
      <xdr:row>9</xdr:row>
      <xdr:rowOff>45720</xdr:rowOff>
    </xdr:from>
    <xdr:to>
      <xdr:col>19</xdr:col>
      <xdr:colOff>213360</xdr:colOff>
      <xdr:row>11</xdr:row>
      <xdr:rowOff>30480</xdr:rowOff>
    </xdr:to>
    <xdr:pic>
      <xdr:nvPicPr>
        <xdr:cNvPr id="58" name="Picture 57">
          <a:extLst>
            <a:ext uri="{FF2B5EF4-FFF2-40B4-BE49-F238E27FC236}">
              <a16:creationId xmlns:a16="http://schemas.microsoft.com/office/drawing/2014/main" id="{DA480A46-B5F2-0FA4-05D0-553F223A770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49940" y="1691640"/>
          <a:ext cx="8458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68580</xdr:colOff>
      <xdr:row>9</xdr:row>
      <xdr:rowOff>83820</xdr:rowOff>
    </xdr:from>
    <xdr:to>
      <xdr:col>15</xdr:col>
      <xdr:colOff>373380</xdr:colOff>
      <xdr:row>10</xdr:row>
      <xdr:rowOff>175260</xdr:rowOff>
    </xdr:to>
    <xdr:pic>
      <xdr:nvPicPr>
        <xdr:cNvPr id="60" name="Picture 59">
          <a:extLst>
            <a:ext uri="{FF2B5EF4-FFF2-40B4-BE49-F238E27FC236}">
              <a16:creationId xmlns:a16="http://schemas.microsoft.com/office/drawing/2014/main" id="{3067C12B-E04C-8F42-637C-F270A869D09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602980" y="1729740"/>
          <a:ext cx="914400"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57150</xdr:colOff>
      <xdr:row>12</xdr:row>
      <xdr:rowOff>19050</xdr:rowOff>
    </xdr:from>
    <xdr:to>
      <xdr:col>7</xdr:col>
      <xdr:colOff>412750</xdr:colOff>
      <xdr:row>24</xdr:row>
      <xdr:rowOff>69850</xdr:rowOff>
    </xdr:to>
    <xdr:sp macro="" textlink="">
      <xdr:nvSpPr>
        <xdr:cNvPr id="5" name="Rectangle: Rounded Corners 4">
          <a:extLst>
            <a:ext uri="{FF2B5EF4-FFF2-40B4-BE49-F238E27FC236}">
              <a16:creationId xmlns:a16="http://schemas.microsoft.com/office/drawing/2014/main" id="{D85EE3C4-6C1D-4E2E-994C-7AA20267B410}"/>
            </a:ext>
          </a:extLst>
        </xdr:cNvPr>
        <xdr:cNvSpPr/>
      </xdr:nvSpPr>
      <xdr:spPr>
        <a:xfrm>
          <a:off x="57150" y="2228850"/>
          <a:ext cx="4622800" cy="230505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xdr:col>
      <xdr:colOff>45720</xdr:colOff>
      <xdr:row>12</xdr:row>
      <xdr:rowOff>44450</xdr:rowOff>
    </xdr:from>
    <xdr:to>
      <xdr:col>6</xdr:col>
      <xdr:colOff>449580</xdr:colOff>
      <xdr:row>13</xdr:row>
      <xdr:rowOff>138430</xdr:rowOff>
    </xdr:to>
    <xdr:sp macro="" textlink="">
      <xdr:nvSpPr>
        <xdr:cNvPr id="8" name="Rectangle: Rounded Corners 7">
          <a:extLst>
            <a:ext uri="{FF2B5EF4-FFF2-40B4-BE49-F238E27FC236}">
              <a16:creationId xmlns:a16="http://schemas.microsoft.com/office/drawing/2014/main" id="{A2F5013A-FDB3-42FF-883F-F74DC426732D}"/>
            </a:ext>
          </a:extLst>
        </xdr:cNvPr>
        <xdr:cNvSpPr/>
      </xdr:nvSpPr>
      <xdr:spPr>
        <a:xfrm>
          <a:off x="655320" y="2254250"/>
          <a:ext cx="3451860" cy="278130"/>
        </a:xfrm>
        <a:prstGeom prst="roundRect">
          <a:avLst/>
        </a:prstGeom>
        <a:gradFill>
          <a:gsLst>
            <a:gs pos="0">
              <a:schemeClr val="tx1">
                <a:lumMod val="85000"/>
                <a:lumOff val="15000"/>
                <a:alpha val="80000"/>
              </a:schemeClr>
            </a:gs>
            <a:gs pos="100000">
              <a:schemeClr val="tx1"/>
            </a:gs>
            <a:gs pos="100000">
              <a:schemeClr val="tx1">
                <a:lumMod val="50000"/>
                <a:lumOff val="50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kern="1200" baseline="0">
              <a:solidFill>
                <a:schemeClr val="lt1"/>
              </a:solidFill>
              <a:latin typeface="+mn-lt"/>
              <a:ea typeface="+mn-ea"/>
              <a:cs typeface="+mn-cs"/>
            </a:rPr>
            <a:t>SALES AND PROFIT ANALYSIS</a:t>
          </a:r>
          <a:endParaRPr lang="en-IN" sz="1600" kern="1200">
            <a:solidFill>
              <a:schemeClr val="lt1"/>
            </a:solidFill>
            <a:latin typeface="+mn-lt"/>
            <a:ea typeface="+mn-ea"/>
            <a:cs typeface="+mn-cs"/>
          </a:endParaRPr>
        </a:p>
      </xdr:txBody>
    </xdr:sp>
    <xdr:clientData/>
  </xdr:twoCellAnchor>
  <xdr:twoCellAnchor>
    <xdr:from>
      <xdr:col>0</xdr:col>
      <xdr:colOff>57150</xdr:colOff>
      <xdr:row>13</xdr:row>
      <xdr:rowOff>165100</xdr:rowOff>
    </xdr:from>
    <xdr:to>
      <xdr:col>7</xdr:col>
      <xdr:colOff>234950</xdr:colOff>
      <xdr:row>23</xdr:row>
      <xdr:rowOff>177800</xdr:rowOff>
    </xdr:to>
    <xdr:graphicFrame macro="">
      <xdr:nvGraphicFramePr>
        <xdr:cNvPr id="32" name="Chart 31">
          <a:extLst>
            <a:ext uri="{FF2B5EF4-FFF2-40B4-BE49-F238E27FC236}">
              <a16:creationId xmlns:a16="http://schemas.microsoft.com/office/drawing/2014/main" id="{C6C254A8-5D89-4166-9AEB-EF289FE46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63500</xdr:colOff>
      <xdr:row>14</xdr:row>
      <xdr:rowOff>57150</xdr:rowOff>
    </xdr:from>
    <xdr:to>
      <xdr:col>15</xdr:col>
      <xdr:colOff>44450</xdr:colOff>
      <xdr:row>23</xdr:row>
      <xdr:rowOff>63500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7DAC96E8-5FCA-4824-BA0B-C0BAAAE659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940300" y="2635250"/>
              <a:ext cx="4248150" cy="1708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27</xdr:row>
      <xdr:rowOff>76201</xdr:rowOff>
    </xdr:from>
    <xdr:to>
      <xdr:col>16</xdr:col>
      <xdr:colOff>9780</xdr:colOff>
      <xdr:row>35</xdr:row>
      <xdr:rowOff>63501</xdr:rowOff>
    </xdr:to>
    <mc:AlternateContent xmlns:mc="http://schemas.openxmlformats.org/markup-compatibility/2006">
      <mc:Choice xmlns:a14="http://schemas.microsoft.com/office/drawing/2010/main" Requires="a14">
        <xdr:graphicFrame macro="">
          <xdr:nvGraphicFramePr>
            <xdr:cNvPr id="34" name="Year 1">
              <a:extLst>
                <a:ext uri="{FF2B5EF4-FFF2-40B4-BE49-F238E27FC236}">
                  <a16:creationId xmlns:a16="http://schemas.microsoft.com/office/drawing/2014/main" id="{5E28E106-857D-4DA3-853F-08FACC9EF72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63000" y="5092701"/>
              <a:ext cx="1000380" cy="146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85725</xdr:colOff>
      <xdr:row>27</xdr:row>
      <xdr:rowOff>57150</xdr:rowOff>
    </xdr:from>
    <xdr:to>
      <xdr:col>17</xdr:col>
      <xdr:colOff>515846</xdr:colOff>
      <xdr:row>35</xdr:row>
      <xdr:rowOff>44449</xdr:rowOff>
    </xdr:to>
    <mc:AlternateContent xmlns:mc="http://schemas.openxmlformats.org/markup-compatibility/2006">
      <mc:Choice xmlns:a14="http://schemas.microsoft.com/office/drawing/2010/main" Requires="a14">
        <xdr:graphicFrame macro="">
          <xdr:nvGraphicFramePr>
            <xdr:cNvPr id="57" name="Segment 1">
              <a:extLst>
                <a:ext uri="{FF2B5EF4-FFF2-40B4-BE49-F238E27FC236}">
                  <a16:creationId xmlns:a16="http://schemas.microsoft.com/office/drawing/2014/main" id="{9220C062-C9A5-48D5-8B57-037B365A1F0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839325" y="5073650"/>
              <a:ext cx="1039721" cy="1460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577850</xdr:colOff>
      <xdr:row>27</xdr:row>
      <xdr:rowOff>69851</xdr:rowOff>
    </xdr:from>
    <xdr:to>
      <xdr:col>19</xdr:col>
      <xdr:colOff>400050</xdr:colOff>
      <xdr:row>35</xdr:row>
      <xdr:rowOff>38100</xdr:rowOff>
    </xdr:to>
    <mc:AlternateContent xmlns:mc="http://schemas.openxmlformats.org/markup-compatibility/2006">
      <mc:Choice xmlns:a14="http://schemas.microsoft.com/office/drawing/2010/main" Requires="a14">
        <xdr:graphicFrame macro="">
          <xdr:nvGraphicFramePr>
            <xdr:cNvPr id="59" name="Region 1">
              <a:extLst>
                <a:ext uri="{FF2B5EF4-FFF2-40B4-BE49-F238E27FC236}">
                  <a16:creationId xmlns:a16="http://schemas.microsoft.com/office/drawing/2014/main" id="{C2E2A535-86F2-4B04-B059-08001332C2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41050" y="5086351"/>
              <a:ext cx="1041400" cy="1441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374650</xdr:colOff>
      <xdr:row>27</xdr:row>
      <xdr:rowOff>44450</xdr:rowOff>
    </xdr:from>
    <xdr:to>
      <xdr:col>7</xdr:col>
      <xdr:colOff>127000</xdr:colOff>
      <xdr:row>35</xdr:row>
      <xdr:rowOff>38100</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3737DF9F-118C-4CC4-BE1D-D7C295C6C2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374650" y="5060950"/>
              <a:ext cx="4019550" cy="1466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i singh" refreshedDate="45641.613497685183" createdVersion="8" refreshedVersion="8" minRefreshableVersion="3" recordCount="9994" xr:uid="{4B6FD766-1BEB-40F9-84D7-057EBE3A51C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average" numFmtId="0" formula="Profit/Sales" databaseField="0"/>
  </cacheFields>
  <extLst>
    <ext xmlns:x14="http://schemas.microsoft.com/office/spreadsheetml/2009/9/main" uri="{725AE2AE-9491-48be-B2B4-4EB974FC3084}">
      <x14:pivotCacheDefinition pivotCacheId="491074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45FB5-2442-4842-AE7C-1ABCEA0462F9}"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C16"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9D865B-1A14-4B83-AF2F-BFD0D71E6C2F}"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C3D440-9687-4C5D-BE68-1F6D85A56DDC}"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B6E845-C39B-4A44-BFCA-57E1021E182B}"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3"/>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52AEF0-2144-4B1D-A411-6F4B8EDB9533}"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2"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4D10AF-0599-42E2-BA23-CEFC164D1734}"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D06E3F-2853-40ED-AACE-B03F2008B00C}"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26FA02-9CF8-4E63-936E-3B41074F9739}"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dataField="1"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3AF4F1-7833-4356-9880-436308B685A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2:E35" firstHeaderRow="1"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22" baseItem="1"/>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EA5937-EDC7-47A1-AADC-604FA103B823}" name="PivotTable2"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4"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1">
    <i>
      <x v="1"/>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24"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4B3970-FCC6-4E62-A823-7D3CB1CB676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2625379-270F-4CE9-850E-96D9B63092DC}" sourceName="Year">
  <pivotTables>
    <pivotTable tabId="7" name="PivotTable6"/>
    <pivotTable tabId="9" name="PivotTable10"/>
    <pivotTable tabId="3" name="PivotTable1"/>
    <pivotTable tabId="10" name="PivotTable1"/>
    <pivotTable tabId="10" name="PivotTable14"/>
    <pivotTable tabId="10" name="PivotTable15"/>
    <pivotTable tabId="10" name="PivotTable16"/>
    <pivotTable tabId="11" name="PivotTable2"/>
    <pivotTable tabId="5" name="PivotTable2"/>
    <pivotTable tabId="10" name="PivotTable11"/>
    <pivotTable tabId="13" name="PivotTable1"/>
  </pivotTables>
  <data>
    <tabular pivotCacheId="491074649">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5B7814-51BC-4E5A-8E8A-34221DC326CD}" sourceName="Segment">
  <pivotTables>
    <pivotTable tabId="7" name="PivotTable6"/>
    <pivotTable tabId="9" name="PivotTable10"/>
    <pivotTable tabId="3" name="PivotTable1"/>
    <pivotTable tabId="10" name="PivotTable1"/>
    <pivotTable tabId="10" name="PivotTable11"/>
    <pivotTable tabId="10" name="PivotTable14"/>
    <pivotTable tabId="10" name="PivotTable15"/>
    <pivotTable tabId="10" name="PivotTable16"/>
    <pivotTable tabId="11" name="PivotTable2"/>
    <pivotTable tabId="5" name="PivotTable2"/>
    <pivotTable tabId="13" name="PivotTable1"/>
  </pivotTables>
  <data>
    <tabular pivotCacheId="49107464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032AFE-CAA3-4142-B512-D46BB8ACC840}" sourceName="Region">
  <pivotTables>
    <pivotTable tabId="7" name="PivotTable6"/>
    <pivotTable tabId="9" name="PivotTable10"/>
    <pivotTable tabId="3" name="PivotTable1"/>
    <pivotTable tabId="10" name="PivotTable1"/>
    <pivotTable tabId="10" name="PivotTable11"/>
    <pivotTable tabId="10" name="PivotTable14"/>
    <pivotTable tabId="10" name="PivotTable15"/>
    <pivotTable tabId="10" name="PivotTable16"/>
    <pivotTable tabId="11" name="PivotTable2"/>
    <pivotTable tabId="5" name="PivotTable2"/>
    <pivotTable tabId="13" name="PivotTable1"/>
  </pivotTables>
  <data>
    <tabular pivotCacheId="49107464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8B32033-E0D5-49D4-945F-99D36AA1FDAA}" cache="Slicer_Year" caption="Year" rowHeight="241300"/>
  <slicer name="Segment" xr10:uid="{74C84794-114D-4EEF-A570-AAACC01EC7DF}" cache="Slicer_Segment" caption="Segment" rowHeight="241300"/>
  <slicer name="Region" xr10:uid="{7002B162-DD8C-42CD-96B7-BF5B41F329C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88A7F2C-02F5-4C8F-92D3-EC72AED719F3}" cache="Slicer_Year" caption="Year" style="AB" rowHeight="241300"/>
  <slicer name="Segment 1" xr10:uid="{8D7A2D92-711A-4627-884F-D3828884148A}" cache="Slicer_Segment" caption="Segment" style="AB" rowHeight="241300"/>
  <slicer name="Region 1" xr10:uid="{09EE5BF4-07A6-4A9A-A253-8144FCC93979}"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F8542-8A44-4C79-A95B-A6083FA4B226}">
  <dimension ref="A3:C16"/>
  <sheetViews>
    <sheetView workbookViewId="0">
      <selection activeCell="I26" sqref="I2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10947</v>
      </c>
      <c r="C3" s="10" t="s">
        <v>10948</v>
      </c>
    </row>
    <row r="4" spans="1:3" x14ac:dyDescent="0.35">
      <c r="A4" s="8" t="s">
        <v>10935</v>
      </c>
      <c r="B4" s="23">
        <v>64.864000000000004</v>
      </c>
      <c r="C4" s="24">
        <v>6.4864000000000033</v>
      </c>
    </row>
    <row r="5" spans="1:3" x14ac:dyDescent="0.35">
      <c r="A5" s="8" t="s">
        <v>10936</v>
      </c>
      <c r="B5" s="23">
        <v>599.15800000000002</v>
      </c>
      <c r="C5" s="24">
        <v>127.3562</v>
      </c>
    </row>
    <row r="6" spans="1:3" x14ac:dyDescent="0.35">
      <c r="A6" s="8" t="s">
        <v>10937</v>
      </c>
      <c r="B6" s="23">
        <v>1733.086</v>
      </c>
      <c r="C6" s="24">
        <v>123.34939999999992</v>
      </c>
    </row>
    <row r="7" spans="1:3" x14ac:dyDescent="0.35">
      <c r="A7" s="8" t="s">
        <v>10938</v>
      </c>
      <c r="B7" s="23">
        <v>3714.2290000000003</v>
      </c>
      <c r="C7" s="24">
        <v>613.26509999999996</v>
      </c>
    </row>
    <row r="8" spans="1:3" x14ac:dyDescent="0.35">
      <c r="A8" s="8" t="s">
        <v>10939</v>
      </c>
      <c r="B8" s="23">
        <v>2177.8780000000002</v>
      </c>
      <c r="C8" s="24">
        <v>130.98560000000009</v>
      </c>
    </row>
    <row r="9" spans="1:3" x14ac:dyDescent="0.35">
      <c r="A9" s="8" t="s">
        <v>10940</v>
      </c>
      <c r="B9" s="23">
        <v>974.28</v>
      </c>
      <c r="C9" s="24">
        <v>120.18879999999997</v>
      </c>
    </row>
    <row r="10" spans="1:3" x14ac:dyDescent="0.35">
      <c r="A10" s="8" t="s">
        <v>10941</v>
      </c>
      <c r="B10" s="23">
        <v>6511.2840000000006</v>
      </c>
      <c r="C10" s="24">
        <v>741.16529999999977</v>
      </c>
    </row>
    <row r="11" spans="1:3" x14ac:dyDescent="0.35">
      <c r="A11" s="8" t="s">
        <v>10942</v>
      </c>
      <c r="B11" s="23">
        <v>715.97199999999998</v>
      </c>
      <c r="C11" s="24">
        <v>187.61880000000002</v>
      </c>
    </row>
    <row r="12" spans="1:3" x14ac:dyDescent="0.35">
      <c r="A12" s="8" t="s">
        <v>10943</v>
      </c>
      <c r="B12" s="23">
        <v>1013.7380000000001</v>
      </c>
      <c r="C12" s="24">
        <v>132.7029</v>
      </c>
    </row>
    <row r="13" spans="1:3" x14ac:dyDescent="0.35">
      <c r="A13" s="8" t="s">
        <v>10944</v>
      </c>
      <c r="B13" s="23">
        <v>3772.1959999999999</v>
      </c>
      <c r="C13" s="24">
        <v>533.50969999999995</v>
      </c>
    </row>
    <row r="14" spans="1:3" x14ac:dyDescent="0.35">
      <c r="A14" s="8" t="s">
        <v>10945</v>
      </c>
      <c r="B14" s="23">
        <v>6141.5464999999986</v>
      </c>
      <c r="C14" s="24">
        <v>1645.3934000000002</v>
      </c>
    </row>
    <row r="15" spans="1:3" x14ac:dyDescent="0.35">
      <c r="A15" s="8" t="s">
        <v>10946</v>
      </c>
      <c r="B15" s="23">
        <v>8789.9089999999997</v>
      </c>
      <c r="C15" s="24">
        <v>895.15949999999987</v>
      </c>
    </row>
    <row r="16" spans="1:3" x14ac:dyDescent="0.35">
      <c r="A16" s="9" t="s">
        <v>10934</v>
      </c>
      <c r="B16" s="25">
        <v>36208.140500000001</v>
      </c>
      <c r="C16" s="26">
        <v>5257.1810999999998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F2B41-8805-4D3B-B2C0-02693109345B}">
  <dimension ref="A3:E7"/>
  <sheetViews>
    <sheetView workbookViewId="0">
      <selection activeCell="E4" sqref="E4:E7"/>
    </sheetView>
  </sheetViews>
  <sheetFormatPr defaultRowHeight="14.5" x14ac:dyDescent="0.35"/>
  <cols>
    <col min="1" max="1" width="13.1796875" bestFit="1" customWidth="1"/>
    <col min="2" max="2" width="11.6328125" bestFit="1" customWidth="1"/>
    <col min="4" max="4" width="13.6328125" customWidth="1"/>
    <col min="5" max="5" width="14.1796875" customWidth="1"/>
  </cols>
  <sheetData>
    <row r="3" spans="1:5" x14ac:dyDescent="0.35">
      <c r="A3" s="6" t="s">
        <v>10933</v>
      </c>
      <c r="B3" s="7" t="s">
        <v>10948</v>
      </c>
      <c r="D3" s="12" t="s">
        <v>15</v>
      </c>
      <c r="E3" s="12" t="s">
        <v>21</v>
      </c>
    </row>
    <row r="4" spans="1:5" x14ac:dyDescent="0.35">
      <c r="A4" s="8" t="s">
        <v>32</v>
      </c>
      <c r="B4" s="27">
        <v>908.05029999999942</v>
      </c>
      <c r="D4" t="str">
        <f>A4</f>
        <v>Furniture</v>
      </c>
      <c r="E4" s="13">
        <f>GETPIVOTDATA("Profit",$A$3,"Category",A4)</f>
        <v>908.05029999999942</v>
      </c>
    </row>
    <row r="5" spans="1:5" x14ac:dyDescent="0.35">
      <c r="A5" s="11" t="s">
        <v>46</v>
      </c>
      <c r="B5" s="28">
        <v>2939.2565999999979</v>
      </c>
      <c r="D5" t="str">
        <f>A5</f>
        <v>Office Supplies</v>
      </c>
      <c r="E5" s="13">
        <f>GETPIVOTDATA("Profit",$A$3,"Category",A5)</f>
        <v>2939.2565999999979</v>
      </c>
    </row>
    <row r="6" spans="1:5" x14ac:dyDescent="0.35">
      <c r="A6" s="11" t="s">
        <v>71</v>
      </c>
      <c r="B6" s="28">
        <v>1409.8741999999995</v>
      </c>
      <c r="D6" t="str">
        <f>A6</f>
        <v>Technology</v>
      </c>
      <c r="E6" s="13">
        <f>GETPIVOTDATA("Profit",$A$3,"Category",A6)</f>
        <v>1409.8741999999995</v>
      </c>
    </row>
    <row r="7" spans="1:5" x14ac:dyDescent="0.35">
      <c r="A7" s="9" t="s">
        <v>10934</v>
      </c>
      <c r="B7" s="29">
        <v>5257.1810999999971</v>
      </c>
      <c r="D7" t="str">
        <f>A7</f>
        <v>Grand Total</v>
      </c>
      <c r="E7" s="13">
        <f>GETPIVOTDATA("Profit",$A$3)</f>
        <v>5257.1810999999971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D738D-12B7-42A5-A183-CC210A0C4B94}">
  <dimension ref="A3:B7"/>
  <sheetViews>
    <sheetView workbookViewId="0">
      <selection activeCell="A4" sqref="A4"/>
    </sheetView>
  </sheetViews>
  <sheetFormatPr defaultRowHeight="14.5" x14ac:dyDescent="0.35"/>
  <cols>
    <col min="1" max="1" width="13.1796875" bestFit="1" customWidth="1"/>
    <col min="2" max="2" width="11.26953125" bestFit="1" customWidth="1"/>
  </cols>
  <sheetData>
    <row r="3" spans="1:2" x14ac:dyDescent="0.35">
      <c r="A3" s="6" t="s">
        <v>10933</v>
      </c>
      <c r="B3" s="7" t="s">
        <v>10947</v>
      </c>
    </row>
    <row r="4" spans="1:2" x14ac:dyDescent="0.35">
      <c r="A4" s="8" t="s">
        <v>32</v>
      </c>
      <c r="B4" s="14">
        <v>0.40245986948708407</v>
      </c>
    </row>
    <row r="5" spans="1:2" x14ac:dyDescent="0.35">
      <c r="A5" s="11" t="s">
        <v>46</v>
      </c>
      <c r="B5" s="15">
        <v>0.38904049767482524</v>
      </c>
    </row>
    <row r="6" spans="1:2" x14ac:dyDescent="0.35">
      <c r="A6" s="11" t="s">
        <v>71</v>
      </c>
      <c r="B6" s="15">
        <v>0.20849963283809061</v>
      </c>
    </row>
    <row r="7" spans="1:2" x14ac:dyDescent="0.35">
      <c r="A7" s="9" t="s">
        <v>10934</v>
      </c>
      <c r="B7"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BE76-36D2-4F66-8648-BD12EDFB724A}">
  <dimension ref="D17:E53"/>
  <sheetViews>
    <sheetView workbookViewId="0">
      <selection activeCell="C7" sqref="C7"/>
    </sheetView>
  </sheetViews>
  <sheetFormatPr defaultRowHeight="14.5" x14ac:dyDescent="0.35"/>
  <cols>
    <col min="1" max="1" width="12.36328125" bestFit="1" customWidth="1"/>
    <col min="2" max="2" width="11.26953125" bestFit="1" customWidth="1"/>
    <col min="4" max="4" width="18.90625" customWidth="1"/>
    <col min="5" max="5" width="13.26953125" customWidth="1"/>
  </cols>
  <sheetData>
    <row r="17" spans="4:5" x14ac:dyDescent="0.35">
      <c r="D17">
        <f t="shared" ref="D17:D53" si="0">A17</f>
        <v>0</v>
      </c>
      <c r="E17" s="13" t="e">
        <f t="shared" ref="E17:E51" si="1">GETPIVOTDATA("Sales",$A$3,"State",A17)</f>
        <v>#REF!</v>
      </c>
    </row>
    <row r="18" spans="4:5" x14ac:dyDescent="0.35">
      <c r="D18">
        <f t="shared" si="0"/>
        <v>0</v>
      </c>
      <c r="E18" s="13" t="e">
        <f t="shared" si="1"/>
        <v>#REF!</v>
      </c>
    </row>
    <row r="19" spans="4:5" x14ac:dyDescent="0.35">
      <c r="D19">
        <f t="shared" si="0"/>
        <v>0</v>
      </c>
      <c r="E19" s="13" t="e">
        <f t="shared" si="1"/>
        <v>#REF!</v>
      </c>
    </row>
    <row r="20" spans="4:5" x14ac:dyDescent="0.35">
      <c r="D20">
        <f t="shared" si="0"/>
        <v>0</v>
      </c>
      <c r="E20" s="13" t="e">
        <f t="shared" si="1"/>
        <v>#REF!</v>
      </c>
    </row>
    <row r="21" spans="4:5" x14ac:dyDescent="0.35">
      <c r="D21">
        <f t="shared" si="0"/>
        <v>0</v>
      </c>
      <c r="E21" s="13" t="e">
        <f t="shared" si="1"/>
        <v>#REF!</v>
      </c>
    </row>
    <row r="22" spans="4:5" x14ac:dyDescent="0.35">
      <c r="D22">
        <f t="shared" si="0"/>
        <v>0</v>
      </c>
      <c r="E22" s="13" t="e">
        <f t="shared" si="1"/>
        <v>#REF!</v>
      </c>
    </row>
    <row r="23" spans="4:5" x14ac:dyDescent="0.35">
      <c r="D23">
        <f t="shared" si="0"/>
        <v>0</v>
      </c>
      <c r="E23" s="13" t="e">
        <f>GETPIVOTDATA("Sales",$A$3,"State",A23)</f>
        <v>#REF!</v>
      </c>
    </row>
    <row r="24" spans="4:5" x14ac:dyDescent="0.35">
      <c r="D24">
        <f t="shared" si="0"/>
        <v>0</v>
      </c>
      <c r="E24" s="13" t="e">
        <f t="shared" si="1"/>
        <v>#REF!</v>
      </c>
    </row>
    <row r="25" spans="4:5" x14ac:dyDescent="0.35">
      <c r="D25">
        <f t="shared" si="0"/>
        <v>0</v>
      </c>
      <c r="E25" s="13" t="e">
        <f t="shared" si="1"/>
        <v>#REF!</v>
      </c>
    </row>
    <row r="26" spans="4:5" x14ac:dyDescent="0.35">
      <c r="D26">
        <f t="shared" si="0"/>
        <v>0</v>
      </c>
      <c r="E26" s="13" t="e">
        <f t="shared" si="1"/>
        <v>#REF!</v>
      </c>
    </row>
    <row r="27" spans="4:5" x14ac:dyDescent="0.35">
      <c r="D27">
        <f t="shared" si="0"/>
        <v>0</v>
      </c>
      <c r="E27" s="13" t="e">
        <f t="shared" si="1"/>
        <v>#REF!</v>
      </c>
    </row>
    <row r="28" spans="4:5" x14ac:dyDescent="0.35">
      <c r="D28">
        <f t="shared" si="0"/>
        <v>0</v>
      </c>
      <c r="E28" s="13" t="e">
        <f t="shared" si="1"/>
        <v>#REF!</v>
      </c>
    </row>
    <row r="29" spans="4:5" x14ac:dyDescent="0.35">
      <c r="D29">
        <f t="shared" si="0"/>
        <v>0</v>
      </c>
      <c r="E29" s="13" t="e">
        <f t="shared" si="1"/>
        <v>#REF!</v>
      </c>
    </row>
    <row r="30" spans="4:5" x14ac:dyDescent="0.35">
      <c r="D30">
        <f t="shared" si="0"/>
        <v>0</v>
      </c>
      <c r="E30" s="13" t="e">
        <f t="shared" si="1"/>
        <v>#REF!</v>
      </c>
    </row>
    <row r="31" spans="4:5" x14ac:dyDescent="0.35">
      <c r="D31">
        <f t="shared" si="0"/>
        <v>0</v>
      </c>
      <c r="E31" s="13" t="e">
        <f t="shared" si="1"/>
        <v>#REF!</v>
      </c>
    </row>
    <row r="32" spans="4:5" x14ac:dyDescent="0.35">
      <c r="D32">
        <f t="shared" si="0"/>
        <v>0</v>
      </c>
      <c r="E32" s="13" t="e">
        <f t="shared" si="1"/>
        <v>#REF!</v>
      </c>
    </row>
    <row r="33" spans="4:5" x14ac:dyDescent="0.35">
      <c r="D33">
        <f t="shared" si="0"/>
        <v>0</v>
      </c>
      <c r="E33" s="13" t="e">
        <f>GETPIVOTDATA("Sales",$A$3,"State",A33)</f>
        <v>#REF!</v>
      </c>
    </row>
    <row r="34" spans="4:5" x14ac:dyDescent="0.35">
      <c r="D34">
        <f t="shared" si="0"/>
        <v>0</v>
      </c>
      <c r="E34" s="13" t="e">
        <f t="shared" si="1"/>
        <v>#REF!</v>
      </c>
    </row>
    <row r="35" spans="4:5" x14ac:dyDescent="0.35">
      <c r="D35">
        <f t="shared" si="0"/>
        <v>0</v>
      </c>
      <c r="E35" s="13" t="e">
        <f t="shared" si="1"/>
        <v>#REF!</v>
      </c>
    </row>
    <row r="36" spans="4:5" x14ac:dyDescent="0.35">
      <c r="D36">
        <f t="shared" si="0"/>
        <v>0</v>
      </c>
      <c r="E36" s="13" t="e">
        <f t="shared" si="1"/>
        <v>#REF!</v>
      </c>
    </row>
    <row r="37" spans="4:5" x14ac:dyDescent="0.35">
      <c r="D37">
        <f t="shared" si="0"/>
        <v>0</v>
      </c>
      <c r="E37" s="13" t="e">
        <f t="shared" si="1"/>
        <v>#REF!</v>
      </c>
    </row>
    <row r="38" spans="4:5" x14ac:dyDescent="0.35">
      <c r="D38">
        <f t="shared" si="0"/>
        <v>0</v>
      </c>
      <c r="E38" s="13" t="e">
        <f t="shared" si="1"/>
        <v>#REF!</v>
      </c>
    </row>
    <row r="39" spans="4:5" x14ac:dyDescent="0.35">
      <c r="D39">
        <f t="shared" si="0"/>
        <v>0</v>
      </c>
      <c r="E39" s="13" t="e">
        <f t="shared" si="1"/>
        <v>#REF!</v>
      </c>
    </row>
    <row r="40" spans="4:5" x14ac:dyDescent="0.35">
      <c r="D40">
        <f t="shared" si="0"/>
        <v>0</v>
      </c>
      <c r="E40" s="13" t="e">
        <f t="shared" si="1"/>
        <v>#REF!</v>
      </c>
    </row>
    <row r="41" spans="4:5" x14ac:dyDescent="0.35">
      <c r="D41">
        <f t="shared" si="0"/>
        <v>0</v>
      </c>
      <c r="E41" s="13" t="e">
        <f t="shared" si="1"/>
        <v>#REF!</v>
      </c>
    </row>
    <row r="42" spans="4:5" x14ac:dyDescent="0.35">
      <c r="D42">
        <f t="shared" si="0"/>
        <v>0</v>
      </c>
      <c r="E42" s="13" t="e">
        <f t="shared" si="1"/>
        <v>#REF!</v>
      </c>
    </row>
    <row r="43" spans="4:5" x14ac:dyDescent="0.35">
      <c r="D43">
        <f t="shared" si="0"/>
        <v>0</v>
      </c>
      <c r="E43" s="13" t="e">
        <f t="shared" si="1"/>
        <v>#REF!</v>
      </c>
    </row>
    <row r="44" spans="4:5" x14ac:dyDescent="0.35">
      <c r="D44">
        <f t="shared" si="0"/>
        <v>0</v>
      </c>
      <c r="E44" s="13" t="e">
        <f t="shared" si="1"/>
        <v>#REF!</v>
      </c>
    </row>
    <row r="45" spans="4:5" x14ac:dyDescent="0.35">
      <c r="D45">
        <f t="shared" si="0"/>
        <v>0</v>
      </c>
      <c r="E45" s="13" t="e">
        <f t="shared" si="1"/>
        <v>#REF!</v>
      </c>
    </row>
    <row r="46" spans="4:5" x14ac:dyDescent="0.35">
      <c r="D46">
        <f t="shared" si="0"/>
        <v>0</v>
      </c>
      <c r="E46" s="13" t="e">
        <f t="shared" si="1"/>
        <v>#REF!</v>
      </c>
    </row>
    <row r="47" spans="4:5" x14ac:dyDescent="0.35">
      <c r="D47">
        <f t="shared" si="0"/>
        <v>0</v>
      </c>
      <c r="E47" s="13" t="e">
        <f t="shared" si="1"/>
        <v>#REF!</v>
      </c>
    </row>
    <row r="48" spans="4:5" x14ac:dyDescent="0.35">
      <c r="D48">
        <f t="shared" si="0"/>
        <v>0</v>
      </c>
      <c r="E48" s="13" t="e">
        <f t="shared" si="1"/>
        <v>#REF!</v>
      </c>
    </row>
    <row r="49" spans="4:5" x14ac:dyDescent="0.35">
      <c r="D49">
        <f t="shared" si="0"/>
        <v>0</v>
      </c>
      <c r="E49" s="13" t="e">
        <f t="shared" si="1"/>
        <v>#REF!</v>
      </c>
    </row>
    <row r="50" spans="4:5" x14ac:dyDescent="0.35">
      <c r="D50">
        <f t="shared" si="0"/>
        <v>0</v>
      </c>
      <c r="E50" s="13" t="e">
        <f t="shared" si="1"/>
        <v>#REF!</v>
      </c>
    </row>
    <row r="51" spans="4:5" x14ac:dyDescent="0.35">
      <c r="D51">
        <f t="shared" si="0"/>
        <v>0</v>
      </c>
      <c r="E51" s="13" t="e">
        <f t="shared" si="1"/>
        <v>#REF!</v>
      </c>
    </row>
    <row r="52" spans="4:5" x14ac:dyDescent="0.35">
      <c r="D52">
        <f t="shared" si="0"/>
        <v>0</v>
      </c>
      <c r="E52" s="13" t="e">
        <f>GETPIVOTDATA("Sales",$A$3,"State",A52)</f>
        <v>#REF!</v>
      </c>
    </row>
    <row r="53" spans="4:5" x14ac:dyDescent="0.35">
      <c r="D53">
        <f t="shared" si="0"/>
        <v>0</v>
      </c>
      <c r="E53" s="13" t="e">
        <f>GETPIVOTDATA("Sales",$A$3)</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10955-64FF-4A81-9F4A-049BB5BE8952}">
  <dimension ref="A3:B9"/>
  <sheetViews>
    <sheetView workbookViewId="0">
      <selection activeCell="E2" sqref="E2"/>
    </sheetView>
  </sheetViews>
  <sheetFormatPr defaultRowHeight="14.5" x14ac:dyDescent="0.35"/>
  <cols>
    <col min="1" max="1" width="12.36328125" bestFit="1" customWidth="1"/>
    <col min="2" max="2" width="11.26953125" bestFit="1" customWidth="1"/>
  </cols>
  <sheetData>
    <row r="3" spans="1:2" x14ac:dyDescent="0.35">
      <c r="A3" s="6" t="s">
        <v>10933</v>
      </c>
      <c r="B3" s="7" t="s">
        <v>10947</v>
      </c>
    </row>
    <row r="4" spans="1:2" x14ac:dyDescent="0.35">
      <c r="A4" s="8" t="s">
        <v>75</v>
      </c>
      <c r="B4" s="27">
        <v>3469.9750000000017</v>
      </c>
    </row>
    <row r="5" spans="1:2" x14ac:dyDescent="0.35">
      <c r="A5" s="11" t="s">
        <v>56</v>
      </c>
      <c r="B5" s="28">
        <v>4440.9610000000002</v>
      </c>
    </row>
    <row r="6" spans="1:2" x14ac:dyDescent="0.35">
      <c r="A6" s="11" t="s">
        <v>59</v>
      </c>
      <c r="B6" s="28">
        <v>4773.1140000000005</v>
      </c>
    </row>
    <row r="7" spans="1:2" x14ac:dyDescent="0.35">
      <c r="A7" s="11" t="s">
        <v>72</v>
      </c>
      <c r="B7" s="28">
        <v>5094.3119999999999</v>
      </c>
    </row>
    <row r="8" spans="1:2" x14ac:dyDescent="0.35">
      <c r="A8" s="11" t="s">
        <v>36</v>
      </c>
      <c r="B8" s="28">
        <v>5310.4079999999994</v>
      </c>
    </row>
    <row r="9" spans="1:2" x14ac:dyDescent="0.35">
      <c r="A9" s="9" t="s">
        <v>10934</v>
      </c>
      <c r="B9" s="29">
        <v>23088.77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E4D0E-55C8-491B-B4EC-CC3A9757DE71}">
  <dimension ref="A3:K36"/>
  <sheetViews>
    <sheetView workbookViewId="0">
      <selection activeCell="C17" sqref="C17"/>
    </sheetView>
  </sheetViews>
  <sheetFormatPr defaultRowHeight="14.5" x14ac:dyDescent="0.35"/>
  <cols>
    <col min="1" max="1" width="12.36328125" bestFit="1" customWidth="1"/>
    <col min="2" max="2" width="11.26953125" bestFit="1" customWidth="1"/>
    <col min="4" max="4" width="12.36328125" bestFit="1" customWidth="1"/>
    <col min="5" max="5" width="15.7265625" bestFit="1" customWidth="1"/>
    <col min="6" max="6" width="11.81640625" bestFit="1" customWidth="1"/>
    <col min="8" max="8" width="12.36328125" bestFit="1" customWidth="1"/>
    <col min="9" max="9" width="11.6328125" bestFit="1" customWidth="1"/>
    <col min="10" max="10" width="12.36328125" bestFit="1" customWidth="1"/>
    <col min="11" max="11" width="14.36328125" bestFit="1" customWidth="1"/>
  </cols>
  <sheetData>
    <row r="3" spans="1:11" x14ac:dyDescent="0.35">
      <c r="A3" s="6" t="s">
        <v>10933</v>
      </c>
      <c r="B3" s="7" t="s">
        <v>10947</v>
      </c>
      <c r="D3" s="6" t="s">
        <v>10933</v>
      </c>
      <c r="E3" s="7" t="s">
        <v>10950</v>
      </c>
      <c r="H3" s="6" t="s">
        <v>10933</v>
      </c>
      <c r="I3" s="7" t="s">
        <v>10948</v>
      </c>
      <c r="J3" s="6" t="s">
        <v>10933</v>
      </c>
      <c r="K3" s="7" t="s">
        <v>10949</v>
      </c>
    </row>
    <row r="4" spans="1:11" x14ac:dyDescent="0.35">
      <c r="A4" s="8" t="s">
        <v>10935</v>
      </c>
      <c r="B4" s="27">
        <v>64.864000000000004</v>
      </c>
      <c r="D4" s="8" t="s">
        <v>10935</v>
      </c>
      <c r="E4" s="27">
        <v>1</v>
      </c>
      <c r="H4" s="8" t="s">
        <v>10935</v>
      </c>
      <c r="I4" s="27">
        <v>6.4864000000000033</v>
      </c>
      <c r="J4" s="8" t="s">
        <v>10935</v>
      </c>
      <c r="K4" s="27">
        <v>4</v>
      </c>
    </row>
    <row r="5" spans="1:11" x14ac:dyDescent="0.35">
      <c r="A5" s="8" t="s">
        <v>10936</v>
      </c>
      <c r="B5" s="27">
        <v>599.15800000000002</v>
      </c>
      <c r="D5" s="8" t="s">
        <v>10936</v>
      </c>
      <c r="E5" s="27">
        <v>5</v>
      </c>
      <c r="H5" s="8" t="s">
        <v>10936</v>
      </c>
      <c r="I5" s="27">
        <v>127.3562</v>
      </c>
      <c r="J5" s="8" t="s">
        <v>10936</v>
      </c>
      <c r="K5" s="27">
        <v>14</v>
      </c>
    </row>
    <row r="6" spans="1:11" x14ac:dyDescent="0.35">
      <c r="A6" s="8" t="s">
        <v>10937</v>
      </c>
      <c r="B6" s="27">
        <v>1733.086</v>
      </c>
      <c r="D6" s="8" t="s">
        <v>10937</v>
      </c>
      <c r="E6" s="27">
        <v>14</v>
      </c>
      <c r="H6" s="8" t="s">
        <v>10937</v>
      </c>
      <c r="I6" s="27">
        <v>123.34939999999992</v>
      </c>
      <c r="J6" s="8" t="s">
        <v>10937</v>
      </c>
      <c r="K6" s="27">
        <v>44</v>
      </c>
    </row>
    <row r="7" spans="1:11" x14ac:dyDescent="0.35">
      <c r="A7" s="8" t="s">
        <v>10938</v>
      </c>
      <c r="B7" s="27">
        <v>3714.2290000000003</v>
      </c>
      <c r="D7" s="8" t="s">
        <v>10938</v>
      </c>
      <c r="E7" s="27">
        <v>22</v>
      </c>
      <c r="H7" s="8" t="s">
        <v>10938</v>
      </c>
      <c r="I7" s="27">
        <v>613.26509999999996</v>
      </c>
      <c r="J7" s="8" t="s">
        <v>10938</v>
      </c>
      <c r="K7" s="27">
        <v>79</v>
      </c>
    </row>
    <row r="8" spans="1:11" x14ac:dyDescent="0.35">
      <c r="A8" s="8" t="s">
        <v>10939</v>
      </c>
      <c r="B8" s="27">
        <v>2177.8780000000002</v>
      </c>
      <c r="D8" s="8" t="s">
        <v>10939</v>
      </c>
      <c r="E8" s="27">
        <v>12</v>
      </c>
      <c r="H8" s="8" t="s">
        <v>10939</v>
      </c>
      <c r="I8" s="27">
        <v>130.98560000000009</v>
      </c>
      <c r="J8" s="8" t="s">
        <v>10939</v>
      </c>
      <c r="K8" s="27">
        <v>54</v>
      </c>
    </row>
    <row r="9" spans="1:11" x14ac:dyDescent="0.35">
      <c r="A9" s="8" t="s">
        <v>10940</v>
      </c>
      <c r="B9" s="27">
        <v>974.28</v>
      </c>
      <c r="D9" s="8" t="s">
        <v>10940</v>
      </c>
      <c r="E9" s="27">
        <v>9</v>
      </c>
      <c r="H9" s="8" t="s">
        <v>10940</v>
      </c>
      <c r="I9" s="27">
        <v>120.18879999999997</v>
      </c>
      <c r="J9" s="8" t="s">
        <v>10940</v>
      </c>
      <c r="K9" s="27">
        <v>42</v>
      </c>
    </row>
    <row r="10" spans="1:11" x14ac:dyDescent="0.35">
      <c r="A10" s="8" t="s">
        <v>10941</v>
      </c>
      <c r="B10" s="27">
        <v>6511.2840000000006</v>
      </c>
      <c r="D10" s="8" t="s">
        <v>10941</v>
      </c>
      <c r="E10" s="27">
        <v>22</v>
      </c>
      <c r="H10" s="8" t="s">
        <v>10941</v>
      </c>
      <c r="I10" s="27">
        <v>741.16529999999977</v>
      </c>
      <c r="J10" s="8" t="s">
        <v>10941</v>
      </c>
      <c r="K10" s="27">
        <v>81</v>
      </c>
    </row>
    <row r="11" spans="1:11" x14ac:dyDescent="0.35">
      <c r="A11" s="8" t="s">
        <v>10942</v>
      </c>
      <c r="B11" s="27">
        <v>715.97199999999998</v>
      </c>
      <c r="D11" s="8" t="s">
        <v>10942</v>
      </c>
      <c r="E11" s="27">
        <v>10</v>
      </c>
      <c r="H11" s="8" t="s">
        <v>10942</v>
      </c>
      <c r="I11" s="27">
        <v>187.61880000000002</v>
      </c>
      <c r="J11" s="8" t="s">
        <v>10942</v>
      </c>
      <c r="K11" s="27">
        <v>31</v>
      </c>
    </row>
    <row r="12" spans="1:11" x14ac:dyDescent="0.35">
      <c r="A12" s="8" t="s">
        <v>10943</v>
      </c>
      <c r="B12" s="27">
        <v>1013.7380000000001</v>
      </c>
      <c r="D12" s="8" t="s">
        <v>10943</v>
      </c>
      <c r="E12" s="27">
        <v>12</v>
      </c>
      <c r="H12" s="8" t="s">
        <v>10943</v>
      </c>
      <c r="I12" s="27">
        <v>132.7029</v>
      </c>
      <c r="J12" s="8" t="s">
        <v>10943</v>
      </c>
      <c r="K12" s="27">
        <v>46</v>
      </c>
    </row>
    <row r="13" spans="1:11" x14ac:dyDescent="0.35">
      <c r="A13" s="8" t="s">
        <v>10944</v>
      </c>
      <c r="B13" s="27">
        <v>3772.1959999999999</v>
      </c>
      <c r="D13" s="8" t="s">
        <v>10944</v>
      </c>
      <c r="E13" s="27">
        <v>31</v>
      </c>
      <c r="H13" s="8" t="s">
        <v>10944</v>
      </c>
      <c r="I13" s="27">
        <v>533.50969999999995</v>
      </c>
      <c r="J13" s="8" t="s">
        <v>10944</v>
      </c>
      <c r="K13" s="27">
        <v>116</v>
      </c>
    </row>
    <row r="14" spans="1:11" x14ac:dyDescent="0.35">
      <c r="A14" s="8" t="s">
        <v>10945</v>
      </c>
      <c r="B14" s="27">
        <v>6141.5464999999986</v>
      </c>
      <c r="D14" s="8" t="s">
        <v>10945</v>
      </c>
      <c r="E14" s="27">
        <v>29</v>
      </c>
      <c r="H14" s="8" t="s">
        <v>10945</v>
      </c>
      <c r="I14" s="27">
        <v>1645.3934000000002</v>
      </c>
      <c r="J14" s="8" t="s">
        <v>10945</v>
      </c>
      <c r="K14" s="27">
        <v>97</v>
      </c>
    </row>
    <row r="15" spans="1:11" x14ac:dyDescent="0.35">
      <c r="A15" s="8" t="s">
        <v>10946</v>
      </c>
      <c r="B15" s="27">
        <v>8789.9089999999997</v>
      </c>
      <c r="D15" s="8" t="s">
        <v>10946</v>
      </c>
      <c r="E15" s="27">
        <v>32</v>
      </c>
      <c r="H15" s="8" t="s">
        <v>10946</v>
      </c>
      <c r="I15" s="27">
        <v>895.15949999999987</v>
      </c>
      <c r="J15" s="8" t="s">
        <v>10946</v>
      </c>
      <c r="K15" s="27">
        <v>143</v>
      </c>
    </row>
    <row r="16" spans="1:11" x14ac:dyDescent="0.35">
      <c r="A16" s="9" t="s">
        <v>10934</v>
      </c>
      <c r="B16" s="29">
        <v>36208.140500000001</v>
      </c>
      <c r="D16" s="9" t="s">
        <v>10934</v>
      </c>
      <c r="E16" s="29">
        <v>199</v>
      </c>
      <c r="H16" s="9" t="s">
        <v>10934</v>
      </c>
      <c r="I16" s="29">
        <v>5257.1810999999998</v>
      </c>
      <c r="J16" s="9" t="s">
        <v>10934</v>
      </c>
      <c r="K16" s="29">
        <v>751</v>
      </c>
    </row>
    <row r="17" spans="2:11" x14ac:dyDescent="0.35">
      <c r="B17" s="19">
        <f>GETPIVOTDATA("Sales",$A$3)</f>
        <v>36208.140500000001</v>
      </c>
      <c r="E17" s="17">
        <f>GETPIVOTDATA("Order ID",$D$3)</f>
        <v>199</v>
      </c>
      <c r="I17" s="20">
        <f>GETPIVOTDATA("Profit",$H$3)</f>
        <v>5257.1810999999998</v>
      </c>
      <c r="K17" s="17">
        <f>GETPIVOTDATA("Quantity",$J$3)</f>
        <v>751</v>
      </c>
    </row>
    <row r="22" spans="2:11" x14ac:dyDescent="0.35">
      <c r="D22" s="6" t="s">
        <v>10933</v>
      </c>
      <c r="E22" s="7" t="s">
        <v>10952</v>
      </c>
    </row>
    <row r="23" spans="2:11" x14ac:dyDescent="0.35">
      <c r="D23" s="8" t="s">
        <v>10935</v>
      </c>
      <c r="E23" s="27">
        <v>0.10000000000000005</v>
      </c>
    </row>
    <row r="24" spans="2:11" x14ac:dyDescent="0.35">
      <c r="D24" s="8" t="s">
        <v>10936</v>
      </c>
      <c r="E24" s="27">
        <v>0.21255862393558961</v>
      </c>
    </row>
    <row r="25" spans="2:11" x14ac:dyDescent="0.35">
      <c r="D25" s="8" t="s">
        <v>10937</v>
      </c>
      <c r="E25" s="27">
        <v>7.1173271262937862E-2</v>
      </c>
    </row>
    <row r="26" spans="2:11" x14ac:dyDescent="0.35">
      <c r="D26" s="8" t="s">
        <v>10938</v>
      </c>
      <c r="E26" s="27">
        <v>0.16511235575404745</v>
      </c>
    </row>
    <row r="27" spans="2:11" x14ac:dyDescent="0.35">
      <c r="D27" s="8" t="s">
        <v>10939</v>
      </c>
      <c r="E27" s="27">
        <v>6.0143681142837239E-2</v>
      </c>
    </row>
    <row r="28" spans="2:11" x14ac:dyDescent="0.35">
      <c r="D28" s="8" t="s">
        <v>10940</v>
      </c>
      <c r="E28" s="27">
        <v>0.12336166194523132</v>
      </c>
    </row>
    <row r="29" spans="2:11" x14ac:dyDescent="0.35">
      <c r="D29" s="8" t="s">
        <v>10941</v>
      </c>
      <c r="E29" s="27">
        <v>0.11382782566387824</v>
      </c>
    </row>
    <row r="30" spans="2:11" x14ac:dyDescent="0.35">
      <c r="D30" s="8" t="s">
        <v>10942</v>
      </c>
      <c r="E30" s="27">
        <v>0.26204767784215027</v>
      </c>
    </row>
    <row r="31" spans="2:11" x14ac:dyDescent="0.35">
      <c r="D31" s="8" t="s">
        <v>10943</v>
      </c>
      <c r="E31" s="27">
        <v>0.13090453351852252</v>
      </c>
    </row>
    <row r="32" spans="2:11" x14ac:dyDescent="0.35">
      <c r="D32" s="8" t="s">
        <v>10944</v>
      </c>
      <c r="E32" s="27">
        <v>0.1414321260082986</v>
      </c>
    </row>
    <row r="33" spans="4:5" x14ac:dyDescent="0.35">
      <c r="D33" s="8" t="s">
        <v>10945</v>
      </c>
      <c r="E33" s="27">
        <v>0.26791190134276449</v>
      </c>
    </row>
    <row r="34" spans="4:5" x14ac:dyDescent="0.35">
      <c r="D34" s="8" t="s">
        <v>10946</v>
      </c>
      <c r="E34" s="27">
        <v>0.10183945021501359</v>
      </c>
    </row>
    <row r="35" spans="4:5" x14ac:dyDescent="0.35">
      <c r="D35" s="9" t="s">
        <v>10934</v>
      </c>
      <c r="E35" s="29">
        <v>0.14519334678343943</v>
      </c>
    </row>
    <row r="36" spans="4:5" x14ac:dyDescent="0.35">
      <c r="E36" s="18">
        <f>GETPIVOTDATA("profit average",$D$22)</f>
        <v>0.14519334678343943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A26C8-A0C1-4440-ACE7-1C7703F242B9}">
  <dimension ref="A3:G10"/>
  <sheetViews>
    <sheetView workbookViewId="0">
      <selection activeCell="D10" sqref="D10"/>
    </sheetView>
  </sheetViews>
  <sheetFormatPr defaultRowHeight="14.5" x14ac:dyDescent="0.35"/>
  <cols>
    <col min="1" max="1" width="12.36328125" bestFit="1" customWidth="1"/>
    <col min="2" max="2" width="11.26953125" bestFit="1" customWidth="1"/>
    <col min="3" max="3" width="11.6328125" bestFit="1" customWidth="1"/>
    <col min="4" max="4" width="14.36328125" bestFit="1" customWidth="1"/>
    <col min="5" max="5" width="15.7265625" bestFit="1" customWidth="1"/>
    <col min="6" max="6" width="18.1796875" bestFit="1" customWidth="1"/>
  </cols>
  <sheetData>
    <row r="3" spans="1:7" x14ac:dyDescent="0.35">
      <c r="A3" s="6" t="s">
        <v>10933</v>
      </c>
      <c r="B3" s="5" t="s">
        <v>10947</v>
      </c>
      <c r="C3" s="21" t="s">
        <v>10948</v>
      </c>
      <c r="D3" s="21" t="s">
        <v>10949</v>
      </c>
      <c r="E3" s="21" t="s">
        <v>10950</v>
      </c>
      <c r="F3" s="10" t="s">
        <v>10952</v>
      </c>
    </row>
    <row r="4" spans="1:7" x14ac:dyDescent="0.35">
      <c r="A4" s="9" t="s">
        <v>10951</v>
      </c>
      <c r="B4" s="30">
        <v>36208.140499999994</v>
      </c>
      <c r="C4" s="32">
        <v>5257.1810999999971</v>
      </c>
      <c r="D4" s="32">
        <v>751</v>
      </c>
      <c r="E4" s="32">
        <v>199</v>
      </c>
      <c r="F4" s="31">
        <v>0.14519334678343943</v>
      </c>
    </row>
    <row r="10" spans="1:7" ht="18" x14ac:dyDescent="0.55000000000000004">
      <c r="B10" s="22" t="e">
        <f>GETPIVOTDATA("Sum of Sales",$A$3,"Years (Order Date)",2014)/GETPIVOTDATA("Sum of Sales",$A$3,"Years (Order Date)",2013)-1</f>
        <v>#REF!</v>
      </c>
      <c r="C10" s="22" t="e">
        <f>GETPIVOTDATA("Sum of Profit",$A$3,"Years (Order Date)",2014)/GETPIVOTDATA("Sum of Profit",$A$3,"Years (Order Date)",2013)-1</f>
        <v>#REF!</v>
      </c>
      <c r="D10" s="22" t="e">
        <f>GETPIVOTDATA("Sum of Quantity",$A$3,"Years (Order Date)",2014)/GETPIVOTDATA("Sum of Quantity",$A$3,"Years (Order Date)",2013)-1</f>
        <v>#REF!</v>
      </c>
      <c r="E10" s="22" t="e">
        <f>GETPIVOTDATA("Count of Order ID",$A$3,"Years (Order Date)",2014)/GETPIVOTDATA("Count of Order ID",$A$3,"Years (Order Date)",2013)-1</f>
        <v>#REF!</v>
      </c>
      <c r="F10" s="22" t="e">
        <f>GETPIVOTDATA("Sum of profit margin",$A$3,"Years (Order Date)",2014)/GETPIVOTDATA("Sum of profit margin",$A$3,"Years (Order Date)",2013)-1</f>
        <v>#REF!</v>
      </c>
      <c r="G10" s="1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DF82A-E5E0-442C-9B94-5A1163324957}">
  <dimension ref="A3:E53"/>
  <sheetViews>
    <sheetView workbookViewId="0">
      <selection activeCell="O11" sqref="O11"/>
    </sheetView>
  </sheetViews>
  <sheetFormatPr defaultRowHeight="14.5" x14ac:dyDescent="0.35"/>
  <cols>
    <col min="1" max="1" width="12.36328125" bestFit="1" customWidth="1"/>
    <col min="2" max="2" width="11.26953125" bestFit="1" customWidth="1"/>
    <col min="4" max="4" width="17.6328125" customWidth="1"/>
    <col min="5" max="5" width="13.08984375" customWidth="1"/>
  </cols>
  <sheetData>
    <row r="3" spans="1:5" x14ac:dyDescent="0.35">
      <c r="A3" s="33" t="s">
        <v>10933</v>
      </c>
      <c r="B3" t="s">
        <v>10947</v>
      </c>
      <c r="D3" s="36" t="s">
        <v>10953</v>
      </c>
      <c r="E3" s="36" t="s">
        <v>10954</v>
      </c>
    </row>
    <row r="4" spans="1:5" x14ac:dyDescent="0.35">
      <c r="A4" s="34" t="s">
        <v>310</v>
      </c>
      <c r="B4" s="35">
        <v>3188.3940000000002</v>
      </c>
      <c r="D4" t="str">
        <f>A4</f>
        <v>Arizona</v>
      </c>
      <c r="E4">
        <f>GETPIVOTDATA("Sales",$A$3,"State",A4)</f>
        <v>3188.3940000000002</v>
      </c>
    </row>
    <row r="5" spans="1:5" x14ac:dyDescent="0.35">
      <c r="A5" s="34" t="s">
        <v>43</v>
      </c>
      <c r="B5" s="35">
        <v>22605.230499999998</v>
      </c>
      <c r="D5" t="str">
        <f t="shared" ref="D5:D53" si="0">A5</f>
        <v>California</v>
      </c>
      <c r="E5">
        <f t="shared" ref="E5:E53" si="1">GETPIVOTDATA("Sales",$A$3,"State",A5)</f>
        <v>22605.230499999998</v>
      </c>
    </row>
    <row r="6" spans="1:5" x14ac:dyDescent="0.35">
      <c r="A6" s="34" t="s">
        <v>457</v>
      </c>
      <c r="B6" s="35">
        <v>1065.24</v>
      </c>
      <c r="D6" t="str">
        <f t="shared" si="0"/>
        <v>Colorado</v>
      </c>
      <c r="E6">
        <f t="shared" si="1"/>
        <v>1065.24</v>
      </c>
    </row>
    <row r="7" spans="1:5" x14ac:dyDescent="0.35">
      <c r="A7" s="34" t="s">
        <v>6260</v>
      </c>
      <c r="B7" s="35">
        <v>455.63199999999995</v>
      </c>
      <c r="D7" t="str">
        <f t="shared" si="0"/>
        <v>Idaho</v>
      </c>
      <c r="E7">
        <f t="shared" si="1"/>
        <v>455.63199999999995</v>
      </c>
    </row>
    <row r="8" spans="1:5" x14ac:dyDescent="0.35">
      <c r="A8" s="34" t="s">
        <v>1762</v>
      </c>
      <c r="B8" s="35">
        <v>8.2880000000000003</v>
      </c>
      <c r="D8" t="str">
        <f t="shared" si="0"/>
        <v>Montana</v>
      </c>
      <c r="E8">
        <f t="shared" si="1"/>
        <v>8.2880000000000003</v>
      </c>
    </row>
    <row r="9" spans="1:5" x14ac:dyDescent="0.35">
      <c r="A9" s="34" t="s">
        <v>1392</v>
      </c>
      <c r="B9" s="35">
        <v>134.6</v>
      </c>
      <c r="D9" t="str">
        <f t="shared" si="0"/>
        <v>Nevada</v>
      </c>
      <c r="E9">
        <f t="shared" si="1"/>
        <v>134.6</v>
      </c>
    </row>
    <row r="10" spans="1:5" x14ac:dyDescent="0.35">
      <c r="A10" s="34" t="s">
        <v>668</v>
      </c>
      <c r="B10" s="35">
        <v>255.84999999999997</v>
      </c>
      <c r="D10" t="str">
        <f t="shared" si="0"/>
        <v>New Mexico</v>
      </c>
      <c r="E10">
        <f t="shared" si="1"/>
        <v>255.84999999999997</v>
      </c>
    </row>
    <row r="11" spans="1:5" x14ac:dyDescent="0.35">
      <c r="A11" s="34" t="s">
        <v>420</v>
      </c>
      <c r="B11" s="35">
        <v>409.78400000000005</v>
      </c>
      <c r="D11" t="str">
        <f t="shared" si="0"/>
        <v>Oregon</v>
      </c>
      <c r="E11">
        <f t="shared" si="1"/>
        <v>409.78400000000005</v>
      </c>
    </row>
    <row r="12" spans="1:5" x14ac:dyDescent="0.35">
      <c r="A12" s="34" t="s">
        <v>121</v>
      </c>
      <c r="B12" s="35">
        <v>133.91</v>
      </c>
      <c r="D12" t="str">
        <f t="shared" si="0"/>
        <v>Utah</v>
      </c>
      <c r="E12">
        <f t="shared" si="1"/>
        <v>133.91</v>
      </c>
    </row>
    <row r="13" spans="1:5" x14ac:dyDescent="0.35">
      <c r="A13" s="34" t="s">
        <v>96</v>
      </c>
      <c r="B13" s="35">
        <v>7951.2120000000004</v>
      </c>
      <c r="D13" t="str">
        <f t="shared" si="0"/>
        <v>Washington</v>
      </c>
      <c r="E13">
        <f t="shared" si="1"/>
        <v>7951.2120000000004</v>
      </c>
    </row>
    <row r="14" spans="1:5" x14ac:dyDescent="0.35">
      <c r="A14" s="34" t="s">
        <v>10934</v>
      </c>
      <c r="B14" s="35">
        <v>36208.140500000001</v>
      </c>
      <c r="D14" t="str">
        <f t="shared" si="0"/>
        <v>Grand Total</v>
      </c>
      <c r="E14" t="e">
        <f t="shared" si="1"/>
        <v>#REF!</v>
      </c>
    </row>
    <row r="15" spans="1:5" x14ac:dyDescent="0.35">
      <c r="D15">
        <f t="shared" si="0"/>
        <v>0</v>
      </c>
      <c r="E15" t="e">
        <f t="shared" si="1"/>
        <v>#REF!</v>
      </c>
    </row>
    <row r="16" spans="1:5" x14ac:dyDescent="0.35">
      <c r="D16">
        <f t="shared" si="0"/>
        <v>0</v>
      </c>
      <c r="E16" t="e">
        <f t="shared" si="1"/>
        <v>#REF!</v>
      </c>
    </row>
    <row r="17" spans="4:5" x14ac:dyDescent="0.35">
      <c r="D17">
        <f t="shared" si="0"/>
        <v>0</v>
      </c>
      <c r="E17" t="e">
        <f t="shared" si="1"/>
        <v>#REF!</v>
      </c>
    </row>
    <row r="18" spans="4:5" x14ac:dyDescent="0.35">
      <c r="D18">
        <f t="shared" si="0"/>
        <v>0</v>
      </c>
      <c r="E18" t="e">
        <f t="shared" si="1"/>
        <v>#REF!</v>
      </c>
    </row>
    <row r="19" spans="4:5" x14ac:dyDescent="0.35">
      <c r="D19">
        <f t="shared" si="0"/>
        <v>0</v>
      </c>
      <c r="E19" t="e">
        <f t="shared" si="1"/>
        <v>#REF!</v>
      </c>
    </row>
    <row r="20" spans="4:5" x14ac:dyDescent="0.35">
      <c r="D20">
        <f t="shared" si="0"/>
        <v>0</v>
      </c>
      <c r="E20" t="e">
        <f t="shared" si="1"/>
        <v>#REF!</v>
      </c>
    </row>
    <row r="21" spans="4:5" x14ac:dyDescent="0.35">
      <c r="D21">
        <f t="shared" si="0"/>
        <v>0</v>
      </c>
      <c r="E21" t="e">
        <f t="shared" si="1"/>
        <v>#REF!</v>
      </c>
    </row>
    <row r="22" spans="4:5" x14ac:dyDescent="0.35">
      <c r="D22">
        <f t="shared" si="0"/>
        <v>0</v>
      </c>
      <c r="E22" t="e">
        <f t="shared" si="1"/>
        <v>#REF!</v>
      </c>
    </row>
    <row r="23" spans="4:5" x14ac:dyDescent="0.35">
      <c r="D23">
        <f t="shared" si="0"/>
        <v>0</v>
      </c>
      <c r="E23" t="e">
        <f t="shared" si="1"/>
        <v>#REF!</v>
      </c>
    </row>
    <row r="24" spans="4:5" x14ac:dyDescent="0.35">
      <c r="D24">
        <f t="shared" si="0"/>
        <v>0</v>
      </c>
      <c r="E24" t="e">
        <f t="shared" si="1"/>
        <v>#REF!</v>
      </c>
    </row>
    <row r="25" spans="4:5" x14ac:dyDescent="0.35">
      <c r="D25">
        <f t="shared" si="0"/>
        <v>0</v>
      </c>
      <c r="E25" t="e">
        <f t="shared" si="1"/>
        <v>#REF!</v>
      </c>
    </row>
    <row r="26" spans="4:5" x14ac:dyDescent="0.35">
      <c r="D26">
        <f t="shared" si="0"/>
        <v>0</v>
      </c>
      <c r="E26" t="e">
        <f t="shared" si="1"/>
        <v>#REF!</v>
      </c>
    </row>
    <row r="27" spans="4:5" x14ac:dyDescent="0.35">
      <c r="D27">
        <f t="shared" si="0"/>
        <v>0</v>
      </c>
      <c r="E27" t="e">
        <f t="shared" si="1"/>
        <v>#REF!</v>
      </c>
    </row>
    <row r="28" spans="4:5" x14ac:dyDescent="0.35">
      <c r="D28">
        <f t="shared" si="0"/>
        <v>0</v>
      </c>
      <c r="E28" t="e">
        <f t="shared" si="1"/>
        <v>#REF!</v>
      </c>
    </row>
    <row r="29" spans="4:5" x14ac:dyDescent="0.35">
      <c r="D29">
        <f t="shared" si="0"/>
        <v>0</v>
      </c>
      <c r="E29" t="e">
        <f t="shared" si="1"/>
        <v>#REF!</v>
      </c>
    </row>
    <row r="30" spans="4:5" x14ac:dyDescent="0.35">
      <c r="D30">
        <f t="shared" si="0"/>
        <v>0</v>
      </c>
      <c r="E30" t="e">
        <f t="shared" si="1"/>
        <v>#REF!</v>
      </c>
    </row>
    <row r="31" spans="4:5" x14ac:dyDescent="0.35">
      <c r="D31">
        <f t="shared" si="0"/>
        <v>0</v>
      </c>
      <c r="E31" t="e">
        <f t="shared" si="1"/>
        <v>#REF!</v>
      </c>
    </row>
    <row r="32" spans="4:5" x14ac:dyDescent="0.35">
      <c r="D32">
        <f t="shared" si="0"/>
        <v>0</v>
      </c>
      <c r="E32" t="e">
        <f t="shared" si="1"/>
        <v>#REF!</v>
      </c>
    </row>
    <row r="33" spans="4:5" x14ac:dyDescent="0.35">
      <c r="D33">
        <f t="shared" si="0"/>
        <v>0</v>
      </c>
      <c r="E33" t="e">
        <f t="shared" si="1"/>
        <v>#REF!</v>
      </c>
    </row>
    <row r="34" spans="4:5" x14ac:dyDescent="0.35">
      <c r="D34">
        <f t="shared" si="0"/>
        <v>0</v>
      </c>
      <c r="E34" t="e">
        <f t="shared" si="1"/>
        <v>#REF!</v>
      </c>
    </row>
    <row r="35" spans="4:5" x14ac:dyDescent="0.35">
      <c r="D35">
        <f t="shared" si="0"/>
        <v>0</v>
      </c>
      <c r="E35" t="e">
        <f t="shared" si="1"/>
        <v>#REF!</v>
      </c>
    </row>
    <row r="36" spans="4:5" x14ac:dyDescent="0.35">
      <c r="D36">
        <f t="shared" si="0"/>
        <v>0</v>
      </c>
      <c r="E36" t="e">
        <f t="shared" si="1"/>
        <v>#REF!</v>
      </c>
    </row>
    <row r="37" spans="4:5" x14ac:dyDescent="0.35">
      <c r="D37">
        <f t="shared" si="0"/>
        <v>0</v>
      </c>
      <c r="E37" t="e">
        <f t="shared" si="1"/>
        <v>#REF!</v>
      </c>
    </row>
    <row r="38" spans="4:5" x14ac:dyDescent="0.35">
      <c r="D38">
        <f t="shared" si="0"/>
        <v>0</v>
      </c>
      <c r="E38" t="e">
        <f t="shared" si="1"/>
        <v>#REF!</v>
      </c>
    </row>
    <row r="39" spans="4:5" x14ac:dyDescent="0.35">
      <c r="D39">
        <f t="shared" si="0"/>
        <v>0</v>
      </c>
      <c r="E39" t="e">
        <f t="shared" si="1"/>
        <v>#REF!</v>
      </c>
    </row>
    <row r="40" spans="4:5" x14ac:dyDescent="0.35">
      <c r="D40">
        <f t="shared" si="0"/>
        <v>0</v>
      </c>
      <c r="E40" t="e">
        <f t="shared" si="1"/>
        <v>#REF!</v>
      </c>
    </row>
    <row r="41" spans="4:5" x14ac:dyDescent="0.35">
      <c r="D41">
        <f t="shared" si="0"/>
        <v>0</v>
      </c>
      <c r="E41" t="e">
        <f t="shared" si="1"/>
        <v>#REF!</v>
      </c>
    </row>
    <row r="42" spans="4:5" x14ac:dyDescent="0.35">
      <c r="D42">
        <f t="shared" si="0"/>
        <v>0</v>
      </c>
      <c r="E42" t="e">
        <f t="shared" si="1"/>
        <v>#REF!</v>
      </c>
    </row>
    <row r="43" spans="4:5" x14ac:dyDescent="0.35">
      <c r="D43">
        <f t="shared" si="0"/>
        <v>0</v>
      </c>
      <c r="E43" t="e">
        <f t="shared" si="1"/>
        <v>#REF!</v>
      </c>
    </row>
    <row r="44" spans="4:5" x14ac:dyDescent="0.35">
      <c r="D44">
        <f t="shared" si="0"/>
        <v>0</v>
      </c>
      <c r="E44" t="e">
        <f t="shared" si="1"/>
        <v>#REF!</v>
      </c>
    </row>
    <row r="45" spans="4:5" x14ac:dyDescent="0.35">
      <c r="D45">
        <f t="shared" si="0"/>
        <v>0</v>
      </c>
      <c r="E45" t="e">
        <f t="shared" si="1"/>
        <v>#REF!</v>
      </c>
    </row>
    <row r="46" spans="4:5" x14ac:dyDescent="0.35">
      <c r="D46">
        <f t="shared" si="0"/>
        <v>0</v>
      </c>
      <c r="E46" t="e">
        <f t="shared" si="1"/>
        <v>#REF!</v>
      </c>
    </row>
    <row r="47" spans="4:5" x14ac:dyDescent="0.35">
      <c r="D47">
        <f t="shared" si="0"/>
        <v>0</v>
      </c>
      <c r="E47" t="e">
        <f t="shared" si="1"/>
        <v>#REF!</v>
      </c>
    </row>
    <row r="48" spans="4:5" x14ac:dyDescent="0.35">
      <c r="D48">
        <f t="shared" si="0"/>
        <v>0</v>
      </c>
      <c r="E48" t="e">
        <f t="shared" si="1"/>
        <v>#REF!</v>
      </c>
    </row>
    <row r="49" spans="4:5" x14ac:dyDescent="0.35">
      <c r="D49">
        <f t="shared" si="0"/>
        <v>0</v>
      </c>
      <c r="E49" t="e">
        <f t="shared" si="1"/>
        <v>#REF!</v>
      </c>
    </row>
    <row r="50" spans="4:5" x14ac:dyDescent="0.35">
      <c r="D50">
        <f t="shared" si="0"/>
        <v>0</v>
      </c>
      <c r="E50" t="e">
        <f t="shared" si="1"/>
        <v>#REF!</v>
      </c>
    </row>
    <row r="51" spans="4:5" x14ac:dyDescent="0.35">
      <c r="D51">
        <f t="shared" si="0"/>
        <v>0</v>
      </c>
      <c r="E51" t="e">
        <f t="shared" si="1"/>
        <v>#REF!</v>
      </c>
    </row>
    <row r="52" spans="4:5" x14ac:dyDescent="0.35">
      <c r="D52">
        <f t="shared" si="0"/>
        <v>0</v>
      </c>
      <c r="E52" t="e">
        <f t="shared" si="1"/>
        <v>#REF!</v>
      </c>
    </row>
    <row r="53" spans="4:5" x14ac:dyDescent="0.35">
      <c r="D53">
        <f t="shared" si="0"/>
        <v>0</v>
      </c>
      <c r="E53">
        <f>GETPIVOTDATA("Sales",$A$3)</f>
        <v>36208.140500000001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L7" sqref="L7"/>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81640625" customWidth="1"/>
    <col min="6" max="6" width="15" customWidth="1"/>
    <col min="7" max="7" width="18.81640625" customWidth="1"/>
    <col min="8" max="11" width="12.54296875" customWidth="1"/>
    <col min="12" max="12" width="14.54296875" customWidth="1"/>
    <col min="13" max="13" width="12.54296875" customWidth="1"/>
    <col min="14" max="14" width="13.54296875" customWidth="1"/>
    <col min="15" max="15" width="12.54296875" customWidth="1"/>
    <col min="16" max="16" width="16.1796875" customWidth="1"/>
    <col min="17" max="17" width="17.179687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opLeftCell="F1" workbookViewId="0"/>
  </sheetViews>
  <sheetFormatPr defaultColWidth="14.453125" defaultRowHeight="15" customHeight="1" x14ac:dyDescent="0.35"/>
  <cols>
    <col min="1" max="26" width="8.81640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100B-AD3D-4678-BDDC-7415D96694E2}">
  <dimension ref="G16"/>
  <sheetViews>
    <sheetView showGridLines="0" showRowColHeaders="0" tabSelected="1" zoomScaleNormal="100" workbookViewId="0">
      <selection activeCell="F37" sqref="F37"/>
    </sheetView>
  </sheetViews>
  <sheetFormatPr defaultRowHeight="14.5" x14ac:dyDescent="0.35"/>
  <sheetData>
    <row r="16" spans="7:7" ht="18" x14ac:dyDescent="0.55000000000000004">
      <c r="G16"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waterfall</vt:lpstr>
      <vt:lpstr>donut</vt:lpstr>
      <vt:lpstr>map</vt:lpstr>
      <vt:lpstr>bar</vt:lpstr>
      <vt:lpstr>kpi</vt:lpstr>
      <vt:lpstr>Sheet1</vt:lpstr>
      <vt:lpstr>Sheet3</vt:lpstr>
      <vt:lpstr>Data</vt:lpstr>
      <vt:lpstr>layout</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swati k</cp:lastModifiedBy>
  <dcterms:created xsi:type="dcterms:W3CDTF">2015-06-05T18:17:20Z</dcterms:created>
  <dcterms:modified xsi:type="dcterms:W3CDTF">2024-12-20T12:19:49Z</dcterms:modified>
</cp:coreProperties>
</file>