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Sheet1!$B$32:$O$41</definedName>
  </definedNames>
  <calcPr calcId="145621"/>
</workbook>
</file>

<file path=xl/calcChain.xml><?xml version="1.0" encoding="utf-8"?>
<calcChain xmlns="http://schemas.openxmlformats.org/spreadsheetml/2006/main">
  <c r="M41" i="1" l="1"/>
  <c r="M35" i="1" l="1"/>
  <c r="K35" i="1"/>
  <c r="J35" i="1"/>
  <c r="G35" i="1"/>
  <c r="F35" i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L20" i="1"/>
  <c r="I20" i="1"/>
  <c r="T2" i="1" s="1"/>
  <c r="G40" i="1" s="1"/>
  <c r="E9" i="1"/>
  <c r="V2" i="1" l="1"/>
  <c r="F29" i="1" s="1"/>
  <c r="G29" i="1" s="1"/>
  <c r="A13" i="1"/>
  <c r="G37" i="1"/>
  <c r="E38" i="1"/>
  <c r="F38" i="1" s="1"/>
  <c r="E36" i="1"/>
  <c r="F36" i="1" s="1"/>
  <c r="E37" i="1"/>
  <c r="F37" i="1" s="1"/>
  <c r="I38" i="1" l="1"/>
  <c r="I36" i="1"/>
  <c r="I40" i="1"/>
  <c r="J40" i="1" s="1"/>
  <c r="K40" i="1" s="1"/>
  <c r="M40" i="1" s="1"/>
  <c r="I37" i="1"/>
  <c r="J37" i="1" s="1"/>
  <c r="K37" i="1" s="1"/>
  <c r="M37" i="1" s="1"/>
  <c r="F25" i="1"/>
  <c r="G25" i="1" s="1"/>
  <c r="F27" i="1"/>
  <c r="G27" i="1" s="1"/>
  <c r="G38" i="1"/>
  <c r="G36" i="1"/>
  <c r="F26" i="1"/>
  <c r="G26" i="1" s="1"/>
  <c r="J38" i="1"/>
  <c r="K38" i="1" s="1"/>
  <c r="M38" i="1" s="1"/>
  <c r="J36" i="1" l="1"/>
  <c r="K36" i="1" s="1"/>
  <c r="M36" i="1" s="1"/>
</calcChain>
</file>

<file path=xl/sharedStrings.xml><?xml version="1.0" encoding="utf-8"?>
<sst xmlns="http://schemas.openxmlformats.org/spreadsheetml/2006/main" count="91" uniqueCount="52">
  <si>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</si>
  <si>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</si>
  <si>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</si>
  <si>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</si>
  <si>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</si>
  <si>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</si>
  <si>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</si>
  <si>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</si>
  <si>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</si>
  <si>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</si>
  <si>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</si>
  <si>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</si>
  <si>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</si>
  <si>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</si>
  <si>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</si>
  <si>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</si>
  <si>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</si>
  <si>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</si>
  <si>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</si>
  <si>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</si>
  <si>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</si>
  <si>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</si>
  <si>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</si>
  <si>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</si>
  <si>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</si>
  <si>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</si>
  <si>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</si>
  <si>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</si>
  <si>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</si>
  <si>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</si>
  <si>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</si>
  <si>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</si>
  <si>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</si>
  <si>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</si>
  <si>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</si>
  <si>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</si>
  <si>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</si>
  <si>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</si>
  <si>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Sugar,Pati</t>
  </si>
  <si>
    <t>Mess Remaining</t>
  </si>
  <si>
    <t>Expence NOV 2024</t>
  </si>
  <si>
    <t>Bill Summary for the month of NOV-2024</t>
  </si>
  <si>
    <t>Total Amount To Be Paid</t>
  </si>
  <si>
    <t>julebi</t>
  </si>
  <si>
    <t>Gas</t>
  </si>
  <si>
    <t>food</t>
  </si>
  <si>
    <t>tea</t>
  </si>
  <si>
    <t>cake</t>
  </si>
  <si>
    <t>pepsi</t>
  </si>
  <si>
    <t>samosa</t>
  </si>
  <si>
    <t>Aqsa Rasheed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</si>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</sst>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31" workbookViewId="0">
      <selection activeCell="A13" sqref="A13:D15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58" t="s">
        <v>14</v>
      </c>
      <c r="B1" s="58"/>
      <c r="C1" s="58"/>
      <c r="D1" s="58"/>
      <c r="E1" s="58"/>
      <c r="G1" s="58" t="s">
        <v>40</v>
      </c>
      <c r="H1" s="58"/>
      <c r="I1" s="58"/>
      <c r="J1" s="58"/>
      <c r="K1" s="58"/>
      <c r="L1" s="58"/>
      <c r="N1" s="74" t="s">
        <v>24</v>
      </c>
      <c r="O1" s="75"/>
      <c r="P1" s="75"/>
      <c r="Q1" s="75"/>
      <c r="R1" s="75"/>
      <c r="S1" s="76"/>
      <c r="T1" s="58" t="s">
        <v>19</v>
      </c>
      <c r="U1" s="58"/>
      <c r="V1" s="47" t="s">
        <v>20</v>
      </c>
      <c r="W1" s="47"/>
    </row>
    <row r="2" spans="1:23" s="2" customFormat="1" ht="30" x14ac:dyDescent="0.25">
      <c r="A2" s="19" t="s">
        <v>0</v>
      </c>
      <c r="B2" s="70" t="s">
        <v>1</v>
      </c>
      <c r="C2" s="70"/>
      <c r="D2" s="70"/>
      <c r="E2" s="20" t="s">
        <v>2</v>
      </c>
      <c r="G2" s="77" t="s">
        <v>13</v>
      </c>
      <c r="H2" s="79"/>
      <c r="I2" s="79"/>
      <c r="J2" s="78"/>
      <c r="K2" s="77" t="s">
        <v>12</v>
      </c>
      <c r="L2" s="78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80">
        <f>(I20/4)</f>
        <v>812.5</v>
      </c>
      <c r="U2" s="73"/>
      <c r="V2" s="73">
        <f>L20/4</f>
        <v>792</v>
      </c>
      <c r="W2" s="73"/>
    </row>
    <row r="3" spans="1:23" s="3" customFormat="1" ht="30" customHeight="1" x14ac:dyDescent="0.25">
      <c r="A3" s="21">
        <v>1</v>
      </c>
      <c r="B3" s="66" t="s">
        <v>3</v>
      </c>
      <c r="C3" s="66"/>
      <c r="D3" s="66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>
        <v>705</v>
      </c>
      <c r="O3" s="29">
        <v>500</v>
      </c>
      <c r="P3" s="29">
        <v>500</v>
      </c>
      <c r="Q3" s="29">
        <v>500</v>
      </c>
      <c r="R3" s="29"/>
      <c r="S3" s="29">
        <v>500</v>
      </c>
    </row>
    <row r="4" spans="1:23" s="3" customFormat="1" ht="30" customHeight="1" x14ac:dyDescent="0.25">
      <c r="A4" s="21">
        <v>2</v>
      </c>
      <c r="B4" s="66" t="s">
        <v>4</v>
      </c>
      <c r="C4" s="66"/>
      <c r="D4" s="66"/>
      <c r="E4" s="8">
        <v>1000</v>
      </c>
      <c r="G4" s="21">
        <v>1</v>
      </c>
      <c r="H4" s="8"/>
      <c r="I4" s="6"/>
      <c r="J4" s="9">
        <v>45600</v>
      </c>
      <c r="K4" s="34" t="s">
        <v>38</v>
      </c>
      <c r="L4" s="6">
        <v>560</v>
      </c>
      <c r="N4" s="29">
        <v>150</v>
      </c>
      <c r="O4" s="29">
        <v>1205</v>
      </c>
      <c r="P4" s="29">
        <v>880</v>
      </c>
      <c r="Q4" s="29">
        <v>100</v>
      </c>
      <c r="R4" s="29"/>
      <c r="S4" s="29">
        <v>200</v>
      </c>
    </row>
    <row r="5" spans="1:23" ht="30" customHeight="1" x14ac:dyDescent="0.25">
      <c r="A5" s="21">
        <v>3</v>
      </c>
      <c r="B5" s="66" t="s">
        <v>5</v>
      </c>
      <c r="C5" s="66"/>
      <c r="D5" s="66"/>
      <c r="E5" s="8">
        <v>1000</v>
      </c>
      <c r="G5" s="21">
        <v>2</v>
      </c>
      <c r="H5" s="28"/>
      <c r="I5" s="27"/>
      <c r="J5" s="9">
        <v>45604</v>
      </c>
      <c r="K5" s="27" t="s">
        <v>43</v>
      </c>
      <c r="L5" s="27">
        <v>300</v>
      </c>
      <c r="N5" s="29"/>
      <c r="O5" s="29"/>
      <c r="P5" s="29"/>
      <c r="Q5" s="29">
        <v>260</v>
      </c>
      <c r="R5" s="29"/>
      <c r="S5" s="29"/>
    </row>
    <row r="6" spans="1:23" ht="30" customHeight="1" x14ac:dyDescent="0.25">
      <c r="A6" s="21">
        <v>4</v>
      </c>
      <c r="B6" s="66" t="s">
        <v>10</v>
      </c>
      <c r="C6" s="66"/>
      <c r="D6" s="66"/>
      <c r="E6" s="8">
        <v>1000</v>
      </c>
      <c r="G6" s="21">
        <v>3</v>
      </c>
      <c r="H6" s="28"/>
      <c r="I6" s="27"/>
      <c r="J6" s="35">
        <v>45606</v>
      </c>
      <c r="K6" s="27" t="s">
        <v>44</v>
      </c>
      <c r="L6" s="27">
        <v>300</v>
      </c>
      <c r="N6" s="29"/>
      <c r="O6" s="29"/>
      <c r="P6" s="29"/>
      <c r="Q6" s="29">
        <v>50</v>
      </c>
      <c r="R6" s="29"/>
      <c r="S6" s="29"/>
    </row>
    <row r="7" spans="1:23" ht="30" customHeight="1" x14ac:dyDescent="0.25">
      <c r="A7" s="21">
        <v>5</v>
      </c>
      <c r="B7" s="66" t="s">
        <v>15</v>
      </c>
      <c r="C7" s="66"/>
      <c r="D7" s="66"/>
      <c r="E7" s="6"/>
      <c r="G7" s="21">
        <v>4</v>
      </c>
      <c r="H7" s="28" t="s">
        <v>45</v>
      </c>
      <c r="I7" s="27">
        <v>3250</v>
      </c>
      <c r="J7" s="23">
        <v>45608</v>
      </c>
      <c r="K7" s="5"/>
      <c r="L7" s="5"/>
      <c r="N7" s="29"/>
      <c r="O7" s="29"/>
      <c r="P7" s="29"/>
      <c r="Q7" s="29">
        <v>1205</v>
      </c>
      <c r="R7" s="29"/>
      <c r="S7" s="29"/>
    </row>
    <row r="8" spans="1:23" x14ac:dyDescent="0.25">
      <c r="A8" s="21">
        <v>6</v>
      </c>
      <c r="B8" s="66" t="s">
        <v>23</v>
      </c>
      <c r="C8" s="66"/>
      <c r="D8" s="66"/>
      <c r="E8" s="6">
        <v>1000</v>
      </c>
      <c r="G8" s="21">
        <v>5</v>
      </c>
      <c r="H8" s="28"/>
      <c r="I8" s="27"/>
      <c r="J8" s="23"/>
      <c r="K8" s="27" t="s">
        <v>46</v>
      </c>
      <c r="L8" s="27">
        <v>100</v>
      </c>
      <c r="N8" s="29"/>
      <c r="O8" s="29"/>
      <c r="P8" s="29"/>
      <c r="Q8" s="29"/>
      <c r="R8" s="29"/>
      <c r="S8" s="29"/>
    </row>
    <row r="9" spans="1:23" x14ac:dyDescent="0.25">
      <c r="A9" s="62" t="s">
        <v>16</v>
      </c>
      <c r="B9" s="62"/>
      <c r="C9" s="62"/>
      <c r="D9" s="62"/>
      <c r="E9" s="6">
        <f>SUM(E3:E8)</f>
        <v>4000</v>
      </c>
      <c r="G9" s="21">
        <v>6</v>
      </c>
      <c r="H9" s="28"/>
      <c r="I9" s="27"/>
      <c r="J9" s="23">
        <v>45622</v>
      </c>
      <c r="K9" s="28" t="s">
        <v>47</v>
      </c>
      <c r="L9" s="27">
        <v>208</v>
      </c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/>
      <c r="I10" s="6"/>
      <c r="J10" s="23">
        <v>45638</v>
      </c>
      <c r="K10" s="6" t="s">
        <v>51</v>
      </c>
      <c r="L10" s="6">
        <v>1700</v>
      </c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/>
      <c r="H11" s="8"/>
      <c r="I11" s="6"/>
      <c r="J11" s="6"/>
      <c r="K11" s="6"/>
      <c r="L11" s="6"/>
      <c r="N11" s="29"/>
      <c r="O11" s="29"/>
      <c r="P11" s="29"/>
      <c r="Q11" s="29"/>
      <c r="R11" s="29"/>
      <c r="S11" s="29"/>
    </row>
    <row r="12" spans="1:23" x14ac:dyDescent="0.25">
      <c r="A12" s="47" t="s">
        <v>39</v>
      </c>
      <c r="B12" s="47"/>
      <c r="C12" s="47"/>
      <c r="D12" s="47"/>
      <c r="G12" s="21"/>
      <c r="H12" s="8"/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48">
        <f>(E9+N20+O20+P20+Q20+R20+S20)-(1567+L20+I20+D65)</f>
        <v>-1570</v>
      </c>
      <c r="B13" s="49"/>
      <c r="C13" s="49"/>
      <c r="D13" s="50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51"/>
      <c r="B14" s="52"/>
      <c r="C14" s="52"/>
      <c r="D14" s="53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54"/>
      <c r="B15" s="55"/>
      <c r="C15" s="55"/>
      <c r="D15" s="56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71" t="s">
        <v>17</v>
      </c>
      <c r="H20" s="72"/>
      <c r="I20" s="6">
        <f>SUM(I4:I19)</f>
        <v>3250</v>
      </c>
      <c r="J20" s="6"/>
      <c r="K20" s="6" t="s">
        <v>18</v>
      </c>
      <c r="L20" s="6">
        <f>SUM(L4:L19)</f>
        <v>3168</v>
      </c>
      <c r="N20" s="16">
        <f t="shared" ref="N20:S20" si="0">SUM(N3:N19)</f>
        <v>855</v>
      </c>
      <c r="O20" s="16">
        <f t="shared" si="0"/>
        <v>1705</v>
      </c>
      <c r="P20" s="16">
        <f t="shared" si="0"/>
        <v>1380</v>
      </c>
      <c r="Q20" s="16">
        <f t="shared" si="0"/>
        <v>2115</v>
      </c>
      <c r="R20" s="16">
        <f t="shared" si="0"/>
        <v>0</v>
      </c>
      <c r="S20" s="16">
        <f t="shared" si="0"/>
        <v>700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58" t="s">
        <v>1</v>
      </c>
      <c r="D23" s="58"/>
      <c r="E23" s="58"/>
      <c r="F23" s="18" t="s">
        <v>2</v>
      </c>
      <c r="G23" s="60" t="s">
        <v>21</v>
      </c>
      <c r="H23" s="60"/>
    </row>
    <row r="24" spans="1:19" x14ac:dyDescent="0.25">
      <c r="B24" s="21">
        <v>1</v>
      </c>
      <c r="C24" s="66" t="s">
        <v>3</v>
      </c>
      <c r="D24" s="66"/>
      <c r="E24" s="66"/>
      <c r="F24" s="14"/>
      <c r="G24" s="62"/>
      <c r="H24" s="62"/>
    </row>
    <row r="25" spans="1:19" x14ac:dyDescent="0.25">
      <c r="B25" s="21">
        <v>2</v>
      </c>
      <c r="C25" s="66" t="s">
        <v>4</v>
      </c>
      <c r="D25" s="66"/>
      <c r="E25" s="66"/>
      <c r="F25" s="14">
        <f>E4+O20-(T2+V2+K62)</f>
        <v>-104.5</v>
      </c>
      <c r="G25" s="62" t="str">
        <f t="shared" ref="G25:G29" si="1">IF(F25&lt;0,"please pay","good")</f>
        <v>please pay</v>
      </c>
      <c r="H25" s="62"/>
    </row>
    <row r="26" spans="1:19" x14ac:dyDescent="0.25">
      <c r="B26" s="21">
        <v>3</v>
      </c>
      <c r="C26" s="66" t="s">
        <v>5</v>
      </c>
      <c r="D26" s="66"/>
      <c r="E26" s="66"/>
      <c r="F26" s="14">
        <f>E5+P20-(T2+V2+L62)</f>
        <v>-104.5</v>
      </c>
      <c r="G26" s="62" t="str">
        <f t="shared" si="1"/>
        <v>please pay</v>
      </c>
      <c r="H26" s="62"/>
    </row>
    <row r="27" spans="1:19" x14ac:dyDescent="0.25">
      <c r="B27" s="21">
        <v>4</v>
      </c>
      <c r="C27" s="66" t="s">
        <v>10</v>
      </c>
      <c r="D27" s="66"/>
      <c r="E27" s="66"/>
      <c r="F27" s="14">
        <f>E6+Q20-(T2+V2+M62)</f>
        <v>305.5</v>
      </c>
      <c r="G27" s="62" t="str">
        <f t="shared" si="1"/>
        <v>good</v>
      </c>
      <c r="H27" s="62"/>
    </row>
    <row r="28" spans="1:19" x14ac:dyDescent="0.25">
      <c r="B28" s="21">
        <v>5</v>
      </c>
      <c r="C28" s="66" t="s">
        <v>15</v>
      </c>
      <c r="D28" s="66"/>
      <c r="E28" s="66"/>
      <c r="F28" s="15"/>
      <c r="G28" s="62"/>
      <c r="H28" s="62"/>
    </row>
    <row r="29" spans="1:19" x14ac:dyDescent="0.25">
      <c r="B29" s="21">
        <v>6</v>
      </c>
      <c r="C29" s="66" t="s">
        <v>22</v>
      </c>
      <c r="D29" s="66"/>
      <c r="E29" s="66"/>
      <c r="F29" s="15">
        <f>E8+S20-(T2+V2+O62)</f>
        <v>95.5</v>
      </c>
      <c r="G29" s="63" t="str">
        <f t="shared" si="1"/>
        <v>good</v>
      </c>
      <c r="H29" s="64"/>
    </row>
    <row r="30" spans="1:19" x14ac:dyDescent="0.25">
      <c r="B30" s="62"/>
      <c r="C30" s="62"/>
      <c r="D30" s="62"/>
      <c r="E30" s="62"/>
      <c r="F30" s="15"/>
      <c r="G30" s="63"/>
      <c r="H30" s="64"/>
    </row>
    <row r="32" spans="1:19" ht="15" customHeight="1" x14ac:dyDescent="0.25">
      <c r="B32" s="58" t="s">
        <v>41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spans="1:17" ht="18" customHeight="1" x14ac:dyDescent="0.25">
      <c r="B33" s="66"/>
      <c r="C33" s="66"/>
      <c r="D33" s="67" t="s">
        <v>25</v>
      </c>
      <c r="E33" s="67"/>
      <c r="F33" s="67"/>
      <c r="G33" s="62"/>
      <c r="H33" s="62"/>
      <c r="I33" s="62"/>
      <c r="J33" s="62"/>
      <c r="K33" s="62"/>
      <c r="L33" s="62"/>
      <c r="M33" s="62"/>
      <c r="N33" s="62"/>
      <c r="O33" s="62"/>
    </row>
    <row r="34" spans="1:17" s="26" customFormat="1" ht="38.25" customHeight="1" x14ac:dyDescent="0.25">
      <c r="B34" s="25" t="s">
        <v>6</v>
      </c>
      <c r="C34" s="25" t="s">
        <v>1</v>
      </c>
      <c r="D34" s="41" t="s">
        <v>26</v>
      </c>
      <c r="E34" s="25" t="s">
        <v>24</v>
      </c>
      <c r="F34" s="40" t="s">
        <v>33</v>
      </c>
      <c r="G34" s="68" t="s">
        <v>32</v>
      </c>
      <c r="H34" s="68"/>
      <c r="I34" s="40" t="s">
        <v>20</v>
      </c>
      <c r="J34" s="25" t="s">
        <v>27</v>
      </c>
      <c r="K34" s="25" t="s">
        <v>28</v>
      </c>
      <c r="L34" s="25" t="s">
        <v>29</v>
      </c>
      <c r="M34" s="25" t="s">
        <v>42</v>
      </c>
      <c r="N34" s="69" t="s">
        <v>30</v>
      </c>
      <c r="O34" s="69"/>
    </row>
    <row r="35" spans="1:17" ht="26.25" customHeight="1" x14ac:dyDescent="0.25">
      <c r="B35" s="24">
        <v>1</v>
      </c>
      <c r="C35" s="39" t="s">
        <v>3</v>
      </c>
      <c r="D35" s="39"/>
      <c r="E35" s="39">
        <v>855</v>
      </c>
      <c r="F35" s="38">
        <f>D35+E35</f>
        <v>855</v>
      </c>
      <c r="G35" s="62">
        <f>J62</f>
        <v>757</v>
      </c>
      <c r="H35" s="62"/>
      <c r="I35" s="38"/>
      <c r="J35" s="38">
        <f>G35</f>
        <v>757</v>
      </c>
      <c r="K35" s="38">
        <f>F35-J35</f>
        <v>98</v>
      </c>
      <c r="L35" s="38"/>
      <c r="M35" s="38">
        <f>L35-K35</f>
        <v>-98</v>
      </c>
      <c r="N35" s="65"/>
      <c r="O35" s="65"/>
    </row>
    <row r="36" spans="1:17" ht="30" customHeight="1" x14ac:dyDescent="0.25">
      <c r="B36" s="24">
        <v>2</v>
      </c>
      <c r="C36" s="39" t="s">
        <v>4</v>
      </c>
      <c r="D36" s="39">
        <f t="shared" ref="D36:D40" si="2">E4</f>
        <v>1000</v>
      </c>
      <c r="E36" s="39">
        <f>O20</f>
        <v>1705</v>
      </c>
      <c r="F36" s="38">
        <f t="shared" ref="F36:F40" si="3">SUM(D36:E36)</f>
        <v>2705</v>
      </c>
      <c r="G36" s="62">
        <f>T2+K62</f>
        <v>2017.5</v>
      </c>
      <c r="H36" s="62"/>
      <c r="I36" s="38">
        <f>V2</f>
        <v>792</v>
      </c>
      <c r="J36" s="38">
        <f t="shared" ref="J36:J40" si="4">SUM(G36:I36)</f>
        <v>2809.5</v>
      </c>
      <c r="K36" s="38">
        <f t="shared" ref="K36:K40" si="5">F36-J36</f>
        <v>-104.5</v>
      </c>
      <c r="L36" s="38">
        <v>1000</v>
      </c>
      <c r="M36" s="38">
        <f t="shared" ref="M36:M40" si="6">L36-K36</f>
        <v>1104.5</v>
      </c>
      <c r="N36" s="65"/>
      <c r="O36" s="65"/>
    </row>
    <row r="37" spans="1:17" ht="27.75" customHeight="1" x14ac:dyDescent="0.25">
      <c r="B37" s="24">
        <v>3</v>
      </c>
      <c r="C37" s="39" t="s">
        <v>5</v>
      </c>
      <c r="D37" s="39">
        <f t="shared" si="2"/>
        <v>1000</v>
      </c>
      <c r="E37" s="39">
        <f>P20</f>
        <v>1380</v>
      </c>
      <c r="F37" s="38">
        <f t="shared" si="3"/>
        <v>2380</v>
      </c>
      <c r="G37" s="62">
        <f>T2+L62</f>
        <v>1692.5</v>
      </c>
      <c r="H37" s="62"/>
      <c r="I37" s="38">
        <f>V2</f>
        <v>792</v>
      </c>
      <c r="J37" s="38">
        <f t="shared" si="4"/>
        <v>2484.5</v>
      </c>
      <c r="K37" s="38">
        <f t="shared" si="5"/>
        <v>-104.5</v>
      </c>
      <c r="L37" s="38">
        <v>1880</v>
      </c>
      <c r="M37" s="38">
        <f t="shared" si="6"/>
        <v>1984.5</v>
      </c>
      <c r="N37" s="65"/>
      <c r="O37" s="65"/>
    </row>
    <row r="38" spans="1:17" ht="32.25" customHeight="1" x14ac:dyDescent="0.25">
      <c r="B38" s="24">
        <v>4</v>
      </c>
      <c r="C38" s="39" t="s">
        <v>10</v>
      </c>
      <c r="D38" s="39">
        <f t="shared" si="2"/>
        <v>1000</v>
      </c>
      <c r="E38" s="39">
        <f>Q20</f>
        <v>2115</v>
      </c>
      <c r="F38" s="38">
        <f t="shared" si="3"/>
        <v>3115</v>
      </c>
      <c r="G38" s="62">
        <f>T2+M62</f>
        <v>2017.5</v>
      </c>
      <c r="H38" s="62"/>
      <c r="I38" s="38">
        <f>V2</f>
        <v>792</v>
      </c>
      <c r="J38" s="38">
        <f t="shared" si="4"/>
        <v>2809.5</v>
      </c>
      <c r="K38" s="38">
        <f t="shared" si="5"/>
        <v>305.5</v>
      </c>
      <c r="L38" s="38">
        <v>1000</v>
      </c>
      <c r="M38" s="38">
        <f t="shared" si="6"/>
        <v>694.5</v>
      </c>
      <c r="N38" s="65"/>
      <c r="O38" s="65"/>
    </row>
    <row r="39" spans="1:17" ht="27" customHeight="1" x14ac:dyDescent="0.25">
      <c r="B39" s="24">
        <v>5</v>
      </c>
      <c r="C39" s="39" t="s">
        <v>15</v>
      </c>
      <c r="D39" s="39"/>
      <c r="E39" s="39"/>
      <c r="F39" s="38"/>
      <c r="G39" s="62"/>
      <c r="H39" s="62"/>
      <c r="I39" s="38"/>
      <c r="J39" s="38"/>
      <c r="K39" s="38"/>
      <c r="L39" s="38"/>
      <c r="M39" s="38">
        <v>1567</v>
      </c>
      <c r="N39" s="65"/>
      <c r="O39" s="65"/>
    </row>
    <row r="40" spans="1:17" ht="28.5" customHeight="1" x14ac:dyDescent="0.25">
      <c r="B40" s="24">
        <v>6</v>
      </c>
      <c r="C40" s="39" t="s">
        <v>31</v>
      </c>
      <c r="D40" s="39">
        <f t="shared" si="2"/>
        <v>1000</v>
      </c>
      <c r="E40" s="39">
        <f>S20</f>
        <v>700</v>
      </c>
      <c r="F40" s="38">
        <f t="shared" si="3"/>
        <v>1700</v>
      </c>
      <c r="G40" s="62">
        <f>T2</f>
        <v>812.5</v>
      </c>
      <c r="H40" s="62"/>
      <c r="I40" s="38">
        <f>V2</f>
        <v>792</v>
      </c>
      <c r="J40" s="38">
        <f t="shared" si="4"/>
        <v>1604.5</v>
      </c>
      <c r="K40" s="38">
        <f t="shared" si="5"/>
        <v>95.5</v>
      </c>
      <c r="L40" s="38">
        <v>1000</v>
      </c>
      <c r="M40" s="38">
        <f t="shared" si="6"/>
        <v>904.5</v>
      </c>
      <c r="N40" s="65"/>
      <c r="O40" s="65"/>
    </row>
    <row r="41" spans="1:17" ht="30.75" customHeight="1" x14ac:dyDescent="0.25">
      <c r="B41" s="24">
        <v>7</v>
      </c>
      <c r="C41" s="39" t="s">
        <v>50</v>
      </c>
      <c r="D41" s="39"/>
      <c r="E41" s="39"/>
      <c r="F41" s="38"/>
      <c r="G41" s="63"/>
      <c r="H41" s="64"/>
      <c r="I41" s="38"/>
      <c r="J41" s="38"/>
      <c r="K41" s="38"/>
      <c r="L41" s="38">
        <v>500</v>
      </c>
      <c r="M41" s="38">
        <f>L41-K41</f>
        <v>500</v>
      </c>
      <c r="N41" s="45"/>
      <c r="O41" s="46"/>
    </row>
    <row r="42" spans="1:17" ht="32.25" customHeight="1" x14ac:dyDescent="0.25"/>
    <row r="43" spans="1:17" s="32" customFormat="1" ht="15" customHeight="1" x14ac:dyDescent="0.25">
      <c r="A43" s="31"/>
      <c r="B43" s="60" t="s">
        <v>36</v>
      </c>
      <c r="C43" s="60"/>
      <c r="D43" s="60"/>
      <c r="E43" s="60"/>
      <c r="F43" s="60"/>
      <c r="G43" s="60"/>
      <c r="H43" s="60"/>
      <c r="I43" s="31"/>
      <c r="J43" s="58" t="s">
        <v>37</v>
      </c>
      <c r="K43" s="58"/>
      <c r="L43" s="58"/>
      <c r="M43" s="58"/>
      <c r="N43" s="58"/>
      <c r="O43" s="58"/>
      <c r="Q43" s="31"/>
    </row>
    <row r="44" spans="1:17" ht="36.75" customHeight="1" x14ac:dyDescent="0.25">
      <c r="B44" s="59" t="s">
        <v>34</v>
      </c>
      <c r="C44" s="59"/>
      <c r="D44" s="59"/>
      <c r="E44" s="59"/>
      <c r="F44" s="61" t="s">
        <v>12</v>
      </c>
      <c r="G44" s="61"/>
      <c r="H44" s="61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2" t="s">
        <v>6</v>
      </c>
      <c r="C45" s="43" t="s">
        <v>7</v>
      </c>
      <c r="D45" s="44" t="s">
        <v>8</v>
      </c>
      <c r="E45" s="44" t="s">
        <v>9</v>
      </c>
      <c r="F45" s="44" t="s">
        <v>7</v>
      </c>
      <c r="G45" s="57" t="s">
        <v>8</v>
      </c>
      <c r="H45" s="57"/>
      <c r="J45" s="29">
        <v>705</v>
      </c>
      <c r="K45" s="29">
        <v>1205</v>
      </c>
      <c r="L45" s="29">
        <v>880</v>
      </c>
      <c r="M45" s="29">
        <v>1205</v>
      </c>
      <c r="N45" s="29"/>
      <c r="O45" s="29"/>
    </row>
    <row r="46" spans="1:17" x14ac:dyDescent="0.25">
      <c r="B46" s="33">
        <v>1</v>
      </c>
      <c r="C46" s="36" t="s">
        <v>45</v>
      </c>
      <c r="D46" s="37">
        <v>3990</v>
      </c>
      <c r="E46" s="37"/>
      <c r="F46" s="37"/>
      <c r="G46" s="62"/>
      <c r="H46" s="62"/>
      <c r="J46" s="29">
        <v>52</v>
      </c>
      <c r="K46" s="29"/>
      <c r="L46" s="29"/>
      <c r="M46" s="29"/>
      <c r="N46" s="29"/>
      <c r="O46" s="29"/>
    </row>
    <row r="47" spans="1:17" x14ac:dyDescent="0.25">
      <c r="B47" s="33">
        <v>2</v>
      </c>
      <c r="C47" s="36" t="s">
        <v>49</v>
      </c>
      <c r="D47" s="37">
        <v>150</v>
      </c>
      <c r="E47" s="37"/>
      <c r="F47" s="37"/>
      <c r="G47" s="62"/>
      <c r="H47" s="62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6" t="s">
        <v>48</v>
      </c>
      <c r="D48" s="37">
        <v>200</v>
      </c>
      <c r="E48" s="37"/>
      <c r="F48" s="37"/>
      <c r="G48" s="62"/>
      <c r="H48" s="62"/>
      <c r="J48" s="5"/>
      <c r="K48" s="5"/>
      <c r="L48" s="5"/>
      <c r="M48" s="29"/>
      <c r="N48" s="5"/>
      <c r="O48" s="5"/>
    </row>
    <row r="49" spans="2:15" x14ac:dyDescent="0.25">
      <c r="B49" s="33"/>
      <c r="C49" s="36"/>
      <c r="D49" s="37"/>
      <c r="E49" s="37"/>
      <c r="F49" s="37"/>
      <c r="G49" s="62"/>
      <c r="H49" s="62"/>
      <c r="J49" s="5"/>
      <c r="K49" s="5"/>
      <c r="L49" s="5"/>
      <c r="M49" s="29"/>
      <c r="N49" s="5"/>
      <c r="O49" s="5"/>
    </row>
    <row r="50" spans="2:15" x14ac:dyDescent="0.25">
      <c r="B50" s="33"/>
      <c r="C50" s="36"/>
      <c r="D50" s="37"/>
      <c r="E50" s="37"/>
      <c r="F50" s="37"/>
      <c r="G50" s="62"/>
      <c r="H50" s="62"/>
      <c r="J50" s="5"/>
      <c r="K50" s="5"/>
      <c r="L50" s="5"/>
      <c r="M50" s="29"/>
      <c r="N50" s="5"/>
      <c r="O50" s="5"/>
    </row>
    <row r="51" spans="2:15" x14ac:dyDescent="0.25">
      <c r="B51" s="33"/>
      <c r="C51" s="36"/>
      <c r="D51" s="37"/>
      <c r="E51" s="37"/>
      <c r="F51" s="37"/>
      <c r="G51" s="62"/>
      <c r="H51" s="62"/>
      <c r="J51" s="5"/>
      <c r="K51" s="5"/>
      <c r="L51" s="5"/>
      <c r="M51" s="29"/>
      <c r="N51" s="5"/>
      <c r="O51" s="5"/>
    </row>
    <row r="52" spans="2:15" x14ac:dyDescent="0.25">
      <c r="B52" s="33"/>
      <c r="C52" s="36"/>
      <c r="D52" s="37"/>
      <c r="E52" s="37"/>
      <c r="F52" s="37"/>
      <c r="G52" s="62"/>
      <c r="H52" s="62"/>
      <c r="J52" s="5"/>
      <c r="K52" s="5"/>
      <c r="L52" s="5"/>
      <c r="M52" s="29"/>
      <c r="N52" s="5"/>
      <c r="O52" s="5"/>
    </row>
    <row r="53" spans="2:15" x14ac:dyDescent="0.25">
      <c r="B53" s="33"/>
      <c r="C53" s="36"/>
      <c r="D53" s="37"/>
      <c r="E53" s="37"/>
      <c r="F53" s="37"/>
      <c r="G53" s="62"/>
      <c r="H53" s="62"/>
      <c r="J53" s="5"/>
      <c r="K53" s="5"/>
      <c r="L53" s="5"/>
      <c r="M53" s="29"/>
      <c r="N53" s="5"/>
      <c r="O53" s="5"/>
    </row>
    <row r="54" spans="2:15" x14ac:dyDescent="0.25">
      <c r="B54" s="33"/>
      <c r="C54" s="36"/>
      <c r="D54" s="37"/>
      <c r="E54" s="37"/>
      <c r="F54" s="37"/>
      <c r="G54" s="62"/>
      <c r="H54" s="62"/>
      <c r="J54" s="5"/>
      <c r="K54" s="5"/>
      <c r="L54" s="5"/>
      <c r="M54" s="29"/>
      <c r="N54" s="5"/>
      <c r="O54" s="5"/>
    </row>
    <row r="55" spans="2:15" x14ac:dyDescent="0.25">
      <c r="B55" s="33"/>
      <c r="C55" s="36"/>
      <c r="D55" s="37"/>
      <c r="E55" s="37"/>
      <c r="F55" s="37"/>
      <c r="G55" s="62"/>
      <c r="H55" s="62"/>
      <c r="J55" s="5"/>
      <c r="K55" s="5"/>
      <c r="L55" s="5"/>
      <c r="M55" s="29"/>
      <c r="N55" s="5"/>
      <c r="O55" s="5"/>
    </row>
    <row r="56" spans="2:15" x14ac:dyDescent="0.25">
      <c r="B56" s="33"/>
      <c r="C56" s="36"/>
      <c r="D56" s="37"/>
      <c r="E56" s="37"/>
      <c r="F56" s="37"/>
      <c r="G56" s="62"/>
      <c r="H56" s="62"/>
      <c r="J56" s="5"/>
      <c r="K56" s="5"/>
      <c r="L56" s="5"/>
      <c r="M56" s="29"/>
      <c r="N56" s="5"/>
      <c r="O56" s="5"/>
    </row>
    <row r="57" spans="2:15" x14ac:dyDescent="0.25">
      <c r="B57" s="33"/>
      <c r="C57" s="36"/>
      <c r="D57" s="37"/>
      <c r="E57" s="37"/>
      <c r="F57" s="37"/>
      <c r="G57" s="62"/>
      <c r="H57" s="62"/>
      <c r="J57" s="5"/>
      <c r="K57" s="5"/>
      <c r="L57" s="5"/>
      <c r="M57" s="29"/>
      <c r="N57" s="5"/>
      <c r="O57" s="5"/>
    </row>
    <row r="58" spans="2:15" x14ac:dyDescent="0.25">
      <c r="B58" s="33"/>
      <c r="C58" s="36"/>
      <c r="D58" s="37"/>
      <c r="E58" s="37"/>
      <c r="F58" s="37"/>
      <c r="G58" s="62"/>
      <c r="H58" s="62"/>
      <c r="J58" s="5"/>
      <c r="K58" s="5"/>
      <c r="L58" s="5"/>
      <c r="M58" s="29"/>
      <c r="N58" s="5"/>
      <c r="O58" s="5"/>
    </row>
    <row r="59" spans="2:15" x14ac:dyDescent="0.25">
      <c r="B59" s="33"/>
      <c r="C59" s="36"/>
      <c r="D59" s="37"/>
      <c r="E59" s="37"/>
      <c r="F59" s="37"/>
      <c r="G59" s="62"/>
      <c r="H59" s="62"/>
      <c r="J59" s="5"/>
      <c r="K59" s="5"/>
      <c r="L59" s="5"/>
      <c r="M59" s="29"/>
      <c r="N59" s="5"/>
      <c r="O59" s="5"/>
    </row>
    <row r="60" spans="2:15" x14ac:dyDescent="0.25">
      <c r="B60" s="33"/>
      <c r="C60" s="36"/>
      <c r="D60" s="37"/>
      <c r="E60" s="37"/>
      <c r="F60" s="37"/>
      <c r="G60" s="62"/>
      <c r="H60" s="62"/>
      <c r="J60" s="5"/>
      <c r="K60" s="5"/>
      <c r="L60" s="5"/>
      <c r="M60" s="29"/>
      <c r="N60" s="5"/>
      <c r="O60" s="5"/>
    </row>
    <row r="61" spans="2:15" x14ac:dyDescent="0.25">
      <c r="B61" s="33"/>
      <c r="C61" s="36"/>
      <c r="D61" s="37"/>
      <c r="E61" s="37"/>
      <c r="F61" s="37"/>
      <c r="G61" s="62"/>
      <c r="H61" s="62"/>
      <c r="J61" s="5"/>
      <c r="K61" s="5"/>
      <c r="L61" s="5"/>
      <c r="M61" s="29"/>
      <c r="N61" s="5"/>
      <c r="O61" s="5"/>
    </row>
    <row r="62" spans="2:15" x14ac:dyDescent="0.25">
      <c r="B62" s="33"/>
      <c r="C62" s="36"/>
      <c r="D62" s="37"/>
      <c r="E62" s="37"/>
      <c r="F62" s="37"/>
      <c r="G62" s="62"/>
      <c r="H62" s="62"/>
      <c r="J62" s="29">
        <f t="shared" ref="J62:O62" si="7">SUM(J45:J61)</f>
        <v>757</v>
      </c>
      <c r="K62" s="29">
        <f t="shared" si="7"/>
        <v>1205</v>
      </c>
      <c r="L62" s="29">
        <f t="shared" si="7"/>
        <v>880</v>
      </c>
      <c r="M62" s="29">
        <f t="shared" si="7"/>
        <v>1205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6"/>
      <c r="D63" s="37"/>
      <c r="E63" s="37"/>
      <c r="F63" s="37"/>
      <c r="G63" s="62"/>
      <c r="H63" s="62"/>
    </row>
    <row r="64" spans="2:15" x14ac:dyDescent="0.25">
      <c r="B64" s="33"/>
      <c r="C64" s="36"/>
      <c r="D64" s="37"/>
      <c r="E64" s="37"/>
      <c r="F64" s="37"/>
      <c r="G64" s="62"/>
      <c r="H64" s="62"/>
    </row>
    <row r="65" spans="2:8" x14ac:dyDescent="0.25">
      <c r="B65" s="66" t="s">
        <v>17</v>
      </c>
      <c r="C65" s="66"/>
      <c r="D65" s="37">
        <f>SUM(D46:D64)</f>
        <v>4340</v>
      </c>
      <c r="E65" s="37"/>
      <c r="F65" s="37" t="s">
        <v>35</v>
      </c>
      <c r="G65" s="62">
        <f>SUM(G48:G64)</f>
        <v>0</v>
      </c>
      <c r="H65" s="62"/>
    </row>
  </sheetData>
  <mergeCells count="82">
    <mergeCell ref="G24:H24"/>
    <mergeCell ref="C23:E23"/>
    <mergeCell ref="C24:E24"/>
    <mergeCell ref="G25:H25"/>
    <mergeCell ref="G26:H26"/>
    <mergeCell ref="V1:W1"/>
    <mergeCell ref="V2:W2"/>
    <mergeCell ref="G1:L1"/>
    <mergeCell ref="N1:S1"/>
    <mergeCell ref="K2:L2"/>
    <mergeCell ref="G2:J2"/>
    <mergeCell ref="T1:U1"/>
    <mergeCell ref="T2:U2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C25:E25"/>
    <mergeCell ref="C26:E26"/>
    <mergeCell ref="C27:E27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B65:C65"/>
    <mergeCell ref="G61:H61"/>
    <mergeCell ref="G62:H62"/>
    <mergeCell ref="G63:H63"/>
    <mergeCell ref="G64:H64"/>
    <mergeCell ref="G65:H65"/>
    <mergeCell ref="N41:O41"/>
    <mergeCell ref="A12:D12"/>
    <mergeCell ref="A13:D15"/>
    <mergeCell ref="G45:H45"/>
    <mergeCell ref="J43:O43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2024-12-02T05:25:59Z</dcterms:modified>
</cp:coreProperties>
</file>