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 Srikar\Desktop\models\"/>
    </mc:Choice>
  </mc:AlternateContent>
  <xr:revisionPtr revIDLastSave="0" documentId="13_ncr:1_{785B82F9-9CA7-4549-AF41-112F42761E68}" xr6:coauthVersionLast="47" xr6:coauthVersionMax="47" xr10:uidLastSave="{00000000-0000-0000-0000-000000000000}"/>
  <bookViews>
    <workbookView xWindow="-108" yWindow="-108" windowWidth="23256" windowHeight="12456" xr2:uid="{D8616737-8DD3-489C-8B02-713E66DB815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" l="1"/>
  <c r="L7" i="1"/>
  <c r="L5" i="1"/>
  <c r="L3" i="1"/>
  <c r="O14" i="2" l="1"/>
  <c r="O12" i="2"/>
  <c r="O7" i="2"/>
  <c r="O10" i="2" s="1"/>
  <c r="O4" i="2"/>
  <c r="O6" i="2" s="1"/>
  <c r="F2" i="2"/>
  <c r="G2" i="2"/>
  <c r="C2" i="2" s="1"/>
  <c r="H2" i="2"/>
  <c r="D2" i="2" s="1"/>
  <c r="I2" i="2"/>
  <c r="E2" i="2" s="1"/>
  <c r="G18" i="1"/>
  <c r="G17" i="1"/>
  <c r="D14" i="1"/>
</calcChain>
</file>

<file path=xl/sharedStrings.xml><?xml version="1.0" encoding="utf-8"?>
<sst xmlns="http://schemas.openxmlformats.org/spreadsheetml/2006/main" count="28" uniqueCount="25">
  <si>
    <t>price</t>
  </si>
  <si>
    <t>share</t>
  </si>
  <si>
    <t>mc</t>
  </si>
  <si>
    <t>cash</t>
  </si>
  <si>
    <t>debt</t>
  </si>
  <si>
    <t>Eev</t>
  </si>
  <si>
    <t>in crore Rupees</t>
  </si>
  <si>
    <t xml:space="preserve">Operations </t>
  </si>
  <si>
    <t>Others</t>
  </si>
  <si>
    <t>Revenue</t>
  </si>
  <si>
    <t>COGS</t>
  </si>
  <si>
    <t>employee benefits</t>
  </si>
  <si>
    <t>R&amp;D</t>
  </si>
  <si>
    <t>CaSH resevered</t>
  </si>
  <si>
    <t>Expenses</t>
  </si>
  <si>
    <t>operating profit</t>
  </si>
  <si>
    <t>other expenses</t>
  </si>
  <si>
    <t>Taxes</t>
  </si>
  <si>
    <t>cr</t>
  </si>
  <si>
    <t>Investments</t>
  </si>
  <si>
    <t>Trade receivables</t>
  </si>
  <si>
    <t xml:space="preserve"> Cash and cash equivalents</t>
  </si>
  <si>
    <t xml:space="preserve">Bank balances </t>
  </si>
  <si>
    <t>Finance receivables</t>
  </si>
  <si>
    <t>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</si>
</sst>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rgb="FF000000"/>
      <name val="Uni_neue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0" fontId="1" fillId="0" borderId="0" xfId="0" applyFont="1"/>
    <xf numFmtId="17" fontId="1" fillId="0" borderId="0" xfId="0" applyNumberFormat="1" applyFont="1"/>
    <xf numFmtId="4" fontId="0" fillId="0" borderId="0" xfId="0" applyNumberFormat="1"/>
    <xf numFmtId="4" fontId="2" fillId="0" borderId="0" xfId="0" applyNumberFormat="1" applyFont="1"/>
    <xf numFmtId="0" fontId="0" fillId="0" borderId="0" xfId="0" quotePrefix="1" applyAlignment="1">
      <alignment horizontal="left"/>
    </xf>
    <xf numFmtId="3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09B3-F378-4EAB-B7F0-F9A8CD550434}">
  <dimension ref="D2:N18"/>
  <sheetViews>
    <sheetView tabSelected="1" topLeftCell="B1" workbookViewId="0">
      <selection activeCell="M7" sqref="M7"/>
    </sheetView>
  </sheetViews>
  <sheetFormatPr defaultRowHeight="14.4"/>
  <cols>
    <col min="12" max="12" width="14.33203125" customWidth="1"/>
    <col min="14" max="14" width="10.33203125" bestFit="1" customWidth="1"/>
  </cols>
  <sheetData>
    <row r="2" spans="4:14">
      <c r="K2" t="s">
        <v>0</v>
      </c>
      <c r="L2">
        <v>745</v>
      </c>
    </row>
    <row r="3" spans="4:14">
      <c r="K3" t="s">
        <v>1</v>
      </c>
      <c r="L3">
        <f>L4*10000000/L2</f>
        <v>3636160805.3691278</v>
      </c>
    </row>
    <row r="4" spans="4:14">
      <c r="K4" t="s">
        <v>2</v>
      </c>
      <c r="L4" s="5">
        <v>270893.98</v>
      </c>
      <c r="M4" t="s">
        <v>18</v>
      </c>
    </row>
    <row r="5" spans="4:14">
      <c r="K5" t="s">
        <v>3</v>
      </c>
      <c r="L5">
        <f>24127+5241</f>
        <v>29368</v>
      </c>
      <c r="M5" t="s">
        <v>18</v>
      </c>
    </row>
    <row r="6" spans="4:14">
      <c r="K6" t="s">
        <v>4</v>
      </c>
      <c r="L6" s="7">
        <v>97260</v>
      </c>
      <c r="M6" t="s">
        <v>18</v>
      </c>
    </row>
    <row r="7" spans="4:14">
      <c r="K7" t="s">
        <v>5</v>
      </c>
      <c r="L7" s="4">
        <f>L4-L5+L6</f>
        <v>338785.98</v>
      </c>
      <c r="M7" t="s">
        <v>18</v>
      </c>
      <c r="N7" s="8">
        <f>DATE(2024,12,24)</f>
        <v>45650</v>
      </c>
    </row>
    <row r="10" spans="4:14">
      <c r="H10" t="s">
        <v>19</v>
      </c>
    </row>
    <row r="11" spans="4:14">
      <c r="H11" t="s">
        <v>20</v>
      </c>
    </row>
    <row r="12" spans="4:14">
      <c r="H12" t="s">
        <v>21</v>
      </c>
    </row>
    <row r="13" spans="4:14">
      <c r="H13" t="s">
        <v>22</v>
      </c>
    </row>
    <row r="14" spans="4:14">
      <c r="D14" s="1">
        <f>1/725</f>
        <v>1.3793103448275861E-3</v>
      </c>
      <c r="H14" t="s">
        <v>23</v>
      </c>
    </row>
    <row r="15" spans="4:14">
      <c r="H15" t="s">
        <v>24</v>
      </c>
    </row>
    <row r="16" spans="4:14">
      <c r="L16" s="6"/>
    </row>
    <row r="17" spans="7:7">
      <c r="G17">
        <f>725*0.2</f>
        <v>145</v>
      </c>
    </row>
    <row r="18" spans="7:7">
      <c r="G18">
        <f>G17*2000</f>
        <v>290000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165D0-37BC-4B23-932A-12E16FD57040}">
  <dimension ref="A1:O1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O15" sqref="O15"/>
    </sheetView>
  </sheetViews>
  <sheetFormatPr defaultRowHeight="21"/>
  <cols>
    <col min="1" max="1" width="25.21875" style="2" customWidth="1"/>
    <col min="2" max="2" width="9" style="2" customWidth="1"/>
    <col min="3" max="3" width="10.109375" style="2" customWidth="1"/>
    <col min="4" max="4" width="11.5546875" style="2" customWidth="1"/>
    <col min="5" max="5" width="12.33203125" style="2" customWidth="1"/>
    <col min="6" max="6" width="9.5546875" style="2" customWidth="1"/>
    <col min="7" max="7" width="10.5546875" style="2" customWidth="1"/>
    <col min="8" max="8" width="10.6640625" style="2" bestFit="1" customWidth="1"/>
    <col min="9" max="9" width="11.109375" style="2" bestFit="1" customWidth="1"/>
    <col min="10" max="10" width="10.21875" style="2" bestFit="1" customWidth="1"/>
    <col min="11" max="11" width="10.5546875" style="2" bestFit="1" customWidth="1"/>
    <col min="12" max="12" width="10.6640625" style="2" bestFit="1" customWidth="1"/>
    <col min="13" max="13" width="11.109375" style="2" bestFit="1" customWidth="1"/>
    <col min="14" max="14" width="10.21875" style="2" bestFit="1" customWidth="1"/>
    <col min="15" max="15" width="11.21875" style="2" bestFit="1" customWidth="1"/>
    <col min="16" max="16384" width="8.88671875" style="2"/>
  </cols>
  <sheetData>
    <row r="1" spans="1:15">
      <c r="A1" s="2" t="s">
        <v>6</v>
      </c>
    </row>
    <row r="2" spans="1:15">
      <c r="C2" s="3">
        <f t="shared" ref="C2:G2" si="0">G2-365</f>
        <v>44440</v>
      </c>
      <c r="D2" s="3">
        <f t="shared" si="0"/>
        <v>44531</v>
      </c>
      <c r="E2" s="3">
        <f t="shared" si="0"/>
        <v>44622</v>
      </c>
      <c r="F2" s="3">
        <f t="shared" si="0"/>
        <v>44713</v>
      </c>
      <c r="G2" s="3">
        <f t="shared" si="0"/>
        <v>44805</v>
      </c>
      <c r="H2" s="3">
        <f>L2-365</f>
        <v>44896</v>
      </c>
      <c r="I2" s="3">
        <f>M2-365</f>
        <v>44987</v>
      </c>
      <c r="J2" s="3">
        <v>45078</v>
      </c>
      <c r="K2" s="3">
        <v>45170</v>
      </c>
      <c r="L2" s="3">
        <v>45261</v>
      </c>
      <c r="M2" s="3">
        <v>45352</v>
      </c>
      <c r="N2" s="3">
        <v>45444</v>
      </c>
      <c r="O2" s="3">
        <v>45536</v>
      </c>
    </row>
    <row r="4" spans="1:15">
      <c r="A4" s="2" t="s">
        <v>7</v>
      </c>
      <c r="O4" s="2">
        <f>100534+916</f>
        <v>101450</v>
      </c>
    </row>
    <row r="5" spans="1:15">
      <c r="A5" s="2" t="s">
        <v>8</v>
      </c>
      <c r="O5" s="2">
        <v>1566</v>
      </c>
    </row>
    <row r="6" spans="1:15">
      <c r="A6" s="2" t="s">
        <v>9</v>
      </c>
      <c r="O6" s="2">
        <f>O4+O5</f>
        <v>103016</v>
      </c>
    </row>
    <row r="7" spans="1:15">
      <c r="A7" s="2" t="s">
        <v>10</v>
      </c>
      <c r="O7" s="2">
        <f>53711+8584+2034</f>
        <v>64329</v>
      </c>
    </row>
    <row r="8" spans="1:15">
      <c r="A8" s="2" t="s">
        <v>11</v>
      </c>
      <c r="O8" s="2">
        <v>11718</v>
      </c>
    </row>
    <row r="9" spans="1:15">
      <c r="A9" s="2" t="s">
        <v>12</v>
      </c>
      <c r="O9" s="2">
        <v>2945</v>
      </c>
    </row>
    <row r="10" spans="1:15">
      <c r="A10" s="2" t="s">
        <v>14</v>
      </c>
      <c r="O10" s="2">
        <f>O7+O8+O9</f>
        <v>78992</v>
      </c>
    </row>
    <row r="11" spans="1:15">
      <c r="A11" s="2" t="s">
        <v>16</v>
      </c>
      <c r="O11" s="2">
        <v>20832</v>
      </c>
    </row>
    <row r="12" spans="1:15">
      <c r="A12" s="2" t="s">
        <v>15</v>
      </c>
      <c r="O12" s="2">
        <f>O6-O10-O11</f>
        <v>3192</v>
      </c>
    </row>
    <row r="13" spans="1:15" ht="16.8" customHeight="1">
      <c r="A13" s="2" t="s">
        <v>17</v>
      </c>
      <c r="O13" s="2">
        <v>3450</v>
      </c>
    </row>
    <row r="14" spans="1:15">
      <c r="O14" s="2">
        <f>O12-O13</f>
        <v>-258</v>
      </c>
    </row>
    <row r="16" spans="1:15">
      <c r="A16" s="2" t="s">
        <v>13</v>
      </c>
      <c r="O16" s="2">
        <v>7951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 SRIKAR</dc:creator>
  <cp:lastModifiedBy>MANI SRIKAR</cp:lastModifiedBy>
  <dcterms:created xsi:type="dcterms:W3CDTF">2024-12-24T09:24:10Z</dcterms:created>
  <dcterms:modified xsi:type="dcterms:W3CDTF">2024-12-24T10:19:23Z</dcterms:modified>
</cp:coreProperties>
</file>