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Projects\Hanwha Vision\Docs\Internal\Contractual Docs\"/>
    </mc:Choice>
  </mc:AlternateContent>
  <xr:revisionPtr revIDLastSave="0" documentId="13_ncr:1_{1ABC8AB7-E511-46C5-81BC-CFACAE76B634}" xr6:coauthVersionLast="47" xr6:coauthVersionMax="47" xr10:uidLastSave="{00000000-0000-0000-0000-000000000000}"/>
  <bookViews>
    <workbookView xWindow="-120" yWindow="-120" windowWidth="29040" windowHeight="15720" tabRatio="662" activeTab="1" xr2:uid="{00000000-000D-0000-FFFF-FFFF00000000}"/>
  </bookViews>
  <sheets>
    <sheet name="Combined Efforts" sheetId="8" r:id="rId1"/>
    <sheet name="Feature List - Web App" sheetId="6" r:id="rId2"/>
    <sheet name="Feature List - Admin Web App" sheetId="9" r:id="rId3"/>
    <sheet name="Out Of Scope" sheetId="10" r:id="rId4"/>
    <sheet name="Weeks Wise Milestones"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6" i="6" l="1"/>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H103" i="6"/>
  <c r="G103" i="6"/>
  <c r="H11" i="9" l="1"/>
  <c r="G11" i="9"/>
  <c r="F3" i="8" s="1"/>
  <c r="F9" i="9"/>
  <c r="F8" i="9"/>
  <c r="F5" i="6"/>
  <c r="D12" i="9" l="1"/>
  <c r="G3" i="8"/>
  <c r="F5" i="9"/>
  <c r="F11" i="9" l="1"/>
  <c r="D104" i="6" l="1"/>
  <c r="G2" i="8"/>
  <c r="F2" i="8"/>
  <c r="H27" i="8" l="1"/>
  <c r="H26" i="8"/>
  <c r="E3" i="8"/>
  <c r="G5" i="8"/>
  <c r="F5" i="8"/>
  <c r="E2" i="8"/>
  <c r="E5" i="8" l="1"/>
  <c r="E12" i="8" l="1"/>
  <c r="E9" i="8"/>
  <c r="E13" i="8"/>
  <c r="E11" i="8"/>
  <c r="H25" i="8" s="1"/>
  <c r="E10" i="8"/>
  <c r="E8" i="8"/>
  <c r="E7" i="8"/>
  <c r="E14" i="8" l="1"/>
  <c r="E16" i="8" s="1"/>
  <c r="E19" i="8" s="1"/>
</calcChain>
</file>

<file path=xl/sharedStrings.xml><?xml version="1.0" encoding="utf-8"?>
<sst xmlns="http://schemas.openxmlformats.org/spreadsheetml/2006/main" count="165" uniqueCount="146">
  <si>
    <t>Sr No</t>
  </si>
  <si>
    <t>Features/Use Case/WBS</t>
  </si>
  <si>
    <t>Sub - Features</t>
  </si>
  <si>
    <t>% Attribution</t>
  </si>
  <si>
    <t>Combined</t>
  </si>
  <si>
    <t>Front-end</t>
  </si>
  <si>
    <t>Back-end</t>
  </si>
  <si>
    <t>Other Phases</t>
  </si>
  <si>
    <t>Project management</t>
  </si>
  <si>
    <t>Business Analysis</t>
  </si>
  <si>
    <t>UI Design &amp; Development Support</t>
  </si>
  <si>
    <t>Documentation</t>
  </si>
  <si>
    <t>QA Testing</t>
  </si>
  <si>
    <t>Total Estimation (Hours)</t>
  </si>
  <si>
    <t>30 day warranty post Go Live</t>
  </si>
  <si>
    <t>Grand Total Estimation (Hours)</t>
  </si>
  <si>
    <t>USD Cost / Hour</t>
  </si>
  <si>
    <t>Total Cost (USD)</t>
  </si>
  <si>
    <t>Sr No.</t>
  </si>
  <si>
    <t>Web Application</t>
  </si>
  <si>
    <t>Combined Efforts</t>
  </si>
  <si>
    <t>Sr.No</t>
  </si>
  <si>
    <t>Application Name</t>
  </si>
  <si>
    <t>Admin Web App</t>
  </si>
  <si>
    <t>Development + Unit Testing Efforts</t>
  </si>
  <si>
    <t>Web App</t>
  </si>
  <si>
    <t>Cost Estimation and Feature Listing for Hanwha Dashboard Web Application - Web App Lead</t>
  </si>
  <si>
    <t>User Login</t>
  </si>
  <si>
    <t>User Management</t>
  </si>
  <si>
    <t>Site and Zone Management</t>
  </si>
  <si>
    <t>Camera Management</t>
  </si>
  <si>
    <t>Dashboard</t>
  </si>
  <si>
    <t>Camera API understanding and Integration</t>
  </si>
  <si>
    <t>Users can log in using their own credentials.</t>
  </si>
  <si>
    <t>User can reset own password (Forgot password)</t>
  </si>
  <si>
    <t>Change Password</t>
  </si>
  <si>
    <t>Add/Update/Delete users</t>
  </si>
  <si>
    <t>Assign Role - Permissions to Users to access camera/floor/zone/reports</t>
  </si>
  <si>
    <t>Add/Update/Delete camera</t>
  </si>
  <si>
    <t>License Management</t>
  </si>
  <si>
    <t>Listing of Cameras with search/filter</t>
  </si>
  <si>
    <t>Upload Customer Logo</t>
  </si>
  <si>
    <t>Settings</t>
  </si>
  <si>
    <t>Customer Details</t>
  </si>
  <si>
    <t>Add/Update/Delete Site</t>
  </si>
  <si>
    <t>Add/Update/Delete Floor Plan</t>
  </si>
  <si>
    <t>Add/Update/Delete Zone on Floor Plan</t>
  </si>
  <si>
    <t>Add cameras on zones</t>
  </si>
  <si>
    <t>Camera rotation</t>
  </si>
  <si>
    <t>Export to PDF/excel/csv</t>
  </si>
  <si>
    <t>Report Filtering</t>
  </si>
  <si>
    <t>Customer Management (Separate application)</t>
  </si>
  <si>
    <t>Package creation</t>
  </si>
  <si>
    <t>Creation of pakage.</t>
  </si>
  <si>
    <t>Camera - No of Camera Installed</t>
  </si>
  <si>
    <t>Camera - Online vs Offline Ratio</t>
  </si>
  <si>
    <t>Camera - No of Camera by Model Type</t>
  </si>
  <si>
    <t>Camera - No of Camera by Feature type</t>
  </si>
  <si>
    <t>Site - Total Capacity</t>
  </si>
  <si>
    <t>Site - Capacity Utilization (%)</t>
  </si>
  <si>
    <t>Site - Most vs Least Day for Capacity Utilization</t>
  </si>
  <si>
    <t>Site - Zone wise details for Max Capacity, Utilization, % (Table)</t>
  </si>
  <si>
    <t>People Counting - People In</t>
  </si>
  <si>
    <t>People Counting - People Out</t>
  </si>
  <si>
    <t>People Counting - Avg. People In/Out In Day with Min and Max Count</t>
  </si>
  <si>
    <t>People Counting - Cummulative People Count for Time</t>
  </si>
  <si>
    <t>People Counting - Zone wise</t>
  </si>
  <si>
    <t>People Counting - Gender wise</t>
  </si>
  <si>
    <t>People Counting - People with and without Mask/Helmet</t>
  </si>
  <si>
    <t>People Counting - Most and Least Count Day for Specific Male and Female</t>
  </si>
  <si>
    <t>People Counting - Slip and Fall Count for People with Gender</t>
  </si>
  <si>
    <t>People Counting - New vs Total Visitors</t>
  </si>
  <si>
    <t>Vehicle - Vehicle Count (Min, Max, Avg. per Day)</t>
  </si>
  <si>
    <t>Vehicle - Vehicle by Type</t>
  </si>
  <si>
    <t>Vehicle - Vehicle In/Out</t>
  </si>
  <si>
    <t>Vehicle - Vehicle in Wrong Direction</t>
  </si>
  <si>
    <t>Vehicle - Stopped Vehicle Count Time</t>
  </si>
  <si>
    <t>Vehicle - Speed Detection by Vehicle</t>
  </si>
  <si>
    <t>Vehicle - Avg. Speed for Vehicle</t>
  </si>
  <si>
    <t>Vehicle - Traffic Jam by Day</t>
  </si>
  <si>
    <t>Vehicle - Day wise Traffic (Most and Least)</t>
  </si>
  <si>
    <t>Vehicle - Speed Violation by Vehicle</t>
  </si>
  <si>
    <t>Out Of Scope</t>
  </si>
  <si>
    <t>Multilingual support for web application. Application will be only in English language.</t>
  </si>
  <si>
    <t>Mobile Application Android and iOS native integration</t>
  </si>
  <si>
    <t>Customer Licensing details, generating license</t>
  </si>
  <si>
    <t>Implementation &amp; Support</t>
  </si>
  <si>
    <t>Technical Design</t>
  </si>
  <si>
    <t>Admin User Login</t>
  </si>
  <si>
    <t>Configuration</t>
  </si>
  <si>
    <t>Backup and Restore</t>
  </si>
  <si>
    <t>Admin user can log in using their own credentials.</t>
  </si>
  <si>
    <t>Data Ingestion</t>
  </si>
  <si>
    <t>Scheduled calling of Camera APIs to ingest data in database</t>
  </si>
  <si>
    <t>R&amp;D on creating a package to install the web application in any windows pc.</t>
  </si>
  <si>
    <t>Camera - No of Camera Online/Offline</t>
  </si>
  <si>
    <t>Map integration with static map images (The user needs to be online once, maybe while creating the Site, to download the map images, 
as otherwise, we will not know which country/region/area images to download to make the map work with static map images) </t>
  </si>
  <si>
    <t>Solar Power and Battery Utilization details will be shown on the dashboard through SNMP/API integration with the BMS and MPTT Controller. 
( calling of camera API and just displaying the data available from API)</t>
  </si>
  <si>
    <t>For backend Development</t>
  </si>
  <si>
    <t>For Frontend Development</t>
  </si>
  <si>
    <t>Integration with Alexa, so that when the Alexa device is connected, it will open the specific widget on voice command</t>
  </si>
  <si>
    <t>Vehicle - Vehicle U Turn detection</t>
  </si>
  <si>
    <t>Vehicle - Pedestrian detection</t>
  </si>
  <si>
    <t>Vehicle - Vehicle Turning Movement counts</t>
  </si>
  <si>
    <t>Vehicle - Vehicle Queue Analysis</t>
  </si>
  <si>
    <t>Vehicle - Vehicle Detection Heatmap</t>
  </si>
  <si>
    <t>Shopping Cart Counting</t>
  </si>
  <si>
    <t>Heatmap for shopping cart</t>
  </si>
  <si>
    <t>Queue events for shopping cart</t>
  </si>
  <si>
    <t>Queue events for people</t>
  </si>
  <si>
    <t>Blocked exit detection</t>
  </si>
  <si>
    <t>Detect Forklifts</t>
  </si>
  <si>
    <t>Proximity detection(between people, forklifts, between a person and a forklift)</t>
  </si>
  <si>
    <t>Forklift speed detection</t>
  </si>
  <si>
    <t>Counting &amp; Heatmap for forklift and people</t>
  </si>
  <si>
    <t>Queue events for forklift and people</t>
  </si>
  <si>
    <t>AI Box Integration</t>
  </si>
  <si>
    <t>AI Box integration, considering addition of multiple cameras in single AI Box and considering the cameras added in the AI Box  to display Dashboard widgets data</t>
  </si>
  <si>
    <t>Additional Features added after v2.0 Proposal</t>
  </si>
  <si>
    <t>Integration of Camera API</t>
  </si>
  <si>
    <t>Provide data for multiple lanes (8 lanes)</t>
  </si>
  <si>
    <t>Show heat maps on the floor plans and particular zones</t>
  </si>
  <si>
    <t>Multisite wise dashboard widget reports</t>
  </si>
  <si>
    <t>For Multisite there should be filtration to select the widgets and show the difference between, Full site, single zone and Multizone as well</t>
  </si>
  <si>
    <t>SSL / https set up</t>
  </si>
  <si>
    <t>Need to have Event reporting details with filtration with separate widgets or separate page for this and when the event reported need to have pre and post video of 5 sec each</t>
  </si>
  <si>
    <t>Need to have SMTP setup for email reporting. With schedule</t>
  </si>
  <si>
    <t>With 2 Resource</t>
  </si>
  <si>
    <t>Overall Development including QA Manual + Automation+ BA</t>
  </si>
  <si>
    <t>13-14 Weeks</t>
  </si>
  <si>
    <t>4 Week</t>
  </si>
  <si>
    <t>12-13 Weeks</t>
  </si>
  <si>
    <t>21 Weeks</t>
  </si>
  <si>
    <t>BA (SRS) (Single resource only)</t>
  </si>
  <si>
    <t>4.5 Months</t>
  </si>
  <si>
    <t>Alexa Integration</t>
  </si>
  <si>
    <t>Milestone Name</t>
  </si>
  <si>
    <t>No. Of Weeks for the completion</t>
  </si>
  <si>
    <t>Milestone #2</t>
  </si>
  <si>
    <t>4 Weeks after project kick start</t>
  </si>
  <si>
    <t>Milestone #3</t>
  </si>
  <si>
    <t>Milestone #5</t>
  </si>
  <si>
    <t>Milestone #4</t>
  </si>
  <si>
    <t>4 Weeks after completion of M #2</t>
  </si>
  <si>
    <t>6 Weeks after completion of M #3</t>
  </si>
  <si>
    <t>6 Weeks after completion of M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</si>
</sst>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charset val="134"/>
    </font>
    <font>
      <sz val="11"/>
      <color rgb="FF000000"/>
      <name val="Calibri"/>
      <family val="2"/>
    </font>
    <font>
      <sz val="11"/>
      <color rgb="FF000000"/>
      <name val="Calibri"/>
      <family val="2"/>
      <scheme val="minor"/>
    </font>
    <font>
      <b/>
      <sz val="11"/>
      <color rgb="FF000000"/>
      <name val="Calibri"/>
      <family val="2"/>
      <scheme val="minor"/>
    </font>
    <font>
      <sz val="11"/>
      <name val="Calibri"/>
      <family val="2"/>
      <scheme val="minor"/>
    </font>
    <font>
      <b/>
      <sz val="11"/>
      <name val="Calibri"/>
      <family val="2"/>
      <scheme val="minor"/>
    </font>
    <font>
      <b/>
      <sz val="14"/>
      <name val="Calibri"/>
      <family val="2"/>
      <scheme val="minor"/>
    </font>
    <font>
      <b/>
      <sz val="11"/>
      <color rgb="FFFFFFFF"/>
      <name val="Calibri"/>
      <family val="2"/>
      <scheme val="minor"/>
    </font>
    <font>
      <sz val="11"/>
      <color rgb="FFFFFFFF"/>
      <name val="Calibri"/>
      <family val="2"/>
      <scheme val="minor"/>
    </font>
    <font>
      <b/>
      <sz val="20"/>
      <name val="Calibri"/>
      <family val="2"/>
      <scheme val="minor"/>
    </font>
    <font>
      <b/>
      <sz val="11"/>
      <color theme="0"/>
      <name val="Calibri"/>
      <family val="2"/>
      <scheme val="minor"/>
    </font>
    <font>
      <b/>
      <sz val="11"/>
      <color theme="0"/>
      <name val="Calibri"/>
      <family val="2"/>
    </font>
    <font>
      <b/>
      <sz val="11"/>
      <color rgb="FF000000"/>
      <name val="Calibri"/>
      <family val="2"/>
    </font>
    <font>
      <sz val="11"/>
      <color theme="0"/>
      <name val="Calibri"/>
      <family val="2"/>
      <scheme val="minor"/>
    </font>
  </fonts>
  <fills count="18">
    <fill>
      <patternFill patternType="none"/>
    </fill>
    <fill>
      <patternFill patternType="gray125"/>
    </fill>
    <fill>
      <patternFill patternType="solid">
        <fgColor rgb="FF000000"/>
        <bgColor rgb="FF0D0D0D"/>
      </patternFill>
    </fill>
    <fill>
      <patternFill patternType="solid">
        <fgColor rgb="FF9DC3E6"/>
        <bgColor rgb="FFC0C0C0"/>
      </patternFill>
    </fill>
    <fill>
      <patternFill patternType="solid">
        <fgColor rgb="FF00FFFF"/>
        <bgColor rgb="FF00FFFF"/>
      </patternFill>
    </fill>
    <fill>
      <patternFill patternType="solid">
        <fgColor rgb="FF5B9BD5"/>
        <bgColor rgb="FF4F81BD"/>
      </patternFill>
    </fill>
    <fill>
      <patternFill patternType="solid">
        <fgColor rgb="FFDEEBF7"/>
        <bgColor rgb="FFCCFFFF"/>
      </patternFill>
    </fill>
    <fill>
      <patternFill patternType="solid">
        <fgColor rgb="FFFFFFFF"/>
        <bgColor rgb="FFFFFFCC"/>
      </patternFill>
    </fill>
    <fill>
      <patternFill patternType="solid">
        <fgColor rgb="FFC5E0B4"/>
        <bgColor rgb="FFC0C0C0"/>
      </patternFill>
    </fill>
    <fill>
      <patternFill patternType="solid">
        <fgColor rgb="FFFFFF00"/>
        <bgColor rgb="FFFFFF00"/>
      </patternFill>
    </fill>
    <fill>
      <patternFill patternType="solid">
        <fgColor rgb="FF00FF00"/>
        <bgColor rgb="FF33CCCC"/>
      </patternFill>
    </fill>
    <fill>
      <patternFill patternType="solid">
        <fgColor rgb="FFC0C0C0"/>
        <bgColor rgb="FF9DC3E6"/>
      </patternFill>
    </fill>
    <fill>
      <patternFill patternType="solid">
        <fgColor rgb="FF808080"/>
        <bgColor rgb="FF969696"/>
      </patternFill>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3"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1" fillId="0" borderId="0"/>
  </cellStyleXfs>
  <cellXfs count="112">
    <xf numFmtId="0" fontId="0" fillId="0" borderId="0" xfId="0">
      <alignment vertical="center"/>
    </xf>
    <xf numFmtId="0" fontId="2" fillId="0" borderId="1" xfId="1" applyFont="1" applyBorder="1" applyAlignment="1">
      <alignment horizontal="left" vertical="top"/>
    </xf>
    <xf numFmtId="0" fontId="2" fillId="0" borderId="1" xfId="1" applyFont="1" applyBorder="1" applyAlignment="1">
      <alignment vertical="top"/>
    </xf>
    <xf numFmtId="0" fontId="2" fillId="0" borderId="1" xfId="1" applyFont="1" applyBorder="1" applyAlignment="1">
      <alignment horizontal="center" vertical="top"/>
    </xf>
    <xf numFmtId="0" fontId="3" fillId="0" borderId="1" xfId="1" applyFont="1" applyBorder="1" applyAlignment="1">
      <alignment horizontal="left" vertical="top"/>
    </xf>
    <xf numFmtId="0" fontId="2" fillId="2" borderId="1" xfId="1" applyFont="1" applyFill="1" applyBorder="1" applyAlignment="1">
      <alignment vertical="top"/>
    </xf>
    <xf numFmtId="0" fontId="2" fillId="0" borderId="1" xfId="0" applyFont="1" applyBorder="1" applyAlignment="1">
      <alignment vertical="top"/>
    </xf>
    <xf numFmtId="0" fontId="3" fillId="2" borderId="1" xfId="1" applyFont="1" applyFill="1" applyBorder="1" applyAlignment="1">
      <alignment vertical="top"/>
    </xf>
    <xf numFmtId="0" fontId="4" fillId="0" borderId="1" xfId="0" applyFont="1" applyBorder="1" applyAlignment="1">
      <alignment vertical="top"/>
    </xf>
    <xf numFmtId="0" fontId="5" fillId="0" borderId="1" xfId="1" applyFont="1" applyBorder="1" applyAlignment="1">
      <alignment vertical="top"/>
    </xf>
    <xf numFmtId="0" fontId="3" fillId="4" borderId="1" xfId="1" applyFont="1" applyFill="1" applyBorder="1" applyAlignment="1">
      <alignment vertical="top"/>
    </xf>
    <xf numFmtId="0" fontId="6" fillId="5" borderId="1" xfId="1" applyFont="1" applyFill="1" applyBorder="1" applyAlignment="1">
      <alignment horizontal="center" vertical="top"/>
    </xf>
    <xf numFmtId="0" fontId="2" fillId="4" borderId="1" xfId="1" applyFont="1" applyFill="1" applyBorder="1" applyAlignment="1">
      <alignment vertical="top"/>
    </xf>
    <xf numFmtId="0" fontId="4" fillId="7" borderId="1" xfId="1" applyFont="1" applyFill="1" applyBorder="1" applyAlignment="1">
      <alignment horizontal="center" vertical="top"/>
    </xf>
    <xf numFmtId="0" fontId="7" fillId="0" borderId="1" xfId="1" applyFont="1" applyBorder="1" applyAlignment="1">
      <alignment vertical="top"/>
    </xf>
    <xf numFmtId="0" fontId="2" fillId="8" borderId="1" xfId="1" applyFont="1" applyFill="1" applyBorder="1" applyAlignment="1">
      <alignment horizontal="center" vertical="top"/>
    </xf>
    <xf numFmtId="1" fontId="2" fillId="0" borderId="1" xfId="1" applyNumberFormat="1" applyFont="1" applyBorder="1" applyAlignment="1">
      <alignment vertical="top"/>
    </xf>
    <xf numFmtId="0" fontId="3" fillId="0" borderId="1" xfId="1" applyFont="1" applyBorder="1" applyAlignment="1">
      <alignment vertical="top"/>
    </xf>
    <xf numFmtId="0" fontId="2" fillId="7" borderId="1" xfId="1" applyFont="1" applyFill="1" applyBorder="1" applyAlignment="1">
      <alignment vertical="top"/>
    </xf>
    <xf numFmtId="0" fontId="2" fillId="7" borderId="1" xfId="0" applyFont="1" applyFill="1" applyBorder="1" applyAlignment="1">
      <alignment vertical="top"/>
    </xf>
    <xf numFmtId="0" fontId="3" fillId="10" borderId="1" xfId="1" applyFont="1" applyFill="1" applyBorder="1" applyAlignment="1">
      <alignment vertical="top"/>
    </xf>
    <xf numFmtId="2" fontId="3" fillId="0" borderId="1" xfId="1" applyNumberFormat="1" applyFont="1" applyBorder="1" applyAlignment="1">
      <alignment vertical="top"/>
    </xf>
    <xf numFmtId="0" fontId="3" fillId="7" borderId="1" xfId="1" applyFont="1" applyFill="1" applyBorder="1" applyAlignment="1">
      <alignment vertical="top"/>
    </xf>
    <xf numFmtId="2" fontId="2" fillId="0" borderId="1" xfId="1" applyNumberFormat="1" applyFont="1" applyBorder="1" applyAlignment="1">
      <alignment vertical="top"/>
    </xf>
    <xf numFmtId="0" fontId="2" fillId="11" borderId="1" xfId="1" applyFont="1" applyFill="1" applyBorder="1" applyAlignment="1">
      <alignment vertical="top"/>
    </xf>
    <xf numFmtId="0" fontId="3" fillId="11" borderId="1" xfId="1" applyFont="1" applyFill="1" applyBorder="1" applyAlignment="1">
      <alignment vertical="top"/>
    </xf>
    <xf numFmtId="0" fontId="3" fillId="11" borderId="1" xfId="1" applyFont="1" applyFill="1" applyBorder="1" applyAlignment="1">
      <alignment horizontal="center" vertical="top"/>
    </xf>
    <xf numFmtId="0" fontId="2" fillId="6" borderId="1" xfId="1" applyFont="1" applyFill="1" applyBorder="1" applyAlignment="1">
      <alignment vertical="top"/>
    </xf>
    <xf numFmtId="1" fontId="2" fillId="6" borderId="1" xfId="1" applyNumberFormat="1" applyFont="1" applyFill="1" applyBorder="1" applyAlignment="1">
      <alignment horizontal="center" vertical="top"/>
    </xf>
    <xf numFmtId="2" fontId="2" fillId="6" borderId="1" xfId="1" applyNumberFormat="1" applyFont="1" applyFill="1" applyBorder="1" applyAlignment="1">
      <alignment vertical="top"/>
    </xf>
    <xf numFmtId="1" fontId="2" fillId="9" borderId="1" xfId="1" applyNumberFormat="1" applyFont="1" applyFill="1" applyBorder="1" applyAlignment="1">
      <alignment horizontal="center" vertical="top"/>
    </xf>
    <xf numFmtId="0" fontId="2" fillId="6" borderId="1" xfId="1" applyFont="1" applyFill="1" applyBorder="1" applyAlignment="1">
      <alignment horizontal="center" vertical="top"/>
    </xf>
    <xf numFmtId="0" fontId="3" fillId="10" borderId="1" xfId="1" applyFont="1" applyFill="1" applyBorder="1" applyAlignment="1">
      <alignment horizontal="right" vertical="top"/>
    </xf>
    <xf numFmtId="0" fontId="3" fillId="10" borderId="1" xfId="1" applyFont="1" applyFill="1" applyBorder="1" applyAlignment="1">
      <alignment horizontal="center" vertical="top"/>
    </xf>
    <xf numFmtId="2" fontId="3" fillId="10" borderId="1" xfId="1" applyNumberFormat="1" applyFont="1" applyFill="1" applyBorder="1" applyAlignment="1">
      <alignment vertical="top"/>
    </xf>
    <xf numFmtId="0" fontId="8" fillId="12" borderId="1" xfId="1" applyFont="1" applyFill="1" applyBorder="1" applyAlignment="1">
      <alignment vertical="top"/>
    </xf>
    <xf numFmtId="0" fontId="7" fillId="12" borderId="1" xfId="1" applyFont="1" applyFill="1" applyBorder="1" applyAlignment="1">
      <alignment horizontal="center" vertical="top" wrapText="1"/>
    </xf>
    <xf numFmtId="2" fontId="8" fillId="12" borderId="1" xfId="1" applyNumberFormat="1" applyFont="1" applyFill="1" applyBorder="1" applyAlignment="1">
      <alignment horizontal="right" vertical="top" wrapText="1"/>
    </xf>
    <xf numFmtId="2" fontId="8" fillId="0" borderId="1" xfId="1" applyNumberFormat="1" applyFont="1" applyBorder="1" applyAlignment="1">
      <alignment horizontal="right" vertical="top" wrapText="1"/>
    </xf>
    <xf numFmtId="0" fontId="3" fillId="0" borderId="1" xfId="1" applyFont="1" applyBorder="1" applyAlignment="1">
      <alignment horizontal="right" vertical="top"/>
    </xf>
    <xf numFmtId="2" fontId="2" fillId="7" borderId="1" xfId="1" applyNumberFormat="1" applyFont="1" applyFill="1" applyBorder="1" applyAlignment="1">
      <alignment vertical="top"/>
    </xf>
    <xf numFmtId="0" fontId="10" fillId="13" borderId="1" xfId="0" applyFont="1" applyFill="1" applyBorder="1" applyAlignment="1">
      <alignment horizontal="center" vertical="top"/>
    </xf>
    <xf numFmtId="0" fontId="2" fillId="0" borderId="0" xfId="0" applyFont="1" applyAlignment="1">
      <alignment vertical="top"/>
    </xf>
    <xf numFmtId="0" fontId="2" fillId="0" borderId="1" xfId="0" applyFont="1" applyBorder="1" applyAlignment="1">
      <alignment vertical="top" wrapText="1"/>
    </xf>
    <xf numFmtId="0" fontId="10" fillId="13" borderId="1" xfId="0" applyFont="1" applyFill="1" applyBorder="1" applyAlignment="1">
      <alignment horizontal="center" vertical="top" wrapText="1"/>
    </xf>
    <xf numFmtId="0" fontId="0" fillId="0" borderId="1" xfId="0" applyBorder="1">
      <alignment vertical="center"/>
    </xf>
    <xf numFmtId="0" fontId="11" fillId="13" borderId="1" xfId="0" applyFont="1" applyFill="1" applyBorder="1">
      <alignment vertical="center"/>
    </xf>
    <xf numFmtId="2" fontId="0" fillId="0" borderId="1" xfId="0" applyNumberFormat="1" applyBorder="1">
      <alignment vertical="center"/>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lignment vertical="center"/>
    </xf>
    <xf numFmtId="0" fontId="0" fillId="0" borderId="3" xfId="0" applyBorder="1" applyAlignment="1">
      <alignment horizontal="left" vertical="top"/>
    </xf>
    <xf numFmtId="0" fontId="4" fillId="7" borderId="3" xfId="1" applyFont="1" applyFill="1" applyBorder="1" applyAlignment="1">
      <alignment horizontal="center" vertical="top"/>
    </xf>
    <xf numFmtId="0" fontId="2" fillId="0" borderId="3" xfId="1" applyFont="1" applyBorder="1" applyAlignment="1">
      <alignment vertical="top"/>
    </xf>
    <xf numFmtId="0" fontId="0" fillId="0" borderId="1" xfId="0" applyBorder="1" applyAlignment="1">
      <alignment horizontal="left" vertical="top"/>
    </xf>
    <xf numFmtId="0" fontId="0" fillId="0" borderId="1" xfId="0" applyBorder="1" applyAlignment="1"/>
    <xf numFmtId="0" fontId="2" fillId="0" borderId="1" xfId="1" applyFont="1" applyBorder="1" applyAlignment="1">
      <alignment vertical="top" wrapText="1"/>
    </xf>
    <xf numFmtId="0" fontId="1" fillId="0" borderId="3" xfId="0" applyFont="1" applyBorder="1" applyAlignment="1">
      <alignment horizontal="left" vertical="top" wrapText="1"/>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12" fillId="0" borderId="12" xfId="0" applyFont="1" applyBorder="1">
      <alignment vertical="center"/>
    </xf>
    <xf numFmtId="0" fontId="0" fillId="0" borderId="12" xfId="0" applyBorder="1">
      <alignment vertical="center"/>
    </xf>
    <xf numFmtId="0" fontId="0" fillId="0" borderId="13" xfId="0" applyBorder="1">
      <alignment vertical="center"/>
    </xf>
    <xf numFmtId="0" fontId="12" fillId="0" borderId="14" xfId="0" applyFont="1" applyBorder="1">
      <alignment vertical="center"/>
    </xf>
    <xf numFmtId="0" fontId="0" fillId="0" borderId="14" xfId="0" applyBorder="1">
      <alignment vertical="center"/>
    </xf>
    <xf numFmtId="0" fontId="0" fillId="0" borderId="15" xfId="0" applyBorder="1">
      <alignment vertical="center"/>
    </xf>
    <xf numFmtId="0" fontId="2" fillId="14" borderId="1" xfId="1" applyFont="1" applyFill="1" applyBorder="1" applyAlignment="1">
      <alignment vertical="top"/>
    </xf>
    <xf numFmtId="0" fontId="0" fillId="14" borderId="1" xfId="0" applyFill="1" applyBorder="1" applyAlignment="1"/>
    <xf numFmtId="0" fontId="2" fillId="14" borderId="1" xfId="1" applyFont="1" applyFill="1" applyBorder="1" applyAlignment="1">
      <alignment vertical="top" wrapText="1"/>
    </xf>
    <xf numFmtId="0" fontId="7" fillId="15" borderId="1" xfId="1" applyFont="1" applyFill="1" applyBorder="1" applyAlignment="1">
      <alignment vertical="top"/>
    </xf>
    <xf numFmtId="0" fontId="2" fillId="0" borderId="1" xfId="1" quotePrefix="1" applyFont="1" applyBorder="1" applyAlignment="1">
      <alignment vertical="top" wrapText="1"/>
    </xf>
    <xf numFmtId="0" fontId="4" fillId="0" borderId="3" xfId="1" applyFont="1" applyBorder="1" applyAlignment="1">
      <alignment horizontal="center" vertical="top"/>
    </xf>
    <xf numFmtId="0" fontId="2" fillId="16" borderId="1" xfId="1" quotePrefix="1" applyFont="1" applyFill="1" applyBorder="1" applyAlignment="1">
      <alignment vertical="top" wrapText="1"/>
    </xf>
    <xf numFmtId="0" fontId="12" fillId="0" borderId="0" xfId="0" applyFont="1">
      <alignment vertical="center"/>
    </xf>
    <xf numFmtId="0" fontId="1" fillId="0" borderId="0" xfId="0" applyFont="1">
      <alignment vertical="center"/>
    </xf>
    <xf numFmtId="0" fontId="2" fillId="17" borderId="1" xfId="1" applyFont="1" applyFill="1" applyBorder="1" applyAlignment="1">
      <alignment vertical="top"/>
    </xf>
    <xf numFmtId="0" fontId="1" fillId="0" borderId="11" xfId="0" applyFont="1" applyBorder="1">
      <alignment vertical="center"/>
    </xf>
    <xf numFmtId="2" fontId="12" fillId="0" borderId="12" xfId="0" applyNumberFormat="1" applyFont="1" applyBorder="1">
      <alignment vertical="center"/>
    </xf>
    <xf numFmtId="0" fontId="2" fillId="0" borderId="0" xfId="0" applyFont="1">
      <alignment vertical="center"/>
    </xf>
    <xf numFmtId="0" fontId="13" fillId="13" borderId="1" xfId="0" applyFont="1" applyFill="1" applyBorder="1">
      <alignment vertical="center"/>
    </xf>
    <xf numFmtId="0" fontId="2" fillId="0" borderId="1" xfId="0" applyFont="1" applyBorder="1">
      <alignment vertical="center"/>
    </xf>
    <xf numFmtId="0" fontId="1" fillId="0" borderId="1" xfId="0" applyFont="1" applyBorder="1">
      <alignment vertical="center"/>
    </xf>
    <xf numFmtId="0" fontId="3" fillId="10" borderId="1" xfId="1" applyFont="1" applyFill="1" applyBorder="1" applyAlignment="1">
      <alignment horizontal="left" vertical="top"/>
    </xf>
    <xf numFmtId="0" fontId="3" fillId="10" borderId="5" xfId="1" applyFont="1" applyFill="1" applyBorder="1" applyAlignment="1">
      <alignment horizontal="center" vertical="top"/>
    </xf>
    <xf numFmtId="0" fontId="3" fillId="10" borderId="6" xfId="1" applyFont="1" applyFill="1" applyBorder="1" applyAlignment="1">
      <alignment horizontal="center" vertical="top"/>
    </xf>
    <xf numFmtId="0" fontId="3" fillId="10" borderId="7" xfId="1" applyFont="1" applyFill="1" applyBorder="1" applyAlignment="1">
      <alignment horizontal="center" vertical="top"/>
    </xf>
    <xf numFmtId="0" fontId="11" fillId="13" borderId="1" xfId="0" applyFont="1" applyFill="1" applyBorder="1" applyAlignment="1">
      <alignment horizontal="center" vertical="center"/>
    </xf>
    <xf numFmtId="0" fontId="1" fillId="0" borderId="1" xfId="0" applyFont="1" applyBorder="1" applyAlignment="1">
      <alignment horizontal="left" vertical="top"/>
    </xf>
    <xf numFmtId="0" fontId="0" fillId="0" borderId="1" xfId="0" applyBorder="1" applyAlignment="1">
      <alignment horizontal="left" vertical="top"/>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4" fillId="7" borderId="2" xfId="1" applyFont="1" applyFill="1" applyBorder="1" applyAlignment="1">
      <alignment horizontal="center" vertical="top"/>
    </xf>
    <xf numFmtId="0" fontId="4" fillId="7" borderId="3" xfId="1" applyFont="1" applyFill="1" applyBorder="1" applyAlignment="1">
      <alignment horizontal="center" vertical="top"/>
    </xf>
    <xf numFmtId="0" fontId="2" fillId="0" borderId="2" xfId="1" applyFont="1" applyBorder="1" applyAlignment="1">
      <alignment horizontal="left" vertical="top"/>
    </xf>
    <xf numFmtId="0" fontId="2" fillId="0" borderId="4" xfId="1" applyFont="1" applyBorder="1" applyAlignment="1">
      <alignment horizontal="left" vertical="top"/>
    </xf>
    <xf numFmtId="0" fontId="2" fillId="0" borderId="3" xfId="1" applyFont="1" applyBorder="1" applyAlignment="1">
      <alignment horizontal="left" vertical="top"/>
    </xf>
    <xf numFmtId="0" fontId="4" fillId="7" borderId="4" xfId="1" applyFont="1" applyFill="1" applyBorder="1" applyAlignment="1">
      <alignment horizontal="center"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9" fillId="0" borderId="5" xfId="1" applyFont="1" applyBorder="1" applyAlignment="1">
      <alignment horizontal="center" vertical="top"/>
    </xf>
    <xf numFmtId="0" fontId="9" fillId="0" borderId="6" xfId="1" applyFont="1" applyBorder="1" applyAlignment="1">
      <alignment horizontal="center" vertical="top"/>
    </xf>
    <xf numFmtId="0" fontId="6" fillId="3" borderId="1" xfId="1" applyFont="1" applyFill="1" applyBorder="1" applyAlignment="1">
      <alignment horizontal="center" vertical="top" wrapText="1"/>
    </xf>
    <xf numFmtId="0" fontId="6" fillId="3" borderId="1" xfId="1" applyFont="1" applyFill="1" applyBorder="1" applyAlignment="1">
      <alignment horizontal="center" vertical="top"/>
    </xf>
    <xf numFmtId="2" fontId="6" fillId="3" borderId="1" xfId="1" applyNumberFormat="1" applyFont="1" applyFill="1" applyBorder="1" applyAlignment="1">
      <alignment horizontal="center" vertical="top"/>
    </xf>
    <xf numFmtId="0" fontId="6" fillId="6" borderId="1" xfId="1" applyFont="1" applyFill="1" applyBorder="1" applyAlignment="1">
      <alignment horizontal="center" vertical="top"/>
    </xf>
    <xf numFmtId="0" fontId="9" fillId="0" borderId="7" xfId="1" applyFont="1" applyBorder="1" applyAlignment="1">
      <alignment horizontal="center" vertical="top"/>
    </xf>
  </cellXfs>
  <cellStyles count="2">
    <cellStyle name="Excel Built-in Normal"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DEEBF7"/>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D349E-C1FC-4592-A374-89A1493FA480}">
  <dimension ref="A1:H30"/>
  <sheetViews>
    <sheetView workbookViewId="0"/>
  </sheetViews>
  <sheetFormatPr defaultRowHeight="15"/>
  <cols>
    <col min="1" max="1" width="5.85546875" bestFit="1" customWidth="1"/>
    <col min="2" max="2" width="32.85546875" bestFit="1" customWidth="1"/>
    <col min="4" max="4" width="58.5703125" customWidth="1"/>
    <col min="5" max="5" width="16.5703125" bestFit="1" customWidth="1"/>
    <col min="6" max="6" width="15.5703125" bestFit="1" customWidth="1"/>
    <col min="7" max="7" width="9.140625" bestFit="1" customWidth="1"/>
    <col min="9" max="9" width="8.5703125" bestFit="1" customWidth="1"/>
  </cols>
  <sheetData>
    <row r="1" spans="1:7">
      <c r="A1" s="46" t="s">
        <v>21</v>
      </c>
      <c r="B1" s="88" t="s">
        <v>22</v>
      </c>
      <c r="C1" s="88"/>
      <c r="D1" s="88"/>
      <c r="E1" s="46" t="s">
        <v>20</v>
      </c>
      <c r="F1" s="46" t="s">
        <v>5</v>
      </c>
      <c r="G1" s="46" t="s">
        <v>6</v>
      </c>
    </row>
    <row r="2" spans="1:7">
      <c r="A2" s="45">
        <v>1</v>
      </c>
      <c r="B2" s="89" t="s">
        <v>25</v>
      </c>
      <c r="C2" s="90"/>
      <c r="D2" s="90"/>
      <c r="E2" s="47">
        <f>SUM(F2:G2)</f>
        <v>2090</v>
      </c>
      <c r="F2" s="47">
        <f>'Feature List - Web App'!G103</f>
        <v>990</v>
      </c>
      <c r="G2" s="47">
        <f>'Feature List - Web App'!H103</f>
        <v>1100</v>
      </c>
    </row>
    <row r="3" spans="1:7">
      <c r="A3" s="45">
        <v>2</v>
      </c>
      <c r="B3" s="89" t="s">
        <v>23</v>
      </c>
      <c r="C3" s="89"/>
      <c r="D3" s="89"/>
      <c r="E3" s="47">
        <f>SUM(F3:G3)</f>
        <v>148</v>
      </c>
      <c r="F3" s="47">
        <f>'Feature List - Admin Web App'!G11</f>
        <v>64</v>
      </c>
      <c r="G3" s="47">
        <f>'Feature List - Admin Web App'!H11</f>
        <v>84</v>
      </c>
    </row>
    <row r="4" spans="1:7">
      <c r="A4" s="45"/>
      <c r="B4" s="91"/>
      <c r="C4" s="92"/>
      <c r="D4" s="93"/>
      <c r="E4" s="45"/>
      <c r="F4" s="45"/>
      <c r="G4" s="45"/>
    </row>
    <row r="5" spans="1:7">
      <c r="A5" s="85" t="s">
        <v>20</v>
      </c>
      <c r="B5" s="86"/>
      <c r="C5" s="86"/>
      <c r="D5" s="87"/>
      <c r="E5" s="34">
        <f>SUM(F5+G5)</f>
        <v>2238</v>
      </c>
      <c r="F5" s="21">
        <f>SUM(F2:F3)</f>
        <v>1054</v>
      </c>
      <c r="G5" s="21">
        <f>SUM(G2:G3)</f>
        <v>1184</v>
      </c>
    </row>
    <row r="6" spans="1:7">
      <c r="A6" s="24"/>
      <c r="B6" s="25" t="s">
        <v>7</v>
      </c>
      <c r="C6" s="25"/>
      <c r="D6" s="26" t="s">
        <v>3</v>
      </c>
      <c r="E6" s="24"/>
      <c r="F6" s="24"/>
      <c r="G6" s="24"/>
    </row>
    <row r="7" spans="1:7">
      <c r="A7" s="27">
        <v>1</v>
      </c>
      <c r="B7" s="27" t="s">
        <v>8</v>
      </c>
      <c r="C7" s="27"/>
      <c r="D7" s="28">
        <v>0</v>
      </c>
      <c r="E7" s="29">
        <f>E5*D7/100</f>
        <v>0</v>
      </c>
      <c r="F7" s="23"/>
      <c r="G7" s="23"/>
    </row>
    <row r="8" spans="1:7">
      <c r="A8" s="27">
        <v>2</v>
      </c>
      <c r="B8" s="27" t="s">
        <v>9</v>
      </c>
      <c r="C8" s="27"/>
      <c r="D8" s="28">
        <v>0</v>
      </c>
      <c r="E8" s="29">
        <f>E5*D8/100</f>
        <v>0</v>
      </c>
      <c r="F8" s="23"/>
      <c r="G8" s="23"/>
    </row>
    <row r="9" spans="1:7">
      <c r="A9" s="27">
        <v>3</v>
      </c>
      <c r="B9" s="27" t="s">
        <v>87</v>
      </c>
      <c r="C9" s="27"/>
      <c r="D9" s="28">
        <v>0</v>
      </c>
      <c r="E9" s="29">
        <f>E5*D9/100</f>
        <v>0</v>
      </c>
      <c r="F9" s="23"/>
      <c r="G9" s="23"/>
    </row>
    <row r="10" spans="1:7">
      <c r="A10" s="27">
        <v>4</v>
      </c>
      <c r="B10" s="27" t="s">
        <v>10</v>
      </c>
      <c r="C10" s="27"/>
      <c r="D10" s="28">
        <v>0</v>
      </c>
      <c r="E10" s="29">
        <f>E5*D10/100</f>
        <v>0</v>
      </c>
      <c r="F10" s="23"/>
      <c r="G10" s="23"/>
    </row>
    <row r="11" spans="1:7">
      <c r="A11" s="27">
        <v>5</v>
      </c>
      <c r="B11" s="27" t="s">
        <v>11</v>
      </c>
      <c r="C11" s="27"/>
      <c r="D11" s="30">
        <v>7</v>
      </c>
      <c r="E11" s="29">
        <f>E5*D11/100</f>
        <v>156.66</v>
      </c>
      <c r="F11" s="23"/>
      <c r="G11" s="23"/>
    </row>
    <row r="12" spans="1:7">
      <c r="A12" s="27">
        <v>6</v>
      </c>
      <c r="B12" s="27" t="s">
        <v>12</v>
      </c>
      <c r="C12" s="27"/>
      <c r="D12" s="30">
        <v>0</v>
      </c>
      <c r="E12" s="29">
        <f>E5*D12/100</f>
        <v>0</v>
      </c>
      <c r="F12" s="23"/>
      <c r="G12" s="23"/>
    </row>
    <row r="13" spans="1:7">
      <c r="A13" s="27">
        <v>7</v>
      </c>
      <c r="B13" s="27" t="s">
        <v>86</v>
      </c>
      <c r="C13" s="27"/>
      <c r="D13" s="31">
        <v>0</v>
      </c>
      <c r="E13" s="29">
        <f>E5*D13/100</f>
        <v>0</v>
      </c>
      <c r="F13" s="23"/>
      <c r="G13" s="23"/>
    </row>
    <row r="14" spans="1:7">
      <c r="A14" s="20"/>
      <c r="B14" s="84" t="s">
        <v>13</v>
      </c>
      <c r="C14" s="84"/>
      <c r="D14" s="33"/>
      <c r="E14" s="34">
        <f>SUM(E5:E13)</f>
        <v>2394.66</v>
      </c>
      <c r="F14" s="21"/>
      <c r="G14" s="21"/>
    </row>
    <row r="15" spans="1:7">
      <c r="A15" s="27">
        <v>8</v>
      </c>
      <c r="B15" s="27" t="s">
        <v>14</v>
      </c>
      <c r="C15" s="27"/>
      <c r="D15" s="28">
        <v>0</v>
      </c>
      <c r="E15" s="29">
        <v>0</v>
      </c>
      <c r="F15" s="23"/>
      <c r="G15" s="23"/>
    </row>
    <row r="16" spans="1:7">
      <c r="A16" s="20"/>
      <c r="B16" s="20" t="s">
        <v>15</v>
      </c>
      <c r="C16" s="20"/>
      <c r="D16" s="33"/>
      <c r="E16" s="34">
        <f>E14+E15</f>
        <v>2394.66</v>
      </c>
      <c r="F16" s="21"/>
      <c r="G16" s="21"/>
    </row>
    <row r="17" spans="1:8">
      <c r="A17" s="35"/>
      <c r="B17" s="35"/>
      <c r="C17" s="35"/>
      <c r="D17" s="36" t="s">
        <v>16</v>
      </c>
      <c r="E17" s="37"/>
      <c r="F17" s="38"/>
      <c r="G17" s="38"/>
    </row>
    <row r="18" spans="1:8">
      <c r="A18" s="20"/>
      <c r="B18" s="20"/>
      <c r="C18" s="20"/>
      <c r="D18" s="20"/>
      <c r="E18" s="20"/>
      <c r="F18" s="38"/>
      <c r="G18" s="38"/>
    </row>
    <row r="19" spans="1:8">
      <c r="A19" s="20"/>
      <c r="B19" s="20" t="s">
        <v>17</v>
      </c>
      <c r="C19" s="20"/>
      <c r="D19" s="33">
        <v>18</v>
      </c>
      <c r="E19" s="32">
        <f>SUM(D19*E16)</f>
        <v>43103.88</v>
      </c>
      <c r="F19" s="39"/>
      <c r="G19" s="39"/>
    </row>
    <row r="23" spans="1:8">
      <c r="D23" s="58"/>
      <c r="E23" s="59"/>
      <c r="F23" s="59"/>
      <c r="G23" s="59"/>
      <c r="H23" s="60"/>
    </row>
    <row r="24" spans="1:8">
      <c r="D24" s="61"/>
      <c r="E24" s="75"/>
      <c r="F24" s="75" t="s">
        <v>127</v>
      </c>
      <c r="H24" s="63"/>
    </row>
    <row r="25" spans="1:8">
      <c r="D25" s="78" t="s">
        <v>133</v>
      </c>
      <c r="E25" s="76"/>
      <c r="F25" s="76" t="s">
        <v>130</v>
      </c>
      <c r="H25" s="79">
        <f>(E11/40)</f>
        <v>3.9165000000000001</v>
      </c>
    </row>
    <row r="26" spans="1:8">
      <c r="D26" s="78" t="s">
        <v>98</v>
      </c>
      <c r="E26" s="76"/>
      <c r="F26" s="76" t="s">
        <v>129</v>
      </c>
      <c r="H26" s="62">
        <f>SUM(G2/40)/2</f>
        <v>13.75</v>
      </c>
    </row>
    <row r="27" spans="1:8">
      <c r="D27" s="78" t="s">
        <v>99</v>
      </c>
      <c r="E27" s="76"/>
      <c r="F27" s="76" t="s">
        <v>131</v>
      </c>
      <c r="H27" s="62">
        <f>SUM(F2/40)/2</f>
        <v>12.375</v>
      </c>
    </row>
    <row r="28" spans="1:8">
      <c r="D28" s="78" t="s">
        <v>128</v>
      </c>
      <c r="E28" s="75"/>
      <c r="F28" s="75" t="s">
        <v>132</v>
      </c>
      <c r="H28" s="63"/>
    </row>
    <row r="29" spans="1:8">
      <c r="D29" s="61"/>
      <c r="H29" s="63"/>
    </row>
    <row r="30" spans="1:8">
      <c r="D30" s="64"/>
      <c r="E30" s="65"/>
      <c r="F30" s="65" t="s">
        <v>134</v>
      </c>
      <c r="G30" s="66"/>
      <c r="H30" s="67"/>
    </row>
  </sheetData>
  <mergeCells count="6">
    <mergeCell ref="B14:C14"/>
    <mergeCell ref="A5:D5"/>
    <mergeCell ref="B1:D1"/>
    <mergeCell ref="B2:D2"/>
    <mergeCell ref="B3:D3"/>
    <mergeCell ref="B4:D4"/>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6D38-7701-40AB-8C3F-F6DBD3AFDDC7}">
  <dimension ref="A1:IP171"/>
  <sheetViews>
    <sheetView tabSelected="1" topLeftCell="A91" zoomScaleNormal="100" workbookViewId="0">
      <selection activeCell="D112" sqref="D112"/>
    </sheetView>
  </sheetViews>
  <sheetFormatPr defaultColWidth="12.42578125" defaultRowHeight="15"/>
  <cols>
    <col min="1" max="1" width="1.5703125" style="5" customWidth="1"/>
    <col min="2" max="2" width="7.42578125" style="2" bestFit="1" customWidth="1"/>
    <col min="3" max="3" width="45.5703125" style="2" bestFit="1" customWidth="1"/>
    <col min="4" max="4" width="136" style="2" bestFit="1" customWidth="1"/>
    <col min="5" max="5" width="16.85546875" style="2" bestFit="1" customWidth="1"/>
    <col min="6" max="6" width="12.5703125" style="23" customWidth="1"/>
    <col min="7" max="7" width="12.5703125" style="23" bestFit="1" customWidth="1"/>
    <col min="8" max="8" width="11.5703125" style="23" bestFit="1" customWidth="1"/>
    <col min="9" max="9" width="1.5703125" style="5" customWidth="1"/>
    <col min="10" max="244" width="9.5703125" style="2" customWidth="1"/>
    <col min="245" max="245" width="17.42578125" style="2" customWidth="1"/>
    <col min="246" max="246" width="100" style="2" customWidth="1"/>
    <col min="247" max="247" width="6.5703125" style="2" customWidth="1"/>
    <col min="248" max="248" width="1.5703125" style="2" customWidth="1"/>
    <col min="249" max="249" width="10.5703125" style="2" customWidth="1"/>
    <col min="250" max="250" width="11.5703125" style="2" customWidth="1"/>
    <col min="251" max="1018" width="12.42578125" style="6"/>
    <col min="1019" max="1024" width="10.42578125" style="6" customWidth="1"/>
    <col min="1025" max="16384" width="12.42578125" style="6"/>
  </cols>
  <sheetData>
    <row r="1" spans="1:250" ht="26.25">
      <c r="A1" s="105" t="s">
        <v>26</v>
      </c>
      <c r="B1" s="106"/>
      <c r="C1" s="106"/>
      <c r="D1" s="106"/>
      <c r="E1" s="106"/>
      <c r="F1" s="106"/>
      <c r="G1" s="106"/>
      <c r="H1" s="106"/>
    </row>
    <row r="2" spans="1:250" ht="36.75" customHeight="1">
      <c r="A2" s="7"/>
      <c r="B2" s="6"/>
      <c r="C2" s="6"/>
      <c r="D2" s="8"/>
      <c r="E2" s="9"/>
      <c r="F2" s="107" t="s">
        <v>24</v>
      </c>
      <c r="G2" s="107"/>
      <c r="H2" s="107"/>
      <c r="IK2" s="10"/>
      <c r="IL2" s="10"/>
      <c r="IM2" s="10"/>
      <c r="IN2" s="10"/>
      <c r="IO2" s="10"/>
      <c r="IP2" s="10"/>
    </row>
    <row r="3" spans="1:250" ht="18.75">
      <c r="B3" s="11" t="s">
        <v>0</v>
      </c>
      <c r="C3" s="11" t="s">
        <v>1</v>
      </c>
      <c r="D3" s="11" t="s">
        <v>2</v>
      </c>
      <c r="E3" s="108" t="s">
        <v>3</v>
      </c>
      <c r="F3" s="109" t="s">
        <v>4</v>
      </c>
      <c r="G3" s="109" t="s">
        <v>5</v>
      </c>
      <c r="H3" s="109" t="s">
        <v>6</v>
      </c>
      <c r="IK3" s="12"/>
      <c r="IL3" s="12"/>
      <c r="IM3" s="12"/>
      <c r="IN3" s="12"/>
      <c r="IO3" s="12"/>
      <c r="IP3" s="12"/>
    </row>
    <row r="4" spans="1:250" ht="18.75">
      <c r="B4" s="110" t="s">
        <v>19</v>
      </c>
      <c r="C4" s="110"/>
      <c r="D4" s="110"/>
      <c r="E4" s="108"/>
      <c r="F4" s="109"/>
      <c r="G4" s="109"/>
      <c r="H4" s="109"/>
      <c r="IK4" s="12"/>
      <c r="IL4" s="12"/>
      <c r="IM4" s="12"/>
      <c r="IN4" s="12"/>
      <c r="IO4" s="12"/>
      <c r="IP4" s="12"/>
    </row>
    <row r="5" spans="1:250">
      <c r="B5" s="96">
        <v>1</v>
      </c>
      <c r="C5" s="102" t="s">
        <v>27</v>
      </c>
      <c r="D5" s="45" t="s">
        <v>33</v>
      </c>
      <c r="E5" s="14"/>
      <c r="F5" s="15">
        <f>G5+H5</f>
        <v>8</v>
      </c>
      <c r="G5" s="3">
        <v>4</v>
      </c>
      <c r="H5" s="3">
        <v>4</v>
      </c>
      <c r="K5" s="16"/>
    </row>
    <row r="6" spans="1:250">
      <c r="B6" s="101"/>
      <c r="C6" s="104"/>
      <c r="D6" s="50" t="s">
        <v>34</v>
      </c>
      <c r="E6" s="14"/>
      <c r="F6" s="15">
        <f t="shared" ref="F6:F69" si="0">G6+H6</f>
        <v>8</v>
      </c>
      <c r="G6" s="3">
        <v>4</v>
      </c>
      <c r="H6" s="3">
        <v>4</v>
      </c>
      <c r="K6" s="16"/>
    </row>
    <row r="7" spans="1:250">
      <c r="B7" s="101"/>
      <c r="C7" s="104"/>
      <c r="D7" s="50" t="s">
        <v>35</v>
      </c>
      <c r="E7" s="14"/>
      <c r="F7" s="15">
        <f t="shared" si="0"/>
        <v>8</v>
      </c>
      <c r="G7" s="3">
        <v>4</v>
      </c>
      <c r="H7" s="3">
        <v>4</v>
      </c>
      <c r="K7" s="16"/>
    </row>
    <row r="8" spans="1:250">
      <c r="B8" s="13"/>
      <c r="C8" s="54"/>
      <c r="E8" s="14"/>
      <c r="F8" s="15">
        <f t="shared" si="0"/>
        <v>0</v>
      </c>
      <c r="G8" s="3"/>
      <c r="H8" s="3"/>
      <c r="K8" s="16"/>
    </row>
    <row r="9" spans="1:250">
      <c r="B9" s="96">
        <v>2</v>
      </c>
      <c r="C9" s="102" t="s">
        <v>28</v>
      </c>
      <c r="D9" s="45" t="s">
        <v>36</v>
      </c>
      <c r="E9" s="14"/>
      <c r="F9" s="15">
        <f t="shared" si="0"/>
        <v>28</v>
      </c>
      <c r="G9" s="3">
        <v>16</v>
      </c>
      <c r="H9" s="3">
        <v>12</v>
      </c>
      <c r="K9" s="16"/>
    </row>
    <row r="10" spans="1:250">
      <c r="B10" s="97"/>
      <c r="C10" s="103"/>
      <c r="D10" s="45" t="s">
        <v>37</v>
      </c>
      <c r="E10" s="14"/>
      <c r="F10" s="15">
        <f t="shared" si="0"/>
        <v>40</v>
      </c>
      <c r="G10" s="3">
        <v>24</v>
      </c>
      <c r="H10" s="3">
        <v>16</v>
      </c>
      <c r="K10" s="16"/>
    </row>
    <row r="11" spans="1:250">
      <c r="B11" s="52"/>
      <c r="C11" s="51"/>
      <c r="E11" s="14"/>
      <c r="F11" s="15">
        <f t="shared" si="0"/>
        <v>0</v>
      </c>
      <c r="G11" s="3"/>
      <c r="H11" s="3"/>
      <c r="K11" s="16"/>
    </row>
    <row r="12" spans="1:250">
      <c r="B12" s="96">
        <v>3</v>
      </c>
      <c r="C12" s="98" t="s">
        <v>30</v>
      </c>
      <c r="D12" s="2" t="s">
        <v>38</v>
      </c>
      <c r="E12" s="14"/>
      <c r="F12" s="15">
        <f t="shared" si="0"/>
        <v>20</v>
      </c>
      <c r="G12" s="3">
        <v>12</v>
      </c>
      <c r="H12" s="3">
        <v>8</v>
      </c>
      <c r="K12" s="16"/>
    </row>
    <row r="13" spans="1:250">
      <c r="B13" s="97"/>
      <c r="C13" s="100"/>
      <c r="D13" s="2" t="s">
        <v>40</v>
      </c>
      <c r="E13" s="14"/>
      <c r="F13" s="15">
        <f t="shared" si="0"/>
        <v>16</v>
      </c>
      <c r="G13" s="3">
        <v>8</v>
      </c>
      <c r="H13" s="3">
        <v>8</v>
      </c>
      <c r="K13" s="16"/>
    </row>
    <row r="14" spans="1:250">
      <c r="B14" s="52"/>
      <c r="C14" s="53"/>
      <c r="E14" s="14"/>
      <c r="F14" s="15">
        <f t="shared" si="0"/>
        <v>0</v>
      </c>
      <c r="G14" s="3">
        <v>0</v>
      </c>
      <c r="H14" s="3">
        <v>0</v>
      </c>
      <c r="K14" s="16"/>
    </row>
    <row r="15" spans="1:250">
      <c r="B15" s="96">
        <v>4</v>
      </c>
      <c r="C15" s="102" t="s">
        <v>42</v>
      </c>
      <c r="D15" s="2" t="s">
        <v>41</v>
      </c>
      <c r="E15" s="14"/>
      <c r="F15" s="15">
        <f t="shared" si="0"/>
        <v>10</v>
      </c>
      <c r="G15" s="3">
        <v>6</v>
      </c>
      <c r="H15" s="3">
        <v>4</v>
      </c>
      <c r="K15" s="16"/>
    </row>
    <row r="16" spans="1:250">
      <c r="B16" s="97"/>
      <c r="C16" s="103"/>
      <c r="D16" s="2" t="s">
        <v>39</v>
      </c>
      <c r="E16" s="14"/>
      <c r="F16" s="15">
        <f t="shared" si="0"/>
        <v>20</v>
      </c>
      <c r="G16" s="3">
        <v>8</v>
      </c>
      <c r="H16" s="3">
        <v>12</v>
      </c>
      <c r="K16" s="16"/>
    </row>
    <row r="17" spans="2:11">
      <c r="B17" s="52"/>
      <c r="C17" s="51"/>
      <c r="E17" s="14"/>
      <c r="F17" s="15">
        <f t="shared" si="0"/>
        <v>0</v>
      </c>
      <c r="G17" s="3"/>
      <c r="H17" s="3"/>
      <c r="K17" s="16"/>
    </row>
    <row r="18" spans="2:11">
      <c r="B18" s="96">
        <v>5</v>
      </c>
      <c r="C18" s="102" t="s">
        <v>29</v>
      </c>
      <c r="D18" s="2" t="s">
        <v>44</v>
      </c>
      <c r="E18" s="14"/>
      <c r="F18" s="15">
        <f t="shared" si="0"/>
        <v>16</v>
      </c>
      <c r="G18" s="3">
        <v>8</v>
      </c>
      <c r="H18" s="3">
        <v>8</v>
      </c>
      <c r="K18" s="16"/>
    </row>
    <row r="19" spans="2:11">
      <c r="B19" s="101"/>
      <c r="C19" s="104"/>
      <c r="D19" s="2" t="s">
        <v>45</v>
      </c>
      <c r="E19" s="14"/>
      <c r="F19" s="15">
        <f t="shared" si="0"/>
        <v>20</v>
      </c>
      <c r="G19" s="3">
        <v>12</v>
      </c>
      <c r="H19" s="3">
        <v>8</v>
      </c>
      <c r="K19" s="16"/>
    </row>
    <row r="20" spans="2:11">
      <c r="B20" s="101"/>
      <c r="C20" s="104"/>
      <c r="D20" s="2" t="s">
        <v>46</v>
      </c>
      <c r="E20" s="14"/>
      <c r="F20" s="15">
        <f t="shared" si="0"/>
        <v>56</v>
      </c>
      <c r="G20" s="3">
        <v>40</v>
      </c>
      <c r="H20" s="3">
        <v>16</v>
      </c>
      <c r="K20" s="16"/>
    </row>
    <row r="21" spans="2:11">
      <c r="B21" s="101"/>
      <c r="C21" s="104"/>
      <c r="D21" s="2" t="s">
        <v>47</v>
      </c>
      <c r="E21" s="14"/>
      <c r="F21" s="15">
        <f t="shared" si="0"/>
        <v>56</v>
      </c>
      <c r="G21" s="3">
        <v>32</v>
      </c>
      <c r="H21" s="3">
        <v>24</v>
      </c>
      <c r="K21" s="16"/>
    </row>
    <row r="22" spans="2:11">
      <c r="B22" s="101"/>
      <c r="C22" s="104"/>
      <c r="D22" s="2" t="s">
        <v>48</v>
      </c>
      <c r="E22" s="14"/>
      <c r="F22" s="15">
        <f t="shared" si="0"/>
        <v>36</v>
      </c>
      <c r="G22" s="3">
        <v>20</v>
      </c>
      <c r="H22" s="3">
        <v>16</v>
      </c>
      <c r="K22" s="16"/>
    </row>
    <row r="23" spans="2:11" ht="30">
      <c r="B23" s="97"/>
      <c r="C23" s="103"/>
      <c r="D23" s="56" t="s">
        <v>96</v>
      </c>
      <c r="E23" s="14"/>
      <c r="F23" s="15">
        <f t="shared" si="0"/>
        <v>80</v>
      </c>
      <c r="G23" s="3">
        <v>40</v>
      </c>
      <c r="H23" s="3">
        <v>40</v>
      </c>
      <c r="K23" s="16"/>
    </row>
    <row r="24" spans="2:11">
      <c r="B24" s="52"/>
      <c r="C24" s="51"/>
      <c r="E24" s="14"/>
      <c r="F24" s="15">
        <f t="shared" si="0"/>
        <v>0</v>
      </c>
      <c r="G24" s="3"/>
      <c r="H24" s="3"/>
      <c r="K24" s="16"/>
    </row>
    <row r="25" spans="2:11">
      <c r="B25" s="96">
        <v>6</v>
      </c>
      <c r="C25" s="102" t="s">
        <v>31</v>
      </c>
      <c r="D25" s="2" t="s">
        <v>50</v>
      </c>
      <c r="E25" s="14"/>
      <c r="F25" s="15">
        <f t="shared" si="0"/>
        <v>72</v>
      </c>
      <c r="G25" s="3">
        <v>40</v>
      </c>
      <c r="H25" s="3">
        <v>32</v>
      </c>
      <c r="K25" s="16"/>
    </row>
    <row r="26" spans="2:11">
      <c r="B26" s="101"/>
      <c r="C26" s="104"/>
      <c r="D26" s="2" t="s">
        <v>49</v>
      </c>
      <c r="E26" s="14"/>
      <c r="F26" s="15">
        <f t="shared" si="0"/>
        <v>116</v>
      </c>
      <c r="G26" s="3">
        <v>76</v>
      </c>
      <c r="H26" s="3">
        <v>40</v>
      </c>
      <c r="K26" s="16"/>
    </row>
    <row r="27" spans="2:11">
      <c r="B27" s="101"/>
      <c r="C27" s="104"/>
      <c r="D27" s="6"/>
      <c r="E27" s="14"/>
      <c r="F27" s="15">
        <f t="shared" si="0"/>
        <v>0</v>
      </c>
      <c r="G27" s="3"/>
      <c r="H27" s="3"/>
      <c r="K27" s="16"/>
    </row>
    <row r="28" spans="2:11">
      <c r="B28" s="101"/>
      <c r="C28" s="104"/>
      <c r="D28" s="6"/>
      <c r="E28" s="14"/>
      <c r="F28" s="15">
        <f t="shared" si="0"/>
        <v>0</v>
      </c>
      <c r="G28" s="3"/>
      <c r="H28" s="3"/>
      <c r="K28" s="16"/>
    </row>
    <row r="29" spans="2:11">
      <c r="B29" s="101"/>
      <c r="C29" s="104"/>
      <c r="D29" s="55" t="s">
        <v>54</v>
      </c>
      <c r="E29" s="14"/>
      <c r="F29" s="15">
        <f t="shared" si="0"/>
        <v>28</v>
      </c>
      <c r="G29" s="3">
        <v>16</v>
      </c>
      <c r="H29" s="3">
        <v>12</v>
      </c>
      <c r="K29" s="16"/>
    </row>
    <row r="30" spans="2:11">
      <c r="B30" s="101"/>
      <c r="C30" s="104"/>
      <c r="D30" s="55" t="s">
        <v>95</v>
      </c>
      <c r="E30" s="14"/>
      <c r="F30" s="15">
        <f t="shared" si="0"/>
        <v>28</v>
      </c>
      <c r="G30" s="3">
        <v>16</v>
      </c>
      <c r="H30" s="3">
        <v>12</v>
      </c>
      <c r="K30" s="16"/>
    </row>
    <row r="31" spans="2:11">
      <c r="B31" s="101"/>
      <c r="C31" s="104"/>
      <c r="D31" s="55" t="s">
        <v>55</v>
      </c>
      <c r="E31" s="14"/>
      <c r="F31" s="15">
        <f t="shared" si="0"/>
        <v>28</v>
      </c>
      <c r="G31" s="3">
        <v>16</v>
      </c>
      <c r="H31" s="3">
        <v>12</v>
      </c>
      <c r="K31" s="16"/>
    </row>
    <row r="32" spans="2:11">
      <c r="B32" s="101"/>
      <c r="C32" s="104"/>
      <c r="D32" s="55" t="s">
        <v>56</v>
      </c>
      <c r="E32" s="14"/>
      <c r="F32" s="15">
        <f t="shared" si="0"/>
        <v>28</v>
      </c>
      <c r="G32" s="3">
        <v>16</v>
      </c>
      <c r="H32" s="3">
        <v>12</v>
      </c>
      <c r="K32" s="16"/>
    </row>
    <row r="33" spans="2:11">
      <c r="B33" s="101"/>
      <c r="C33" s="104"/>
      <c r="D33" s="55" t="s">
        <v>57</v>
      </c>
      <c r="E33" s="14"/>
      <c r="F33" s="15">
        <f t="shared" si="0"/>
        <v>28</v>
      </c>
      <c r="G33" s="3">
        <v>16</v>
      </c>
      <c r="H33" s="3">
        <v>12</v>
      </c>
      <c r="K33" s="16"/>
    </row>
    <row r="34" spans="2:11">
      <c r="B34" s="101"/>
      <c r="C34" s="104"/>
      <c r="D34" s="55"/>
      <c r="E34" s="14"/>
      <c r="F34" s="15">
        <f t="shared" si="0"/>
        <v>0</v>
      </c>
      <c r="G34" s="3"/>
      <c r="H34" s="3"/>
      <c r="K34" s="16"/>
    </row>
    <row r="35" spans="2:11">
      <c r="B35" s="101"/>
      <c r="C35" s="104"/>
      <c r="D35" s="55" t="s">
        <v>58</v>
      </c>
      <c r="E35" s="14"/>
      <c r="F35" s="15">
        <f t="shared" si="0"/>
        <v>20</v>
      </c>
      <c r="G35" s="3">
        <v>10</v>
      </c>
      <c r="H35" s="3">
        <v>10</v>
      </c>
      <c r="K35" s="16"/>
    </row>
    <row r="36" spans="2:11">
      <c r="B36" s="101"/>
      <c r="C36" s="104"/>
      <c r="D36" s="55" t="s">
        <v>59</v>
      </c>
      <c r="E36" s="14"/>
      <c r="F36" s="15">
        <f t="shared" si="0"/>
        <v>20</v>
      </c>
      <c r="G36" s="3">
        <v>10</v>
      </c>
      <c r="H36" s="3">
        <v>10</v>
      </c>
      <c r="K36" s="16"/>
    </row>
    <row r="37" spans="2:11">
      <c r="B37" s="101"/>
      <c r="C37" s="104"/>
      <c r="D37" s="55" t="s">
        <v>60</v>
      </c>
      <c r="E37" s="14"/>
      <c r="F37" s="15">
        <f t="shared" si="0"/>
        <v>20</v>
      </c>
      <c r="G37" s="3">
        <v>10</v>
      </c>
      <c r="H37" s="3">
        <v>10</v>
      </c>
      <c r="K37" s="16"/>
    </row>
    <row r="38" spans="2:11">
      <c r="B38" s="101"/>
      <c r="C38" s="104"/>
      <c r="D38" s="55" t="s">
        <v>61</v>
      </c>
      <c r="E38" s="14"/>
      <c r="F38" s="15">
        <f t="shared" si="0"/>
        <v>20</v>
      </c>
      <c r="G38" s="3">
        <v>10</v>
      </c>
      <c r="H38" s="3">
        <v>10</v>
      </c>
      <c r="K38" s="16"/>
    </row>
    <row r="39" spans="2:11">
      <c r="B39" s="101"/>
      <c r="C39" s="104"/>
      <c r="D39" s="55"/>
      <c r="E39" s="14"/>
      <c r="F39" s="15">
        <f t="shared" si="0"/>
        <v>0</v>
      </c>
      <c r="G39" s="3"/>
      <c r="H39" s="3"/>
      <c r="K39" s="16"/>
    </row>
    <row r="40" spans="2:11">
      <c r="B40" s="101"/>
      <c r="C40" s="104"/>
      <c r="D40" s="55" t="s">
        <v>62</v>
      </c>
      <c r="E40" s="14"/>
      <c r="F40" s="15">
        <f t="shared" si="0"/>
        <v>20</v>
      </c>
      <c r="G40" s="3">
        <v>10</v>
      </c>
      <c r="H40" s="3">
        <v>10</v>
      </c>
      <c r="K40" s="16"/>
    </row>
    <row r="41" spans="2:11">
      <c r="B41" s="101"/>
      <c r="C41" s="104"/>
      <c r="D41" s="55" t="s">
        <v>63</v>
      </c>
      <c r="E41" s="14"/>
      <c r="F41" s="15">
        <f t="shared" si="0"/>
        <v>20</v>
      </c>
      <c r="G41" s="3">
        <v>10</v>
      </c>
      <c r="H41" s="3">
        <v>10</v>
      </c>
      <c r="K41" s="16"/>
    </row>
    <row r="42" spans="2:11">
      <c r="B42" s="101"/>
      <c r="C42" s="104"/>
      <c r="D42" s="55" t="s">
        <v>64</v>
      </c>
      <c r="E42" s="14"/>
      <c r="F42" s="15">
        <f t="shared" si="0"/>
        <v>20</v>
      </c>
      <c r="G42" s="3">
        <v>10</v>
      </c>
      <c r="H42" s="3">
        <v>10</v>
      </c>
      <c r="K42" s="16"/>
    </row>
    <row r="43" spans="2:11">
      <c r="B43" s="101"/>
      <c r="C43" s="104"/>
      <c r="D43" s="55" t="s">
        <v>65</v>
      </c>
      <c r="E43" s="14"/>
      <c r="F43" s="15">
        <f t="shared" si="0"/>
        <v>20</v>
      </c>
      <c r="G43" s="3">
        <v>10</v>
      </c>
      <c r="H43" s="3">
        <v>10</v>
      </c>
      <c r="K43" s="16"/>
    </row>
    <row r="44" spans="2:11">
      <c r="B44" s="101"/>
      <c r="C44" s="104"/>
      <c r="D44" s="55" t="s">
        <v>66</v>
      </c>
      <c r="E44" s="14"/>
      <c r="F44" s="15">
        <f t="shared" si="0"/>
        <v>20</v>
      </c>
      <c r="G44" s="3">
        <v>10</v>
      </c>
      <c r="H44" s="3">
        <v>10</v>
      </c>
      <c r="K44" s="16"/>
    </row>
    <row r="45" spans="2:11">
      <c r="B45" s="101"/>
      <c r="C45" s="104"/>
      <c r="D45" s="55" t="s">
        <v>67</v>
      </c>
      <c r="E45" s="14"/>
      <c r="F45" s="15">
        <f t="shared" si="0"/>
        <v>20</v>
      </c>
      <c r="G45" s="3">
        <v>10</v>
      </c>
      <c r="H45" s="3">
        <v>10</v>
      </c>
      <c r="K45" s="16"/>
    </row>
    <row r="46" spans="2:11">
      <c r="B46" s="101"/>
      <c r="C46" s="104"/>
      <c r="D46" s="55" t="s">
        <v>68</v>
      </c>
      <c r="E46" s="14"/>
      <c r="F46" s="15">
        <f t="shared" si="0"/>
        <v>20</v>
      </c>
      <c r="G46" s="3">
        <v>10</v>
      </c>
      <c r="H46" s="3">
        <v>10</v>
      </c>
      <c r="K46" s="16"/>
    </row>
    <row r="47" spans="2:11">
      <c r="B47" s="101"/>
      <c r="C47" s="104"/>
      <c r="D47" s="55" t="s">
        <v>69</v>
      </c>
      <c r="E47" s="14"/>
      <c r="F47" s="15">
        <f t="shared" si="0"/>
        <v>20</v>
      </c>
      <c r="G47" s="3">
        <v>10</v>
      </c>
      <c r="H47" s="3">
        <v>10</v>
      </c>
      <c r="K47" s="16"/>
    </row>
    <row r="48" spans="2:11">
      <c r="B48" s="101"/>
      <c r="C48" s="104"/>
      <c r="D48" s="55" t="s">
        <v>70</v>
      </c>
      <c r="E48" s="14"/>
      <c r="F48" s="15">
        <f t="shared" si="0"/>
        <v>20</v>
      </c>
      <c r="G48" s="3">
        <v>10</v>
      </c>
      <c r="H48" s="3">
        <v>10</v>
      </c>
      <c r="K48" s="16"/>
    </row>
    <row r="49" spans="2:11">
      <c r="B49" s="101"/>
      <c r="C49" s="104"/>
      <c r="D49" s="55" t="s">
        <v>71</v>
      </c>
      <c r="E49" s="14"/>
      <c r="F49" s="15">
        <f t="shared" si="0"/>
        <v>20</v>
      </c>
      <c r="G49" s="3">
        <v>10</v>
      </c>
      <c r="H49" s="3">
        <v>10</v>
      </c>
      <c r="K49" s="16"/>
    </row>
    <row r="50" spans="2:11">
      <c r="B50" s="101"/>
      <c r="C50" s="104"/>
      <c r="D50" s="55"/>
      <c r="E50" s="14"/>
      <c r="F50" s="15">
        <f t="shared" si="0"/>
        <v>0</v>
      </c>
      <c r="G50" s="3"/>
      <c r="H50" s="3"/>
      <c r="K50" s="16"/>
    </row>
    <row r="51" spans="2:11">
      <c r="B51" s="101"/>
      <c r="C51" s="104"/>
      <c r="D51" s="69" t="s">
        <v>106</v>
      </c>
      <c r="E51" s="14"/>
      <c r="F51" s="15">
        <f t="shared" si="0"/>
        <v>20</v>
      </c>
      <c r="G51" s="3">
        <v>10</v>
      </c>
      <c r="H51" s="3">
        <v>10</v>
      </c>
      <c r="K51" s="16"/>
    </row>
    <row r="52" spans="2:11">
      <c r="B52" s="101"/>
      <c r="C52" s="104"/>
      <c r="D52" s="69" t="s">
        <v>107</v>
      </c>
      <c r="E52" s="14"/>
      <c r="F52" s="15">
        <f t="shared" si="0"/>
        <v>20</v>
      </c>
      <c r="G52" s="3">
        <v>10</v>
      </c>
      <c r="H52" s="3">
        <v>10</v>
      </c>
      <c r="K52" s="16"/>
    </row>
    <row r="53" spans="2:11">
      <c r="B53" s="101"/>
      <c r="C53" s="104"/>
      <c r="D53" s="69" t="s">
        <v>108</v>
      </c>
      <c r="E53" s="14"/>
      <c r="F53" s="15">
        <f t="shared" si="0"/>
        <v>20</v>
      </c>
      <c r="G53" s="3">
        <v>10</v>
      </c>
      <c r="H53" s="3">
        <v>10</v>
      </c>
      <c r="K53" s="16"/>
    </row>
    <row r="54" spans="2:11">
      <c r="B54" s="101"/>
      <c r="C54" s="104"/>
      <c r="D54" s="69" t="s">
        <v>109</v>
      </c>
      <c r="E54" s="14"/>
      <c r="F54" s="15">
        <f t="shared" si="0"/>
        <v>20</v>
      </c>
      <c r="G54" s="3">
        <v>10</v>
      </c>
      <c r="H54" s="3">
        <v>10</v>
      </c>
      <c r="K54" s="16"/>
    </row>
    <row r="55" spans="2:11">
      <c r="B55" s="101"/>
      <c r="C55" s="104"/>
      <c r="D55" s="69" t="s">
        <v>110</v>
      </c>
      <c r="E55" s="14"/>
      <c r="F55" s="15">
        <f t="shared" si="0"/>
        <v>20</v>
      </c>
      <c r="G55" s="3">
        <v>10</v>
      </c>
      <c r="H55" s="3">
        <v>10</v>
      </c>
      <c r="K55" s="16"/>
    </row>
    <row r="56" spans="2:11">
      <c r="B56" s="101"/>
      <c r="C56" s="104"/>
      <c r="D56" s="55"/>
      <c r="E56" s="14"/>
      <c r="F56" s="15">
        <f t="shared" si="0"/>
        <v>0</v>
      </c>
      <c r="G56" s="3"/>
      <c r="H56" s="3"/>
      <c r="K56" s="16"/>
    </row>
    <row r="57" spans="2:11">
      <c r="B57" s="101"/>
      <c r="C57" s="104"/>
      <c r="D57" s="55" t="s">
        <v>72</v>
      </c>
      <c r="E57" s="14"/>
      <c r="F57" s="15">
        <f t="shared" si="0"/>
        <v>20</v>
      </c>
      <c r="G57" s="3">
        <v>10</v>
      </c>
      <c r="H57" s="3">
        <v>10</v>
      </c>
      <c r="K57" s="16"/>
    </row>
    <row r="58" spans="2:11">
      <c r="B58" s="101"/>
      <c r="C58" s="104"/>
      <c r="D58" s="55" t="s">
        <v>73</v>
      </c>
      <c r="E58" s="14"/>
      <c r="F58" s="15">
        <f t="shared" si="0"/>
        <v>20</v>
      </c>
      <c r="G58" s="3">
        <v>10</v>
      </c>
      <c r="H58" s="3">
        <v>10</v>
      </c>
      <c r="K58" s="16"/>
    </row>
    <row r="59" spans="2:11">
      <c r="B59" s="101"/>
      <c r="C59" s="104"/>
      <c r="D59" s="55" t="s">
        <v>74</v>
      </c>
      <c r="E59" s="14"/>
      <c r="F59" s="15">
        <f t="shared" si="0"/>
        <v>20</v>
      </c>
      <c r="G59" s="3">
        <v>10</v>
      </c>
      <c r="H59" s="3">
        <v>10</v>
      </c>
      <c r="K59" s="16"/>
    </row>
    <row r="60" spans="2:11">
      <c r="B60" s="101"/>
      <c r="C60" s="104"/>
      <c r="D60" s="55" t="s">
        <v>75</v>
      </c>
      <c r="E60" s="14"/>
      <c r="F60" s="15">
        <f t="shared" si="0"/>
        <v>20</v>
      </c>
      <c r="G60" s="3">
        <v>10</v>
      </c>
      <c r="H60" s="3">
        <v>10</v>
      </c>
      <c r="K60" s="16"/>
    </row>
    <row r="61" spans="2:11">
      <c r="B61" s="101"/>
      <c r="C61" s="104"/>
      <c r="D61" s="55" t="s">
        <v>76</v>
      </c>
      <c r="E61" s="14"/>
      <c r="F61" s="15">
        <f t="shared" si="0"/>
        <v>20</v>
      </c>
      <c r="G61" s="3">
        <v>10</v>
      </c>
      <c r="H61" s="3">
        <v>10</v>
      </c>
      <c r="K61" s="16"/>
    </row>
    <row r="62" spans="2:11">
      <c r="B62" s="101"/>
      <c r="C62" s="104"/>
      <c r="D62" s="55" t="s">
        <v>77</v>
      </c>
      <c r="E62" s="14"/>
      <c r="F62" s="15">
        <f t="shared" si="0"/>
        <v>20</v>
      </c>
      <c r="G62" s="3">
        <v>10</v>
      </c>
      <c r="H62" s="3">
        <v>10</v>
      </c>
      <c r="K62" s="16"/>
    </row>
    <row r="63" spans="2:11">
      <c r="B63" s="101"/>
      <c r="C63" s="104"/>
      <c r="D63" s="55" t="s">
        <v>78</v>
      </c>
      <c r="E63" s="14"/>
      <c r="F63" s="15">
        <f t="shared" si="0"/>
        <v>20</v>
      </c>
      <c r="G63" s="3">
        <v>10</v>
      </c>
      <c r="H63" s="3">
        <v>10</v>
      </c>
      <c r="K63" s="16"/>
    </row>
    <row r="64" spans="2:11">
      <c r="B64" s="101"/>
      <c r="C64" s="104"/>
      <c r="D64" s="55" t="s">
        <v>79</v>
      </c>
      <c r="E64" s="14"/>
      <c r="F64" s="15">
        <f t="shared" si="0"/>
        <v>20</v>
      </c>
      <c r="G64" s="3">
        <v>10</v>
      </c>
      <c r="H64" s="3">
        <v>10</v>
      </c>
      <c r="K64" s="16"/>
    </row>
    <row r="65" spans="2:11">
      <c r="B65" s="101"/>
      <c r="C65" s="104"/>
      <c r="D65" s="55" t="s">
        <v>80</v>
      </c>
      <c r="E65" s="14"/>
      <c r="F65" s="15">
        <f t="shared" si="0"/>
        <v>20</v>
      </c>
      <c r="G65" s="3">
        <v>10</v>
      </c>
      <c r="H65" s="3">
        <v>10</v>
      </c>
      <c r="K65" s="16"/>
    </row>
    <row r="66" spans="2:11">
      <c r="B66" s="101"/>
      <c r="C66" s="104"/>
      <c r="D66" s="55" t="s">
        <v>81</v>
      </c>
      <c r="E66" s="14"/>
      <c r="F66" s="15">
        <f t="shared" si="0"/>
        <v>20</v>
      </c>
      <c r="G66" s="3">
        <v>10</v>
      </c>
      <c r="H66" s="3">
        <v>10</v>
      </c>
      <c r="K66" s="16"/>
    </row>
    <row r="67" spans="2:11">
      <c r="B67" s="101"/>
      <c r="C67" s="104"/>
      <c r="D67" s="69" t="s">
        <v>101</v>
      </c>
      <c r="E67" s="14"/>
      <c r="F67" s="15">
        <f t="shared" si="0"/>
        <v>20</v>
      </c>
      <c r="G67" s="3">
        <v>10</v>
      </c>
      <c r="H67" s="3">
        <v>10</v>
      </c>
      <c r="K67" s="16"/>
    </row>
    <row r="68" spans="2:11">
      <c r="B68" s="101"/>
      <c r="C68" s="104"/>
      <c r="D68" s="69" t="s">
        <v>102</v>
      </c>
      <c r="E68" s="14"/>
      <c r="F68" s="15">
        <f t="shared" si="0"/>
        <v>20</v>
      </c>
      <c r="G68" s="3">
        <v>10</v>
      </c>
      <c r="H68" s="3">
        <v>10</v>
      </c>
      <c r="K68" s="16"/>
    </row>
    <row r="69" spans="2:11">
      <c r="B69" s="101"/>
      <c r="C69" s="104"/>
      <c r="D69" s="69" t="s">
        <v>103</v>
      </c>
      <c r="E69" s="14"/>
      <c r="F69" s="15">
        <f t="shared" si="0"/>
        <v>20</v>
      </c>
      <c r="G69" s="3">
        <v>10</v>
      </c>
      <c r="H69" s="3">
        <v>10</v>
      </c>
      <c r="K69" s="16"/>
    </row>
    <row r="70" spans="2:11">
      <c r="B70" s="101"/>
      <c r="C70" s="104"/>
      <c r="D70" s="69" t="s">
        <v>104</v>
      </c>
      <c r="E70" s="14"/>
      <c r="F70" s="15">
        <f t="shared" ref="F70:F101" si="1">G70+H70</f>
        <v>20</v>
      </c>
      <c r="G70" s="3">
        <v>10</v>
      </c>
      <c r="H70" s="3">
        <v>10</v>
      </c>
      <c r="K70" s="16"/>
    </row>
    <row r="71" spans="2:11">
      <c r="B71" s="101"/>
      <c r="C71" s="104"/>
      <c r="D71" s="69" t="s">
        <v>105</v>
      </c>
      <c r="E71" s="14"/>
      <c r="F71" s="15">
        <f t="shared" si="1"/>
        <v>20</v>
      </c>
      <c r="G71" s="3">
        <v>10</v>
      </c>
      <c r="H71" s="3">
        <v>10</v>
      </c>
      <c r="K71" s="16"/>
    </row>
    <row r="72" spans="2:11">
      <c r="B72" s="101"/>
      <c r="C72" s="104"/>
      <c r="D72" s="55"/>
      <c r="E72" s="14"/>
      <c r="F72" s="15">
        <f t="shared" si="1"/>
        <v>0</v>
      </c>
      <c r="G72" s="3"/>
      <c r="H72" s="3"/>
      <c r="K72" s="16"/>
    </row>
    <row r="73" spans="2:11">
      <c r="B73" s="101"/>
      <c r="C73" s="104"/>
      <c r="D73" s="69" t="s">
        <v>111</v>
      </c>
      <c r="E73" s="14"/>
      <c r="F73" s="15">
        <f t="shared" si="1"/>
        <v>20</v>
      </c>
      <c r="G73" s="3">
        <v>10</v>
      </c>
      <c r="H73" s="3">
        <v>10</v>
      </c>
      <c r="K73" s="16"/>
    </row>
    <row r="74" spans="2:11">
      <c r="B74" s="101"/>
      <c r="C74" s="104"/>
      <c r="D74" s="69" t="s">
        <v>112</v>
      </c>
      <c r="E74" s="14"/>
      <c r="F74" s="15">
        <f t="shared" si="1"/>
        <v>20</v>
      </c>
      <c r="G74" s="3">
        <v>10</v>
      </c>
      <c r="H74" s="3">
        <v>10</v>
      </c>
      <c r="K74" s="16"/>
    </row>
    <row r="75" spans="2:11">
      <c r="B75" s="101"/>
      <c r="C75" s="104"/>
      <c r="D75" s="69" t="s">
        <v>113</v>
      </c>
      <c r="E75" s="14"/>
      <c r="F75" s="15">
        <f t="shared" si="1"/>
        <v>20</v>
      </c>
      <c r="G75" s="3">
        <v>10</v>
      </c>
      <c r="H75" s="3">
        <v>10</v>
      </c>
      <c r="K75" s="16"/>
    </row>
    <row r="76" spans="2:11">
      <c r="B76" s="101"/>
      <c r="C76" s="104"/>
      <c r="D76" s="69" t="s">
        <v>114</v>
      </c>
      <c r="E76" s="14"/>
      <c r="F76" s="15">
        <f t="shared" si="1"/>
        <v>20</v>
      </c>
      <c r="G76" s="3">
        <v>10</v>
      </c>
      <c r="H76" s="3">
        <v>10</v>
      </c>
      <c r="K76" s="16"/>
    </row>
    <row r="77" spans="2:11">
      <c r="B77" s="101"/>
      <c r="C77" s="104"/>
      <c r="D77" s="69" t="s">
        <v>115</v>
      </c>
      <c r="E77" s="14"/>
      <c r="F77" s="15">
        <f t="shared" si="1"/>
        <v>20</v>
      </c>
      <c r="G77" s="3">
        <v>10</v>
      </c>
      <c r="H77" s="3">
        <v>10</v>
      </c>
      <c r="K77" s="16"/>
    </row>
    <row r="78" spans="2:11">
      <c r="B78" s="101"/>
      <c r="C78" s="104"/>
      <c r="D78" s="69" t="s">
        <v>110</v>
      </c>
      <c r="E78" s="14"/>
      <c r="F78" s="15">
        <f t="shared" si="1"/>
        <v>20</v>
      </c>
      <c r="G78" s="3">
        <v>10</v>
      </c>
      <c r="H78" s="3">
        <v>10</v>
      </c>
      <c r="K78" s="16"/>
    </row>
    <row r="79" spans="2:11">
      <c r="B79" s="52"/>
      <c r="C79" s="51"/>
      <c r="E79" s="14"/>
      <c r="F79" s="15">
        <f t="shared" si="1"/>
        <v>0</v>
      </c>
      <c r="G79" s="3"/>
      <c r="H79" s="3"/>
      <c r="K79" s="16"/>
    </row>
    <row r="80" spans="2:11">
      <c r="B80" s="96">
        <v>7</v>
      </c>
      <c r="C80" s="102" t="s">
        <v>52</v>
      </c>
      <c r="D80" s="77" t="s">
        <v>94</v>
      </c>
      <c r="E80" s="14"/>
      <c r="F80" s="15">
        <f t="shared" si="1"/>
        <v>0</v>
      </c>
      <c r="G80" s="3">
        <v>0</v>
      </c>
      <c r="H80" s="3">
        <v>0</v>
      </c>
      <c r="K80" s="16"/>
    </row>
    <row r="81" spans="2:11">
      <c r="B81" s="97"/>
      <c r="C81" s="103"/>
      <c r="D81" s="77" t="s">
        <v>53</v>
      </c>
      <c r="E81" s="14"/>
      <c r="F81" s="15">
        <f t="shared" si="1"/>
        <v>0</v>
      </c>
      <c r="G81" s="3">
        <v>0</v>
      </c>
      <c r="H81" s="3">
        <v>0</v>
      </c>
      <c r="K81" s="16"/>
    </row>
    <row r="82" spans="2:11">
      <c r="B82" s="52"/>
      <c r="C82" s="51"/>
      <c r="E82" s="14"/>
      <c r="F82" s="15">
        <f t="shared" si="1"/>
        <v>0</v>
      </c>
      <c r="G82" s="3"/>
      <c r="H82" s="3"/>
      <c r="K82" s="16"/>
    </row>
    <row r="83" spans="2:11">
      <c r="B83" s="52">
        <v>8</v>
      </c>
      <c r="C83" s="51" t="s">
        <v>92</v>
      </c>
      <c r="D83" s="2" t="s">
        <v>93</v>
      </c>
      <c r="E83" s="14"/>
      <c r="F83" s="15">
        <f t="shared" si="1"/>
        <v>70</v>
      </c>
      <c r="G83" s="3">
        <v>0</v>
      </c>
      <c r="H83" s="3">
        <v>70</v>
      </c>
      <c r="K83" s="16"/>
    </row>
    <row r="84" spans="2:11">
      <c r="B84" s="52"/>
      <c r="C84" s="51"/>
      <c r="E84" s="14"/>
      <c r="F84" s="15">
        <f t="shared" si="1"/>
        <v>0</v>
      </c>
      <c r="G84" s="3"/>
      <c r="H84" s="3"/>
      <c r="K84" s="16"/>
    </row>
    <row r="85" spans="2:11">
      <c r="B85" s="96">
        <v>9</v>
      </c>
      <c r="C85" s="94" t="s">
        <v>119</v>
      </c>
      <c r="D85" s="2" t="s">
        <v>32</v>
      </c>
      <c r="E85" s="14"/>
      <c r="F85" s="15">
        <f t="shared" si="1"/>
        <v>100</v>
      </c>
      <c r="G85" s="3">
        <v>0</v>
      </c>
      <c r="H85" s="3">
        <v>100</v>
      </c>
      <c r="K85" s="16"/>
    </row>
    <row r="86" spans="2:11" ht="30">
      <c r="B86" s="97"/>
      <c r="C86" s="95"/>
      <c r="D86" s="57" t="s">
        <v>97</v>
      </c>
      <c r="E86" s="14"/>
      <c r="F86" s="15">
        <f t="shared" si="1"/>
        <v>20</v>
      </c>
      <c r="G86" s="3">
        <v>10</v>
      </c>
      <c r="H86" s="3">
        <v>10</v>
      </c>
      <c r="K86" s="16"/>
    </row>
    <row r="87" spans="2:11">
      <c r="B87" s="52"/>
      <c r="C87" s="51"/>
      <c r="E87" s="14"/>
      <c r="F87" s="15">
        <f t="shared" si="1"/>
        <v>0</v>
      </c>
      <c r="G87" s="3"/>
      <c r="H87" s="3"/>
      <c r="K87" s="16"/>
    </row>
    <row r="88" spans="2:11">
      <c r="B88" s="52">
        <v>11</v>
      </c>
      <c r="C88" s="51" t="s">
        <v>89</v>
      </c>
      <c r="D88" s="2" t="s">
        <v>90</v>
      </c>
      <c r="E88" s="14"/>
      <c r="F88" s="15">
        <f t="shared" si="1"/>
        <v>16</v>
      </c>
      <c r="G88" s="3">
        <v>0</v>
      </c>
      <c r="H88" s="3">
        <v>16</v>
      </c>
      <c r="K88" s="16"/>
    </row>
    <row r="89" spans="2:11">
      <c r="B89" s="52"/>
      <c r="C89" s="51"/>
      <c r="E89" s="14"/>
      <c r="F89" s="15">
        <f t="shared" si="1"/>
        <v>0</v>
      </c>
      <c r="G89" s="3"/>
      <c r="H89" s="3"/>
      <c r="K89" s="16"/>
    </row>
    <row r="90" spans="2:11" ht="30">
      <c r="B90" s="73">
        <v>12</v>
      </c>
      <c r="C90" s="51" t="s">
        <v>116</v>
      </c>
      <c r="D90" s="70" t="s">
        <v>117</v>
      </c>
      <c r="E90" s="14"/>
      <c r="F90" s="15">
        <f t="shared" si="1"/>
        <v>36</v>
      </c>
      <c r="G90" s="3">
        <v>16</v>
      </c>
      <c r="H90" s="3">
        <v>20</v>
      </c>
      <c r="K90" s="16"/>
    </row>
    <row r="91" spans="2:11">
      <c r="B91" s="52"/>
      <c r="C91" s="51"/>
      <c r="E91" s="14"/>
      <c r="F91" s="15">
        <f t="shared" si="1"/>
        <v>0</v>
      </c>
      <c r="G91" s="3"/>
      <c r="H91" s="3"/>
      <c r="K91" s="16"/>
    </row>
    <row r="92" spans="2:11">
      <c r="B92" s="73">
        <v>13</v>
      </c>
      <c r="C92" s="51" t="s">
        <v>135</v>
      </c>
      <c r="D92" s="68" t="s">
        <v>100</v>
      </c>
      <c r="E92" s="14"/>
      <c r="F92" s="15">
        <f t="shared" si="1"/>
        <v>80</v>
      </c>
      <c r="G92" s="3">
        <v>40</v>
      </c>
      <c r="H92" s="3">
        <v>40</v>
      </c>
      <c r="K92" s="16"/>
    </row>
    <row r="93" spans="2:11">
      <c r="B93" s="52"/>
      <c r="C93" s="51"/>
      <c r="E93" s="14"/>
      <c r="F93" s="15">
        <f t="shared" si="1"/>
        <v>0</v>
      </c>
      <c r="G93" s="71"/>
      <c r="H93" s="3"/>
      <c r="K93" s="16"/>
    </row>
    <row r="94" spans="2:11">
      <c r="B94" s="96">
        <v>14</v>
      </c>
      <c r="C94" s="98" t="s">
        <v>118</v>
      </c>
      <c r="D94" s="74" t="s">
        <v>120</v>
      </c>
      <c r="E94" s="14"/>
      <c r="F94" s="15">
        <f t="shared" si="1"/>
        <v>24</v>
      </c>
      <c r="G94" s="3">
        <v>12</v>
      </c>
      <c r="H94" s="3">
        <v>12</v>
      </c>
      <c r="K94" s="16"/>
    </row>
    <row r="95" spans="2:11">
      <c r="B95" s="101"/>
      <c r="C95" s="99"/>
      <c r="D95" s="74" t="s">
        <v>121</v>
      </c>
      <c r="E95" s="14"/>
      <c r="F95" s="15">
        <f t="shared" si="1"/>
        <v>24</v>
      </c>
      <c r="G95" s="3">
        <v>12</v>
      </c>
      <c r="H95" s="3">
        <v>12</v>
      </c>
      <c r="K95" s="16"/>
    </row>
    <row r="96" spans="2:11">
      <c r="B96" s="101"/>
      <c r="C96" s="99"/>
      <c r="D96" s="74" t="s">
        <v>122</v>
      </c>
      <c r="E96" s="14"/>
      <c r="F96" s="15">
        <f t="shared" si="1"/>
        <v>16</v>
      </c>
      <c r="G96" s="3">
        <v>8</v>
      </c>
      <c r="H96" s="3">
        <v>8</v>
      </c>
      <c r="K96" s="16"/>
    </row>
    <row r="97" spans="1:250">
      <c r="B97" s="101"/>
      <c r="C97" s="99"/>
      <c r="D97" s="74" t="s">
        <v>123</v>
      </c>
      <c r="E97" s="14"/>
      <c r="F97" s="15">
        <f t="shared" si="1"/>
        <v>36</v>
      </c>
      <c r="G97" s="3">
        <v>20</v>
      </c>
      <c r="H97" s="3">
        <v>16</v>
      </c>
      <c r="K97" s="16"/>
    </row>
    <row r="98" spans="1:250">
      <c r="B98" s="101"/>
      <c r="C98" s="99"/>
      <c r="D98" s="74" t="s">
        <v>124</v>
      </c>
      <c r="E98" s="14"/>
      <c r="F98" s="15">
        <f t="shared" si="1"/>
        <v>16</v>
      </c>
      <c r="G98" s="3">
        <v>8</v>
      </c>
      <c r="H98" s="3">
        <v>8</v>
      </c>
      <c r="K98" s="16"/>
    </row>
    <row r="99" spans="1:250" ht="30">
      <c r="B99" s="101"/>
      <c r="C99" s="99"/>
      <c r="D99" s="74" t="s">
        <v>125</v>
      </c>
      <c r="E99" s="14"/>
      <c r="F99" s="15">
        <f t="shared" si="1"/>
        <v>70</v>
      </c>
      <c r="G99" s="3">
        <v>30</v>
      </c>
      <c r="H99" s="3">
        <v>40</v>
      </c>
      <c r="K99" s="16"/>
    </row>
    <row r="100" spans="1:250">
      <c r="B100" s="97"/>
      <c r="C100" s="100"/>
      <c r="D100" s="74" t="s">
        <v>126</v>
      </c>
      <c r="E100" s="14"/>
      <c r="F100" s="15">
        <f t="shared" si="1"/>
        <v>32</v>
      </c>
      <c r="G100" s="3">
        <v>0</v>
      </c>
      <c r="H100" s="3">
        <v>32</v>
      </c>
      <c r="K100" s="16"/>
    </row>
    <row r="101" spans="1:250">
      <c r="B101" s="13"/>
      <c r="C101" s="1"/>
      <c r="D101" s="72"/>
      <c r="E101" s="14"/>
      <c r="F101" s="15">
        <f t="shared" si="1"/>
        <v>0</v>
      </c>
      <c r="G101" s="3"/>
      <c r="H101" s="3"/>
      <c r="K101" s="16"/>
    </row>
    <row r="102" spans="1:250">
      <c r="K102" s="16"/>
    </row>
    <row r="103" spans="1:250" s="19" customFormat="1">
      <c r="A103" s="5"/>
      <c r="B103" s="17"/>
      <c r="C103" s="17"/>
      <c r="D103" s="4"/>
      <c r="E103" s="20" t="s">
        <v>20</v>
      </c>
      <c r="F103" s="34">
        <f>SUM(G103+H103)</f>
        <v>2090</v>
      </c>
      <c r="G103" s="21">
        <f>SUM(G5:G100)</f>
        <v>990</v>
      </c>
      <c r="H103" s="21">
        <f>SUM(H5:H100)</f>
        <v>1100</v>
      </c>
      <c r="I103" s="5"/>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c r="DS103" s="18"/>
      <c r="DT103" s="18"/>
      <c r="DU103" s="18"/>
      <c r="DV103" s="18"/>
      <c r="DW103" s="18"/>
      <c r="DX103" s="18"/>
      <c r="DY103" s="18"/>
      <c r="DZ103" s="18"/>
      <c r="EA103" s="18"/>
      <c r="EB103" s="18"/>
      <c r="EC103" s="18"/>
      <c r="ED103" s="18"/>
      <c r="EE103" s="18"/>
      <c r="EF103" s="18"/>
      <c r="EG103" s="18"/>
      <c r="EH103" s="18"/>
      <c r="EI103" s="18"/>
      <c r="EJ103" s="18"/>
      <c r="EK103" s="18"/>
      <c r="EL103" s="18"/>
      <c r="EM103" s="18"/>
      <c r="EN103" s="18"/>
      <c r="EO103" s="18"/>
      <c r="EP103" s="18"/>
      <c r="EQ103" s="18"/>
      <c r="ER103" s="18"/>
      <c r="ES103" s="18"/>
      <c r="ET103" s="18"/>
      <c r="EU103" s="18"/>
      <c r="EV103" s="18"/>
      <c r="EW103" s="18"/>
      <c r="EX103" s="18"/>
      <c r="EY103" s="18"/>
      <c r="EZ103" s="18"/>
      <c r="FA103" s="18"/>
      <c r="FB103" s="18"/>
      <c r="FC103" s="18"/>
      <c r="FD103" s="18"/>
      <c r="FE103" s="18"/>
      <c r="FF103" s="18"/>
      <c r="FG103" s="18"/>
      <c r="FH103" s="18"/>
      <c r="FI103" s="18"/>
      <c r="FJ103" s="18"/>
      <c r="FK103" s="18"/>
      <c r="FL103" s="18"/>
      <c r="FM103" s="18"/>
      <c r="FN103" s="18"/>
      <c r="FO103" s="18"/>
      <c r="FP103" s="18"/>
      <c r="FQ103" s="18"/>
      <c r="FR103" s="18"/>
      <c r="FS103" s="18"/>
      <c r="FT103" s="18"/>
      <c r="FU103" s="18"/>
      <c r="FV103" s="18"/>
      <c r="FW103" s="18"/>
      <c r="FX103" s="18"/>
      <c r="FY103" s="18"/>
      <c r="FZ103" s="18"/>
      <c r="GA103" s="18"/>
      <c r="GB103" s="18"/>
      <c r="GC103" s="18"/>
      <c r="GD103" s="18"/>
      <c r="GE103" s="18"/>
      <c r="GF103" s="18"/>
      <c r="GG103" s="18"/>
      <c r="GH103" s="18"/>
      <c r="GI103" s="18"/>
      <c r="GJ103" s="18"/>
      <c r="GK103" s="18"/>
      <c r="GL103" s="18"/>
      <c r="GM103" s="18"/>
      <c r="GN103" s="18"/>
      <c r="GO103" s="18"/>
      <c r="GP103" s="18"/>
      <c r="GQ103" s="18"/>
      <c r="GR103" s="18"/>
      <c r="GS103" s="18"/>
      <c r="GT103" s="18"/>
      <c r="GU103" s="18"/>
      <c r="GV103" s="18"/>
      <c r="GW103" s="18"/>
      <c r="GX103" s="18"/>
      <c r="GY103" s="18"/>
      <c r="GZ103" s="18"/>
      <c r="HA103" s="18"/>
      <c r="HB103" s="18"/>
      <c r="HC103" s="18"/>
      <c r="HD103" s="18"/>
      <c r="HE103" s="18"/>
      <c r="HF103" s="18"/>
      <c r="HG103" s="18"/>
      <c r="HH103" s="18"/>
      <c r="HI103" s="18"/>
      <c r="HJ103" s="18"/>
      <c r="HK103" s="18"/>
      <c r="HL103" s="18"/>
      <c r="HM103" s="18"/>
      <c r="HN103" s="18"/>
      <c r="HO103" s="18"/>
      <c r="HP103" s="18"/>
      <c r="HQ103" s="18"/>
      <c r="HR103" s="18"/>
      <c r="HS103" s="18"/>
      <c r="HT103" s="18"/>
      <c r="HU103" s="18"/>
      <c r="HV103" s="18"/>
      <c r="HW103" s="18"/>
      <c r="HX103" s="18"/>
      <c r="HY103" s="18"/>
      <c r="HZ103" s="18"/>
      <c r="IA103" s="18"/>
      <c r="IB103" s="18"/>
      <c r="IC103" s="18"/>
      <c r="ID103" s="18"/>
      <c r="IE103" s="18"/>
      <c r="IF103" s="18"/>
      <c r="IG103" s="18"/>
      <c r="IH103" s="18"/>
      <c r="II103" s="18"/>
      <c r="IJ103" s="18"/>
      <c r="IK103" s="22"/>
      <c r="IL103" s="22"/>
      <c r="IM103" s="22"/>
      <c r="IN103" s="22"/>
      <c r="IO103" s="22"/>
      <c r="IP103" s="22"/>
    </row>
    <row r="104" spans="1:250" s="19" customFormat="1">
      <c r="A104" s="5"/>
      <c r="B104" s="5"/>
      <c r="C104" s="5"/>
      <c r="D104" s="5">
        <f>++++++++-+XEX110</f>
        <v>0</v>
      </c>
      <c r="E104" s="5"/>
      <c r="F104" s="5"/>
      <c r="G104" s="5"/>
      <c r="H104" s="5"/>
      <c r="I104" s="5"/>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c r="DS104" s="18"/>
      <c r="DT104" s="18"/>
      <c r="DU104" s="18"/>
      <c r="DV104" s="18"/>
      <c r="DW104" s="18"/>
      <c r="DX104" s="18"/>
      <c r="DY104" s="18"/>
      <c r="DZ104" s="18"/>
      <c r="EA104" s="18"/>
      <c r="EB104" s="18"/>
      <c r="EC104" s="18"/>
      <c r="ED104" s="18"/>
      <c r="EE104" s="18"/>
      <c r="EF104" s="18"/>
      <c r="EG104" s="18"/>
      <c r="EH104" s="18"/>
      <c r="EI104" s="18"/>
      <c r="EJ104" s="18"/>
      <c r="EK104" s="18"/>
      <c r="EL104" s="18"/>
      <c r="EM104" s="18"/>
      <c r="EN104" s="18"/>
      <c r="EO104" s="18"/>
      <c r="EP104" s="18"/>
      <c r="EQ104" s="18"/>
      <c r="ER104" s="18"/>
      <c r="ES104" s="18"/>
      <c r="ET104" s="18"/>
      <c r="EU104" s="18"/>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c r="FR104" s="18"/>
      <c r="FS104" s="18"/>
      <c r="FT104" s="18"/>
      <c r="FU104" s="18"/>
      <c r="FV104" s="18"/>
      <c r="FW104" s="18"/>
      <c r="FX104" s="18"/>
      <c r="FY104" s="18"/>
      <c r="FZ104" s="18"/>
      <c r="GA104" s="18"/>
      <c r="GB104" s="18"/>
      <c r="GC104" s="18"/>
      <c r="GD104" s="18"/>
      <c r="GE104" s="18"/>
      <c r="GF104" s="18"/>
      <c r="GG104" s="18"/>
      <c r="GH104" s="18"/>
      <c r="GI104" s="18"/>
      <c r="GJ104" s="18"/>
      <c r="GK104" s="18"/>
      <c r="GL104" s="18"/>
      <c r="GM104" s="18"/>
      <c r="GN104" s="18"/>
      <c r="GO104" s="18"/>
      <c r="GP104" s="18"/>
      <c r="GQ104" s="18"/>
      <c r="GR104" s="18"/>
      <c r="GS104" s="18"/>
      <c r="GT104" s="18"/>
      <c r="GU104" s="18"/>
      <c r="GV104" s="18"/>
      <c r="GW104" s="18"/>
      <c r="GX104" s="18"/>
      <c r="GY104" s="18"/>
      <c r="GZ104" s="18"/>
      <c r="HA104" s="18"/>
      <c r="HB104" s="18"/>
      <c r="HC104" s="18"/>
      <c r="HD104" s="18"/>
      <c r="HE104" s="18"/>
      <c r="HF104" s="18"/>
      <c r="HG104" s="18"/>
      <c r="HH104" s="18"/>
      <c r="HI104" s="18"/>
      <c r="HJ104" s="18"/>
      <c r="HK104" s="18"/>
      <c r="HL104" s="18"/>
      <c r="HM104" s="18"/>
      <c r="HN104" s="18"/>
      <c r="HO104" s="18"/>
      <c r="HP104" s="18"/>
      <c r="HQ104" s="18"/>
      <c r="HR104" s="18"/>
      <c r="HS104" s="18"/>
      <c r="HT104" s="18"/>
      <c r="HU104" s="18"/>
      <c r="HV104" s="18"/>
      <c r="HW104" s="18"/>
      <c r="HX104" s="18"/>
      <c r="HY104" s="18"/>
      <c r="HZ104" s="18"/>
      <c r="IA104" s="18"/>
      <c r="IB104" s="18"/>
      <c r="IC104" s="18"/>
      <c r="ID104" s="18"/>
      <c r="IE104" s="18"/>
      <c r="IF104" s="18"/>
      <c r="IG104" s="18"/>
      <c r="IH104" s="18"/>
      <c r="II104" s="18"/>
      <c r="IJ104" s="18"/>
      <c r="IK104" s="22"/>
      <c r="IL104" s="22"/>
      <c r="IM104" s="22"/>
      <c r="IN104" s="22"/>
      <c r="IO104" s="22"/>
      <c r="IP104" s="22"/>
    </row>
    <row r="105" spans="1:250" s="18" customFormat="1">
      <c r="F105" s="40"/>
      <c r="G105" s="40"/>
      <c r="H105" s="40"/>
    </row>
    <row r="106" spans="1:250" s="18" customFormat="1">
      <c r="F106" s="40"/>
      <c r="G106" s="40"/>
      <c r="H106" s="40"/>
    </row>
    <row r="107" spans="1:250" s="18" customFormat="1">
      <c r="F107" s="40"/>
      <c r="G107" s="40"/>
      <c r="H107" s="40"/>
    </row>
    <row r="108" spans="1:250" s="18" customFormat="1">
      <c r="F108" s="40"/>
      <c r="G108" s="40"/>
      <c r="H108" s="40"/>
    </row>
    <row r="109" spans="1:250" s="18" customFormat="1">
      <c r="F109" s="40"/>
      <c r="G109" s="40"/>
      <c r="H109" s="40"/>
    </row>
    <row r="110" spans="1:250" s="18" customFormat="1">
      <c r="F110" s="40"/>
      <c r="G110" s="40"/>
      <c r="H110" s="40"/>
    </row>
    <row r="111" spans="1:250" s="18" customFormat="1">
      <c r="F111" s="40"/>
      <c r="G111" s="40"/>
      <c r="H111" s="40"/>
    </row>
    <row r="112" spans="1:250" s="18" customFormat="1">
      <c r="F112" s="40"/>
      <c r="G112" s="40"/>
      <c r="H112" s="40"/>
    </row>
    <row r="113" spans="6:8" s="18" customFormat="1">
      <c r="F113" s="40"/>
      <c r="G113" s="40"/>
      <c r="H113" s="40"/>
    </row>
    <row r="114" spans="6:8" s="18" customFormat="1">
      <c r="F114" s="40"/>
      <c r="G114" s="40"/>
      <c r="H114" s="40"/>
    </row>
    <row r="115" spans="6:8" s="18" customFormat="1">
      <c r="F115" s="40"/>
      <c r="G115" s="40"/>
      <c r="H115" s="40"/>
    </row>
    <row r="116" spans="6:8" s="18" customFormat="1">
      <c r="F116" s="40"/>
      <c r="G116" s="40"/>
      <c r="H116" s="40"/>
    </row>
    <row r="117" spans="6:8" s="18" customFormat="1">
      <c r="F117" s="40"/>
      <c r="G117" s="40"/>
      <c r="H117" s="40"/>
    </row>
    <row r="118" spans="6:8" s="18" customFormat="1">
      <c r="F118" s="40"/>
      <c r="G118" s="40"/>
      <c r="H118" s="40"/>
    </row>
    <row r="119" spans="6:8" s="18" customFormat="1">
      <c r="F119" s="40"/>
      <c r="G119" s="40"/>
      <c r="H119" s="40"/>
    </row>
    <row r="120" spans="6:8" s="18" customFormat="1">
      <c r="F120" s="40"/>
      <c r="G120" s="40"/>
      <c r="H120" s="40"/>
    </row>
    <row r="121" spans="6:8" s="18" customFormat="1">
      <c r="F121" s="40"/>
      <c r="G121" s="40"/>
      <c r="H121" s="40"/>
    </row>
    <row r="122" spans="6:8" s="18" customFormat="1">
      <c r="F122" s="40"/>
      <c r="G122" s="40"/>
      <c r="H122" s="40"/>
    </row>
    <row r="123" spans="6:8" s="18" customFormat="1">
      <c r="F123" s="40"/>
      <c r="G123" s="40"/>
      <c r="H123" s="40"/>
    </row>
    <row r="124" spans="6:8" s="18" customFormat="1">
      <c r="F124" s="40"/>
      <c r="G124" s="40"/>
      <c r="H124" s="40"/>
    </row>
    <row r="125" spans="6:8" s="18" customFormat="1">
      <c r="F125" s="40"/>
      <c r="G125" s="40"/>
      <c r="H125" s="40"/>
    </row>
    <row r="126" spans="6:8" s="18" customFormat="1">
      <c r="F126" s="40"/>
      <c r="G126" s="40"/>
      <c r="H126" s="40"/>
    </row>
    <row r="127" spans="6:8" s="18" customFormat="1">
      <c r="F127" s="40"/>
      <c r="G127" s="40"/>
      <c r="H127" s="40"/>
    </row>
    <row r="128" spans="6:8" s="18" customFormat="1">
      <c r="F128" s="40"/>
      <c r="G128" s="40"/>
      <c r="H128" s="40"/>
    </row>
    <row r="129" spans="6:8" s="18" customFormat="1">
      <c r="F129" s="40"/>
      <c r="G129" s="40"/>
      <c r="H129" s="40"/>
    </row>
    <row r="130" spans="6:8" s="18" customFormat="1">
      <c r="F130" s="40"/>
      <c r="G130" s="40"/>
      <c r="H130" s="40"/>
    </row>
    <row r="131" spans="6:8" s="18" customFormat="1">
      <c r="F131" s="40"/>
      <c r="G131" s="40"/>
      <c r="H131" s="40"/>
    </row>
    <row r="132" spans="6:8" s="18" customFormat="1">
      <c r="F132" s="40"/>
      <c r="G132" s="40"/>
      <c r="H132" s="40"/>
    </row>
    <row r="133" spans="6:8" s="18" customFormat="1">
      <c r="F133" s="40"/>
      <c r="G133" s="40"/>
      <c r="H133" s="40"/>
    </row>
    <row r="134" spans="6:8" s="18" customFormat="1">
      <c r="F134" s="40"/>
      <c r="G134" s="40"/>
      <c r="H134" s="40"/>
    </row>
    <row r="135" spans="6:8" s="18" customFormat="1">
      <c r="F135" s="40"/>
      <c r="G135" s="40"/>
      <c r="H135" s="40"/>
    </row>
    <row r="136" spans="6:8" s="18" customFormat="1">
      <c r="F136" s="40"/>
      <c r="G136" s="40"/>
      <c r="H136" s="40"/>
    </row>
    <row r="137" spans="6:8" s="18" customFormat="1">
      <c r="F137" s="40"/>
      <c r="G137" s="40"/>
      <c r="H137" s="40"/>
    </row>
    <row r="138" spans="6:8" s="18" customFormat="1">
      <c r="F138" s="40"/>
      <c r="G138" s="40"/>
      <c r="H138" s="40"/>
    </row>
    <row r="139" spans="6:8" s="18" customFormat="1">
      <c r="F139" s="40"/>
      <c r="G139" s="40"/>
      <c r="H139" s="40"/>
    </row>
    <row r="140" spans="6:8" s="18" customFormat="1">
      <c r="F140" s="40"/>
      <c r="G140" s="40"/>
      <c r="H140" s="40"/>
    </row>
    <row r="141" spans="6:8" s="18" customFormat="1">
      <c r="F141" s="40"/>
      <c r="G141" s="40"/>
      <c r="H141" s="40"/>
    </row>
    <row r="142" spans="6:8" s="18" customFormat="1">
      <c r="F142" s="40"/>
      <c r="G142" s="40"/>
      <c r="H142" s="40"/>
    </row>
    <row r="143" spans="6:8" s="18" customFormat="1">
      <c r="F143" s="40"/>
      <c r="G143" s="40"/>
      <c r="H143" s="40"/>
    </row>
    <row r="144" spans="6:8" s="18" customFormat="1">
      <c r="F144" s="40"/>
      <c r="G144" s="40"/>
      <c r="H144" s="40"/>
    </row>
    <row r="145" spans="6:8" s="18" customFormat="1">
      <c r="F145" s="40"/>
      <c r="G145" s="40"/>
      <c r="H145" s="40"/>
    </row>
    <row r="146" spans="6:8" s="18" customFormat="1">
      <c r="F146" s="40"/>
      <c r="G146" s="40"/>
      <c r="H146" s="40"/>
    </row>
    <row r="147" spans="6:8" s="18" customFormat="1">
      <c r="F147" s="40"/>
      <c r="G147" s="40"/>
      <c r="H147" s="40"/>
    </row>
    <row r="148" spans="6:8" s="18" customFormat="1">
      <c r="F148" s="40"/>
      <c r="G148" s="40"/>
      <c r="H148" s="40"/>
    </row>
    <row r="149" spans="6:8" s="18" customFormat="1">
      <c r="F149" s="40"/>
      <c r="G149" s="40"/>
      <c r="H149" s="40"/>
    </row>
    <row r="150" spans="6:8" s="18" customFormat="1">
      <c r="F150" s="40"/>
      <c r="G150" s="40"/>
      <c r="H150" s="40"/>
    </row>
    <row r="151" spans="6:8" s="18" customFormat="1">
      <c r="F151" s="40"/>
      <c r="G151" s="40"/>
      <c r="H151" s="40"/>
    </row>
    <row r="152" spans="6:8" s="18" customFormat="1">
      <c r="F152" s="40"/>
      <c r="G152" s="40"/>
      <c r="H152" s="40"/>
    </row>
    <row r="153" spans="6:8" s="18" customFormat="1">
      <c r="F153" s="40"/>
      <c r="G153" s="40"/>
      <c r="H153" s="40"/>
    </row>
    <row r="154" spans="6:8" s="18" customFormat="1">
      <c r="F154" s="40"/>
      <c r="G154" s="40"/>
      <c r="H154" s="40"/>
    </row>
    <row r="155" spans="6:8" s="18" customFormat="1">
      <c r="F155" s="40"/>
      <c r="G155" s="40"/>
      <c r="H155" s="40"/>
    </row>
    <row r="156" spans="6:8" s="18" customFormat="1">
      <c r="F156" s="40"/>
      <c r="G156" s="40"/>
      <c r="H156" s="40"/>
    </row>
    <row r="157" spans="6:8" s="18" customFormat="1">
      <c r="F157" s="40"/>
      <c r="G157" s="40"/>
      <c r="H157" s="40"/>
    </row>
    <row r="158" spans="6:8" s="18" customFormat="1">
      <c r="F158" s="40"/>
      <c r="G158" s="40"/>
      <c r="H158" s="40"/>
    </row>
    <row r="159" spans="6:8" s="18" customFormat="1">
      <c r="F159" s="40"/>
      <c r="G159" s="40"/>
      <c r="H159" s="40"/>
    </row>
    <row r="160" spans="6:8" s="18" customFormat="1">
      <c r="F160" s="40"/>
      <c r="G160" s="40"/>
      <c r="H160" s="40"/>
    </row>
    <row r="161" spans="6:8" s="18" customFormat="1">
      <c r="F161" s="40"/>
      <c r="G161" s="40"/>
      <c r="H161" s="40"/>
    </row>
    <row r="162" spans="6:8" s="18" customFormat="1">
      <c r="F162" s="40"/>
      <c r="G162" s="40"/>
      <c r="H162" s="40"/>
    </row>
    <row r="163" spans="6:8" s="18" customFormat="1">
      <c r="F163" s="40"/>
      <c r="G163" s="40"/>
      <c r="H163" s="40"/>
    </row>
    <row r="164" spans="6:8" s="18" customFormat="1">
      <c r="F164" s="40"/>
      <c r="G164" s="40"/>
      <c r="H164" s="40"/>
    </row>
    <row r="165" spans="6:8" s="18" customFormat="1">
      <c r="F165" s="40"/>
      <c r="G165" s="40"/>
      <c r="H165" s="40"/>
    </row>
    <row r="166" spans="6:8" s="18" customFormat="1">
      <c r="F166" s="40"/>
      <c r="G166" s="40"/>
      <c r="H166" s="40"/>
    </row>
    <row r="167" spans="6:8" s="18" customFormat="1">
      <c r="F167" s="40"/>
      <c r="G167" s="40"/>
      <c r="H167" s="40"/>
    </row>
    <row r="168" spans="6:8" s="18" customFormat="1">
      <c r="F168" s="40"/>
      <c r="G168" s="40"/>
      <c r="H168" s="40"/>
    </row>
    <row r="169" spans="6:8" s="18" customFormat="1">
      <c r="F169" s="40"/>
      <c r="G169" s="40"/>
      <c r="H169" s="40"/>
    </row>
    <row r="170" spans="6:8" s="18" customFormat="1">
      <c r="F170" s="40"/>
      <c r="G170" s="40"/>
      <c r="H170" s="40"/>
    </row>
    <row r="171" spans="6:8" s="18" customFormat="1">
      <c r="F171" s="40"/>
      <c r="G171" s="40"/>
      <c r="H171" s="40"/>
    </row>
  </sheetData>
  <mergeCells count="25">
    <mergeCell ref="C5:C7"/>
    <mergeCell ref="B5:B7"/>
    <mergeCell ref="A1:H1"/>
    <mergeCell ref="F2:H2"/>
    <mergeCell ref="E3:E4"/>
    <mergeCell ref="F3:F4"/>
    <mergeCell ref="G3:G4"/>
    <mergeCell ref="H3:H4"/>
    <mergeCell ref="B4:D4"/>
    <mergeCell ref="C9:C10"/>
    <mergeCell ref="C12:C13"/>
    <mergeCell ref="C15:C16"/>
    <mergeCell ref="C25:C78"/>
    <mergeCell ref="C18:C23"/>
    <mergeCell ref="B9:B10"/>
    <mergeCell ref="B12:B13"/>
    <mergeCell ref="B15:B16"/>
    <mergeCell ref="B25:B78"/>
    <mergeCell ref="B80:B81"/>
    <mergeCell ref="B18:B23"/>
    <mergeCell ref="C85:C86"/>
    <mergeCell ref="B85:B86"/>
    <mergeCell ref="C94:C100"/>
    <mergeCell ref="B94:B100"/>
    <mergeCell ref="C80:C8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8B25F-9E2E-4F72-8F16-8378728269DD}">
  <dimension ref="A1:IP79"/>
  <sheetViews>
    <sheetView zoomScaleNormal="100" workbookViewId="0">
      <selection activeCell="D28" sqref="D28"/>
    </sheetView>
  </sheetViews>
  <sheetFormatPr defaultColWidth="12.42578125" defaultRowHeight="15"/>
  <cols>
    <col min="1" max="1" width="1.5703125" style="5" customWidth="1"/>
    <col min="2" max="2" width="7.42578125" style="2" bestFit="1" customWidth="1"/>
    <col min="3" max="3" width="48.140625" style="2" customWidth="1"/>
    <col min="4" max="4" width="130.42578125" style="2" bestFit="1" customWidth="1"/>
    <col min="5" max="5" width="16.85546875" style="2" bestFit="1" customWidth="1"/>
    <col min="6" max="6" width="12.5703125" style="23" customWidth="1"/>
    <col min="7" max="7" width="12.5703125" style="23" bestFit="1" customWidth="1"/>
    <col min="8" max="8" width="11.5703125" style="23" bestFit="1" customWidth="1"/>
    <col min="9" max="9" width="1.5703125" style="5" customWidth="1"/>
    <col min="10" max="244" width="9.5703125" style="2" customWidth="1"/>
    <col min="245" max="245" width="17.42578125" style="2" customWidth="1"/>
    <col min="246" max="246" width="100" style="2" customWidth="1"/>
    <col min="247" max="247" width="6.5703125" style="2" customWidth="1"/>
    <col min="248" max="248" width="1.5703125" style="2" customWidth="1"/>
    <col min="249" max="249" width="10.5703125" style="2" customWidth="1"/>
    <col min="250" max="250" width="11.5703125" style="2" customWidth="1"/>
    <col min="251" max="1018" width="12.42578125" style="6"/>
    <col min="1019" max="1024" width="10.42578125" style="6" customWidth="1"/>
    <col min="1025" max="16384" width="12.42578125" style="6"/>
  </cols>
  <sheetData>
    <row r="1" spans="1:250" ht="26.25">
      <c r="A1" s="105" t="s">
        <v>26</v>
      </c>
      <c r="B1" s="106"/>
      <c r="C1" s="106"/>
      <c r="D1" s="106"/>
      <c r="E1" s="106"/>
      <c r="F1" s="106"/>
      <c r="G1" s="106"/>
      <c r="H1" s="111"/>
    </row>
    <row r="2" spans="1:250" ht="36.75" customHeight="1">
      <c r="A2" s="7"/>
      <c r="B2" s="6"/>
      <c r="C2" s="6"/>
      <c r="D2" s="8"/>
      <c r="E2" s="9"/>
      <c r="F2" s="107" t="s">
        <v>24</v>
      </c>
      <c r="G2" s="107"/>
      <c r="H2" s="107"/>
      <c r="IK2" s="10"/>
      <c r="IL2" s="10"/>
      <c r="IM2" s="10"/>
      <c r="IN2" s="10"/>
      <c r="IO2" s="10"/>
      <c r="IP2" s="10"/>
    </row>
    <row r="3" spans="1:250" ht="18.75">
      <c r="B3" s="11" t="s">
        <v>0</v>
      </c>
      <c r="C3" s="11" t="s">
        <v>1</v>
      </c>
      <c r="D3" s="11" t="s">
        <v>2</v>
      </c>
      <c r="E3" s="108" t="s">
        <v>3</v>
      </c>
      <c r="F3" s="109" t="s">
        <v>4</v>
      </c>
      <c r="G3" s="109" t="s">
        <v>5</v>
      </c>
      <c r="H3" s="109" t="s">
        <v>6</v>
      </c>
      <c r="IK3" s="12"/>
      <c r="IL3" s="12"/>
      <c r="IM3" s="12"/>
      <c r="IN3" s="12"/>
      <c r="IO3" s="12"/>
      <c r="IP3" s="12"/>
    </row>
    <row r="4" spans="1:250" ht="18.75">
      <c r="B4" s="110" t="s">
        <v>19</v>
      </c>
      <c r="C4" s="110"/>
      <c r="D4" s="110"/>
      <c r="E4" s="108"/>
      <c r="F4" s="109"/>
      <c r="G4" s="109"/>
      <c r="H4" s="109"/>
      <c r="IK4" s="12"/>
      <c r="IL4" s="12"/>
      <c r="IM4" s="12"/>
      <c r="IN4" s="12"/>
      <c r="IO4" s="12"/>
      <c r="IP4" s="12"/>
    </row>
    <row r="5" spans="1:250">
      <c r="B5" s="13">
        <v>1</v>
      </c>
      <c r="C5" s="1" t="s">
        <v>88</v>
      </c>
      <c r="D5" s="45" t="s">
        <v>91</v>
      </c>
      <c r="E5" s="14"/>
      <c r="F5" s="15">
        <f t="shared" ref="F5" si="0">G5+H5</f>
        <v>16</v>
      </c>
      <c r="G5" s="3">
        <v>8</v>
      </c>
      <c r="H5" s="3">
        <v>8</v>
      </c>
      <c r="K5" s="16"/>
    </row>
    <row r="6" spans="1:250">
      <c r="B6" s="13"/>
      <c r="C6" s="1"/>
      <c r="D6" s="45" t="s">
        <v>28</v>
      </c>
      <c r="E6" s="14"/>
      <c r="F6" s="15">
        <v>16</v>
      </c>
      <c r="G6" s="3">
        <v>8</v>
      </c>
      <c r="H6" s="3">
        <v>8</v>
      </c>
      <c r="K6" s="16"/>
    </row>
    <row r="7" spans="1:250" ht="15" customHeight="1">
      <c r="B7" s="13"/>
      <c r="C7" s="1"/>
      <c r="D7" s="50"/>
      <c r="E7" s="14"/>
      <c r="F7" s="15"/>
      <c r="G7" s="3"/>
      <c r="H7" s="3"/>
      <c r="K7" s="16"/>
    </row>
    <row r="8" spans="1:250">
      <c r="B8" s="13"/>
      <c r="C8" s="51" t="s">
        <v>51</v>
      </c>
      <c r="D8" s="2" t="s">
        <v>43</v>
      </c>
      <c r="E8" s="14"/>
      <c r="F8" s="15">
        <f t="shared" ref="F8:F9" si="1">G8+H8</f>
        <v>16</v>
      </c>
      <c r="G8" s="3">
        <v>8</v>
      </c>
      <c r="H8" s="3">
        <v>8</v>
      </c>
      <c r="K8" s="16"/>
    </row>
    <row r="9" spans="1:250">
      <c r="B9" s="13"/>
      <c r="C9" s="51"/>
      <c r="D9" s="2" t="s">
        <v>85</v>
      </c>
      <c r="E9" s="14"/>
      <c r="F9" s="15">
        <f t="shared" si="1"/>
        <v>100</v>
      </c>
      <c r="G9" s="3">
        <v>40</v>
      </c>
      <c r="H9" s="3">
        <v>60</v>
      </c>
      <c r="K9" s="16"/>
    </row>
    <row r="10" spans="1:250">
      <c r="B10" s="13"/>
      <c r="C10" s="1"/>
      <c r="D10" s="50"/>
      <c r="E10" s="14"/>
      <c r="F10" s="15"/>
      <c r="G10" s="3"/>
      <c r="H10" s="3"/>
      <c r="K10" s="16"/>
    </row>
    <row r="11" spans="1:250" s="19" customFormat="1">
      <c r="A11" s="5"/>
      <c r="B11" s="17"/>
      <c r="C11" s="17"/>
      <c r="D11" s="4"/>
      <c r="E11" s="20" t="s">
        <v>20</v>
      </c>
      <c r="F11" s="34">
        <f>SUM(G11+H11)</f>
        <v>148</v>
      </c>
      <c r="G11" s="21">
        <f>SUM(G5:G10)</f>
        <v>64</v>
      </c>
      <c r="H11" s="21">
        <f>SUM(H5:H10)</f>
        <v>84</v>
      </c>
      <c r="I11" s="5"/>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22"/>
      <c r="IL11" s="22"/>
      <c r="IM11" s="22"/>
      <c r="IN11" s="22"/>
      <c r="IO11" s="22"/>
      <c r="IP11" s="22"/>
    </row>
    <row r="12" spans="1:250" s="19" customFormat="1">
      <c r="A12" s="5"/>
      <c r="B12" s="5"/>
      <c r="C12" s="5"/>
      <c r="D12" s="5">
        <f>++++++++-+XEX18</f>
        <v>0</v>
      </c>
      <c r="E12" s="5"/>
      <c r="F12" s="5"/>
      <c r="G12" s="5"/>
      <c r="H12" s="5"/>
      <c r="I12" s="5"/>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22"/>
      <c r="IL12" s="22"/>
      <c r="IM12" s="22"/>
      <c r="IN12" s="22"/>
      <c r="IO12" s="22"/>
      <c r="IP12" s="22"/>
    </row>
    <row r="13" spans="1:250" s="18" customFormat="1">
      <c r="F13" s="40"/>
      <c r="G13" s="40"/>
      <c r="H13" s="40"/>
    </row>
    <row r="14" spans="1:250" s="18" customFormat="1">
      <c r="F14" s="40"/>
      <c r="G14" s="40"/>
      <c r="H14" s="40"/>
    </row>
    <row r="15" spans="1:250" s="18" customFormat="1">
      <c r="F15" s="40"/>
      <c r="G15" s="40"/>
      <c r="H15" s="40"/>
    </row>
    <row r="16" spans="1:250" s="18" customFormat="1">
      <c r="F16" s="40"/>
      <c r="G16" s="40"/>
      <c r="H16" s="40"/>
    </row>
    <row r="17" spans="6:8" s="18" customFormat="1">
      <c r="F17" s="40"/>
      <c r="G17" s="40"/>
      <c r="H17" s="40"/>
    </row>
    <row r="18" spans="6:8" s="18" customFormat="1">
      <c r="F18" s="40"/>
      <c r="G18" s="40"/>
      <c r="H18" s="40"/>
    </row>
    <row r="19" spans="6:8" s="18" customFormat="1">
      <c r="F19" s="40"/>
      <c r="G19" s="40"/>
      <c r="H19" s="40"/>
    </row>
    <row r="20" spans="6:8" s="18" customFormat="1">
      <c r="F20" s="40"/>
      <c r="G20" s="40"/>
      <c r="H20" s="40"/>
    </row>
    <row r="21" spans="6:8" s="18" customFormat="1">
      <c r="F21" s="40"/>
      <c r="G21" s="40"/>
      <c r="H21" s="40"/>
    </row>
    <row r="22" spans="6:8" s="18" customFormat="1">
      <c r="F22" s="40"/>
      <c r="G22" s="40"/>
      <c r="H22" s="40"/>
    </row>
    <row r="23" spans="6:8" s="18" customFormat="1">
      <c r="F23" s="40"/>
      <c r="G23" s="40"/>
      <c r="H23" s="40"/>
    </row>
    <row r="24" spans="6:8" s="18" customFormat="1">
      <c r="F24" s="40"/>
      <c r="G24" s="40"/>
      <c r="H24" s="40"/>
    </row>
    <row r="25" spans="6:8" s="18" customFormat="1">
      <c r="F25" s="40"/>
      <c r="G25" s="40"/>
      <c r="H25" s="40"/>
    </row>
    <row r="26" spans="6:8" s="18" customFormat="1">
      <c r="F26" s="40"/>
      <c r="G26" s="40"/>
      <c r="H26" s="40"/>
    </row>
    <row r="27" spans="6:8" s="18" customFormat="1">
      <c r="F27" s="40"/>
      <c r="G27" s="40"/>
      <c r="H27" s="40"/>
    </row>
    <row r="28" spans="6:8" s="18" customFormat="1">
      <c r="F28" s="40"/>
      <c r="G28" s="40"/>
      <c r="H28" s="40"/>
    </row>
    <row r="29" spans="6:8" s="18" customFormat="1">
      <c r="F29" s="40"/>
      <c r="G29" s="40"/>
      <c r="H29" s="40"/>
    </row>
    <row r="30" spans="6:8" s="18" customFormat="1">
      <c r="F30" s="40"/>
      <c r="G30" s="40"/>
      <c r="H30" s="40"/>
    </row>
    <row r="31" spans="6:8" s="18" customFormat="1">
      <c r="F31" s="40"/>
      <c r="G31" s="40"/>
      <c r="H31" s="40"/>
    </row>
    <row r="32" spans="6:8" s="18" customFormat="1">
      <c r="F32" s="40"/>
      <c r="G32" s="40"/>
      <c r="H32" s="40"/>
    </row>
    <row r="33" spans="6:8" s="18" customFormat="1">
      <c r="F33" s="40"/>
      <c r="G33" s="40"/>
      <c r="H33" s="40"/>
    </row>
    <row r="34" spans="6:8" s="18" customFormat="1">
      <c r="F34" s="40"/>
      <c r="G34" s="40"/>
      <c r="H34" s="40"/>
    </row>
    <row r="35" spans="6:8" s="18" customFormat="1">
      <c r="F35" s="40"/>
      <c r="G35" s="40"/>
      <c r="H35" s="40"/>
    </row>
    <row r="36" spans="6:8" s="18" customFormat="1">
      <c r="F36" s="40"/>
      <c r="G36" s="40"/>
      <c r="H36" s="40"/>
    </row>
    <row r="37" spans="6:8" s="18" customFormat="1">
      <c r="F37" s="40"/>
      <c r="G37" s="40"/>
      <c r="H37" s="40"/>
    </row>
    <row r="38" spans="6:8" s="18" customFormat="1">
      <c r="F38" s="40"/>
      <c r="G38" s="40"/>
      <c r="H38" s="40"/>
    </row>
    <row r="39" spans="6:8" s="18" customFormat="1">
      <c r="F39" s="40"/>
      <c r="G39" s="40"/>
      <c r="H39" s="40"/>
    </row>
    <row r="40" spans="6:8" s="18" customFormat="1">
      <c r="F40" s="40"/>
      <c r="G40" s="40"/>
      <c r="H40" s="40"/>
    </row>
    <row r="41" spans="6:8" s="18" customFormat="1">
      <c r="F41" s="40"/>
      <c r="G41" s="40"/>
      <c r="H41" s="40"/>
    </row>
    <row r="42" spans="6:8" s="18" customFormat="1">
      <c r="F42" s="40"/>
      <c r="G42" s="40"/>
      <c r="H42" s="40"/>
    </row>
    <row r="43" spans="6:8" s="18" customFormat="1">
      <c r="F43" s="40"/>
      <c r="G43" s="40"/>
      <c r="H43" s="40"/>
    </row>
    <row r="44" spans="6:8" s="18" customFormat="1">
      <c r="F44" s="40"/>
      <c r="G44" s="40"/>
      <c r="H44" s="40"/>
    </row>
    <row r="45" spans="6:8" s="18" customFormat="1">
      <c r="F45" s="40"/>
      <c r="G45" s="40"/>
      <c r="H45" s="40"/>
    </row>
    <row r="46" spans="6:8" s="18" customFormat="1">
      <c r="F46" s="40"/>
      <c r="G46" s="40"/>
      <c r="H46" s="40"/>
    </row>
    <row r="47" spans="6:8" s="18" customFormat="1">
      <c r="F47" s="40"/>
      <c r="G47" s="40"/>
      <c r="H47" s="40"/>
    </row>
    <row r="48" spans="6:8" s="18" customFormat="1">
      <c r="F48" s="40"/>
      <c r="G48" s="40"/>
      <c r="H48" s="40"/>
    </row>
    <row r="49" spans="6:8" s="18" customFormat="1">
      <c r="F49" s="40"/>
      <c r="G49" s="40"/>
      <c r="H49" s="40"/>
    </row>
    <row r="50" spans="6:8" s="18" customFormat="1">
      <c r="F50" s="40"/>
      <c r="G50" s="40"/>
      <c r="H50" s="40"/>
    </row>
    <row r="51" spans="6:8" s="18" customFormat="1">
      <c r="F51" s="40"/>
      <c r="G51" s="40"/>
      <c r="H51" s="40"/>
    </row>
    <row r="52" spans="6:8" s="18" customFormat="1">
      <c r="F52" s="40"/>
      <c r="G52" s="40"/>
      <c r="H52" s="40"/>
    </row>
    <row r="53" spans="6:8" s="18" customFormat="1">
      <c r="F53" s="40"/>
      <c r="G53" s="40"/>
      <c r="H53" s="40"/>
    </row>
    <row r="54" spans="6:8" s="18" customFormat="1">
      <c r="F54" s="40"/>
      <c r="G54" s="40"/>
      <c r="H54" s="40"/>
    </row>
    <row r="55" spans="6:8" s="18" customFormat="1">
      <c r="F55" s="40"/>
      <c r="G55" s="40"/>
      <c r="H55" s="40"/>
    </row>
    <row r="56" spans="6:8" s="18" customFormat="1">
      <c r="F56" s="40"/>
      <c r="G56" s="40"/>
      <c r="H56" s="40"/>
    </row>
    <row r="57" spans="6:8" s="18" customFormat="1">
      <c r="F57" s="40"/>
      <c r="G57" s="40"/>
      <c r="H57" s="40"/>
    </row>
    <row r="58" spans="6:8" s="18" customFormat="1">
      <c r="F58" s="40"/>
      <c r="G58" s="40"/>
      <c r="H58" s="40"/>
    </row>
    <row r="59" spans="6:8" s="18" customFormat="1">
      <c r="F59" s="40"/>
      <c r="G59" s="40"/>
      <c r="H59" s="40"/>
    </row>
    <row r="60" spans="6:8" s="18" customFormat="1">
      <c r="F60" s="40"/>
      <c r="G60" s="40"/>
      <c r="H60" s="40"/>
    </row>
    <row r="61" spans="6:8" s="18" customFormat="1">
      <c r="F61" s="40"/>
      <c r="G61" s="40"/>
      <c r="H61" s="40"/>
    </row>
    <row r="62" spans="6:8" s="18" customFormat="1">
      <c r="F62" s="40"/>
      <c r="G62" s="40"/>
      <c r="H62" s="40"/>
    </row>
    <row r="63" spans="6:8" s="18" customFormat="1">
      <c r="F63" s="40"/>
      <c r="G63" s="40"/>
      <c r="H63" s="40"/>
    </row>
    <row r="64" spans="6:8" s="18" customFormat="1">
      <c r="F64" s="40"/>
      <c r="G64" s="40"/>
      <c r="H64" s="40"/>
    </row>
    <row r="65" spans="6:8" s="18" customFormat="1">
      <c r="F65" s="40"/>
      <c r="G65" s="40"/>
      <c r="H65" s="40"/>
    </row>
    <row r="66" spans="6:8" s="18" customFormat="1">
      <c r="F66" s="40"/>
      <c r="G66" s="40"/>
      <c r="H66" s="40"/>
    </row>
    <row r="67" spans="6:8" s="18" customFormat="1">
      <c r="F67" s="40"/>
      <c r="G67" s="40"/>
      <c r="H67" s="40"/>
    </row>
    <row r="68" spans="6:8" s="18" customFormat="1">
      <c r="F68" s="40"/>
      <c r="G68" s="40"/>
      <c r="H68" s="40"/>
    </row>
    <row r="69" spans="6:8" s="18" customFormat="1">
      <c r="F69" s="40"/>
      <c r="G69" s="40"/>
      <c r="H69" s="40"/>
    </row>
    <row r="70" spans="6:8" s="18" customFormat="1">
      <c r="F70" s="40"/>
      <c r="G70" s="40"/>
      <c r="H70" s="40"/>
    </row>
    <row r="71" spans="6:8" s="18" customFormat="1">
      <c r="F71" s="40"/>
      <c r="G71" s="40"/>
      <c r="H71" s="40"/>
    </row>
    <row r="72" spans="6:8" s="18" customFormat="1">
      <c r="F72" s="40"/>
      <c r="G72" s="40"/>
      <c r="H72" s="40"/>
    </row>
    <row r="73" spans="6:8" s="18" customFormat="1">
      <c r="F73" s="40"/>
      <c r="G73" s="40"/>
      <c r="H73" s="40"/>
    </row>
    <row r="74" spans="6:8" s="18" customFormat="1">
      <c r="F74" s="40"/>
      <c r="G74" s="40"/>
      <c r="H74" s="40"/>
    </row>
    <row r="75" spans="6:8" s="18" customFormat="1">
      <c r="F75" s="40"/>
      <c r="G75" s="40"/>
      <c r="H75" s="40"/>
    </row>
    <row r="76" spans="6:8" s="18" customFormat="1">
      <c r="F76" s="40"/>
      <c r="G76" s="40"/>
      <c r="H76" s="40"/>
    </row>
    <row r="77" spans="6:8" s="18" customFormat="1">
      <c r="F77" s="40"/>
      <c r="G77" s="40"/>
      <c r="H77" s="40"/>
    </row>
    <row r="78" spans="6:8" s="18" customFormat="1">
      <c r="F78" s="40"/>
      <c r="G78" s="40"/>
      <c r="H78" s="40"/>
    </row>
    <row r="79" spans="6:8" s="18" customFormat="1">
      <c r="F79" s="40"/>
      <c r="G79" s="40"/>
      <c r="H79" s="40"/>
    </row>
  </sheetData>
  <mergeCells count="7">
    <mergeCell ref="A1:H1"/>
    <mergeCell ref="F2:H2"/>
    <mergeCell ref="E3:E4"/>
    <mergeCell ref="F3:F4"/>
    <mergeCell ref="G3:G4"/>
    <mergeCell ref="H3:H4"/>
    <mergeCell ref="B4:D4"/>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AE75F-D550-42BA-8EBF-9EC23B70CD26}">
  <dimension ref="A1:B4"/>
  <sheetViews>
    <sheetView workbookViewId="0">
      <selection activeCell="B2" sqref="B2"/>
    </sheetView>
  </sheetViews>
  <sheetFormatPr defaultColWidth="9.5703125" defaultRowHeight="15"/>
  <cols>
    <col min="1" max="1" width="6.42578125" style="6" bestFit="1" customWidth="1"/>
    <col min="2" max="2" width="78.5703125" style="43" bestFit="1" customWidth="1"/>
    <col min="3" max="16384" width="9.5703125" style="42"/>
  </cols>
  <sheetData>
    <row r="1" spans="1:2">
      <c r="A1" s="41" t="s">
        <v>18</v>
      </c>
      <c r="B1" s="44" t="s">
        <v>82</v>
      </c>
    </row>
    <row r="2" spans="1:2">
      <c r="A2" s="48">
        <v>1</v>
      </c>
      <c r="B2" s="49" t="s">
        <v>83</v>
      </c>
    </row>
    <row r="3" spans="1:2">
      <c r="A3" s="48">
        <v>2</v>
      </c>
      <c r="B3" s="49" t="s">
        <v>84</v>
      </c>
    </row>
    <row r="4" spans="1:2">
      <c r="A4" s="48"/>
      <c r="B4" s="5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4AD4D-8FB7-454C-9213-24398D2A0AFC}">
  <dimension ref="A1:C5"/>
  <sheetViews>
    <sheetView workbookViewId="0">
      <selection activeCell="F23" sqref="F23"/>
    </sheetView>
  </sheetViews>
  <sheetFormatPr defaultRowHeight="15"/>
  <cols>
    <col min="1" max="1" width="5.85546875" style="80" bestFit="1" customWidth="1"/>
    <col min="2" max="2" width="15.85546875" style="80" bestFit="1" customWidth="1"/>
    <col min="3" max="3" width="30.85546875" style="80" bestFit="1" customWidth="1"/>
    <col min="4" max="16384" width="9.140625" style="80"/>
  </cols>
  <sheetData>
    <row r="1" spans="1:3">
      <c r="A1" s="81" t="s">
        <v>21</v>
      </c>
      <c r="B1" s="81" t="s">
        <v>136</v>
      </c>
      <c r="C1" s="81" t="s">
        <v>137</v>
      </c>
    </row>
    <row r="2" spans="1:3">
      <c r="A2" s="82">
        <v>1</v>
      </c>
      <c r="B2" s="83" t="s">
        <v>138</v>
      </c>
      <c r="C2" s="82" t="s">
        <v>139</v>
      </c>
    </row>
    <row r="3" spans="1:3">
      <c r="A3" s="82">
        <v>2</v>
      </c>
      <c r="B3" s="83" t="s">
        <v>140</v>
      </c>
      <c r="C3" s="82" t="s">
        <v>143</v>
      </c>
    </row>
    <row r="4" spans="1:3">
      <c r="A4" s="82">
        <v>3</v>
      </c>
      <c r="B4" s="83" t="s">
        <v>142</v>
      </c>
      <c r="C4" s="82" t="s">
        <v>144</v>
      </c>
    </row>
    <row r="5" spans="1:3">
      <c r="A5" s="82">
        <v>4</v>
      </c>
      <c r="B5" s="83" t="s">
        <v>141</v>
      </c>
      <c r="C5" s="82" t="s">
        <v>145</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emplate/>
  <TotalTime>1745</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 Efforts</vt:lpstr>
      <vt:lpstr>Feature List - Web App</vt:lpstr>
      <vt:lpstr>Feature List - Admin Web App</vt:lpstr>
      <vt:lpstr>Out Of Scope</vt:lpstr>
      <vt:lpstr>Weeks Wise Milestones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aftabhusen.multani</dc:creator>
  <dc:description/>
  <cp:lastModifiedBy>Parth Jotangiya</cp:lastModifiedBy>
  <cp:revision>54</cp:revision>
  <dcterms:created xsi:type="dcterms:W3CDTF">2019-05-20T03:57:00Z</dcterms:created>
  <dcterms:modified xsi:type="dcterms:W3CDTF">2025-02-12T10:07:49Z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9551F116D40F4C788FB5C4C18F1B93ED</vt:lpwstr>
  </property>
  <property fmtid="{D5CDD505-2E9C-101B-9397-08002B2CF9AE}" pid="3" name="KSOProductBuildVer">
    <vt:lpwstr>1033-11.2.0.11306</vt:lpwstr>
  </property>
  <property fmtid="{D5CDD505-2E9C-101B-9397-08002B2CF9AE}" pid="4" name="KSOReadingLayout">
    <vt:bool>true</vt:bool>
  </property>
</Properties>
</file>