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manthri_sairam_capgemini_com/Documents/Desktop/"/>
    </mc:Choice>
  </mc:AlternateContent>
  <xr:revisionPtr revIDLastSave="130" documentId="8_{DCDC6B84-B135-44F8-8EAA-260ED69B9DEF}" xr6:coauthVersionLast="47" xr6:coauthVersionMax="47" xr10:uidLastSave="{D3D8F4AF-237D-427E-A2B0-9E83387B9BC8}"/>
  <bookViews>
    <workbookView xWindow="-108" yWindow="-108" windowWidth="23256" windowHeight="12456" tabRatio="543" activeTab="8" xr2:uid="{00000000-000D-0000-FFFF-FFFF00000000}"/>
  </bookViews>
  <sheets>
    <sheet name="Option Chains" sheetId="1" r:id="rId1"/>
    <sheet name="Sheet1" sheetId="7" r:id="rId2"/>
    <sheet name="Ban List" sheetId="5" r:id="rId3"/>
    <sheet name="F&amp;O Lots" sheetId="6" r:id="rId4"/>
    <sheet name="Feb 2024" sheetId="3" r:id="rId5"/>
    <sheet name="Sheet2" sheetId="2" r:id="rId6"/>
    <sheet name="Sheet4" sheetId="4" r:id="rId7"/>
    <sheet name="Macro1" sheetId="11" r:id="rId8"/>
    <sheet name="Sheet3" sheetId="8" r:id="rId9"/>
    <sheet name="AVG" sheetId="9" r:id="rId10"/>
    <sheet name="Sheet5" sheetId="10" r:id="rId11"/>
  </sheets>
  <definedNames>
    <definedName name="_xlnm._FilterDatabase" localSheetId="4" hidden="1">'Feb 2024'!$B$3:$B$31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/>
  <c r="D8" i="8"/>
  <c r="A9" i="8"/>
  <c r="D9" i="8" s="1"/>
  <c r="E9" i="8" s="1"/>
  <c r="G7" i="10"/>
  <c r="L10" i="10"/>
  <c r="H9" i="10"/>
  <c r="J15" i="9"/>
  <c r="J13" i="9"/>
  <c r="J11" i="9"/>
  <c r="J9" i="9"/>
  <c r="J7" i="9"/>
  <c r="C5" i="9"/>
  <c r="C7" i="9" s="1"/>
  <c r="C9" i="9" s="1"/>
  <c r="B15" i="9"/>
  <c r="B13" i="9"/>
  <c r="B11" i="9"/>
  <c r="B9" i="9"/>
  <c r="B7" i="9"/>
  <c r="B6" i="9"/>
  <c r="F32" i="4"/>
  <c r="N6" i="4"/>
  <c r="L16" i="4"/>
  <c r="N33" i="4"/>
  <c r="M33" i="4"/>
  <c r="R5" i="4"/>
  <c r="M5" i="4"/>
  <c r="H5" i="4"/>
  <c r="G7" i="4"/>
  <c r="K10" i="4"/>
  <c r="L10" i="4" s="1"/>
  <c r="M7" i="4"/>
  <c r="M9" i="4" s="1"/>
  <c r="L7" i="4"/>
  <c r="P10" i="4"/>
  <c r="P11" i="4" s="1"/>
  <c r="P17" i="4" s="1"/>
  <c r="F10" i="4"/>
  <c r="F11" i="4" s="1"/>
  <c r="F15" i="4" s="1"/>
  <c r="H15" i="4" s="1"/>
  <c r="H7" i="4"/>
  <c r="H9" i="4" s="1"/>
  <c r="Q7" i="4"/>
  <c r="D8" i="7"/>
  <c r="F9" i="8" a="1"/>
  <c r="F8" i="8" a="1"/>
  <c r="F9" i="8" l="1"/>
  <c r="F8" i="8"/>
  <c r="E5" i="9"/>
  <c r="E9" i="9"/>
  <c r="C11" i="9"/>
  <c r="E7" i="9"/>
  <c r="B8" i="9"/>
  <c r="B10" i="9" s="1"/>
  <c r="B12" i="9" s="1"/>
  <c r="B14" i="9" s="1"/>
  <c r="B16" i="9" s="1"/>
  <c r="X12" i="4"/>
  <c r="K11" i="4"/>
  <c r="K17" i="4" s="1"/>
  <c r="N7" i="4"/>
  <c r="N24" i="4" s="1"/>
  <c r="Q10" i="4"/>
  <c r="H10" i="4"/>
  <c r="I7" i="4"/>
  <c r="I24" i="4" s="1"/>
  <c r="R7" i="4"/>
  <c r="H8" i="1"/>
  <c r="K8" i="1" s="1"/>
  <c r="G19" i="9" l="1"/>
  <c r="J4" i="9"/>
  <c r="J6" i="9" s="1"/>
  <c r="J8" i="9" s="1"/>
  <c r="J10" i="9" s="1"/>
  <c r="J12" i="9" s="1"/>
  <c r="J14" i="9" s="1"/>
  <c r="J16" i="9" s="1"/>
  <c r="O19" i="9" s="1"/>
  <c r="E11" i="9"/>
  <c r="C13" i="9"/>
  <c r="S7" i="4"/>
  <c r="S24" i="4" s="1"/>
  <c r="U24" i="4" s="1"/>
  <c r="X24" i="4" s="1"/>
  <c r="R9" i="4"/>
  <c r="U9" i="4" s="1"/>
  <c r="I8" i="1"/>
  <c r="L8" i="1" s="1"/>
  <c r="E13" i="9" l="1"/>
  <c r="C15" i="9"/>
  <c r="C34" i="3"/>
  <c r="H3" i="1"/>
  <c r="I3" i="1" s="1"/>
  <c r="H4" i="1"/>
  <c r="I4" i="1" s="1"/>
  <c r="H5" i="1"/>
  <c r="H6" i="1"/>
  <c r="I6" i="1" s="1"/>
  <c r="H7" i="1"/>
  <c r="I7" i="1" s="1"/>
  <c r="H9" i="1"/>
  <c r="I9" i="1" s="1"/>
  <c r="H10" i="1"/>
  <c r="I10" i="1" s="1"/>
  <c r="H11" i="1"/>
  <c r="I11" i="1" s="1"/>
  <c r="H12" i="1"/>
  <c r="K12" i="1" s="1"/>
  <c r="H13" i="1"/>
  <c r="I13" i="1" s="1"/>
  <c r="H14" i="1"/>
  <c r="K14" i="1" s="1"/>
  <c r="H15" i="1"/>
  <c r="I15" i="1" s="1"/>
  <c r="H16" i="1"/>
  <c r="I16" i="1" s="1"/>
  <c r="H17" i="1"/>
  <c r="I17" i="1" s="1"/>
  <c r="H18" i="1"/>
  <c r="I18" i="1" s="1"/>
  <c r="H19" i="1"/>
  <c r="K19" i="1" s="1"/>
  <c r="H20" i="1"/>
  <c r="I20" i="1" s="1"/>
  <c r="H21" i="1"/>
  <c r="I21" i="1" s="1"/>
  <c r="H2" i="1"/>
  <c r="I2" i="1" s="1"/>
  <c r="E15" i="9" l="1"/>
  <c r="E19" i="9" s="1"/>
  <c r="E20" i="9" s="1"/>
  <c r="C16" i="9"/>
  <c r="K16" i="1"/>
  <c r="K18" i="1"/>
  <c r="K17" i="1"/>
  <c r="I19" i="1"/>
  <c r="L17" i="1"/>
  <c r="L16" i="1"/>
  <c r="L18" i="1"/>
  <c r="L19" i="1"/>
  <c r="I5" i="1"/>
  <c r="K5" i="1"/>
  <c r="I14" i="1"/>
  <c r="L14" i="1" s="1"/>
  <c r="K15" i="1"/>
  <c r="L15" i="1" s="1"/>
  <c r="K21" i="1"/>
  <c r="L21" i="1" s="1"/>
  <c r="K13" i="1"/>
  <c r="L13" i="1" s="1"/>
  <c r="K20" i="1"/>
  <c r="L20" i="1" s="1"/>
  <c r="I12" i="1"/>
  <c r="L12" i="1" s="1"/>
  <c r="K2" i="1"/>
  <c r="L2" i="1" s="1"/>
  <c r="K10" i="1"/>
  <c r="L10" i="1" s="1"/>
  <c r="K11" i="1"/>
  <c r="L11" i="1" s="1"/>
  <c r="K9" i="1"/>
  <c r="L9" i="1" s="1"/>
  <c r="K7" i="1"/>
  <c r="L7" i="1" s="1"/>
  <c r="K6" i="1"/>
  <c r="L6" i="1" s="1"/>
  <c r="K4" i="1"/>
  <c r="L4" i="1" s="1"/>
  <c r="K3" i="1"/>
  <c r="L3" i="1" s="1"/>
  <c r="H19" i="9" l="1"/>
  <c r="K4" i="9"/>
  <c r="K5" i="9" s="1"/>
  <c r="L5" i="1"/>
  <c r="L24" i="1" s="1"/>
  <c r="N24" i="1" s="1"/>
  <c r="I24" i="1"/>
  <c r="K7" i="9" l="1"/>
  <c r="M5" i="9"/>
  <c r="M7" i="9" l="1"/>
  <c r="K9" i="9"/>
  <c r="K11" i="9" l="1"/>
  <c r="M9" i="9"/>
  <c r="M11" i="9" l="1"/>
  <c r="K13" i="9"/>
  <c r="K15" i="9" l="1"/>
  <c r="M13" i="9"/>
  <c r="M15" i="9" l="1"/>
  <c r="M19" i="9" s="1"/>
  <c r="K16" i="9"/>
  <c r="P19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<sst xmlns="http://schemas.openxmlformats.org/spreadsheetml/2006/main" count="545" uniqueCount="449">
  <si>
    <t>Indian Oil Corporation</t>
  </si>
  <si>
    <t>NIFTY 50</t>
  </si>
  <si>
    <t>Lot Size</t>
  </si>
  <si>
    <t>Stock Name</t>
  </si>
  <si>
    <t>S.No</t>
  </si>
  <si>
    <t>SENSEX</t>
  </si>
  <si>
    <t>Buy Price</t>
  </si>
  <si>
    <t>Returns</t>
  </si>
  <si>
    <t>Sell Price</t>
  </si>
  <si>
    <t>Total</t>
  </si>
  <si>
    <t>Oil &amp; Natural Gas Corporation</t>
  </si>
  <si>
    <t>No of Lot</t>
  </si>
  <si>
    <t>Total Qty</t>
  </si>
  <si>
    <t>Index name</t>
  </si>
  <si>
    <t>Last traded</t>
  </si>
  <si>
    <t>Day change</t>
  </si>
  <si>
    <t>High</t>
  </si>
  <si>
    <t>Low</t>
  </si>
  <si>
    <t>Open</t>
  </si>
  <si>
    <t>Prev. Close</t>
  </si>
  <si>
    <t>156.35 (0.72%)</t>
  </si>
  <si>
    <t>NIFTY Bank</t>
  </si>
  <si>
    <t>-217.70 (0.47%)</t>
  </si>
  <si>
    <t>FINNIFTY</t>
  </si>
  <si>
    <t>-82.60 (0.40%)</t>
  </si>
  <si>
    <t>440.33 (0.61%)</t>
  </si>
  <si>
    <t>Nifty Midcap Select</t>
  </si>
  <si>
    <t>97.20 (0.91%)</t>
  </si>
  <si>
    <t>NIFTY Next 50</t>
  </si>
  <si>
    <t>431.45 (0.78%)</t>
  </si>
  <si>
    <t>NIFTY 100</t>
  </si>
  <si>
    <t>159.40 (0.72%)</t>
  </si>
  <si>
    <t>NIFTY Midcap 100</t>
  </si>
  <si>
    <t>179.00 (0.37%)</t>
  </si>
  <si>
    <t>S&amp;P BSE 100</t>
  </si>
  <si>
    <t>0.00 (0.00%)</t>
  </si>
  <si>
    <t>Bharat Petroleum Corporation</t>
  </si>
  <si>
    <t>Option Chain</t>
  </si>
  <si>
    <t>Reliance Industries</t>
  </si>
  <si>
    <t>February</t>
  </si>
  <si>
    <t>Total February Returns</t>
  </si>
  <si>
    <t>https://groww.in/report/profit-loss/futures-and-options</t>
  </si>
  <si>
    <t>Call &amp; Put Name</t>
  </si>
  <si>
    <t>Investment</t>
  </si>
  <si>
    <t>Steel Authority of India</t>
  </si>
  <si>
    <t>HDFC Bank</t>
  </si>
  <si>
    <t>All Companies</t>
  </si>
  <si>
    <t>Symbol</t>
  </si>
  <si>
    <t>Lot Size (Feb 2024)</t>
  </si>
  <si>
    <t>Lot Size (Mar 2024)</t>
  </si>
  <si>
    <t>Lot Size (Apr 2024)</t>
  </si>
  <si>
    <t>Nifty Bank</t>
  </si>
  <si>
    <t>BANKNIFTY</t>
  </si>
  <si>
    <t>Finnifty</t>
  </si>
  <si>
    <t>MIDCPNIFTY</t>
  </si>
  <si>
    <t>Nifty 50</t>
  </si>
  <si>
    <t>NIFTY</t>
  </si>
  <si>
    <t>Aarti Industries</t>
  </si>
  <si>
    <t>AARTIIND</t>
  </si>
  <si>
    <t>ABB</t>
  </si>
  <si>
    <t>Abbott</t>
  </si>
  <si>
    <t>ABBOTINDIA</t>
  </si>
  <si>
    <t>Aditya Birla Capital</t>
  </si>
  <si>
    <t>ABCAPITAL</t>
  </si>
  <si>
    <t>Aditya Birla Fashion</t>
  </si>
  <si>
    <t>ABFRL</t>
  </si>
  <si>
    <t>ACC</t>
  </si>
  <si>
    <t>Adani Enterprises</t>
  </si>
  <si>
    <t>ADANIENT</t>
  </si>
  <si>
    <t>Adani Ports &amp; SEZ</t>
  </si>
  <si>
    <t>ADANIPORTS</t>
  </si>
  <si>
    <t>Alkem Laboratories</t>
  </si>
  <si>
    <t>ALKEM</t>
  </si>
  <si>
    <t>Ambuja Cements</t>
  </si>
  <si>
    <t>AMBUJACEM</t>
  </si>
  <si>
    <t>Apollo Hospitals</t>
  </si>
  <si>
    <t>APOLLOHOSP</t>
  </si>
  <si>
    <t>Apollo Tyres</t>
  </si>
  <si>
    <t>APOLLOTYRE</t>
  </si>
  <si>
    <t>Ashok Leyland</t>
  </si>
  <si>
    <t>ASHOKLEY</t>
  </si>
  <si>
    <t>Asian Paints</t>
  </si>
  <si>
    <t>ASIANPAINT</t>
  </si>
  <si>
    <t>Astral</t>
  </si>
  <si>
    <t>ASTRAL</t>
  </si>
  <si>
    <t>ATUL</t>
  </si>
  <si>
    <t>AU Small Finance Bank</t>
  </si>
  <si>
    <t>AUBANK</t>
  </si>
  <si>
    <t>Aurobindo Pharma</t>
  </si>
  <si>
    <t>AUROPHARMA</t>
  </si>
  <si>
    <t>Axis Bank</t>
  </si>
  <si>
    <t>AXISBANK</t>
  </si>
  <si>
    <t>Bajaj Auto</t>
  </si>
  <si>
    <t>BAJAJ-AUTO</t>
  </si>
  <si>
    <t>Bajaj Finserv</t>
  </si>
  <si>
    <t>BAJAJFINSV</t>
  </si>
  <si>
    <t>Bajaj Finance</t>
  </si>
  <si>
    <t>BAJFINANCE</t>
  </si>
  <si>
    <t>Balkrishna Industries</t>
  </si>
  <si>
    <t>BALKRISIND</t>
  </si>
  <si>
    <t>Balrampur Chini Mills</t>
  </si>
  <si>
    <t>BALRAMCHIN</t>
  </si>
  <si>
    <t>Bandhan Bank</t>
  </si>
  <si>
    <t>BANDHANBNK</t>
  </si>
  <si>
    <t>Bank of Baroda</t>
  </si>
  <si>
    <t>BANKBARODA</t>
  </si>
  <si>
    <t>Bata</t>
  </si>
  <si>
    <t>BATAINDIA</t>
  </si>
  <si>
    <t>Bharat Electronics</t>
  </si>
  <si>
    <t>BEL</t>
  </si>
  <si>
    <t>Berger Paints</t>
  </si>
  <si>
    <t>BERGEPAINT</t>
  </si>
  <si>
    <t>Bharat Forge</t>
  </si>
  <si>
    <t>BHARATFORG</t>
  </si>
  <si>
    <t>Bharti Airtel</t>
  </si>
  <si>
    <t>BHARTIARTL</t>
  </si>
  <si>
    <t>Bharat Heavy Electricals</t>
  </si>
  <si>
    <t>BHEL</t>
  </si>
  <si>
    <t>Biocon</t>
  </si>
  <si>
    <t>BIOCON</t>
  </si>
  <si>
    <t>Bosch</t>
  </si>
  <si>
    <t>BOSCHLTD</t>
  </si>
  <si>
    <t>Bharat Petroleum</t>
  </si>
  <si>
    <t>BPCL</t>
  </si>
  <si>
    <t>Britannia Industries</t>
  </si>
  <si>
    <t>BRITANNIA</t>
  </si>
  <si>
    <t>Birlasoft</t>
  </si>
  <si>
    <t>BSOFT</t>
  </si>
  <si>
    <t>Canara Bank</t>
  </si>
  <si>
    <t>CANBK</t>
  </si>
  <si>
    <t>Can Fin Homes</t>
  </si>
  <si>
    <t>CANFINHOME</t>
  </si>
  <si>
    <t>Chambal Fertilisers &amp; Chemicals</t>
  </si>
  <si>
    <t>CHAMBLFERT</t>
  </si>
  <si>
    <t>Cholamandalam Investment</t>
  </si>
  <si>
    <t>CHOLAFIN</t>
  </si>
  <si>
    <t>Cipla</t>
  </si>
  <si>
    <t>CIPLA</t>
  </si>
  <si>
    <t>Coal India</t>
  </si>
  <si>
    <t>COALINDIA</t>
  </si>
  <si>
    <t>Coforge</t>
  </si>
  <si>
    <t>COFORGE</t>
  </si>
  <si>
    <t>Colgate Palmolive</t>
  </si>
  <si>
    <t>COLPAL</t>
  </si>
  <si>
    <t>Container Corporation of India</t>
  </si>
  <si>
    <t>CONCOR</t>
  </si>
  <si>
    <t>Coromandel International</t>
  </si>
  <si>
    <t>COROMANDEL</t>
  </si>
  <si>
    <t>Crompton Greaves</t>
  </si>
  <si>
    <t>CROMPTON</t>
  </si>
  <si>
    <t>City Union Bank</t>
  </si>
  <si>
    <t>CUB</t>
  </si>
  <si>
    <t>Cummins</t>
  </si>
  <si>
    <t>CUMMINSIND</t>
  </si>
  <si>
    <t>Dabur</t>
  </si>
  <si>
    <t>DABUR</t>
  </si>
  <si>
    <t>Dalmia Bharat</t>
  </si>
  <si>
    <t>DALBHARAT</t>
  </si>
  <si>
    <t>Deepak Nitrite</t>
  </si>
  <si>
    <t>DEEPAKNTR</t>
  </si>
  <si>
    <t>Delta Corp</t>
  </si>
  <si>
    <t>DELTACORP</t>
  </si>
  <si>
    <t>Divis Laboratories</t>
  </si>
  <si>
    <t>DIVISLAB</t>
  </si>
  <si>
    <t>Dixon Technologies</t>
  </si>
  <si>
    <t>DIXON</t>
  </si>
  <si>
    <t>DLF</t>
  </si>
  <si>
    <t>Dr Reddys Laboratories</t>
  </si>
  <si>
    <t>DRREDDY</t>
  </si>
  <si>
    <t>Eicher Motors</t>
  </si>
  <si>
    <t>EICHERMOT</t>
  </si>
  <si>
    <t>Escorts Kubota</t>
  </si>
  <si>
    <t>ESCORTS</t>
  </si>
  <si>
    <t>Exide Industries</t>
  </si>
  <si>
    <t>EXIDEIND</t>
  </si>
  <si>
    <t>Federal Bank</t>
  </si>
  <si>
    <t>FEDERALBNK</t>
  </si>
  <si>
    <t>GAIL</t>
  </si>
  <si>
    <t>Glenmark Pharmaceuticals</t>
  </si>
  <si>
    <t>GLENMARK</t>
  </si>
  <si>
    <t>GMR Airports Infrastructure</t>
  </si>
  <si>
    <t>GMRINFRA</t>
  </si>
  <si>
    <t>GNFC</t>
  </si>
  <si>
    <t>Godrej Consumer Products</t>
  </si>
  <si>
    <t>GODREJCP</t>
  </si>
  <si>
    <t>Godrej Properties</t>
  </si>
  <si>
    <t>GODREJPROP</t>
  </si>
  <si>
    <t>Granules</t>
  </si>
  <si>
    <t>GRANULES</t>
  </si>
  <si>
    <t>Grasim Industries</t>
  </si>
  <si>
    <t>GRASIM</t>
  </si>
  <si>
    <t>Gujarat Gas</t>
  </si>
  <si>
    <t>GUJGASLTD</t>
  </si>
  <si>
    <t>Hindustan Aeronautics</t>
  </si>
  <si>
    <t>HAL</t>
  </si>
  <si>
    <t>Havells</t>
  </si>
  <si>
    <t>HAVELLS</t>
  </si>
  <si>
    <t>HCL Technologies</t>
  </si>
  <si>
    <t>HCLTECH</t>
  </si>
  <si>
    <t>HDFC AMC</t>
  </si>
  <si>
    <t>HDFCAMC</t>
  </si>
  <si>
    <t>HDFCBANK</t>
  </si>
  <si>
    <t>HDFC Life Insurance</t>
  </si>
  <si>
    <t>HDFCLIFE</t>
  </si>
  <si>
    <t>Hero Motocorp</t>
  </si>
  <si>
    <t>HEROMOTOCO</t>
  </si>
  <si>
    <t>Hindalco Industries</t>
  </si>
  <si>
    <t>HINDALCO</t>
  </si>
  <si>
    <t>Hindustan Copper</t>
  </si>
  <si>
    <t>HINDCOPPER</t>
  </si>
  <si>
    <t>Hindustan Petroleum</t>
  </si>
  <si>
    <t>HINDPETRO</t>
  </si>
  <si>
    <t>Hindustan Unilever</t>
  </si>
  <si>
    <t>HINDUNILVR</t>
  </si>
  <si>
    <t>ICICI Bank</t>
  </si>
  <si>
    <t>ICICIBANK</t>
  </si>
  <si>
    <t>ICICI Lombard General Insurance</t>
  </si>
  <si>
    <t>ICICIGI</t>
  </si>
  <si>
    <t>ICICI Prudential Life Insurance</t>
  </si>
  <si>
    <t>ICICIPRULI</t>
  </si>
  <si>
    <t>Vodafone Idea</t>
  </si>
  <si>
    <t>IDEA</t>
  </si>
  <si>
    <t>IDFC</t>
  </si>
  <si>
    <t>IDFC First Bank</t>
  </si>
  <si>
    <t>IDFCFIRSTB</t>
  </si>
  <si>
    <t>Indian Energy Exchange</t>
  </si>
  <si>
    <t>IEX</t>
  </si>
  <si>
    <t>Indraprastha Gas</t>
  </si>
  <si>
    <t>IGL</t>
  </si>
  <si>
    <t>Indian Hotels Company</t>
  </si>
  <si>
    <t>INDHOTEL</t>
  </si>
  <si>
    <t>India Cements</t>
  </si>
  <si>
    <t>INDIACEM</t>
  </si>
  <si>
    <t>IndiaMART InterMesh</t>
  </si>
  <si>
    <t>INDIAMART</t>
  </si>
  <si>
    <t>Interglobe Aviation</t>
  </si>
  <si>
    <t>INDIGO</t>
  </si>
  <si>
    <t>Indusind Bank</t>
  </si>
  <si>
    <t>INDUSINDBK</t>
  </si>
  <si>
    <t>Indus Towers</t>
  </si>
  <si>
    <t>INDUSTOWER</t>
  </si>
  <si>
    <t>Infosys</t>
  </si>
  <si>
    <t>INFY</t>
  </si>
  <si>
    <t>IOC</t>
  </si>
  <si>
    <t>IPCA Laboratories</t>
  </si>
  <si>
    <t>IPCALAB</t>
  </si>
  <si>
    <t>IRCTC</t>
  </si>
  <si>
    <t>ITC</t>
  </si>
  <si>
    <t>Jindal Steel</t>
  </si>
  <si>
    <t>JINDALSTEL</t>
  </si>
  <si>
    <t>JK Cement</t>
  </si>
  <si>
    <t>JKCEMENT</t>
  </si>
  <si>
    <t>JSW Steel</t>
  </si>
  <si>
    <t>JSWSTEEL</t>
  </si>
  <si>
    <t>Jubilant FoodWorks</t>
  </si>
  <si>
    <t>JUBLFOOD</t>
  </si>
  <si>
    <t>Kotak Bank</t>
  </si>
  <si>
    <t>KOTAKBANK</t>
  </si>
  <si>
    <t>L&amp;T Finance Holdings</t>
  </si>
  <si>
    <t>L&amp;TFH</t>
  </si>
  <si>
    <t>Dr. Lal Path Labs</t>
  </si>
  <si>
    <t>LALPATHLAB</t>
  </si>
  <si>
    <t>Laurus Labs</t>
  </si>
  <si>
    <t>LAURUSLABS</t>
  </si>
  <si>
    <t>LIC Housing Finance</t>
  </si>
  <si>
    <t>LICHSGFIN</t>
  </si>
  <si>
    <t>Larsen &amp; Toubro</t>
  </si>
  <si>
    <t>LT</t>
  </si>
  <si>
    <t>LTI Mindtree</t>
  </si>
  <si>
    <t>LTIM</t>
  </si>
  <si>
    <t>L&amp;T Technology Services</t>
  </si>
  <si>
    <t>LTTS</t>
  </si>
  <si>
    <t>Lupin</t>
  </si>
  <si>
    <t>LUPIN</t>
  </si>
  <si>
    <t>Mahindra &amp; Mahindra</t>
  </si>
  <si>
    <t>M&amp;M</t>
  </si>
  <si>
    <t>M&amp;M Financial Services</t>
  </si>
  <si>
    <t>M&amp;MFIN</t>
  </si>
  <si>
    <t>Manappuram Finance</t>
  </si>
  <si>
    <t>MANAPPURAM</t>
  </si>
  <si>
    <t>Marico</t>
  </si>
  <si>
    <t>MARICO</t>
  </si>
  <si>
    <t>Maruti Suzuki</t>
  </si>
  <si>
    <t>MARUTI</t>
  </si>
  <si>
    <t>United Spirits</t>
  </si>
  <si>
    <t>MCDOWELL-N</t>
  </si>
  <si>
    <t>MCX</t>
  </si>
  <si>
    <t>Metropolis Healthcare</t>
  </si>
  <si>
    <t>METROPOLIS</t>
  </si>
  <si>
    <t>Max Financial Services</t>
  </si>
  <si>
    <t>MFSL</t>
  </si>
  <si>
    <t>Mahanagar Gas</t>
  </si>
  <si>
    <t>MGL</t>
  </si>
  <si>
    <t>Samvardhana Motherson International</t>
  </si>
  <si>
    <t>MOTHERSON</t>
  </si>
  <si>
    <t>Mphasis</t>
  </si>
  <si>
    <t>MPHASIS</t>
  </si>
  <si>
    <t>MRF</t>
  </si>
  <si>
    <t>Muthoot Finance</t>
  </si>
  <si>
    <t>MUTHOOTFIN</t>
  </si>
  <si>
    <t>NALCO</t>
  </si>
  <si>
    <t>NATIONALUM</t>
  </si>
  <si>
    <t>Info Edge</t>
  </si>
  <si>
    <t>NAUKRI</t>
  </si>
  <si>
    <t>Navin Fluorine International</t>
  </si>
  <si>
    <t>NAVINFLUOR</t>
  </si>
  <si>
    <t>Nestle</t>
  </si>
  <si>
    <t>NESTLEIND</t>
  </si>
  <si>
    <t>NMDC</t>
  </si>
  <si>
    <t>NTPC</t>
  </si>
  <si>
    <t>Oberoi Realty</t>
  </si>
  <si>
    <t>OBEROIRLTY</t>
  </si>
  <si>
    <t>Oracle Financial Services Software</t>
  </si>
  <si>
    <t>OFSS</t>
  </si>
  <si>
    <t>ONGC</t>
  </si>
  <si>
    <t>Page Industries</t>
  </si>
  <si>
    <t>PAGEIND</t>
  </si>
  <si>
    <t>Piramal Enterprises</t>
  </si>
  <si>
    <t>PEL</t>
  </si>
  <si>
    <t>Persistent Systems</t>
  </si>
  <si>
    <t>PERSISTENT</t>
  </si>
  <si>
    <t>Petronet LNG</t>
  </si>
  <si>
    <t>PETRONET</t>
  </si>
  <si>
    <t>Power Finance Corporation</t>
  </si>
  <si>
    <t>PFC</t>
  </si>
  <si>
    <t>Pidilite Industries</t>
  </si>
  <si>
    <t>PIDILITIND</t>
  </si>
  <si>
    <t>PI Industries</t>
  </si>
  <si>
    <t>PIIND</t>
  </si>
  <si>
    <t>Punjab National Bank</t>
  </si>
  <si>
    <t>PNB</t>
  </si>
  <si>
    <t>Polycab</t>
  </si>
  <si>
    <t>POLYCAB</t>
  </si>
  <si>
    <t>Power Grid Corporation of India</t>
  </si>
  <si>
    <t>POWERGRID</t>
  </si>
  <si>
    <t>PVR Inox</t>
  </si>
  <si>
    <t>PVRINOX</t>
  </si>
  <si>
    <t>Ramco Cements</t>
  </si>
  <si>
    <t>RAMCOCEM</t>
  </si>
  <si>
    <t>RBL Bank</t>
  </si>
  <si>
    <t>RBLBANK</t>
  </si>
  <si>
    <t>Rural Electrification Corporation</t>
  </si>
  <si>
    <t>RECLTD</t>
  </si>
  <si>
    <t>RELIANCE</t>
  </si>
  <si>
    <t>SAIL</t>
  </si>
  <si>
    <t>SBI Cards</t>
  </si>
  <si>
    <t>SBICARD</t>
  </si>
  <si>
    <t>SBI Life Insurance</t>
  </si>
  <si>
    <t>SBILIFE</t>
  </si>
  <si>
    <t>State Bank of India</t>
  </si>
  <si>
    <t>SBIN</t>
  </si>
  <si>
    <t>Shree Cement</t>
  </si>
  <si>
    <t>SHREECEM</t>
  </si>
  <si>
    <t>Shriram Finance</t>
  </si>
  <si>
    <t>SHRIRAMFIN</t>
  </si>
  <si>
    <t>Siemens</t>
  </si>
  <si>
    <t>SIEMENS</t>
  </si>
  <si>
    <t>SRF</t>
  </si>
  <si>
    <t>Sun Pharmaceutical</t>
  </si>
  <si>
    <t>SUNPHARMA</t>
  </si>
  <si>
    <t>Sun TV Network</t>
  </si>
  <si>
    <t>SUNTV</t>
  </si>
  <si>
    <t>Syngene International</t>
  </si>
  <si>
    <t>SYNGENE</t>
  </si>
  <si>
    <t>Tata Chemicals</t>
  </si>
  <si>
    <t>TATACHEM</t>
  </si>
  <si>
    <t>Tata Communications</t>
  </si>
  <si>
    <t>TATACOMM</t>
  </si>
  <si>
    <t>Tata Consumer Products</t>
  </si>
  <si>
    <t>TATACONSUM</t>
  </si>
  <si>
    <t>Tata Motors</t>
  </si>
  <si>
    <t>TATAMOTORS</t>
  </si>
  <si>
    <t>Tata Power</t>
  </si>
  <si>
    <t>TATAPOWER</t>
  </si>
  <si>
    <t>Tata Steel</t>
  </si>
  <si>
    <t>TATASTEEL</t>
  </si>
  <si>
    <t>Tata Consultancy Services</t>
  </si>
  <si>
    <t>TCS</t>
  </si>
  <si>
    <t>Tech Mahindra</t>
  </si>
  <si>
    <t>TECHM</t>
  </si>
  <si>
    <t>Titan</t>
  </si>
  <si>
    <t>TITAN</t>
  </si>
  <si>
    <t>Torrent Pharmaceuticals</t>
  </si>
  <si>
    <t>TORNTPHARM</t>
  </si>
  <si>
    <t>Trent</t>
  </si>
  <si>
    <t>TRENT</t>
  </si>
  <si>
    <t>TVS Motors</t>
  </si>
  <si>
    <t>TVSMOTOR</t>
  </si>
  <si>
    <t>United Breweries</t>
  </si>
  <si>
    <t>UBL</t>
  </si>
  <si>
    <t>UltraTech Cement</t>
  </si>
  <si>
    <t>ULTRACEMCO</t>
  </si>
  <si>
    <t>United Phosphorus</t>
  </si>
  <si>
    <t>UPL</t>
  </si>
  <si>
    <t>Vedanta</t>
  </si>
  <si>
    <t>VEDL</t>
  </si>
  <si>
    <t>Voltas</t>
  </si>
  <si>
    <t>VOLTAS</t>
  </si>
  <si>
    <t>Wipro</t>
  </si>
  <si>
    <t>WIPRO</t>
  </si>
  <si>
    <t>Zee Entertainment</t>
  </si>
  <si>
    <t>ZEEL</t>
  </si>
  <si>
    <t>Zydus Life Science</t>
  </si>
  <si>
    <t>ZYDUSLIFE</t>
  </si>
  <si>
    <t>Aditya Birla Fashion &amp; Retail</t>
  </si>
  <si>
    <t>National Aluminium Co</t>
  </si>
  <si>
    <t>Zee Entertainment Enterprises</t>
  </si>
  <si>
    <t>Basic</t>
  </si>
  <si>
    <t>HRA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</si>
  <si>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</si>
  <si>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</si>
  <si>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</si>
  <si>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</si>
  <si>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</si>
  <si>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</si>
  <si>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</si>
  <si>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</si>
  <si>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</si>
  <si>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</si>
  <si>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</si>
  <si>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</si>
  <si>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Qnty Have</t>
  </si>
  <si>
    <t>Avg</t>
  </si>
  <si>
    <t>Mkt</t>
  </si>
  <si>
    <t>Total Returns</t>
  </si>
  <si>
    <t>Crompton</t>
  </si>
  <si>
    <t>540 Put</t>
  </si>
  <si>
    <t>Invested</t>
  </si>
  <si>
    <t>Market Price</t>
  </si>
  <si>
    <t>1st Time Average</t>
  </si>
  <si>
    <t>2nd Time Average</t>
  </si>
  <si>
    <t>3rd Time Average</t>
  </si>
  <si>
    <t>4th Time Average</t>
  </si>
  <si>
    <t>5th Time Average</t>
  </si>
  <si>
    <t>6th Time Average</t>
  </si>
  <si>
    <t>Our Avg Price</t>
  </si>
  <si>
    <t>Profit</t>
  </si>
  <si>
    <t>Total Profit</t>
  </si>
  <si>
    <t>Amount Need</t>
  </si>
  <si>
    <t>Average</t>
  </si>
  <si>
    <t>Amount</t>
  </si>
  <si>
    <t>Qty</t>
  </si>
  <si>
    <t>Price</t>
  </si>
  <si>
    <t>Curent Price</t>
  </si>
  <si>
    <t>March</t>
  </si>
  <si>
    <t>Salary</t>
  </si>
  <si>
    <t>April</t>
  </si>
  <si>
    <t>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</si>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</sst>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Green]General;[Red]\-General;0"/>
    <numFmt numFmtId="165" formatCode="[$-F800]dddd\,\ mmmm\ dd\,\ yyyy"/>
    <numFmt numFmtId="170" formatCode="&quot;₹&quot;\ #,##0.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4475B"/>
      <name val="GrowwSans"/>
    </font>
    <font>
      <b/>
      <sz val="12"/>
      <color rgb="FF44475B"/>
      <name val="GrowwSans"/>
    </font>
    <font>
      <b/>
      <sz val="11"/>
      <color theme="1"/>
      <name val="GrowwSans"/>
    </font>
    <font>
      <sz val="11"/>
      <color theme="1"/>
      <name val="GrowwSans"/>
    </font>
    <font>
      <u/>
      <sz val="14"/>
      <color rgb="FF44475B"/>
      <name val="GrowwSans"/>
    </font>
    <font>
      <u/>
      <sz val="11"/>
      <color theme="10"/>
      <name val="Calibri"/>
      <family val="2"/>
      <scheme val="minor"/>
    </font>
    <font>
      <b/>
      <sz val="14"/>
      <color rgb="FF44475B"/>
      <name val="GrowwSans"/>
    </font>
    <font>
      <sz val="14"/>
      <color rgb="FF44475B"/>
      <name val="GrowwSans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rgb="FF000000"/>
      <name val="Var(--book)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left" vertical="center"/>
    </xf>
    <xf numFmtId="165" fontId="11" fillId="2" borderId="1" xfId="0" applyNumberFormat="1" applyFont="1" applyFill="1" applyBorder="1" applyAlignment="1">
      <alignment horizontal="right" vertical="center"/>
    </xf>
    <xf numFmtId="164" fontId="13" fillId="0" borderId="1" xfId="0" applyNumberFormat="1" applyFont="1" applyBorder="1" applyAlignment="1">
      <alignment horizontal="left" vertical="center"/>
    </xf>
    <xf numFmtId="165" fontId="13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/>
      <protection locked="0" hidden="1"/>
    </xf>
    <xf numFmtId="0" fontId="14" fillId="0" borderId="1" xfId="1" applyFont="1" applyBorder="1" applyAlignment="1">
      <alignment horizontal="left" vertical="center"/>
    </xf>
    <xf numFmtId="0" fontId="1" fillId="0" borderId="1" xfId="0" applyFont="1" applyBorder="1"/>
    <xf numFmtId="0" fontId="7" fillId="0" borderId="1" xfId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right" vertical="center"/>
    </xf>
    <xf numFmtId="0" fontId="0" fillId="0" borderId="1" xfId="0" applyBorder="1"/>
    <xf numFmtId="0" fontId="15" fillId="3" borderId="1" xfId="0" applyFont="1" applyFill="1" applyBorder="1" applyAlignment="1">
      <alignment horizontal="right" vertical="center"/>
    </xf>
    <xf numFmtId="0" fontId="1" fillId="0" borderId="0" xfId="0" applyFont="1"/>
    <xf numFmtId="164" fontId="9" fillId="0" borderId="0" xfId="0" applyNumberFormat="1" applyFont="1" applyAlignment="1">
      <alignment horizontal="center" vertical="center"/>
    </xf>
    <xf numFmtId="0" fontId="16" fillId="0" borderId="14" xfId="0" applyFont="1" applyBorder="1" applyAlignment="1">
      <alignment vertical="center" wrapText="1"/>
    </xf>
    <xf numFmtId="3" fontId="16" fillId="0" borderId="14" xfId="0" applyNumberFormat="1" applyFont="1" applyBorder="1" applyAlignment="1">
      <alignment vertical="center" wrapText="1"/>
    </xf>
    <xf numFmtId="0" fontId="1" fillId="5" borderId="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5" xfId="0" applyFont="1" applyBorder="1"/>
    <xf numFmtId="0" fontId="1" fillId="0" borderId="16" xfId="0" applyFont="1" applyBorder="1"/>
    <xf numFmtId="0" fontId="1" fillId="5" borderId="17" xfId="0" applyFont="1" applyFill="1" applyBorder="1"/>
    <xf numFmtId="0" fontId="0" fillId="5" borderId="17" xfId="0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apple.com/in/app/groww-stocks-mutual-funds/id1404871703" TargetMode="External"/><Relationship Id="rId3" Type="http://schemas.openxmlformats.org/officeDocument/2006/relationships/hyperlink" Target="https://twitter.com/_groww" TargetMode="External"/><Relationship Id="rId7" Type="http://schemas.openxmlformats.org/officeDocument/2006/relationships/hyperlink" Target="http://t.me/GrowwHQ" TargetMode="External"/><Relationship Id="rId2" Type="http://schemas.openxmlformats.org/officeDocument/2006/relationships/hyperlink" Target="https://www.facebook.com/growwapp" TargetMode="External"/><Relationship Id="rId1" Type="http://schemas.openxmlformats.org/officeDocument/2006/relationships/hyperlink" Target="https://groww.in/" TargetMode="External"/><Relationship Id="rId6" Type="http://schemas.openxmlformats.org/officeDocument/2006/relationships/hyperlink" Target="https://in.linkedin.com/company/groww.in" TargetMode="External"/><Relationship Id="rId5" Type="http://schemas.openxmlformats.org/officeDocument/2006/relationships/hyperlink" Target="https://www.instagram.com/groww_official/" TargetMode="External"/><Relationship Id="rId4" Type="http://schemas.openxmlformats.org/officeDocument/2006/relationships/hyperlink" Target="http://bit.ly/2rjkBHu" TargetMode="External"/><Relationship Id="rId9" Type="http://schemas.openxmlformats.org/officeDocument/2006/relationships/hyperlink" Target="https://play.google.com/store/apps/details?id=com.nextbillion.groww&amp;hl=en&amp;gl=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76200</xdr:rowOff>
    </xdr:to>
    <xdr:sp macro="" textlink="">
      <xdr:nvSpPr>
        <xdr:cNvPr id="2" name="AutoShape 1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76200</xdr:rowOff>
    </xdr:to>
    <xdr:sp macro="" textlink="">
      <xdr:nvSpPr>
        <xdr:cNvPr id="3" name="AutoShape 3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76200</xdr:rowOff>
    </xdr:to>
    <xdr:sp macro="" textlink="">
      <xdr:nvSpPr>
        <xdr:cNvPr id="4" name="AutoShape 5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76200</xdr:rowOff>
    </xdr:to>
    <xdr:sp macro="" textlink="">
      <xdr:nvSpPr>
        <xdr:cNvPr id="5" name="AutoShape 7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76200</xdr:rowOff>
    </xdr:to>
    <xdr:sp macro="" textlink="">
      <xdr:nvSpPr>
        <xdr:cNvPr id="6" name="AutoShape 9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76200</xdr:rowOff>
    </xdr:to>
    <xdr:sp macro="" textlink="">
      <xdr:nvSpPr>
        <xdr:cNvPr id="7" name="AutoShape 11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76200</xdr:rowOff>
    </xdr:to>
    <xdr:sp macro="" textlink="">
      <xdr:nvSpPr>
        <xdr:cNvPr id="8" name="AutoShape 13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76200</xdr:rowOff>
    </xdr:to>
    <xdr:sp macro="" textlink="">
      <xdr:nvSpPr>
        <xdr:cNvPr id="9" name="AutoShape 15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76200</xdr:rowOff>
    </xdr:to>
    <xdr:sp macro="" textlink="">
      <xdr:nvSpPr>
        <xdr:cNvPr id="10" name="AutoShape 17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121920</xdr:rowOff>
    </xdr:to>
    <xdr:sp macro="" textlink="">
      <xdr:nvSpPr>
        <xdr:cNvPr id="2049" name="AutoShape 1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121920</xdr:rowOff>
    </xdr:to>
    <xdr:sp macro="" textlink="">
      <xdr:nvSpPr>
        <xdr:cNvPr id="2051" name="AutoShape 3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121920</xdr:rowOff>
    </xdr:to>
    <xdr:sp macro="" textlink="">
      <xdr:nvSpPr>
        <xdr:cNvPr id="2053" name="AutoShape 5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121920</xdr:rowOff>
    </xdr:to>
    <xdr:sp macro="" textlink="">
      <xdr:nvSpPr>
        <xdr:cNvPr id="2055" name="AutoShape 7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121920</xdr:rowOff>
    </xdr:to>
    <xdr:sp macro="" textlink="">
      <xdr:nvSpPr>
        <xdr:cNvPr id="2057" name="AutoShape 9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9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121920</xdr:rowOff>
    </xdr:to>
    <xdr:sp macro="" textlink="">
      <xdr:nvSpPr>
        <xdr:cNvPr id="2059" name="AutoShape 11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121920</xdr:rowOff>
    </xdr:to>
    <xdr:sp macro="" textlink="">
      <xdr:nvSpPr>
        <xdr:cNvPr id="2061" name="AutoShape 13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7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121920</xdr:rowOff>
    </xdr:to>
    <xdr:sp macro="" textlink="">
      <xdr:nvSpPr>
        <xdr:cNvPr id="2063" name="AutoShape 15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121920</xdr:rowOff>
    </xdr:to>
    <xdr:sp macro="" textlink="">
      <xdr:nvSpPr>
        <xdr:cNvPr id="2065" name="AutoShape 17" descr="data:image/svg+xml,%3csvg%20xmlns=%27http://www.w3.org/2000/svg%27%20version=%271.1%27%20width=%2722%27%20height=%2722%27/%3e"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1432560</xdr:colOff>
      <xdr:row>27</xdr:row>
      <xdr:rowOff>68580</xdr:rowOff>
    </xdr:to>
    <xdr:sp macro="" textlink="">
      <xdr:nvSpPr>
        <xdr:cNvPr id="2067" name="AutoShape 19" descr="Groww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9120"/>
          <a:ext cx="14325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381000</xdr:colOff>
      <xdr:row>37</xdr:row>
      <xdr:rowOff>60960</xdr:rowOff>
    </xdr:to>
    <xdr:sp macro="" textlink="">
      <xdr:nvSpPr>
        <xdr:cNvPr id="2068" name="AutoShape 20" descr="Groww FB Page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141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381000</xdr:colOff>
      <xdr:row>38</xdr:row>
      <xdr:rowOff>60960</xdr:rowOff>
    </xdr:to>
    <xdr:sp macro="" textlink="">
      <xdr:nvSpPr>
        <xdr:cNvPr id="2069" name="AutoShape 21" descr="Groww Twitter Page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427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381000</xdr:colOff>
      <xdr:row>39</xdr:row>
      <xdr:rowOff>60960</xdr:rowOff>
    </xdr:to>
    <xdr:sp macro="" textlink="">
      <xdr:nvSpPr>
        <xdr:cNvPr id="2070" name="AutoShape 22" descr="Youtube Groww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713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381000</xdr:colOff>
      <xdr:row>40</xdr:row>
      <xdr:rowOff>60960</xdr:rowOff>
    </xdr:to>
    <xdr:sp macro="" textlink="">
      <xdr:nvSpPr>
        <xdr:cNvPr id="2071" name="AutoShape 23" descr="Groww Instagram Page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999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381000</xdr:colOff>
      <xdr:row>41</xdr:row>
      <xdr:rowOff>60960</xdr:rowOff>
    </xdr:to>
    <xdr:sp macro="" textlink="">
      <xdr:nvSpPr>
        <xdr:cNvPr id="2072" name="AutoShape 24" descr="Groww Linkedin Page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85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381000</xdr:colOff>
      <xdr:row>42</xdr:row>
      <xdr:rowOff>60960</xdr:rowOff>
    </xdr:to>
    <xdr:sp macro="" textlink="">
      <xdr:nvSpPr>
        <xdr:cNvPr id="2073" name="AutoShape 25" descr="Groww Telegram Page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57120"/>
          <a:ext cx="3810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1402080</xdr:colOff>
      <xdr:row>44</xdr:row>
      <xdr:rowOff>60960</xdr:rowOff>
    </xdr:to>
    <xdr:sp macro="" textlink="">
      <xdr:nvSpPr>
        <xdr:cNvPr id="2074" name="AutoShape 26" descr="Download Groww App on apple store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75400"/>
          <a:ext cx="14020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1402080</xdr:colOff>
      <xdr:row>44</xdr:row>
      <xdr:rowOff>60960</xdr:rowOff>
    </xdr:to>
    <xdr:sp macro="" textlink="">
      <xdr:nvSpPr>
        <xdr:cNvPr id="2075" name="AutoShape 27" descr="Download Groww App on play store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32600"/>
          <a:ext cx="14020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ww.in/options/bharat-petroleum-corporation-ltd" TargetMode="External"/><Relationship Id="rId13" Type="http://schemas.openxmlformats.org/officeDocument/2006/relationships/hyperlink" Target="https://groww.in/options/nifty-financial-services" TargetMode="External"/><Relationship Id="rId18" Type="http://schemas.openxmlformats.org/officeDocument/2006/relationships/hyperlink" Target="https://groww.in/options/indian-oil-corporation-ltd" TargetMode="External"/><Relationship Id="rId3" Type="http://schemas.openxmlformats.org/officeDocument/2006/relationships/hyperlink" Target="https://groww.in/indices/nifty-financial-services" TargetMode="External"/><Relationship Id="rId21" Type="http://schemas.openxmlformats.org/officeDocument/2006/relationships/hyperlink" Target="https://groww.in/stocks/hdfc-bank-ltd" TargetMode="External"/><Relationship Id="rId7" Type="http://schemas.openxmlformats.org/officeDocument/2006/relationships/hyperlink" Target="https://groww.in/stocks/bharat-petroleum-corporation-ltd" TargetMode="External"/><Relationship Id="rId12" Type="http://schemas.openxmlformats.org/officeDocument/2006/relationships/hyperlink" Target="https://groww.in/options/nifty-bank" TargetMode="External"/><Relationship Id="rId17" Type="http://schemas.openxmlformats.org/officeDocument/2006/relationships/hyperlink" Target="https://groww.in/stocks/indian-oil-corporation-lt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roww.in/indices/nifty-bank" TargetMode="External"/><Relationship Id="rId16" Type="http://schemas.openxmlformats.org/officeDocument/2006/relationships/hyperlink" Target="https://groww.in/options/reliance-industries-ltd" TargetMode="External"/><Relationship Id="rId20" Type="http://schemas.openxmlformats.org/officeDocument/2006/relationships/hyperlink" Target="https://groww.in/options/steel-authority-of-india-ltd" TargetMode="External"/><Relationship Id="rId1" Type="http://schemas.openxmlformats.org/officeDocument/2006/relationships/hyperlink" Target="https://groww.in/indices/nifty" TargetMode="External"/><Relationship Id="rId6" Type="http://schemas.openxmlformats.org/officeDocument/2006/relationships/hyperlink" Target="https://groww.in/stocks/oil-natural-gas-corporation-ltd" TargetMode="External"/><Relationship Id="rId11" Type="http://schemas.openxmlformats.org/officeDocument/2006/relationships/hyperlink" Target="https://groww.in/options/nifty" TargetMode="External"/><Relationship Id="rId24" Type="http://schemas.openxmlformats.org/officeDocument/2006/relationships/hyperlink" Target="https://groww.in/options/bharat-petroleum-corporation-ltd" TargetMode="External"/><Relationship Id="rId5" Type="http://schemas.openxmlformats.org/officeDocument/2006/relationships/hyperlink" Target="https://groww.in/indices/nifty-midcap-select" TargetMode="External"/><Relationship Id="rId15" Type="http://schemas.openxmlformats.org/officeDocument/2006/relationships/hyperlink" Target="https://groww.in/stocks/reliance-industries-ltd" TargetMode="External"/><Relationship Id="rId23" Type="http://schemas.openxmlformats.org/officeDocument/2006/relationships/hyperlink" Target="https://groww.in/stocks/bharat-petroleum-corporation-ltd" TargetMode="External"/><Relationship Id="rId10" Type="http://schemas.openxmlformats.org/officeDocument/2006/relationships/hyperlink" Target="https://groww.in/options/nifty-midcap-select" TargetMode="External"/><Relationship Id="rId19" Type="http://schemas.openxmlformats.org/officeDocument/2006/relationships/hyperlink" Target="https://groww.in/stocks/steel-authority-of-india-ltd" TargetMode="External"/><Relationship Id="rId4" Type="http://schemas.openxmlformats.org/officeDocument/2006/relationships/hyperlink" Target="https://groww.in/indices/sp-bse-sensex" TargetMode="External"/><Relationship Id="rId9" Type="http://schemas.openxmlformats.org/officeDocument/2006/relationships/hyperlink" Target="https://groww.in/options/oil-natural-gas-corporation-ltd" TargetMode="External"/><Relationship Id="rId14" Type="http://schemas.openxmlformats.org/officeDocument/2006/relationships/hyperlink" Target="https://groww.in/options/sp-bse-sensex" TargetMode="External"/><Relationship Id="rId22" Type="http://schemas.openxmlformats.org/officeDocument/2006/relationships/hyperlink" Target="https://groww.in/options/hdfc-bank-lt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roww.in/indices/nifty-midcap" TargetMode="External"/><Relationship Id="rId3" Type="http://schemas.openxmlformats.org/officeDocument/2006/relationships/hyperlink" Target="https://groww.in/indices/nifty-financial-services" TargetMode="External"/><Relationship Id="rId7" Type="http://schemas.openxmlformats.org/officeDocument/2006/relationships/hyperlink" Target="https://groww.in/indices/nifty-218500" TargetMode="External"/><Relationship Id="rId2" Type="http://schemas.openxmlformats.org/officeDocument/2006/relationships/hyperlink" Target="https://groww.in/indices/nifty-bank" TargetMode="External"/><Relationship Id="rId1" Type="http://schemas.openxmlformats.org/officeDocument/2006/relationships/hyperlink" Target="https://groww.in/indices/nifty" TargetMode="External"/><Relationship Id="rId6" Type="http://schemas.openxmlformats.org/officeDocument/2006/relationships/hyperlink" Target="https://groww.in/indices/nifty-next" TargetMode="External"/><Relationship Id="rId5" Type="http://schemas.openxmlformats.org/officeDocument/2006/relationships/hyperlink" Target="https://groww.in/indices/nifty-midcap-select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groww.in/indices/sp-bse-sensex" TargetMode="External"/><Relationship Id="rId9" Type="http://schemas.openxmlformats.org/officeDocument/2006/relationships/hyperlink" Target="https://groww.in/indices/sp-bs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9"/>
  <sheetViews>
    <sheetView zoomScale="85" zoomScaleNormal="85" workbookViewId="0">
      <pane ySplit="1" topLeftCell="A2" activePane="bottomLeft" state="frozen"/>
      <selection pane="bottomLeft" activeCell="J2" sqref="J2"/>
    </sheetView>
  </sheetViews>
  <sheetFormatPr defaultRowHeight="17.399999999999999"/>
  <cols>
    <col min="1" max="1" width="11.77734375" style="12" bestFit="1" customWidth="1"/>
    <col min="2" max="2" width="28.5546875" style="13" customWidth="1"/>
    <col min="3" max="3" width="18" style="13" bestFit="1" customWidth="1"/>
    <col min="4" max="4" width="24" style="13" bestFit="1" customWidth="1"/>
    <col min="5" max="5" width="13.77734375" style="10" bestFit="1" customWidth="1"/>
    <col min="6" max="6" width="11.109375" style="12" bestFit="1" customWidth="1"/>
    <col min="7" max="7" width="12.44140625" style="12" bestFit="1" customWidth="1"/>
    <col min="8" max="8" width="12.33203125" style="12" bestFit="1" customWidth="1"/>
    <col min="9" max="9" width="14.88671875" style="10" bestFit="1" customWidth="1"/>
    <col min="10" max="10" width="12.88671875" style="12" bestFit="1" customWidth="1"/>
    <col min="11" max="11" width="9.88671875" style="12" bestFit="1" customWidth="1"/>
    <col min="12" max="12" width="11.21875" style="10" bestFit="1" customWidth="1"/>
    <col min="13" max="16384" width="8.88671875" style="12"/>
  </cols>
  <sheetData>
    <row r="1" spans="1:12" s="10" customFormat="1">
      <c r="A1" s="26" t="s">
        <v>4</v>
      </c>
      <c r="B1" s="27" t="s">
        <v>3</v>
      </c>
      <c r="C1" s="27" t="s">
        <v>37</v>
      </c>
      <c r="D1" s="27" t="s">
        <v>42</v>
      </c>
      <c r="E1" s="28" t="s">
        <v>6</v>
      </c>
      <c r="F1" s="28" t="s">
        <v>2</v>
      </c>
      <c r="G1" s="28" t="s">
        <v>11</v>
      </c>
      <c r="H1" s="28" t="s">
        <v>12</v>
      </c>
      <c r="I1" s="28" t="s">
        <v>43</v>
      </c>
      <c r="J1" s="28" t="s">
        <v>8</v>
      </c>
      <c r="K1" s="28" t="s">
        <v>9</v>
      </c>
      <c r="L1" s="29" t="s">
        <v>7</v>
      </c>
    </row>
    <row r="2" spans="1:12">
      <c r="A2" s="30">
        <v>1</v>
      </c>
      <c r="B2" s="15" t="s">
        <v>1</v>
      </c>
      <c r="C2" s="14" t="s">
        <v>37</v>
      </c>
      <c r="D2" s="41"/>
      <c r="E2" s="8">
        <v>28.94</v>
      </c>
      <c r="F2" s="11">
        <v>50</v>
      </c>
      <c r="G2" s="11">
        <v>16</v>
      </c>
      <c r="H2" s="11">
        <f>G2*F2</f>
        <v>800</v>
      </c>
      <c r="I2" s="8">
        <f>H2*E2</f>
        <v>23152</v>
      </c>
      <c r="J2" s="11"/>
      <c r="K2" s="11">
        <f>J2*H2</f>
        <v>0</v>
      </c>
      <c r="L2" s="31">
        <f>K2-I2</f>
        <v>-23152</v>
      </c>
    </row>
    <row r="3" spans="1:12">
      <c r="A3" s="30">
        <v>2</v>
      </c>
      <c r="B3" s="15" t="s">
        <v>21</v>
      </c>
      <c r="C3" s="14" t="s">
        <v>37</v>
      </c>
      <c r="D3" s="40"/>
      <c r="E3" s="8">
        <v>56.69</v>
      </c>
      <c r="F3" s="11">
        <v>15</v>
      </c>
      <c r="G3" s="11">
        <v>23</v>
      </c>
      <c r="H3" s="11">
        <f t="shared" ref="H3:H21" si="0">G3*F3</f>
        <v>345</v>
      </c>
      <c r="I3" s="8">
        <f t="shared" ref="I3:I21" si="1">H3*E3</f>
        <v>19558.05</v>
      </c>
      <c r="J3" s="11"/>
      <c r="K3" s="11">
        <f t="shared" ref="K3:K21" si="2">J3*H3</f>
        <v>0</v>
      </c>
      <c r="L3" s="31">
        <f t="shared" ref="L3:L21" si="3">K3-I3</f>
        <v>-19558.05</v>
      </c>
    </row>
    <row r="4" spans="1:12">
      <c r="A4" s="30">
        <v>3</v>
      </c>
      <c r="B4" s="15" t="s">
        <v>23</v>
      </c>
      <c r="C4" s="14" t="s">
        <v>37</v>
      </c>
      <c r="D4" s="40"/>
      <c r="E4" s="8"/>
      <c r="F4" s="11">
        <v>40</v>
      </c>
      <c r="G4" s="11">
        <v>1</v>
      </c>
      <c r="H4" s="11">
        <f t="shared" si="0"/>
        <v>40</v>
      </c>
      <c r="I4" s="8">
        <f t="shared" si="1"/>
        <v>0</v>
      </c>
      <c r="J4" s="11"/>
      <c r="K4" s="11">
        <f t="shared" si="2"/>
        <v>0</v>
      </c>
      <c r="L4" s="31">
        <f t="shared" si="3"/>
        <v>0</v>
      </c>
    </row>
    <row r="5" spans="1:12">
      <c r="A5" s="30">
        <v>4</v>
      </c>
      <c r="B5" s="15" t="s">
        <v>5</v>
      </c>
      <c r="C5" s="14" t="s">
        <v>37</v>
      </c>
      <c r="D5" s="41"/>
      <c r="E5" s="8"/>
      <c r="F5" s="11">
        <v>10</v>
      </c>
      <c r="G5" s="11">
        <v>1</v>
      </c>
      <c r="H5" s="11">
        <f t="shared" si="0"/>
        <v>10</v>
      </c>
      <c r="I5" s="8">
        <f t="shared" si="1"/>
        <v>0</v>
      </c>
      <c r="J5" s="11"/>
      <c r="K5" s="11">
        <f t="shared" si="2"/>
        <v>0</v>
      </c>
      <c r="L5" s="31">
        <f t="shared" si="3"/>
        <v>0</v>
      </c>
    </row>
    <row r="6" spans="1:12">
      <c r="A6" s="30">
        <v>5</v>
      </c>
      <c r="B6" s="15" t="s">
        <v>26</v>
      </c>
      <c r="C6" s="14" t="s">
        <v>37</v>
      </c>
      <c r="D6" s="40"/>
      <c r="E6" s="8"/>
      <c r="F6" s="11">
        <v>75</v>
      </c>
      <c r="G6" s="11">
        <v>1</v>
      </c>
      <c r="H6" s="11">
        <f t="shared" si="0"/>
        <v>75</v>
      </c>
      <c r="I6" s="8">
        <f t="shared" si="1"/>
        <v>0</v>
      </c>
      <c r="J6" s="11"/>
      <c r="K6" s="11">
        <f t="shared" si="2"/>
        <v>0</v>
      </c>
      <c r="L6" s="31">
        <f t="shared" si="3"/>
        <v>0</v>
      </c>
    </row>
    <row r="7" spans="1:12">
      <c r="A7" s="30">
        <v>6</v>
      </c>
      <c r="B7" s="15" t="s">
        <v>10</v>
      </c>
      <c r="C7" s="14" t="s">
        <v>37</v>
      </c>
      <c r="D7" s="41"/>
      <c r="E7" s="8"/>
      <c r="F7" s="11">
        <v>3850</v>
      </c>
      <c r="G7" s="11">
        <v>1</v>
      </c>
      <c r="H7" s="11">
        <f t="shared" si="0"/>
        <v>3850</v>
      </c>
      <c r="I7" s="8">
        <f t="shared" si="1"/>
        <v>0</v>
      </c>
      <c r="J7" s="11"/>
      <c r="K7" s="11">
        <f t="shared" si="2"/>
        <v>0</v>
      </c>
      <c r="L7" s="31">
        <f t="shared" si="3"/>
        <v>0</v>
      </c>
    </row>
    <row r="8" spans="1:12">
      <c r="A8" s="30">
        <v>7</v>
      </c>
      <c r="B8" s="15" t="s">
        <v>36</v>
      </c>
      <c r="C8" s="14" t="s">
        <v>37</v>
      </c>
      <c r="D8" s="41"/>
      <c r="E8" s="8"/>
      <c r="F8" s="11">
        <v>1800</v>
      </c>
      <c r="G8" s="11">
        <v>1</v>
      </c>
      <c r="H8" s="11">
        <f t="shared" ref="H8" si="4">G8*F8</f>
        <v>1800</v>
      </c>
      <c r="I8" s="8">
        <f t="shared" ref="I8" si="5">H8*E8</f>
        <v>0</v>
      </c>
      <c r="J8" s="11"/>
      <c r="K8" s="11">
        <f t="shared" ref="K8" si="6">J8*H8</f>
        <v>0</v>
      </c>
      <c r="L8" s="31">
        <f t="shared" ref="L8" si="7">K8-I8</f>
        <v>0</v>
      </c>
    </row>
    <row r="9" spans="1:12">
      <c r="A9" s="30">
        <v>8</v>
      </c>
      <c r="B9" s="15" t="s">
        <v>36</v>
      </c>
      <c r="C9" s="14" t="s">
        <v>37</v>
      </c>
      <c r="D9" s="41"/>
      <c r="E9" s="8"/>
      <c r="F9" s="11">
        <v>1800</v>
      </c>
      <c r="G9" s="11">
        <v>1</v>
      </c>
      <c r="H9" s="11">
        <f t="shared" si="0"/>
        <v>1800</v>
      </c>
      <c r="I9" s="8">
        <f t="shared" si="1"/>
        <v>0</v>
      </c>
      <c r="J9" s="11"/>
      <c r="K9" s="11">
        <f t="shared" si="2"/>
        <v>0</v>
      </c>
      <c r="L9" s="31">
        <f t="shared" si="3"/>
        <v>0</v>
      </c>
    </row>
    <row r="10" spans="1:12">
      <c r="A10" s="30">
        <v>9</v>
      </c>
      <c r="B10" s="14" t="s">
        <v>38</v>
      </c>
      <c r="C10" s="14" t="s">
        <v>37</v>
      </c>
      <c r="D10" s="41"/>
      <c r="E10" s="8"/>
      <c r="F10" s="11">
        <v>250</v>
      </c>
      <c r="G10" s="11">
        <v>1</v>
      </c>
      <c r="H10" s="11">
        <f t="shared" si="0"/>
        <v>250</v>
      </c>
      <c r="I10" s="8">
        <f t="shared" si="1"/>
        <v>0</v>
      </c>
      <c r="J10" s="11"/>
      <c r="K10" s="11">
        <f t="shared" si="2"/>
        <v>0</v>
      </c>
      <c r="L10" s="31">
        <f t="shared" si="3"/>
        <v>0</v>
      </c>
    </row>
    <row r="11" spans="1:12">
      <c r="A11" s="30">
        <v>10</v>
      </c>
      <c r="B11" s="42" t="s">
        <v>0</v>
      </c>
      <c r="C11" s="14" t="s">
        <v>37</v>
      </c>
      <c r="D11" s="8"/>
      <c r="E11" s="8"/>
      <c r="F11" s="11">
        <v>9750</v>
      </c>
      <c r="G11" s="11">
        <v>1</v>
      </c>
      <c r="H11" s="11">
        <f t="shared" si="0"/>
        <v>9750</v>
      </c>
      <c r="I11" s="8">
        <f t="shared" si="1"/>
        <v>0</v>
      </c>
      <c r="J11" s="11"/>
      <c r="K11" s="11">
        <f t="shared" si="2"/>
        <v>0</v>
      </c>
      <c r="L11" s="31">
        <f t="shared" si="3"/>
        <v>0</v>
      </c>
    </row>
    <row r="12" spans="1:12">
      <c r="A12" s="30">
        <v>11</v>
      </c>
      <c r="B12" s="14" t="s">
        <v>44</v>
      </c>
      <c r="C12" s="14" t="s">
        <v>37</v>
      </c>
      <c r="D12" s="41"/>
      <c r="E12" s="8"/>
      <c r="F12" s="11">
        <v>8000</v>
      </c>
      <c r="G12" s="11">
        <v>1</v>
      </c>
      <c r="H12" s="11">
        <f t="shared" si="0"/>
        <v>8000</v>
      </c>
      <c r="I12" s="8">
        <f t="shared" si="1"/>
        <v>0</v>
      </c>
      <c r="J12" s="11"/>
      <c r="K12" s="11">
        <f t="shared" si="2"/>
        <v>0</v>
      </c>
      <c r="L12" s="31">
        <f t="shared" si="3"/>
        <v>0</v>
      </c>
    </row>
    <row r="13" spans="1:12">
      <c r="A13" s="30">
        <v>12</v>
      </c>
      <c r="B13" s="42" t="s">
        <v>45</v>
      </c>
      <c r="C13" s="14" t="s">
        <v>37</v>
      </c>
      <c r="D13" s="41"/>
      <c r="E13" s="8"/>
      <c r="F13" s="11">
        <v>550</v>
      </c>
      <c r="G13" s="11">
        <v>1</v>
      </c>
      <c r="H13" s="11">
        <f t="shared" si="0"/>
        <v>550</v>
      </c>
      <c r="I13" s="8">
        <f t="shared" si="1"/>
        <v>0</v>
      </c>
      <c r="J13" s="39"/>
      <c r="K13" s="11">
        <f t="shared" si="2"/>
        <v>0</v>
      </c>
      <c r="L13" s="31">
        <f t="shared" si="3"/>
        <v>0</v>
      </c>
    </row>
    <row r="14" spans="1:12">
      <c r="A14" s="30">
        <v>13</v>
      </c>
      <c r="B14" s="42" t="s">
        <v>167</v>
      </c>
      <c r="C14" s="14"/>
      <c r="D14" s="41"/>
      <c r="E14" s="8"/>
      <c r="F14" s="11">
        <v>125</v>
      </c>
      <c r="G14" s="11">
        <v>1</v>
      </c>
      <c r="H14" s="11">
        <f t="shared" si="0"/>
        <v>125</v>
      </c>
      <c r="I14" s="8">
        <f t="shared" si="1"/>
        <v>0</v>
      </c>
      <c r="J14" s="11"/>
      <c r="K14" s="11">
        <f t="shared" si="2"/>
        <v>0</v>
      </c>
      <c r="L14" s="31">
        <f t="shared" si="3"/>
        <v>0</v>
      </c>
    </row>
    <row r="15" spans="1:12">
      <c r="A15" s="30">
        <v>14</v>
      </c>
      <c r="B15" s="47" t="s">
        <v>69</v>
      </c>
      <c r="C15" s="9"/>
      <c r="D15" s="9"/>
      <c r="E15" s="8"/>
      <c r="F15" s="11">
        <v>800</v>
      </c>
      <c r="G15" s="11">
        <v>1</v>
      </c>
      <c r="H15" s="11">
        <f t="shared" si="0"/>
        <v>800</v>
      </c>
      <c r="I15" s="8">
        <f t="shared" si="1"/>
        <v>0</v>
      </c>
      <c r="J15" s="11"/>
      <c r="K15" s="11">
        <f t="shared" si="2"/>
        <v>0</v>
      </c>
      <c r="L15" s="31">
        <f t="shared" si="3"/>
        <v>0</v>
      </c>
    </row>
    <row r="16" spans="1:12">
      <c r="A16" s="30">
        <v>15</v>
      </c>
      <c r="B16" s="9"/>
      <c r="C16" s="9"/>
      <c r="D16" s="9"/>
      <c r="E16" s="8"/>
      <c r="F16" s="11"/>
      <c r="G16" s="11">
        <v>1</v>
      </c>
      <c r="H16" s="11">
        <f t="shared" si="0"/>
        <v>0</v>
      </c>
      <c r="I16" s="8">
        <f t="shared" si="1"/>
        <v>0</v>
      </c>
      <c r="J16" s="11"/>
      <c r="K16" s="11">
        <f t="shared" si="2"/>
        <v>0</v>
      </c>
      <c r="L16" s="31">
        <f t="shared" si="3"/>
        <v>0</v>
      </c>
    </row>
    <row r="17" spans="1:14">
      <c r="A17" s="30">
        <v>16</v>
      </c>
      <c r="B17" s="9"/>
      <c r="C17" s="9"/>
      <c r="D17" s="9"/>
      <c r="E17" s="8"/>
      <c r="F17" s="11"/>
      <c r="G17" s="11">
        <v>1</v>
      </c>
      <c r="H17" s="11">
        <f t="shared" si="0"/>
        <v>0</v>
      </c>
      <c r="I17" s="8">
        <f t="shared" si="1"/>
        <v>0</v>
      </c>
      <c r="J17" s="11"/>
      <c r="K17" s="11">
        <f t="shared" si="2"/>
        <v>0</v>
      </c>
      <c r="L17" s="31">
        <f t="shared" si="3"/>
        <v>0</v>
      </c>
    </row>
    <row r="18" spans="1:14">
      <c r="A18" s="30">
        <v>17</v>
      </c>
      <c r="B18" s="9"/>
      <c r="C18" s="9"/>
      <c r="D18" s="9"/>
      <c r="E18" s="8"/>
      <c r="F18" s="11"/>
      <c r="G18" s="11">
        <v>1</v>
      </c>
      <c r="H18" s="11">
        <f t="shared" si="0"/>
        <v>0</v>
      </c>
      <c r="I18" s="8">
        <f t="shared" si="1"/>
        <v>0</v>
      </c>
      <c r="J18" s="11"/>
      <c r="K18" s="11">
        <f t="shared" si="2"/>
        <v>0</v>
      </c>
      <c r="L18" s="31">
        <f t="shared" si="3"/>
        <v>0</v>
      </c>
    </row>
    <row r="19" spans="1:14">
      <c r="A19" s="30">
        <v>18</v>
      </c>
      <c r="B19" s="9"/>
      <c r="C19" s="9"/>
      <c r="D19" s="9"/>
      <c r="E19" s="8"/>
      <c r="F19" s="11"/>
      <c r="G19" s="11">
        <v>1</v>
      </c>
      <c r="H19" s="11">
        <f t="shared" si="0"/>
        <v>0</v>
      </c>
      <c r="I19" s="8">
        <f t="shared" si="1"/>
        <v>0</v>
      </c>
      <c r="J19" s="11"/>
      <c r="K19" s="11">
        <f t="shared" si="2"/>
        <v>0</v>
      </c>
      <c r="L19" s="31">
        <f t="shared" si="3"/>
        <v>0</v>
      </c>
    </row>
    <row r="20" spans="1:14">
      <c r="A20" s="30">
        <v>19</v>
      </c>
      <c r="B20" s="9"/>
      <c r="C20" s="9"/>
      <c r="D20" s="9"/>
      <c r="E20" s="8"/>
      <c r="F20" s="11"/>
      <c r="G20" s="11">
        <v>1</v>
      </c>
      <c r="H20" s="11">
        <f t="shared" si="0"/>
        <v>0</v>
      </c>
      <c r="I20" s="8">
        <f t="shared" si="1"/>
        <v>0</v>
      </c>
      <c r="J20" s="11"/>
      <c r="K20" s="11">
        <f t="shared" si="2"/>
        <v>0</v>
      </c>
      <c r="L20" s="31">
        <f t="shared" si="3"/>
        <v>0</v>
      </c>
    </row>
    <row r="21" spans="1:14">
      <c r="A21" s="30">
        <v>20</v>
      </c>
      <c r="B21" s="9"/>
      <c r="C21" s="9"/>
      <c r="D21" s="9"/>
      <c r="E21" s="8"/>
      <c r="F21" s="11"/>
      <c r="G21" s="11">
        <v>1</v>
      </c>
      <c r="H21" s="11">
        <f t="shared" si="0"/>
        <v>0</v>
      </c>
      <c r="I21" s="8">
        <f t="shared" si="1"/>
        <v>0</v>
      </c>
      <c r="J21" s="11"/>
      <c r="K21" s="11">
        <f t="shared" si="2"/>
        <v>0</v>
      </c>
      <c r="L21" s="31">
        <f t="shared" si="3"/>
        <v>0</v>
      </c>
    </row>
    <row r="22" spans="1:14">
      <c r="A22" s="30"/>
      <c r="B22" s="9"/>
      <c r="C22" s="9"/>
      <c r="D22" s="9"/>
      <c r="E22" s="8"/>
      <c r="F22" s="11"/>
      <c r="G22" s="11"/>
      <c r="H22" s="11"/>
      <c r="I22" s="8"/>
      <c r="J22" s="11"/>
      <c r="K22" s="11"/>
      <c r="L22" s="31"/>
    </row>
    <row r="23" spans="1:14" ht="18" thickBot="1">
      <c r="A23" s="43"/>
      <c r="B23" s="44"/>
      <c r="C23" s="9"/>
      <c r="D23" s="9"/>
      <c r="E23" s="8"/>
      <c r="F23" s="11"/>
      <c r="G23" s="11"/>
      <c r="H23" s="11"/>
      <c r="I23" s="8"/>
      <c r="J23" s="11"/>
      <c r="K23" s="11"/>
      <c r="L23" s="37"/>
    </row>
    <row r="24" spans="1:14" ht="18" thickBot="1">
      <c r="A24" s="32"/>
      <c r="B24" s="33"/>
      <c r="C24" s="33"/>
      <c r="D24" s="33"/>
      <c r="E24" s="34"/>
      <c r="F24" s="35"/>
      <c r="G24" s="35"/>
      <c r="H24" s="35"/>
      <c r="I24" s="34">
        <f>SUM(I2:I23)</f>
        <v>42710.05</v>
      </c>
      <c r="J24" s="35"/>
      <c r="K24" s="36"/>
      <c r="L24" s="38">
        <f>SUM(L2:L23)</f>
        <v>-42710.05</v>
      </c>
      <c r="N24" s="50">
        <f>I24+L24</f>
        <v>0</v>
      </c>
    </row>
    <row r="29" spans="1:14">
      <c r="B29" s="13" t="s">
        <v>41</v>
      </c>
    </row>
  </sheetData>
  <hyperlinks>
    <hyperlink ref="B2" r:id="rId1" display="https://groww.in/indices/nifty" xr:uid="{00000000-0004-0000-0000-000000000000}"/>
    <hyperlink ref="B3" r:id="rId2" display="https://groww.in/indices/nifty-bank" xr:uid="{00000000-0004-0000-0000-000001000000}"/>
    <hyperlink ref="B4" r:id="rId3" display="https://groww.in/indices/nifty-financial-services" xr:uid="{00000000-0004-0000-0000-000002000000}"/>
    <hyperlink ref="B5" r:id="rId4" display="https://groww.in/indices/sp-bse-sensex" xr:uid="{00000000-0004-0000-0000-000003000000}"/>
    <hyperlink ref="B6" r:id="rId5" display="https://groww.in/indices/nifty-midcap-select" xr:uid="{00000000-0004-0000-0000-000004000000}"/>
    <hyperlink ref="B7" r:id="rId6" xr:uid="{00000000-0004-0000-0000-000005000000}"/>
    <hyperlink ref="B9" r:id="rId7" xr:uid="{00000000-0004-0000-0000-000006000000}"/>
    <hyperlink ref="C9" r:id="rId8" xr:uid="{00000000-0004-0000-0000-000007000000}"/>
    <hyperlink ref="C7" r:id="rId9" xr:uid="{00000000-0004-0000-0000-000008000000}"/>
    <hyperlink ref="C6" r:id="rId10" xr:uid="{00000000-0004-0000-0000-000009000000}"/>
    <hyperlink ref="C2" r:id="rId11" xr:uid="{00000000-0004-0000-0000-00000A000000}"/>
    <hyperlink ref="C3" r:id="rId12" xr:uid="{00000000-0004-0000-0000-00000B000000}"/>
    <hyperlink ref="C4" r:id="rId13" xr:uid="{00000000-0004-0000-0000-00000C000000}"/>
    <hyperlink ref="C5" r:id="rId14" xr:uid="{00000000-0004-0000-0000-00000D000000}"/>
    <hyperlink ref="B10" r:id="rId15" xr:uid="{00000000-0004-0000-0000-00000E000000}"/>
    <hyperlink ref="C10" r:id="rId16" xr:uid="{00000000-0004-0000-0000-00000F000000}"/>
    <hyperlink ref="B11" r:id="rId17" xr:uid="{00000000-0004-0000-0000-000010000000}"/>
    <hyperlink ref="C11" r:id="rId18" xr:uid="{00000000-0004-0000-0000-000011000000}"/>
    <hyperlink ref="B12" r:id="rId19" xr:uid="{00000000-0004-0000-0000-000012000000}"/>
    <hyperlink ref="C12" r:id="rId20" xr:uid="{00000000-0004-0000-0000-000013000000}"/>
    <hyperlink ref="B13" r:id="rId21" xr:uid="{00000000-0004-0000-0000-000016000000}"/>
    <hyperlink ref="C13" r:id="rId22" xr:uid="{00000000-0004-0000-0000-000017000000}"/>
    <hyperlink ref="B8" r:id="rId23" xr:uid="{F9753F3E-C17B-4BCC-A2E1-1378C96683FF}"/>
    <hyperlink ref="C8" r:id="rId24" xr:uid="{49CEDC4D-410C-4B29-8388-3F3BADCBD8F9}"/>
  </hyperlinks>
  <pageMargins left="0.7" right="0.7" top="0.75" bottom="0.75" header="0.3" footer="0.3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7347-F8A7-459D-9D29-3C3DC726FD3D}">
  <sheetPr codeName="Sheet2"/>
  <dimension ref="C4:N16"/>
  <sheetViews>
    <sheetView workbookViewId="0">
      <selection activeCell="M5" sqref="M5:M16"/>
    </sheetView>
  </sheetViews>
  <sheetFormatPr defaultRowHeight="14.4"/>
  <sheetData>
    <row r="4" spans="3:14" ht="15" thickBot="1"/>
    <row r="5" spans="3:14" ht="15" thickBot="1">
      <c r="C5" t="s">
        <v>407</v>
      </c>
      <c r="D5">
        <v>283118</v>
      </c>
      <c r="I5" s="51" t="s">
        <v>409</v>
      </c>
      <c r="J5" s="52">
        <v>1118988</v>
      </c>
      <c r="K5" s="52">
        <v>18174</v>
      </c>
      <c r="L5" s="52">
        <v>9502</v>
      </c>
      <c r="M5" s="52">
        <v>8672</v>
      </c>
      <c r="N5" s="52">
        <v>1109486</v>
      </c>
    </row>
    <row r="6" spans="3:14" ht="15" thickBot="1">
      <c r="C6" t="s">
        <v>408</v>
      </c>
      <c r="D6">
        <v>169871</v>
      </c>
      <c r="I6" s="51" t="s">
        <v>410</v>
      </c>
      <c r="J6" s="52">
        <v>1109486</v>
      </c>
      <c r="K6" s="52">
        <v>18174</v>
      </c>
      <c r="L6" s="52">
        <v>9576</v>
      </c>
      <c r="M6" s="52">
        <v>8599</v>
      </c>
      <c r="N6" s="52">
        <v>1099910</v>
      </c>
    </row>
    <row r="7" spans="3:14" ht="15" thickBot="1">
      <c r="I7" s="51" t="s">
        <v>411</v>
      </c>
      <c r="J7" s="52">
        <v>1099910</v>
      </c>
      <c r="K7" s="52">
        <v>18174</v>
      </c>
      <c r="L7" s="52">
        <v>9650</v>
      </c>
      <c r="M7" s="52">
        <v>8524</v>
      </c>
      <c r="N7" s="52">
        <v>1090260</v>
      </c>
    </row>
    <row r="8" spans="3:14" ht="15" thickBot="1">
      <c r="D8">
        <f>SUM(D5:D7)</f>
        <v>452989</v>
      </c>
      <c r="I8" s="51" t="s">
        <v>412</v>
      </c>
      <c r="J8" s="52">
        <v>1090260</v>
      </c>
      <c r="K8" s="52">
        <v>18174</v>
      </c>
      <c r="L8" s="52">
        <v>9725</v>
      </c>
      <c r="M8" s="52">
        <v>8450</v>
      </c>
      <c r="N8" s="52">
        <v>1080535</v>
      </c>
    </row>
    <row r="9" spans="3:14" ht="15" thickBot="1">
      <c r="I9" s="51" t="s">
        <v>413</v>
      </c>
      <c r="J9" s="52">
        <v>1080535</v>
      </c>
      <c r="K9" s="52">
        <v>18174</v>
      </c>
      <c r="L9" s="52">
        <v>9800</v>
      </c>
      <c r="M9" s="52">
        <v>8374</v>
      </c>
      <c r="N9" s="52">
        <v>1070735</v>
      </c>
    </row>
    <row r="10" spans="3:14" ht="15" thickBot="1">
      <c r="I10" s="51" t="s">
        <v>414</v>
      </c>
      <c r="J10" s="52">
        <v>1070735</v>
      </c>
      <c r="K10" s="52">
        <v>18174</v>
      </c>
      <c r="L10" s="52">
        <v>9876</v>
      </c>
      <c r="M10" s="52">
        <v>8298</v>
      </c>
      <c r="N10" s="52">
        <v>1060859</v>
      </c>
    </row>
    <row r="11" spans="3:14" ht="15" thickBot="1">
      <c r="I11" s="51" t="s">
        <v>415</v>
      </c>
      <c r="J11" s="52">
        <v>1060859</v>
      </c>
      <c r="K11" s="52">
        <v>18174</v>
      </c>
      <c r="L11" s="52">
        <v>9953</v>
      </c>
      <c r="M11" s="52">
        <v>8222</v>
      </c>
      <c r="N11" s="52">
        <v>1050906</v>
      </c>
    </row>
    <row r="12" spans="3:14" ht="15" thickBot="1">
      <c r="I12" s="51" t="s">
        <v>416</v>
      </c>
      <c r="J12" s="52">
        <v>1050906</v>
      </c>
      <c r="K12" s="52">
        <v>18174</v>
      </c>
      <c r="L12" s="52">
        <v>10030</v>
      </c>
      <c r="M12" s="52">
        <v>8145</v>
      </c>
      <c r="N12" s="52">
        <v>1040876</v>
      </c>
    </row>
    <row r="13" spans="3:14" ht="15" thickBot="1">
      <c r="I13" s="51" t="s">
        <v>417</v>
      </c>
      <c r="J13" s="52">
        <v>1040876</v>
      </c>
      <c r="K13" s="52">
        <v>18174</v>
      </c>
      <c r="L13" s="52">
        <v>10108</v>
      </c>
      <c r="M13" s="52">
        <v>8067</v>
      </c>
      <c r="N13" s="52">
        <v>1030768</v>
      </c>
    </row>
    <row r="14" spans="3:14" ht="15" thickBot="1">
      <c r="I14" s="51" t="s">
        <v>418</v>
      </c>
      <c r="J14" s="52">
        <v>1030768</v>
      </c>
      <c r="K14" s="52">
        <v>18174</v>
      </c>
      <c r="L14" s="52">
        <v>10186</v>
      </c>
      <c r="M14" s="52">
        <v>7988</v>
      </c>
      <c r="N14" s="52">
        <v>1020582</v>
      </c>
    </row>
    <row r="15" spans="3:14" ht="15" thickBot="1">
      <c r="I15" s="51" t="s">
        <v>419</v>
      </c>
      <c r="J15" s="52">
        <v>1020582</v>
      </c>
      <c r="K15" s="52">
        <v>18174</v>
      </c>
      <c r="L15" s="52">
        <v>10265</v>
      </c>
      <c r="M15" s="52">
        <v>7910</v>
      </c>
      <c r="N15" s="52">
        <v>1010317</v>
      </c>
    </row>
    <row r="16" spans="3:14" ht="15" thickBot="1">
      <c r="I16" s="51" t="s">
        <v>420</v>
      </c>
      <c r="J16" s="52">
        <v>1010317</v>
      </c>
      <c r="K16" s="52">
        <v>18174</v>
      </c>
      <c r="L16" s="52">
        <v>10344</v>
      </c>
      <c r="M16" s="52">
        <v>7830</v>
      </c>
      <c r="N16" s="52">
        <v>999973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5"/>
  <sheetViews>
    <sheetView workbookViewId="0">
      <selection activeCell="G8" sqref="G8"/>
    </sheetView>
  </sheetViews>
  <sheetFormatPr defaultRowHeight="14.4"/>
  <cols>
    <col min="1" max="1" width="3" bestFit="1" customWidth="1"/>
    <col min="2" max="2" width="12.88671875" bestFit="1" customWidth="1"/>
    <col min="3" max="3" width="25.88671875" bestFit="1" customWidth="1"/>
  </cols>
  <sheetData>
    <row r="1" spans="1:3">
      <c r="A1">
        <v>1</v>
      </c>
      <c r="B1" s="49" t="s">
        <v>65</v>
      </c>
      <c r="C1" t="s">
        <v>404</v>
      </c>
    </row>
    <row r="2" spans="1:3">
      <c r="A2">
        <v>2</v>
      </c>
      <c r="B2" s="49" t="s">
        <v>80</v>
      </c>
      <c r="C2" t="s">
        <v>79</v>
      </c>
    </row>
    <row r="3" spans="1:3">
      <c r="A3">
        <v>3</v>
      </c>
      <c r="B3" s="49" t="s">
        <v>101</v>
      </c>
      <c r="C3" t="s">
        <v>100</v>
      </c>
    </row>
    <row r="4" spans="1:3">
      <c r="A4">
        <v>4</v>
      </c>
      <c r="B4" s="49" t="s">
        <v>103</v>
      </c>
      <c r="C4" t="s">
        <v>102</v>
      </c>
    </row>
    <row r="5" spans="1:3">
      <c r="A5">
        <v>5</v>
      </c>
      <c r="B5" s="49" t="s">
        <v>119</v>
      </c>
      <c r="C5" t="s">
        <v>118</v>
      </c>
    </row>
    <row r="6" spans="1:3">
      <c r="A6">
        <v>6</v>
      </c>
      <c r="B6" s="49" t="s">
        <v>181</v>
      </c>
      <c r="C6" t="s">
        <v>180</v>
      </c>
    </row>
    <row r="7" spans="1:3">
      <c r="A7">
        <v>7</v>
      </c>
      <c r="B7" s="49" t="s">
        <v>182</v>
      </c>
      <c r="C7" t="s">
        <v>182</v>
      </c>
    </row>
    <row r="8" spans="1:3">
      <c r="A8">
        <v>8</v>
      </c>
      <c r="B8" s="49" t="s">
        <v>209</v>
      </c>
      <c r="C8" t="s">
        <v>208</v>
      </c>
    </row>
    <row r="9" spans="1:3">
      <c r="A9">
        <v>9</v>
      </c>
      <c r="B9" s="49" t="s">
        <v>240</v>
      </c>
      <c r="C9" t="s">
        <v>239</v>
      </c>
    </row>
    <row r="10" spans="1:3">
      <c r="A10">
        <v>10</v>
      </c>
      <c r="B10" s="49" t="s">
        <v>301</v>
      </c>
      <c r="C10" t="s">
        <v>405</v>
      </c>
    </row>
    <row r="11" spans="1:3">
      <c r="A11">
        <v>11</v>
      </c>
      <c r="B11" s="49" t="s">
        <v>318</v>
      </c>
      <c r="C11" t="s">
        <v>317</v>
      </c>
    </row>
    <row r="12" spans="1:3">
      <c r="A12">
        <v>12</v>
      </c>
      <c r="B12" s="49" t="s">
        <v>336</v>
      </c>
      <c r="C12" t="s">
        <v>335</v>
      </c>
    </row>
    <row r="13" spans="1:3">
      <c r="A13">
        <v>13</v>
      </c>
      <c r="B13" s="49" t="s">
        <v>340</v>
      </c>
      <c r="C13" t="s">
        <v>339</v>
      </c>
    </row>
    <row r="14" spans="1:3">
      <c r="A14">
        <v>14</v>
      </c>
      <c r="B14" s="49" t="s">
        <v>344</v>
      </c>
      <c r="C14" t="s">
        <v>44</v>
      </c>
    </row>
    <row r="15" spans="1:3">
      <c r="A15">
        <v>15</v>
      </c>
      <c r="B15" s="49" t="s">
        <v>401</v>
      </c>
      <c r="C15" t="s">
        <v>406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E188"/>
  <sheetViews>
    <sheetView topLeftCell="A5" workbookViewId="0">
      <selection activeCell="J6" sqref="J6"/>
    </sheetView>
  </sheetViews>
  <sheetFormatPr defaultRowHeight="14.4"/>
  <cols>
    <col min="1" max="1" width="33" bestFit="1" customWidth="1"/>
    <col min="2" max="2" width="20.44140625" bestFit="1" customWidth="1"/>
    <col min="3" max="3" width="23.88671875" bestFit="1" customWidth="1"/>
    <col min="4" max="4" width="24" bestFit="1" customWidth="1"/>
    <col min="5" max="5" width="23.44140625" bestFit="1" customWidth="1"/>
  </cols>
  <sheetData>
    <row r="1" spans="1:5" ht="17.399999999999999">
      <c r="A1" s="45" t="s">
        <v>46</v>
      </c>
      <c r="B1" s="46" t="s">
        <v>47</v>
      </c>
      <c r="C1" s="46" t="s">
        <v>48</v>
      </c>
      <c r="D1" s="46" t="s">
        <v>49</v>
      </c>
      <c r="E1" s="46" t="s">
        <v>50</v>
      </c>
    </row>
    <row r="2" spans="1:5" ht="17.399999999999999">
      <c r="A2" s="47" t="s">
        <v>297</v>
      </c>
      <c r="B2" s="48" t="s">
        <v>297</v>
      </c>
      <c r="C2" s="48">
        <v>5</v>
      </c>
      <c r="D2" s="48">
        <v>5</v>
      </c>
      <c r="E2" s="48">
        <v>5</v>
      </c>
    </row>
    <row r="3" spans="1:5" ht="17.399999999999999">
      <c r="A3" s="47" t="s">
        <v>51</v>
      </c>
      <c r="B3" s="48" t="s">
        <v>52</v>
      </c>
      <c r="C3" s="48">
        <v>15</v>
      </c>
      <c r="D3" s="48">
        <v>15</v>
      </c>
      <c r="E3" s="48">
        <v>15</v>
      </c>
    </row>
    <row r="4" spans="1:5" ht="17.399999999999999">
      <c r="A4" s="47" t="s">
        <v>315</v>
      </c>
      <c r="B4" s="48" t="s">
        <v>316</v>
      </c>
      <c r="C4" s="48">
        <v>15</v>
      </c>
      <c r="D4" s="48">
        <v>15</v>
      </c>
      <c r="E4" s="48">
        <v>15</v>
      </c>
    </row>
    <row r="5" spans="1:5" ht="17.399999999999999">
      <c r="A5" s="47" t="s">
        <v>351</v>
      </c>
      <c r="B5" s="48" t="s">
        <v>352</v>
      </c>
      <c r="C5" s="48">
        <v>25</v>
      </c>
      <c r="D5" s="48">
        <v>25</v>
      </c>
      <c r="E5" s="48">
        <v>25</v>
      </c>
    </row>
    <row r="6" spans="1:5" ht="17.399999999999999">
      <c r="A6" s="47" t="s">
        <v>53</v>
      </c>
      <c r="B6" s="48" t="s">
        <v>23</v>
      </c>
      <c r="C6" s="48">
        <v>40</v>
      </c>
      <c r="D6" s="48">
        <v>40</v>
      </c>
      <c r="E6" s="48">
        <v>40</v>
      </c>
    </row>
    <row r="7" spans="1:5" ht="17.399999999999999">
      <c r="A7" s="47" t="s">
        <v>60</v>
      </c>
      <c r="B7" s="48" t="s">
        <v>61</v>
      </c>
      <c r="C7" s="48">
        <v>40</v>
      </c>
      <c r="D7" s="48">
        <v>40</v>
      </c>
      <c r="E7" s="48">
        <v>40</v>
      </c>
    </row>
    <row r="8" spans="1:5" ht="17.399999999999999">
      <c r="A8" s="47" t="s">
        <v>55</v>
      </c>
      <c r="B8" s="48" t="s">
        <v>56</v>
      </c>
      <c r="C8" s="48">
        <v>50</v>
      </c>
      <c r="D8" s="48">
        <v>50</v>
      </c>
      <c r="E8" s="48">
        <v>50</v>
      </c>
    </row>
    <row r="9" spans="1:5" ht="17.399999999999999">
      <c r="A9" s="47" t="s">
        <v>120</v>
      </c>
      <c r="B9" s="48" t="s">
        <v>121</v>
      </c>
      <c r="C9" s="48">
        <v>50</v>
      </c>
      <c r="D9" s="48">
        <v>50</v>
      </c>
      <c r="E9" s="48">
        <v>50</v>
      </c>
    </row>
    <row r="10" spans="1:5" ht="17.399999999999999">
      <c r="A10" s="47" t="s">
        <v>282</v>
      </c>
      <c r="B10" s="48" t="s">
        <v>283</v>
      </c>
      <c r="C10" s="48">
        <v>50</v>
      </c>
      <c r="D10" s="48">
        <v>50</v>
      </c>
      <c r="E10" s="48">
        <v>50</v>
      </c>
    </row>
    <row r="11" spans="1:5" ht="17.399999999999999">
      <c r="A11" s="47" t="s">
        <v>26</v>
      </c>
      <c r="B11" s="48" t="s">
        <v>54</v>
      </c>
      <c r="C11" s="48">
        <v>75</v>
      </c>
      <c r="D11" s="48">
        <v>75</v>
      </c>
      <c r="E11" s="48">
        <v>75</v>
      </c>
    </row>
    <row r="12" spans="1:5" ht="17.399999999999999">
      <c r="A12" s="47" t="s">
        <v>85</v>
      </c>
      <c r="B12" s="48" t="s">
        <v>85</v>
      </c>
      <c r="C12" s="48">
        <v>75</v>
      </c>
      <c r="D12" s="48">
        <v>75</v>
      </c>
      <c r="E12" s="48">
        <v>75</v>
      </c>
    </row>
    <row r="13" spans="1:5" ht="17.399999999999999">
      <c r="A13" s="47" t="s">
        <v>164</v>
      </c>
      <c r="B13" s="48" t="s">
        <v>165</v>
      </c>
      <c r="C13" s="48">
        <v>100</v>
      </c>
      <c r="D13" s="48">
        <v>100</v>
      </c>
      <c r="E13" s="48">
        <v>100</v>
      </c>
    </row>
    <row r="14" spans="1:5" ht="17.399999999999999">
      <c r="A14" s="47" t="s">
        <v>319</v>
      </c>
      <c r="B14" s="48" t="s">
        <v>320</v>
      </c>
      <c r="C14" s="48">
        <v>100</v>
      </c>
      <c r="D14" s="48">
        <v>100</v>
      </c>
      <c r="E14" s="48">
        <v>100</v>
      </c>
    </row>
    <row r="15" spans="1:5" ht="17.399999999999999">
      <c r="A15" s="47" t="s">
        <v>331</v>
      </c>
      <c r="B15" s="48" t="s">
        <v>332</v>
      </c>
      <c r="C15" s="48">
        <v>100</v>
      </c>
      <c r="D15" s="48">
        <v>100</v>
      </c>
      <c r="E15" s="48">
        <v>100</v>
      </c>
    </row>
    <row r="16" spans="1:5" ht="17.399999999999999">
      <c r="A16" s="47" t="s">
        <v>390</v>
      </c>
      <c r="B16" s="48" t="s">
        <v>391</v>
      </c>
      <c r="C16" s="48">
        <v>100</v>
      </c>
      <c r="D16" s="48">
        <v>100</v>
      </c>
      <c r="E16" s="48">
        <v>100</v>
      </c>
    </row>
    <row r="17" spans="1:5" ht="17.399999999999999">
      <c r="A17" s="47" t="s">
        <v>59</v>
      </c>
      <c r="B17" s="48" t="s">
        <v>59</v>
      </c>
      <c r="C17" s="48">
        <v>125</v>
      </c>
      <c r="D17" s="48">
        <v>125</v>
      </c>
      <c r="E17" s="48">
        <v>125</v>
      </c>
    </row>
    <row r="18" spans="1:5" ht="17.399999999999999">
      <c r="A18" s="47" t="s">
        <v>75</v>
      </c>
      <c r="B18" s="48" t="s">
        <v>76</v>
      </c>
      <c r="C18" s="48">
        <v>125</v>
      </c>
      <c r="D18" s="48">
        <v>125</v>
      </c>
      <c r="E18" s="48">
        <v>125</v>
      </c>
    </row>
    <row r="19" spans="1:5" ht="17.399999999999999">
      <c r="A19" s="47" t="s">
        <v>92</v>
      </c>
      <c r="B19" s="48" t="s">
        <v>93</v>
      </c>
      <c r="C19" s="48">
        <v>125</v>
      </c>
      <c r="D19" s="48">
        <v>125</v>
      </c>
      <c r="E19" s="48">
        <v>125</v>
      </c>
    </row>
    <row r="20" spans="1:5" ht="17.399999999999999">
      <c r="A20" s="47" t="s">
        <v>96</v>
      </c>
      <c r="B20" s="48" t="s">
        <v>97</v>
      </c>
      <c r="C20" s="48">
        <v>125</v>
      </c>
      <c r="D20" s="48">
        <v>125</v>
      </c>
      <c r="E20" s="48">
        <v>125</v>
      </c>
    </row>
    <row r="21" spans="1:5" ht="17.399999999999999">
      <c r="A21" s="47" t="s">
        <v>167</v>
      </c>
      <c r="B21" s="48" t="s">
        <v>168</v>
      </c>
      <c r="C21" s="48">
        <v>125</v>
      </c>
      <c r="D21" s="48">
        <v>125</v>
      </c>
      <c r="E21" s="48">
        <v>125</v>
      </c>
    </row>
    <row r="22" spans="1:5" ht="17.399999999999999">
      <c r="A22" s="47" t="s">
        <v>140</v>
      </c>
      <c r="B22" s="48" t="s">
        <v>141</v>
      </c>
      <c r="C22" s="48">
        <v>150</v>
      </c>
      <c r="D22" s="48">
        <v>150</v>
      </c>
      <c r="E22" s="48">
        <v>150</v>
      </c>
    </row>
    <row r="23" spans="1:5" ht="17.399999999999999">
      <c r="A23" s="47" t="s">
        <v>268</v>
      </c>
      <c r="B23" s="48" t="s">
        <v>269</v>
      </c>
      <c r="C23" s="48">
        <v>150</v>
      </c>
      <c r="D23" s="48">
        <v>150</v>
      </c>
      <c r="E23" s="48">
        <v>150</v>
      </c>
    </row>
    <row r="24" spans="1:5" ht="17.399999999999999">
      <c r="A24" s="47" t="s">
        <v>302</v>
      </c>
      <c r="B24" s="48" t="s">
        <v>303</v>
      </c>
      <c r="C24" s="48">
        <v>150</v>
      </c>
      <c r="D24" s="48">
        <v>150</v>
      </c>
      <c r="E24" s="48">
        <v>150</v>
      </c>
    </row>
    <row r="25" spans="1:5" ht="17.399999999999999">
      <c r="A25" s="47" t="s">
        <v>304</v>
      </c>
      <c r="B25" s="48" t="s">
        <v>305</v>
      </c>
      <c r="C25" s="48">
        <v>150</v>
      </c>
      <c r="D25" s="48">
        <v>150</v>
      </c>
      <c r="E25" s="48">
        <v>150</v>
      </c>
    </row>
    <row r="26" spans="1:5" ht="17.399999999999999">
      <c r="A26" s="47" t="s">
        <v>355</v>
      </c>
      <c r="B26" s="48" t="s">
        <v>356</v>
      </c>
      <c r="C26" s="48">
        <v>150</v>
      </c>
      <c r="D26" s="48">
        <v>150</v>
      </c>
      <c r="E26" s="48">
        <v>150</v>
      </c>
    </row>
    <row r="27" spans="1:5" ht="17.399999999999999">
      <c r="A27" s="47" t="s">
        <v>169</v>
      </c>
      <c r="B27" s="48" t="s">
        <v>170</v>
      </c>
      <c r="C27" s="48">
        <v>175</v>
      </c>
      <c r="D27" s="48">
        <v>175</v>
      </c>
      <c r="E27" s="48">
        <v>175</v>
      </c>
    </row>
    <row r="28" spans="1:5" ht="17.399999999999999">
      <c r="A28" s="47" t="s">
        <v>376</v>
      </c>
      <c r="B28" s="48" t="s">
        <v>377</v>
      </c>
      <c r="C28" s="48">
        <v>175</v>
      </c>
      <c r="D28" s="48">
        <v>175</v>
      </c>
      <c r="E28" s="48">
        <v>175</v>
      </c>
    </row>
    <row r="29" spans="1:5" ht="17.399999999999999">
      <c r="A29" s="47" t="s">
        <v>380</v>
      </c>
      <c r="B29" s="48" t="s">
        <v>381</v>
      </c>
      <c r="C29" s="48">
        <v>175</v>
      </c>
      <c r="D29" s="48">
        <v>175</v>
      </c>
      <c r="E29" s="48">
        <v>175</v>
      </c>
    </row>
    <row r="30" spans="1:5" ht="17.399999999999999">
      <c r="A30" s="47" t="s">
        <v>71</v>
      </c>
      <c r="B30" s="48" t="s">
        <v>72</v>
      </c>
      <c r="C30" s="48">
        <v>200</v>
      </c>
      <c r="D30" s="48">
        <v>200</v>
      </c>
      <c r="E30" s="48">
        <v>200</v>
      </c>
    </row>
    <row r="31" spans="1:5" ht="17.399999999999999">
      <c r="A31" s="47" t="s">
        <v>81</v>
      </c>
      <c r="B31" s="48" t="s">
        <v>82</v>
      </c>
      <c r="C31" s="48">
        <v>200</v>
      </c>
      <c r="D31" s="48">
        <v>200</v>
      </c>
      <c r="E31" s="48">
        <v>200</v>
      </c>
    </row>
    <row r="32" spans="1:5" ht="17.399999999999999">
      <c r="A32" s="47" t="s">
        <v>124</v>
      </c>
      <c r="B32" s="48" t="s">
        <v>125</v>
      </c>
      <c r="C32" s="48">
        <v>200</v>
      </c>
      <c r="D32" s="48">
        <v>200</v>
      </c>
      <c r="E32" s="48">
        <v>200</v>
      </c>
    </row>
    <row r="33" spans="1:5" ht="17.399999999999999">
      <c r="A33" s="47" t="s">
        <v>162</v>
      </c>
      <c r="B33" s="48" t="s">
        <v>163</v>
      </c>
      <c r="C33" s="48">
        <v>200</v>
      </c>
      <c r="D33" s="48">
        <v>200</v>
      </c>
      <c r="E33" s="48">
        <v>200</v>
      </c>
    </row>
    <row r="34" spans="1:5" ht="17.399999999999999">
      <c r="A34" s="47" t="s">
        <v>270</v>
      </c>
      <c r="B34" s="48" t="s">
        <v>271</v>
      </c>
      <c r="C34" s="48">
        <v>200</v>
      </c>
      <c r="D34" s="48">
        <v>200</v>
      </c>
      <c r="E34" s="48">
        <v>200</v>
      </c>
    </row>
    <row r="35" spans="1:5" ht="17.399999999999999">
      <c r="A35" s="47" t="s">
        <v>312</v>
      </c>
      <c r="B35" s="48" t="s">
        <v>313</v>
      </c>
      <c r="C35" s="48">
        <v>200</v>
      </c>
      <c r="D35" s="48">
        <v>200</v>
      </c>
      <c r="E35" s="48">
        <v>200</v>
      </c>
    </row>
    <row r="36" spans="1:5" ht="17.399999999999999">
      <c r="A36" s="47" t="s">
        <v>156</v>
      </c>
      <c r="B36" s="48" t="s">
        <v>157</v>
      </c>
      <c r="C36" s="48">
        <v>250</v>
      </c>
      <c r="D36" s="48">
        <v>250</v>
      </c>
      <c r="E36" s="48">
        <v>250</v>
      </c>
    </row>
    <row r="37" spans="1:5" ht="17.399999999999999">
      <c r="A37" s="47" t="s">
        <v>250</v>
      </c>
      <c r="B37" s="48" t="s">
        <v>251</v>
      </c>
      <c r="C37" s="48">
        <v>250</v>
      </c>
      <c r="D37" s="48">
        <v>250</v>
      </c>
      <c r="E37" s="48">
        <v>250</v>
      </c>
    </row>
    <row r="38" spans="1:5" ht="17.399999999999999">
      <c r="A38" s="47" t="s">
        <v>325</v>
      </c>
      <c r="B38" s="48" t="s">
        <v>326</v>
      </c>
      <c r="C38" s="48">
        <v>250</v>
      </c>
      <c r="D38" s="48">
        <v>250</v>
      </c>
      <c r="E38" s="48">
        <v>250</v>
      </c>
    </row>
    <row r="39" spans="1:5" ht="17.399999999999999">
      <c r="A39" s="47" t="s">
        <v>327</v>
      </c>
      <c r="B39" s="48" t="s">
        <v>328</v>
      </c>
      <c r="C39" s="48">
        <v>250</v>
      </c>
      <c r="D39" s="48">
        <v>250</v>
      </c>
      <c r="E39" s="48">
        <v>250</v>
      </c>
    </row>
    <row r="40" spans="1:5" ht="17.399999999999999">
      <c r="A40" s="47" t="s">
        <v>38</v>
      </c>
      <c r="B40" s="48" t="s">
        <v>343</v>
      </c>
      <c r="C40" s="48">
        <v>250</v>
      </c>
      <c r="D40" s="48">
        <v>250</v>
      </c>
      <c r="E40" s="48">
        <v>250</v>
      </c>
    </row>
    <row r="41" spans="1:5" ht="17.399999999999999">
      <c r="A41" s="47" t="s">
        <v>171</v>
      </c>
      <c r="B41" s="48" t="s">
        <v>172</v>
      </c>
      <c r="C41" s="48">
        <v>275</v>
      </c>
      <c r="D41" s="48">
        <v>275</v>
      </c>
      <c r="E41" s="48">
        <v>275</v>
      </c>
    </row>
    <row r="42" spans="1:5" ht="17.399999999999999">
      <c r="A42" s="47" t="s">
        <v>295</v>
      </c>
      <c r="B42" s="48" t="s">
        <v>296</v>
      </c>
      <c r="C42" s="48">
        <v>275</v>
      </c>
      <c r="D42" s="48">
        <v>275</v>
      </c>
      <c r="E42" s="48">
        <v>275</v>
      </c>
    </row>
    <row r="43" spans="1:5" ht="17.399999999999999">
      <c r="A43" s="47" t="s">
        <v>66</v>
      </c>
      <c r="B43" s="48" t="s">
        <v>66</v>
      </c>
      <c r="C43" s="48">
        <v>300</v>
      </c>
      <c r="D43" s="48">
        <v>300</v>
      </c>
      <c r="E43" s="48">
        <v>300</v>
      </c>
    </row>
    <row r="44" spans="1:5" ht="17.399999999999999">
      <c r="A44" s="47" t="s">
        <v>67</v>
      </c>
      <c r="B44" s="48" t="s">
        <v>68</v>
      </c>
      <c r="C44" s="48">
        <v>300</v>
      </c>
      <c r="D44" s="48">
        <v>300</v>
      </c>
      <c r="E44" s="48">
        <v>300</v>
      </c>
    </row>
    <row r="45" spans="1:5" ht="17.399999999999999">
      <c r="A45" s="47" t="s">
        <v>98</v>
      </c>
      <c r="B45" s="48" t="s">
        <v>99</v>
      </c>
      <c r="C45" s="48">
        <v>300</v>
      </c>
      <c r="D45" s="48">
        <v>300</v>
      </c>
      <c r="E45" s="48">
        <v>300</v>
      </c>
    </row>
    <row r="46" spans="1:5" ht="17.399999999999999">
      <c r="A46" s="47" t="s">
        <v>152</v>
      </c>
      <c r="B46" s="48" t="s">
        <v>153</v>
      </c>
      <c r="C46" s="48">
        <v>300</v>
      </c>
      <c r="D46" s="48">
        <v>300</v>
      </c>
      <c r="E46" s="48">
        <v>300</v>
      </c>
    </row>
    <row r="47" spans="1:5" ht="17.399999999999999">
      <c r="A47" s="47" t="s">
        <v>158</v>
      </c>
      <c r="B47" s="48" t="s">
        <v>159</v>
      </c>
      <c r="C47" s="48">
        <v>300</v>
      </c>
      <c r="D47" s="48">
        <v>300</v>
      </c>
      <c r="E47" s="48">
        <v>300</v>
      </c>
    </row>
    <row r="48" spans="1:5" ht="17.399999999999999">
      <c r="A48" s="47" t="s">
        <v>193</v>
      </c>
      <c r="B48" s="48" t="s">
        <v>194</v>
      </c>
      <c r="C48" s="48">
        <v>300</v>
      </c>
      <c r="D48" s="48">
        <v>300</v>
      </c>
      <c r="E48" s="48">
        <v>300</v>
      </c>
    </row>
    <row r="49" spans="1:5" ht="17.399999999999999">
      <c r="A49" s="47" t="s">
        <v>199</v>
      </c>
      <c r="B49" s="48" t="s">
        <v>200</v>
      </c>
      <c r="C49" s="48">
        <v>300</v>
      </c>
      <c r="D49" s="48">
        <v>300</v>
      </c>
      <c r="E49" s="48">
        <v>300</v>
      </c>
    </row>
    <row r="50" spans="1:5" ht="17.399999999999999">
      <c r="A50" s="47" t="s">
        <v>204</v>
      </c>
      <c r="B50" s="48" t="s">
        <v>205</v>
      </c>
      <c r="C50" s="48">
        <v>300</v>
      </c>
      <c r="D50" s="48">
        <v>300</v>
      </c>
      <c r="E50" s="48">
        <v>300</v>
      </c>
    </row>
    <row r="51" spans="1:5" ht="17.399999999999999">
      <c r="A51" s="47" t="s">
        <v>212</v>
      </c>
      <c r="B51" s="48" t="s">
        <v>213</v>
      </c>
      <c r="C51" s="48">
        <v>300</v>
      </c>
      <c r="D51" s="48">
        <v>300</v>
      </c>
      <c r="E51" s="48">
        <v>300</v>
      </c>
    </row>
    <row r="52" spans="1:5" ht="17.399999999999999">
      <c r="A52" s="47" t="s">
        <v>233</v>
      </c>
      <c r="B52" s="48" t="s">
        <v>234</v>
      </c>
      <c r="C52" s="48">
        <v>300</v>
      </c>
      <c r="D52" s="48">
        <v>300</v>
      </c>
      <c r="E52" s="48">
        <v>300</v>
      </c>
    </row>
    <row r="53" spans="1:5" ht="17.399999999999999">
      <c r="A53" s="47" t="s">
        <v>235</v>
      </c>
      <c r="B53" s="48" t="s">
        <v>236</v>
      </c>
      <c r="C53" s="48">
        <v>300</v>
      </c>
      <c r="D53" s="48">
        <v>300</v>
      </c>
      <c r="E53" s="48">
        <v>300</v>
      </c>
    </row>
    <row r="54" spans="1:5" ht="17.399999999999999">
      <c r="A54" s="47" t="s">
        <v>260</v>
      </c>
      <c r="B54" s="48" t="s">
        <v>261</v>
      </c>
      <c r="C54" s="48">
        <v>300</v>
      </c>
      <c r="D54" s="48">
        <v>300</v>
      </c>
      <c r="E54" s="48">
        <v>300</v>
      </c>
    </row>
    <row r="55" spans="1:5" ht="17.399999999999999">
      <c r="A55" s="47" t="s">
        <v>266</v>
      </c>
      <c r="B55" s="48" t="s">
        <v>267</v>
      </c>
      <c r="C55" s="48">
        <v>300</v>
      </c>
      <c r="D55" s="48">
        <v>300</v>
      </c>
      <c r="E55" s="48">
        <v>300</v>
      </c>
    </row>
    <row r="56" spans="1:5" ht="17.399999999999999">
      <c r="A56" s="47" t="s">
        <v>353</v>
      </c>
      <c r="B56" s="48" t="s">
        <v>354</v>
      </c>
      <c r="C56" s="48">
        <v>300</v>
      </c>
      <c r="D56" s="48">
        <v>300</v>
      </c>
      <c r="E56" s="48">
        <v>300</v>
      </c>
    </row>
    <row r="57" spans="1:5" ht="17.399999999999999">
      <c r="A57" s="47" t="s">
        <v>142</v>
      </c>
      <c r="B57" s="48" t="s">
        <v>143</v>
      </c>
      <c r="C57" s="48">
        <v>350</v>
      </c>
      <c r="D57" s="48">
        <v>350</v>
      </c>
      <c r="E57" s="48">
        <v>350</v>
      </c>
    </row>
    <row r="58" spans="1:5" ht="17.399999999999999">
      <c r="A58" s="47" t="s">
        <v>274</v>
      </c>
      <c r="B58" s="48" t="s">
        <v>275</v>
      </c>
      <c r="C58" s="48">
        <v>350</v>
      </c>
      <c r="D58" s="48">
        <v>350</v>
      </c>
      <c r="E58" s="48">
        <v>350</v>
      </c>
    </row>
    <row r="59" spans="1:5" ht="17.399999999999999">
      <c r="A59" s="47" t="s">
        <v>386</v>
      </c>
      <c r="B59" s="48" t="s">
        <v>387</v>
      </c>
      <c r="C59" s="48">
        <v>350</v>
      </c>
      <c r="D59" s="48">
        <v>350</v>
      </c>
      <c r="E59" s="48">
        <v>350</v>
      </c>
    </row>
    <row r="60" spans="1:5" ht="17.399999999999999">
      <c r="A60" s="47" t="s">
        <v>83</v>
      </c>
      <c r="B60" s="48" t="s">
        <v>84</v>
      </c>
      <c r="C60" s="48">
        <v>367</v>
      </c>
      <c r="D60" s="48">
        <v>367</v>
      </c>
      <c r="E60" s="48">
        <v>367</v>
      </c>
    </row>
    <row r="61" spans="1:5" ht="17.399999999999999">
      <c r="A61" s="47" t="s">
        <v>106</v>
      </c>
      <c r="B61" s="48" t="s">
        <v>107</v>
      </c>
      <c r="C61" s="48">
        <v>375</v>
      </c>
      <c r="D61" s="48">
        <v>375</v>
      </c>
      <c r="E61" s="48">
        <v>375</v>
      </c>
    </row>
    <row r="62" spans="1:5" ht="17.399999999999999">
      <c r="A62" s="47" t="s">
        <v>357</v>
      </c>
      <c r="B62" s="48" t="s">
        <v>357</v>
      </c>
      <c r="C62" s="48">
        <v>375</v>
      </c>
      <c r="D62" s="48">
        <v>375</v>
      </c>
      <c r="E62" s="48">
        <v>375</v>
      </c>
    </row>
    <row r="63" spans="1:5" ht="17.399999999999999">
      <c r="A63" s="47" t="s">
        <v>241</v>
      </c>
      <c r="B63" s="48" t="s">
        <v>242</v>
      </c>
      <c r="C63" s="48">
        <v>400</v>
      </c>
      <c r="D63" s="48">
        <v>400</v>
      </c>
      <c r="E63" s="48">
        <v>400</v>
      </c>
    </row>
    <row r="64" spans="1:5" ht="17.399999999999999">
      <c r="A64" s="47" t="s">
        <v>256</v>
      </c>
      <c r="B64" s="48" t="s">
        <v>257</v>
      </c>
      <c r="C64" s="48">
        <v>400</v>
      </c>
      <c r="D64" s="48">
        <v>400</v>
      </c>
      <c r="E64" s="48">
        <v>400</v>
      </c>
    </row>
    <row r="65" spans="1:5" ht="17.399999999999999">
      <c r="A65" s="47" t="s">
        <v>286</v>
      </c>
      <c r="B65" s="48" t="s">
        <v>286</v>
      </c>
      <c r="C65" s="48">
        <v>400</v>
      </c>
      <c r="D65" s="48">
        <v>400</v>
      </c>
      <c r="E65" s="48">
        <v>400</v>
      </c>
    </row>
    <row r="66" spans="1:5" ht="17.399999999999999">
      <c r="A66" s="47" t="s">
        <v>287</v>
      </c>
      <c r="B66" s="48" t="s">
        <v>288</v>
      </c>
      <c r="C66" s="48">
        <v>400</v>
      </c>
      <c r="D66" s="48">
        <v>400</v>
      </c>
      <c r="E66" s="48">
        <v>400</v>
      </c>
    </row>
    <row r="67" spans="1:5" ht="17.399999999999999">
      <c r="A67" s="47" t="s">
        <v>306</v>
      </c>
      <c r="B67" s="48" t="s">
        <v>307</v>
      </c>
      <c r="C67" s="48">
        <v>400</v>
      </c>
      <c r="D67" s="48">
        <v>400</v>
      </c>
      <c r="E67" s="48">
        <v>400</v>
      </c>
    </row>
    <row r="68" spans="1:5" ht="17.399999999999999">
      <c r="A68" s="47" t="s">
        <v>384</v>
      </c>
      <c r="B68" s="48" t="s">
        <v>385</v>
      </c>
      <c r="C68" s="48">
        <v>400</v>
      </c>
      <c r="D68" s="48">
        <v>400</v>
      </c>
      <c r="E68" s="48">
        <v>400</v>
      </c>
    </row>
    <row r="69" spans="1:5" ht="17.399999999999999">
      <c r="A69" s="47" t="s">
        <v>388</v>
      </c>
      <c r="B69" s="48" t="s">
        <v>389</v>
      </c>
      <c r="C69" s="48">
        <v>400</v>
      </c>
      <c r="D69" s="48">
        <v>400</v>
      </c>
      <c r="E69" s="48">
        <v>400</v>
      </c>
    </row>
    <row r="70" spans="1:5" ht="17.399999999999999">
      <c r="A70" s="47" t="s">
        <v>335</v>
      </c>
      <c r="B70" s="48" t="s">
        <v>336</v>
      </c>
      <c r="C70" s="48">
        <v>407</v>
      </c>
      <c r="D70" s="48">
        <v>407</v>
      </c>
      <c r="E70" s="48">
        <v>407</v>
      </c>
    </row>
    <row r="71" spans="1:5" ht="17.399999999999999">
      <c r="A71" s="47" t="s">
        <v>185</v>
      </c>
      <c r="B71" s="48" t="s">
        <v>186</v>
      </c>
      <c r="C71" s="48">
        <v>475</v>
      </c>
      <c r="D71" s="48">
        <v>475</v>
      </c>
      <c r="E71" s="48">
        <v>475</v>
      </c>
    </row>
    <row r="72" spans="1:5" ht="17.399999999999999">
      <c r="A72" s="47" t="s">
        <v>189</v>
      </c>
      <c r="B72" s="48" t="s">
        <v>190</v>
      </c>
      <c r="C72" s="48">
        <v>477</v>
      </c>
      <c r="D72" s="48">
        <v>477</v>
      </c>
      <c r="E72" s="48">
        <v>477</v>
      </c>
    </row>
    <row r="73" spans="1:5" ht="17.399999999999999">
      <c r="A73" s="47" t="s">
        <v>94</v>
      </c>
      <c r="B73" s="48" t="s">
        <v>95</v>
      </c>
      <c r="C73" s="48">
        <v>500</v>
      </c>
      <c r="D73" s="48">
        <v>500</v>
      </c>
      <c r="E73" s="48">
        <v>500</v>
      </c>
    </row>
    <row r="74" spans="1:5" ht="17.399999999999999">
      <c r="A74" s="47" t="s">
        <v>112</v>
      </c>
      <c r="B74" s="48" t="s">
        <v>113</v>
      </c>
      <c r="C74" s="48">
        <v>500</v>
      </c>
      <c r="D74" s="48">
        <v>500</v>
      </c>
      <c r="E74" s="48">
        <v>500</v>
      </c>
    </row>
    <row r="75" spans="1:5" ht="17.399999999999999">
      <c r="A75" s="47" t="s">
        <v>183</v>
      </c>
      <c r="B75" s="48" t="s">
        <v>184</v>
      </c>
      <c r="C75" s="48">
        <v>500</v>
      </c>
      <c r="D75" s="48">
        <v>500</v>
      </c>
      <c r="E75" s="48">
        <v>500</v>
      </c>
    </row>
    <row r="76" spans="1:5" ht="17.399999999999999">
      <c r="A76" s="47" t="s">
        <v>195</v>
      </c>
      <c r="B76" s="48" t="s">
        <v>196</v>
      </c>
      <c r="C76" s="48">
        <v>500</v>
      </c>
      <c r="D76" s="48">
        <v>500</v>
      </c>
      <c r="E76" s="48">
        <v>500</v>
      </c>
    </row>
    <row r="77" spans="1:5" ht="17.399999999999999">
      <c r="A77" s="47" t="s">
        <v>216</v>
      </c>
      <c r="B77" s="48" t="s">
        <v>217</v>
      </c>
      <c r="C77" s="48">
        <v>500</v>
      </c>
      <c r="D77" s="48">
        <v>500</v>
      </c>
      <c r="E77" s="48">
        <v>500</v>
      </c>
    </row>
    <row r="78" spans="1:5" ht="17.399999999999999">
      <c r="A78" s="47" t="s">
        <v>237</v>
      </c>
      <c r="B78" s="48" t="s">
        <v>238</v>
      </c>
      <c r="C78" s="48">
        <v>500</v>
      </c>
      <c r="D78" s="48">
        <v>500</v>
      </c>
      <c r="E78" s="48">
        <v>500</v>
      </c>
    </row>
    <row r="79" spans="1:5" ht="17.399999999999999">
      <c r="A79" s="47" t="s">
        <v>366</v>
      </c>
      <c r="B79" s="48" t="s">
        <v>367</v>
      </c>
      <c r="C79" s="48">
        <v>500</v>
      </c>
      <c r="D79" s="48">
        <v>500</v>
      </c>
      <c r="E79" s="48">
        <v>500</v>
      </c>
    </row>
    <row r="80" spans="1:5" ht="17.399999999999999">
      <c r="A80" s="47" t="s">
        <v>382</v>
      </c>
      <c r="B80" s="48" t="s">
        <v>383</v>
      </c>
      <c r="C80" s="48">
        <v>500</v>
      </c>
      <c r="D80" s="48">
        <v>500</v>
      </c>
      <c r="E80" s="48">
        <v>500</v>
      </c>
    </row>
    <row r="81" spans="1:5" ht="17.399999999999999">
      <c r="A81" s="47" t="s">
        <v>45</v>
      </c>
      <c r="B81" s="48" t="s">
        <v>201</v>
      </c>
      <c r="C81" s="48">
        <v>550</v>
      </c>
      <c r="D81" s="48">
        <v>550</v>
      </c>
      <c r="E81" s="48">
        <v>550</v>
      </c>
    </row>
    <row r="82" spans="1:5" ht="17.399999999999999">
      <c r="A82" s="47" t="s">
        <v>298</v>
      </c>
      <c r="B82" s="48" t="s">
        <v>299</v>
      </c>
      <c r="C82" s="48">
        <v>550</v>
      </c>
      <c r="D82" s="48">
        <v>550</v>
      </c>
      <c r="E82" s="48">
        <v>550</v>
      </c>
    </row>
    <row r="83" spans="1:5" ht="17.399999999999999">
      <c r="A83" s="47" t="s">
        <v>364</v>
      </c>
      <c r="B83" s="48" t="s">
        <v>365</v>
      </c>
      <c r="C83" s="48">
        <v>550</v>
      </c>
      <c r="D83" s="48">
        <v>550</v>
      </c>
      <c r="E83" s="48">
        <v>550</v>
      </c>
    </row>
    <row r="84" spans="1:5" ht="17.399999999999999">
      <c r="A84" s="47" t="s">
        <v>378</v>
      </c>
      <c r="B84" s="48" t="s">
        <v>379</v>
      </c>
      <c r="C84" s="48">
        <v>600</v>
      </c>
      <c r="D84" s="48">
        <v>600</v>
      </c>
      <c r="E84" s="48">
        <v>600</v>
      </c>
    </row>
    <row r="85" spans="1:5" ht="17.399999999999999">
      <c r="A85" s="47" t="s">
        <v>396</v>
      </c>
      <c r="B85" s="48" t="s">
        <v>397</v>
      </c>
      <c r="C85" s="48">
        <v>600</v>
      </c>
      <c r="D85" s="48">
        <v>600</v>
      </c>
      <c r="E85" s="48">
        <v>600</v>
      </c>
    </row>
    <row r="86" spans="1:5" ht="17.399999999999999">
      <c r="A86" s="47" t="s">
        <v>90</v>
      </c>
      <c r="B86" s="48" t="s">
        <v>91</v>
      </c>
      <c r="C86" s="48">
        <v>625</v>
      </c>
      <c r="D86" s="48">
        <v>625</v>
      </c>
      <c r="E86" s="48">
        <v>625</v>
      </c>
    </row>
    <row r="87" spans="1:5" ht="17.399999999999999">
      <c r="A87" s="47" t="s">
        <v>134</v>
      </c>
      <c r="B87" s="48" t="s">
        <v>135</v>
      </c>
      <c r="C87" s="48">
        <v>625</v>
      </c>
      <c r="D87" s="48">
        <v>625</v>
      </c>
      <c r="E87" s="48">
        <v>625</v>
      </c>
    </row>
    <row r="88" spans="1:5" ht="17.399999999999999">
      <c r="A88" s="47" t="s">
        <v>136</v>
      </c>
      <c r="B88" s="48" t="s">
        <v>137</v>
      </c>
      <c r="C88" s="48">
        <v>650</v>
      </c>
      <c r="D88" s="48">
        <v>650</v>
      </c>
      <c r="E88" s="48">
        <v>650</v>
      </c>
    </row>
    <row r="89" spans="1:5" ht="17.399999999999999">
      <c r="A89" s="47" t="s">
        <v>244</v>
      </c>
      <c r="B89" s="48" t="s">
        <v>245</v>
      </c>
      <c r="C89" s="48">
        <v>650</v>
      </c>
      <c r="D89" s="48">
        <v>650</v>
      </c>
      <c r="E89" s="48">
        <v>650</v>
      </c>
    </row>
    <row r="90" spans="1:5" ht="17.399999999999999">
      <c r="A90" s="47" t="s">
        <v>252</v>
      </c>
      <c r="B90" s="48" t="s">
        <v>253</v>
      </c>
      <c r="C90" s="48">
        <v>675</v>
      </c>
      <c r="D90" s="48">
        <v>675</v>
      </c>
      <c r="E90" s="48">
        <v>675</v>
      </c>
    </row>
    <row r="91" spans="1:5" ht="17.399999999999999">
      <c r="A91" s="47" t="s">
        <v>146</v>
      </c>
      <c r="B91" s="48" t="s">
        <v>147</v>
      </c>
      <c r="C91" s="48">
        <v>700</v>
      </c>
      <c r="D91" s="48">
        <v>700</v>
      </c>
      <c r="E91" s="48">
        <v>700</v>
      </c>
    </row>
    <row r="92" spans="1:5" ht="17.399999999999999">
      <c r="A92" s="47" t="s">
        <v>197</v>
      </c>
      <c r="B92" s="48" t="s">
        <v>198</v>
      </c>
      <c r="C92" s="48">
        <v>700</v>
      </c>
      <c r="D92" s="48">
        <v>700</v>
      </c>
      <c r="E92" s="48">
        <v>700</v>
      </c>
    </row>
    <row r="93" spans="1:5" ht="17.399999999999999">
      <c r="A93" s="47" t="s">
        <v>214</v>
      </c>
      <c r="B93" s="48" t="s">
        <v>215</v>
      </c>
      <c r="C93" s="48">
        <v>700</v>
      </c>
      <c r="D93" s="48">
        <v>700</v>
      </c>
      <c r="E93" s="48">
        <v>700</v>
      </c>
    </row>
    <row r="94" spans="1:5" ht="17.399999999999999">
      <c r="A94" s="47" t="s">
        <v>284</v>
      </c>
      <c r="B94" s="48" t="s">
        <v>285</v>
      </c>
      <c r="C94" s="48">
        <v>700</v>
      </c>
      <c r="D94" s="48">
        <v>700</v>
      </c>
      <c r="E94" s="48">
        <v>700</v>
      </c>
    </row>
    <row r="95" spans="1:5" ht="17.399999999999999">
      <c r="A95" s="47" t="s">
        <v>310</v>
      </c>
      <c r="B95" s="48" t="s">
        <v>311</v>
      </c>
      <c r="C95" s="48">
        <v>700</v>
      </c>
      <c r="D95" s="48">
        <v>700</v>
      </c>
      <c r="E95" s="48">
        <v>700</v>
      </c>
    </row>
    <row r="96" spans="1:5" ht="17.399999999999999">
      <c r="A96" s="47" t="s">
        <v>358</v>
      </c>
      <c r="B96" s="48" t="s">
        <v>359</v>
      </c>
      <c r="C96" s="48">
        <v>700</v>
      </c>
      <c r="D96" s="48">
        <v>700</v>
      </c>
      <c r="E96" s="48">
        <v>700</v>
      </c>
    </row>
    <row r="97" spans="1:5" ht="17.399999999999999">
      <c r="A97" s="47" t="s">
        <v>178</v>
      </c>
      <c r="B97" s="48" t="s">
        <v>179</v>
      </c>
      <c r="C97" s="48">
        <v>725</v>
      </c>
      <c r="D97" s="48">
        <v>725</v>
      </c>
      <c r="E97" s="48">
        <v>725</v>
      </c>
    </row>
    <row r="98" spans="1:5" ht="17.399999999999999">
      <c r="A98" s="47" t="s">
        <v>317</v>
      </c>
      <c r="B98" s="48" t="s">
        <v>318</v>
      </c>
      <c r="C98" s="48">
        <v>750</v>
      </c>
      <c r="D98" s="48">
        <v>750</v>
      </c>
      <c r="E98" s="48">
        <v>750</v>
      </c>
    </row>
    <row r="99" spans="1:5" ht="17.399999999999999">
      <c r="A99" s="47" t="s">
        <v>347</v>
      </c>
      <c r="B99" s="48" t="s">
        <v>348</v>
      </c>
      <c r="C99" s="48">
        <v>750</v>
      </c>
      <c r="D99" s="48">
        <v>750</v>
      </c>
      <c r="E99" s="48">
        <v>750</v>
      </c>
    </row>
    <row r="100" spans="1:5" ht="17.399999999999999">
      <c r="A100" s="47" t="s">
        <v>69</v>
      </c>
      <c r="B100" s="48" t="s">
        <v>70</v>
      </c>
      <c r="C100" s="48">
        <v>800</v>
      </c>
      <c r="D100" s="48">
        <v>800</v>
      </c>
      <c r="E100" s="48">
        <v>800</v>
      </c>
    </row>
    <row r="101" spans="1:5" ht="17.399999999999999">
      <c r="A101" s="47" t="s">
        <v>289</v>
      </c>
      <c r="B101" s="48" t="s">
        <v>290</v>
      </c>
      <c r="C101" s="48">
        <v>800</v>
      </c>
      <c r="D101" s="48">
        <v>800</v>
      </c>
      <c r="E101" s="48">
        <v>800</v>
      </c>
    </row>
    <row r="102" spans="1:5" ht="17.399999999999999">
      <c r="A102" s="47" t="s">
        <v>291</v>
      </c>
      <c r="B102" s="48" t="s">
        <v>292</v>
      </c>
      <c r="C102" s="48">
        <v>800</v>
      </c>
      <c r="D102" s="48">
        <v>800</v>
      </c>
      <c r="E102" s="48">
        <v>800</v>
      </c>
    </row>
    <row r="103" spans="1:5" ht="17.399999999999999">
      <c r="A103" s="47" t="s">
        <v>345</v>
      </c>
      <c r="B103" s="48" t="s">
        <v>346</v>
      </c>
      <c r="C103" s="48">
        <v>800</v>
      </c>
      <c r="D103" s="48">
        <v>800</v>
      </c>
      <c r="E103" s="48">
        <v>800</v>
      </c>
    </row>
    <row r="104" spans="1:5" ht="17.399999999999999">
      <c r="A104" s="47" t="s">
        <v>272</v>
      </c>
      <c r="B104" s="48" t="s">
        <v>273</v>
      </c>
      <c r="C104" s="48">
        <v>850</v>
      </c>
      <c r="D104" s="48">
        <v>850</v>
      </c>
      <c r="E104" s="48">
        <v>850</v>
      </c>
    </row>
    <row r="105" spans="1:5" ht="17.399999999999999">
      <c r="A105" s="47" t="s">
        <v>337</v>
      </c>
      <c r="B105" s="48" t="s">
        <v>338</v>
      </c>
      <c r="C105" s="48">
        <v>850</v>
      </c>
      <c r="D105" s="48">
        <v>850</v>
      </c>
      <c r="E105" s="48">
        <v>850</v>
      </c>
    </row>
    <row r="106" spans="1:5" ht="17.399999999999999">
      <c r="A106" s="47" t="s">
        <v>246</v>
      </c>
      <c r="B106" s="48" t="s">
        <v>246</v>
      </c>
      <c r="C106" s="48">
        <v>875</v>
      </c>
      <c r="D106" s="48">
        <v>875</v>
      </c>
      <c r="E106" s="48">
        <v>875</v>
      </c>
    </row>
    <row r="107" spans="1:5" ht="17.399999999999999">
      <c r="A107" s="47" t="s">
        <v>368</v>
      </c>
      <c r="B107" s="48" t="s">
        <v>369</v>
      </c>
      <c r="C107" s="48">
        <v>900</v>
      </c>
      <c r="D107" s="48">
        <v>900</v>
      </c>
      <c r="E107" s="48">
        <v>900</v>
      </c>
    </row>
    <row r="108" spans="1:5" ht="17.399999999999999">
      <c r="A108" s="47" t="s">
        <v>402</v>
      </c>
      <c r="B108" s="48" t="s">
        <v>403</v>
      </c>
      <c r="C108" s="48">
        <v>900</v>
      </c>
      <c r="D108" s="48">
        <v>900</v>
      </c>
      <c r="E108" s="48">
        <v>900</v>
      </c>
    </row>
    <row r="109" spans="1:5" ht="17.399999999999999">
      <c r="A109" s="47" t="s">
        <v>114</v>
      </c>
      <c r="B109" s="48" t="s">
        <v>115</v>
      </c>
      <c r="C109" s="48">
        <v>950</v>
      </c>
      <c r="D109" s="48">
        <v>950</v>
      </c>
      <c r="E109" s="48">
        <v>950</v>
      </c>
    </row>
    <row r="110" spans="1:5" ht="17.399999999999999">
      <c r="A110" s="47" t="s">
        <v>130</v>
      </c>
      <c r="B110" s="48" t="s">
        <v>131</v>
      </c>
      <c r="C110" s="48">
        <v>975</v>
      </c>
      <c r="D110" s="48">
        <v>975</v>
      </c>
      <c r="E110" s="48">
        <v>975</v>
      </c>
    </row>
    <row r="111" spans="1:5" ht="17.399999999999999">
      <c r="A111" s="47" t="s">
        <v>57</v>
      </c>
      <c r="B111" s="48" t="s">
        <v>58</v>
      </c>
      <c r="C111" s="48">
        <v>1000</v>
      </c>
      <c r="D111" s="48">
        <v>1000</v>
      </c>
      <c r="E111" s="48">
        <v>1000</v>
      </c>
    </row>
    <row r="112" spans="1:5" ht="17.399999999999999">
      <c r="A112" s="47" t="s">
        <v>86</v>
      </c>
      <c r="B112" s="48" t="s">
        <v>87</v>
      </c>
      <c r="C112" s="48">
        <v>1000</v>
      </c>
      <c r="D112" s="48">
        <v>1000</v>
      </c>
      <c r="E112" s="48">
        <v>1000</v>
      </c>
    </row>
    <row r="113" spans="1:5" ht="17.399999999999999">
      <c r="A113" s="47" t="s">
        <v>126</v>
      </c>
      <c r="B113" s="48" t="s">
        <v>127</v>
      </c>
      <c r="C113" s="48">
        <v>1000</v>
      </c>
      <c r="D113" s="48">
        <v>1000</v>
      </c>
      <c r="E113" s="48">
        <v>1000</v>
      </c>
    </row>
    <row r="114" spans="1:5" ht="17.399999999999999">
      <c r="A114" s="47" t="s">
        <v>144</v>
      </c>
      <c r="B114" s="48" t="s">
        <v>145</v>
      </c>
      <c r="C114" s="48">
        <v>1000</v>
      </c>
      <c r="D114" s="48">
        <v>1000</v>
      </c>
      <c r="E114" s="48">
        <v>1000</v>
      </c>
    </row>
    <row r="115" spans="1:5" ht="17.399999999999999">
      <c r="A115" s="47" t="s">
        <v>362</v>
      </c>
      <c r="B115" s="48" t="s">
        <v>363</v>
      </c>
      <c r="C115" s="48">
        <v>1000</v>
      </c>
      <c r="D115" s="48">
        <v>1000</v>
      </c>
      <c r="E115" s="48">
        <v>1000</v>
      </c>
    </row>
    <row r="116" spans="1:5" ht="17.399999999999999">
      <c r="A116" s="47" t="s">
        <v>88</v>
      </c>
      <c r="B116" s="48" t="s">
        <v>89</v>
      </c>
      <c r="C116" s="48">
        <v>1100</v>
      </c>
      <c r="D116" s="48">
        <v>1100</v>
      </c>
      <c r="E116" s="48">
        <v>1100</v>
      </c>
    </row>
    <row r="117" spans="1:5" ht="17.399999999999999">
      <c r="A117" s="47" t="s">
        <v>202</v>
      </c>
      <c r="B117" s="48" t="s">
        <v>203</v>
      </c>
      <c r="C117" s="48">
        <v>1100</v>
      </c>
      <c r="D117" s="48">
        <v>1100</v>
      </c>
      <c r="E117" s="48">
        <v>1100</v>
      </c>
    </row>
    <row r="118" spans="1:5" ht="17.399999999999999">
      <c r="A118" s="47" t="s">
        <v>280</v>
      </c>
      <c r="B118" s="48" t="s">
        <v>281</v>
      </c>
      <c r="C118" s="48">
        <v>1200</v>
      </c>
      <c r="D118" s="48">
        <v>1200</v>
      </c>
      <c r="E118" s="48">
        <v>1200</v>
      </c>
    </row>
    <row r="119" spans="1:5" ht="17.399999999999999">
      <c r="A119" s="47" t="s">
        <v>154</v>
      </c>
      <c r="B119" s="48" t="s">
        <v>155</v>
      </c>
      <c r="C119" s="48">
        <v>1250</v>
      </c>
      <c r="D119" s="48">
        <v>1250</v>
      </c>
      <c r="E119" s="48">
        <v>1250</v>
      </c>
    </row>
    <row r="120" spans="1:5" ht="17.399999999999999">
      <c r="A120" s="47" t="s">
        <v>191</v>
      </c>
      <c r="B120" s="48" t="s">
        <v>192</v>
      </c>
      <c r="C120" s="48">
        <v>1250</v>
      </c>
      <c r="D120" s="48">
        <v>1250</v>
      </c>
      <c r="E120" s="48">
        <v>1250</v>
      </c>
    </row>
    <row r="121" spans="1:5" ht="17.399999999999999">
      <c r="A121" s="47" t="s">
        <v>248</v>
      </c>
      <c r="B121" s="48" t="s">
        <v>249</v>
      </c>
      <c r="C121" s="48">
        <v>1250</v>
      </c>
      <c r="D121" s="48">
        <v>1250</v>
      </c>
      <c r="E121" s="48">
        <v>1250</v>
      </c>
    </row>
    <row r="122" spans="1:5" ht="17.399999999999999">
      <c r="A122" s="47" t="s">
        <v>254</v>
      </c>
      <c r="B122" s="48" t="s">
        <v>255</v>
      </c>
      <c r="C122" s="48">
        <v>1250</v>
      </c>
      <c r="D122" s="48">
        <v>1250</v>
      </c>
      <c r="E122" s="48">
        <v>1250</v>
      </c>
    </row>
    <row r="123" spans="1:5" ht="17.399999999999999">
      <c r="A123" s="47" t="s">
        <v>182</v>
      </c>
      <c r="B123" s="48" t="s">
        <v>182</v>
      </c>
      <c r="C123" s="48">
        <v>1300</v>
      </c>
      <c r="D123" s="48">
        <v>1300</v>
      </c>
      <c r="E123" s="48">
        <v>1300</v>
      </c>
    </row>
    <row r="124" spans="1:5" ht="17.399999999999999">
      <c r="A124" s="47" t="s">
        <v>392</v>
      </c>
      <c r="B124" s="48" t="s">
        <v>393</v>
      </c>
      <c r="C124" s="48">
        <v>1300</v>
      </c>
      <c r="D124" s="48">
        <v>1300</v>
      </c>
      <c r="E124" s="48">
        <v>1300</v>
      </c>
    </row>
    <row r="125" spans="1:5" ht="17.399999999999999">
      <c r="A125" s="47" t="s">
        <v>110</v>
      </c>
      <c r="B125" s="48" t="s">
        <v>111</v>
      </c>
      <c r="C125" s="48">
        <v>1320</v>
      </c>
      <c r="D125" s="48">
        <v>1320</v>
      </c>
      <c r="E125" s="48">
        <v>1320</v>
      </c>
    </row>
    <row r="126" spans="1:5" ht="17.399999999999999">
      <c r="A126" s="47" t="s">
        <v>227</v>
      </c>
      <c r="B126" s="48" t="s">
        <v>228</v>
      </c>
      <c r="C126" s="48">
        <v>1375</v>
      </c>
      <c r="D126" s="48">
        <v>1375</v>
      </c>
      <c r="E126" s="48">
        <v>1375</v>
      </c>
    </row>
    <row r="127" spans="1:5" ht="17.399999999999999">
      <c r="A127" s="47" t="s">
        <v>206</v>
      </c>
      <c r="B127" s="48" t="s">
        <v>207</v>
      </c>
      <c r="C127" s="48">
        <v>1400</v>
      </c>
      <c r="D127" s="48">
        <v>1400</v>
      </c>
      <c r="E127" s="48">
        <v>1400</v>
      </c>
    </row>
    <row r="128" spans="1:5" ht="17.399999999999999">
      <c r="A128" s="47" t="s">
        <v>370</v>
      </c>
      <c r="B128" s="48" t="s">
        <v>371</v>
      </c>
      <c r="C128" s="48">
        <v>1425</v>
      </c>
      <c r="D128" s="48">
        <v>1425</v>
      </c>
      <c r="E128" s="48">
        <v>1425</v>
      </c>
    </row>
    <row r="129" spans="1:5" ht="17.399999999999999">
      <c r="A129" s="47" t="s">
        <v>218</v>
      </c>
      <c r="B129" s="48" t="s">
        <v>219</v>
      </c>
      <c r="C129" s="48">
        <v>1500</v>
      </c>
      <c r="D129" s="48">
        <v>1500</v>
      </c>
      <c r="E129" s="48">
        <v>1500</v>
      </c>
    </row>
    <row r="130" spans="1:5" ht="17.399999999999999">
      <c r="A130" s="47" t="s">
        <v>349</v>
      </c>
      <c r="B130" s="48" t="s">
        <v>350</v>
      </c>
      <c r="C130" s="48">
        <v>1500</v>
      </c>
      <c r="D130" s="48">
        <v>1500</v>
      </c>
      <c r="E130" s="48">
        <v>1500</v>
      </c>
    </row>
    <row r="131" spans="1:5" ht="17.399999999999999">
      <c r="A131" s="47" t="s">
        <v>360</v>
      </c>
      <c r="B131" s="48" t="s">
        <v>361</v>
      </c>
      <c r="C131" s="48">
        <v>1500</v>
      </c>
      <c r="D131" s="48">
        <v>1500</v>
      </c>
      <c r="E131" s="48">
        <v>1500</v>
      </c>
    </row>
    <row r="132" spans="1:5" ht="17.399999999999999">
      <c r="A132" s="47" t="s">
        <v>398</v>
      </c>
      <c r="B132" s="48" t="s">
        <v>399</v>
      </c>
      <c r="C132" s="48">
        <v>1500</v>
      </c>
      <c r="D132" s="48">
        <v>1500</v>
      </c>
      <c r="E132" s="48">
        <v>1500</v>
      </c>
    </row>
    <row r="133" spans="1:5" ht="17.399999999999999">
      <c r="A133" s="47" t="s">
        <v>100</v>
      </c>
      <c r="B133" s="48" t="s">
        <v>101</v>
      </c>
      <c r="C133" s="48">
        <v>1600</v>
      </c>
      <c r="D133" s="48">
        <v>1600</v>
      </c>
      <c r="E133" s="48">
        <v>1600</v>
      </c>
    </row>
    <row r="134" spans="1:5" ht="17.399999999999999">
      <c r="A134" s="47" t="s">
        <v>247</v>
      </c>
      <c r="B134" s="48" t="s">
        <v>247</v>
      </c>
      <c r="C134" s="48">
        <v>1600</v>
      </c>
      <c r="D134" s="48">
        <v>1600</v>
      </c>
      <c r="E134" s="48">
        <v>1600</v>
      </c>
    </row>
    <row r="135" spans="1:5" ht="17.399999999999999">
      <c r="A135" s="47" t="s">
        <v>166</v>
      </c>
      <c r="B135" s="48" t="s">
        <v>166</v>
      </c>
      <c r="C135" s="48">
        <v>1650</v>
      </c>
      <c r="D135" s="48">
        <v>1650</v>
      </c>
      <c r="E135" s="48">
        <v>1650</v>
      </c>
    </row>
    <row r="136" spans="1:5" ht="17.399999999999999">
      <c r="A136" s="47" t="s">
        <v>77</v>
      </c>
      <c r="B136" s="48" t="s">
        <v>78</v>
      </c>
      <c r="C136" s="48">
        <v>1700</v>
      </c>
      <c r="D136" s="48">
        <v>1700</v>
      </c>
      <c r="E136" s="48">
        <v>1700</v>
      </c>
    </row>
    <row r="137" spans="1:5" ht="17.399999999999999">
      <c r="A137" s="47" t="s">
        <v>262</v>
      </c>
      <c r="B137" s="48" t="s">
        <v>263</v>
      </c>
      <c r="C137" s="48">
        <v>1700</v>
      </c>
      <c r="D137" s="48">
        <v>1700</v>
      </c>
      <c r="E137" s="48">
        <v>1700</v>
      </c>
    </row>
    <row r="138" spans="1:5" ht="17.399999999999999">
      <c r="A138" s="47" t="s">
        <v>73</v>
      </c>
      <c r="B138" s="48" t="s">
        <v>74</v>
      </c>
      <c r="C138" s="48">
        <v>1800</v>
      </c>
      <c r="D138" s="48">
        <v>1800</v>
      </c>
      <c r="E138" s="48">
        <v>1800</v>
      </c>
    </row>
    <row r="139" spans="1:5" ht="17.399999999999999">
      <c r="A139" s="47" t="s">
        <v>122</v>
      </c>
      <c r="B139" s="48" t="s">
        <v>123</v>
      </c>
      <c r="C139" s="48">
        <v>1800</v>
      </c>
      <c r="D139" s="48">
        <v>1800</v>
      </c>
      <c r="E139" s="48">
        <v>1800</v>
      </c>
    </row>
    <row r="140" spans="1:5" ht="17.399999999999999">
      <c r="A140" s="47" t="s">
        <v>148</v>
      </c>
      <c r="B140" s="48" t="s">
        <v>149</v>
      </c>
      <c r="C140" s="48">
        <v>1800</v>
      </c>
      <c r="D140" s="48">
        <v>1800</v>
      </c>
      <c r="E140" s="48">
        <v>1800</v>
      </c>
    </row>
    <row r="141" spans="1:5" ht="17.399999999999999">
      <c r="A141" s="47" t="s">
        <v>132</v>
      </c>
      <c r="B141" s="48" t="s">
        <v>133</v>
      </c>
      <c r="C141" s="48">
        <v>1900</v>
      </c>
      <c r="D141" s="48">
        <v>1900</v>
      </c>
      <c r="E141" s="48">
        <v>1900</v>
      </c>
    </row>
    <row r="142" spans="1:5" ht="17.399999999999999">
      <c r="A142" s="47" t="s">
        <v>187</v>
      </c>
      <c r="B142" s="48" t="s">
        <v>188</v>
      </c>
      <c r="C142" s="48">
        <v>2000</v>
      </c>
      <c r="D142" s="48">
        <v>2000</v>
      </c>
      <c r="E142" s="48">
        <v>2000</v>
      </c>
    </row>
    <row r="143" spans="1:5" ht="17.399999999999999">
      <c r="A143" s="47" t="s">
        <v>229</v>
      </c>
      <c r="B143" s="48" t="s">
        <v>230</v>
      </c>
      <c r="C143" s="48">
        <v>2000</v>
      </c>
      <c r="D143" s="48">
        <v>2000</v>
      </c>
      <c r="E143" s="48">
        <v>2000</v>
      </c>
    </row>
    <row r="144" spans="1:5" ht="17.399999999999999">
      <c r="A144" s="47" t="s">
        <v>264</v>
      </c>
      <c r="B144" s="48" t="s">
        <v>265</v>
      </c>
      <c r="C144" s="48">
        <v>2000</v>
      </c>
      <c r="D144" s="48">
        <v>2000</v>
      </c>
      <c r="E144" s="48">
        <v>2000</v>
      </c>
    </row>
    <row r="145" spans="1:5" ht="17.399999999999999">
      <c r="A145" s="47" t="s">
        <v>276</v>
      </c>
      <c r="B145" s="48" t="s">
        <v>277</v>
      </c>
      <c r="C145" s="48">
        <v>2000</v>
      </c>
      <c r="D145" s="48">
        <v>2000</v>
      </c>
      <c r="E145" s="48">
        <v>2000</v>
      </c>
    </row>
    <row r="146" spans="1:5" ht="17.399999999999999">
      <c r="A146" s="47" t="s">
        <v>341</v>
      </c>
      <c r="B146" s="48" t="s">
        <v>342</v>
      </c>
      <c r="C146" s="48">
        <v>2000</v>
      </c>
      <c r="D146" s="48">
        <v>2000</v>
      </c>
      <c r="E146" s="48">
        <v>2000</v>
      </c>
    </row>
    <row r="147" spans="1:5" ht="17.399999999999999">
      <c r="A147" s="47" t="s">
        <v>138</v>
      </c>
      <c r="B147" s="48" t="s">
        <v>139</v>
      </c>
      <c r="C147" s="48">
        <v>2100</v>
      </c>
      <c r="D147" s="48">
        <v>2100</v>
      </c>
      <c r="E147" s="48">
        <v>2100</v>
      </c>
    </row>
    <row r="148" spans="1:5" ht="17.399999999999999">
      <c r="A148" s="47" t="s">
        <v>394</v>
      </c>
      <c r="B148" s="48" t="s">
        <v>395</v>
      </c>
      <c r="C148" s="48">
        <v>2300</v>
      </c>
      <c r="D148" s="48">
        <v>2300</v>
      </c>
      <c r="E148" s="48">
        <v>2300</v>
      </c>
    </row>
    <row r="149" spans="1:5" ht="17.399999999999999">
      <c r="A149" s="47" t="s">
        <v>102</v>
      </c>
      <c r="B149" s="48" t="s">
        <v>103</v>
      </c>
      <c r="C149" s="48">
        <v>2500</v>
      </c>
      <c r="D149" s="48">
        <v>2500</v>
      </c>
      <c r="E149" s="48">
        <v>2500</v>
      </c>
    </row>
    <row r="150" spans="1:5" ht="17.399999999999999">
      <c r="A150" s="47" t="s">
        <v>118</v>
      </c>
      <c r="B150" s="48" t="s">
        <v>119</v>
      </c>
      <c r="C150" s="48">
        <v>2500</v>
      </c>
      <c r="D150" s="48">
        <v>2500</v>
      </c>
      <c r="E150" s="48">
        <v>2500</v>
      </c>
    </row>
    <row r="151" spans="1:5" ht="17.399999999999999">
      <c r="A151" s="47" t="s">
        <v>339</v>
      </c>
      <c r="B151" s="48" t="s">
        <v>340</v>
      </c>
      <c r="C151" s="48">
        <v>2500</v>
      </c>
      <c r="D151" s="48">
        <v>2500</v>
      </c>
      <c r="E151" s="48">
        <v>2500</v>
      </c>
    </row>
    <row r="152" spans="1:5" ht="17.399999999999999">
      <c r="A152" s="47" t="s">
        <v>64</v>
      </c>
      <c r="B152" s="48" t="s">
        <v>65</v>
      </c>
      <c r="C152" s="48">
        <v>2600</v>
      </c>
      <c r="D152" s="48">
        <v>2600</v>
      </c>
      <c r="E152" s="48">
        <v>2600</v>
      </c>
    </row>
    <row r="153" spans="1:5" ht="17.399999999999999">
      <c r="A153" s="47" t="s">
        <v>128</v>
      </c>
      <c r="B153" s="48" t="s">
        <v>129</v>
      </c>
      <c r="C153" s="48">
        <v>2700</v>
      </c>
      <c r="D153" s="48">
        <v>2700</v>
      </c>
      <c r="E153" s="48">
        <v>2700</v>
      </c>
    </row>
    <row r="154" spans="1:5" ht="17.399999999999999">
      <c r="A154" s="47" t="s">
        <v>210</v>
      </c>
      <c r="B154" s="48" t="s">
        <v>211</v>
      </c>
      <c r="C154" s="48">
        <v>2700</v>
      </c>
      <c r="D154" s="48">
        <v>2700</v>
      </c>
      <c r="E154" s="48">
        <v>2700</v>
      </c>
    </row>
    <row r="155" spans="1:5" ht="17.399999999999999">
      <c r="A155" s="47" t="s">
        <v>231</v>
      </c>
      <c r="B155" s="48" t="s">
        <v>232</v>
      </c>
      <c r="C155" s="48">
        <v>2900</v>
      </c>
      <c r="D155" s="48">
        <v>2900</v>
      </c>
      <c r="E155" s="48">
        <v>2900</v>
      </c>
    </row>
    <row r="156" spans="1:5" ht="17.399999999999999">
      <c r="A156" s="47" t="s">
        <v>104</v>
      </c>
      <c r="B156" s="48" t="s">
        <v>105</v>
      </c>
      <c r="C156" s="48">
        <v>2925</v>
      </c>
      <c r="D156" s="48">
        <v>2925</v>
      </c>
      <c r="E156" s="48">
        <v>2925</v>
      </c>
    </row>
    <row r="157" spans="1:5" ht="17.399999999999999">
      <c r="A157" s="47" t="s">
        <v>160</v>
      </c>
      <c r="B157" s="48" t="s">
        <v>161</v>
      </c>
      <c r="C157" s="48">
        <v>3000</v>
      </c>
      <c r="D157" s="48">
        <v>0</v>
      </c>
      <c r="E157" s="48">
        <v>0</v>
      </c>
    </row>
    <row r="158" spans="1:5" ht="17.399999999999999">
      <c r="A158" s="47" t="s">
        <v>309</v>
      </c>
      <c r="B158" s="48" t="s">
        <v>309</v>
      </c>
      <c r="C158" s="48">
        <v>3000</v>
      </c>
      <c r="D158" s="48">
        <v>3000</v>
      </c>
      <c r="E158" s="48">
        <v>3000</v>
      </c>
    </row>
    <row r="159" spans="1:5" ht="17.399999999999999">
      <c r="A159" s="47" t="s">
        <v>321</v>
      </c>
      <c r="B159" s="48" t="s">
        <v>322</v>
      </c>
      <c r="C159" s="48">
        <v>3000</v>
      </c>
      <c r="D159" s="48">
        <v>3000</v>
      </c>
      <c r="E159" s="48">
        <v>3000</v>
      </c>
    </row>
    <row r="160" spans="1:5" ht="17.399999999999999">
      <c r="A160" s="47" t="s">
        <v>400</v>
      </c>
      <c r="B160" s="48" t="s">
        <v>401</v>
      </c>
      <c r="C160" s="48">
        <v>3000</v>
      </c>
      <c r="D160" s="48">
        <v>3000</v>
      </c>
      <c r="E160" s="48">
        <v>3000</v>
      </c>
    </row>
    <row r="161" spans="1:5" ht="17.399999999999999">
      <c r="A161" s="47" t="s">
        <v>372</v>
      </c>
      <c r="B161" s="48" t="s">
        <v>373</v>
      </c>
      <c r="C161" s="48">
        <v>3375</v>
      </c>
      <c r="D161" s="48">
        <v>3375</v>
      </c>
      <c r="E161" s="48">
        <v>3375</v>
      </c>
    </row>
    <row r="162" spans="1:5" ht="17.399999999999999">
      <c r="A162" s="47" t="s">
        <v>239</v>
      </c>
      <c r="B162" s="48" t="s">
        <v>240</v>
      </c>
      <c r="C162" s="48">
        <v>3400</v>
      </c>
      <c r="D162" s="48">
        <v>3400</v>
      </c>
      <c r="E162" s="48">
        <v>3400</v>
      </c>
    </row>
    <row r="163" spans="1:5" ht="17.399999999999999">
      <c r="A163" s="47" t="s">
        <v>173</v>
      </c>
      <c r="B163" s="48" t="s">
        <v>174</v>
      </c>
      <c r="C163" s="48">
        <v>3600</v>
      </c>
      <c r="D163" s="48">
        <v>3600</v>
      </c>
      <c r="E163" s="48">
        <v>3600</v>
      </c>
    </row>
    <row r="164" spans="1:5" ht="17.399999999999999">
      <c r="A164" s="47" t="s">
        <v>333</v>
      </c>
      <c r="B164" s="48" t="s">
        <v>334</v>
      </c>
      <c r="C164" s="48">
        <v>3600</v>
      </c>
      <c r="D164" s="48">
        <v>3600</v>
      </c>
      <c r="E164" s="48">
        <v>3600</v>
      </c>
    </row>
    <row r="165" spans="1:5" ht="17.399999999999999">
      <c r="A165" s="47" t="s">
        <v>225</v>
      </c>
      <c r="B165" s="48" t="s">
        <v>226</v>
      </c>
      <c r="C165" s="48">
        <v>3750</v>
      </c>
      <c r="D165" s="48">
        <v>3750</v>
      </c>
      <c r="E165" s="48">
        <v>3750</v>
      </c>
    </row>
    <row r="166" spans="1:5" ht="17.399999999999999">
      <c r="A166" s="47" t="s">
        <v>10</v>
      </c>
      <c r="B166" s="48" t="s">
        <v>314</v>
      </c>
      <c r="C166" s="48">
        <v>3850</v>
      </c>
      <c r="D166" s="48">
        <v>3850</v>
      </c>
      <c r="E166" s="48">
        <v>3850</v>
      </c>
    </row>
    <row r="167" spans="1:5" ht="17.399999999999999">
      <c r="A167" s="47" t="s">
        <v>323</v>
      </c>
      <c r="B167" s="48" t="s">
        <v>324</v>
      </c>
      <c r="C167" s="48">
        <v>3875</v>
      </c>
      <c r="D167" s="48">
        <v>3875</v>
      </c>
      <c r="E167" s="48">
        <v>3875</v>
      </c>
    </row>
    <row r="168" spans="1:5" ht="17.399999999999999">
      <c r="A168" s="47" t="s">
        <v>258</v>
      </c>
      <c r="B168" s="48" t="s">
        <v>259</v>
      </c>
      <c r="C168" s="48">
        <v>4462</v>
      </c>
      <c r="D168" s="48">
        <v>4462</v>
      </c>
      <c r="E168" s="48">
        <v>4462</v>
      </c>
    </row>
    <row r="169" spans="1:5" ht="17.399999999999999">
      <c r="A169" s="47" t="s">
        <v>308</v>
      </c>
      <c r="B169" s="48" t="s">
        <v>308</v>
      </c>
      <c r="C169" s="48">
        <v>4500</v>
      </c>
      <c r="D169" s="48">
        <v>4500</v>
      </c>
      <c r="E169" s="48">
        <v>4500</v>
      </c>
    </row>
    <row r="170" spans="1:5" ht="17.399999999999999">
      <c r="A170" s="47" t="s">
        <v>177</v>
      </c>
      <c r="B170" s="48" t="s">
        <v>177</v>
      </c>
      <c r="C170" s="48">
        <v>4575</v>
      </c>
      <c r="D170" s="48">
        <v>4575</v>
      </c>
      <c r="E170" s="48">
        <v>4575</v>
      </c>
    </row>
    <row r="171" spans="1:5" ht="17.399999999999999">
      <c r="A171" s="47" t="s">
        <v>79</v>
      </c>
      <c r="B171" s="48" t="s">
        <v>80</v>
      </c>
      <c r="C171" s="48">
        <v>5000</v>
      </c>
      <c r="D171" s="48">
        <v>5000</v>
      </c>
      <c r="E171" s="48">
        <v>5000</v>
      </c>
    </row>
    <row r="172" spans="1:5" ht="17.399999999999999">
      <c r="A172" s="47" t="s">
        <v>150</v>
      </c>
      <c r="B172" s="48" t="s">
        <v>151</v>
      </c>
      <c r="C172" s="48">
        <v>5000</v>
      </c>
      <c r="D172" s="48">
        <v>5000</v>
      </c>
      <c r="E172" s="48">
        <v>5000</v>
      </c>
    </row>
    <row r="173" spans="1:5" ht="17.399999999999999">
      <c r="A173" s="47" t="s">
        <v>175</v>
      </c>
      <c r="B173" s="48" t="s">
        <v>176</v>
      </c>
      <c r="C173" s="48">
        <v>5000</v>
      </c>
      <c r="D173" s="48">
        <v>5000</v>
      </c>
      <c r="E173" s="48">
        <v>5000</v>
      </c>
    </row>
    <row r="174" spans="1:5" ht="17.399999999999999">
      <c r="A174" s="47" t="s">
        <v>222</v>
      </c>
      <c r="B174" s="48" t="s">
        <v>222</v>
      </c>
      <c r="C174" s="48">
        <v>5000</v>
      </c>
      <c r="D174" s="48">
        <v>5000</v>
      </c>
      <c r="E174" s="48">
        <v>5000</v>
      </c>
    </row>
    <row r="175" spans="1:5" ht="17.399999999999999">
      <c r="A175" s="47" t="s">
        <v>116</v>
      </c>
      <c r="B175" s="48" t="s">
        <v>117</v>
      </c>
      <c r="C175" s="48">
        <v>5250</v>
      </c>
      <c r="D175" s="48">
        <v>5250</v>
      </c>
      <c r="E175" s="48">
        <v>5250</v>
      </c>
    </row>
    <row r="176" spans="1:5" ht="17.399999999999999">
      <c r="A176" s="47" t="s">
        <v>208</v>
      </c>
      <c r="B176" s="48" t="s">
        <v>209</v>
      </c>
      <c r="C176" s="48">
        <v>5300</v>
      </c>
      <c r="D176" s="48">
        <v>5300</v>
      </c>
      <c r="E176" s="48">
        <v>5300</v>
      </c>
    </row>
    <row r="177" spans="1:5" ht="17.399999999999999">
      <c r="A177" s="47" t="s">
        <v>62</v>
      </c>
      <c r="B177" s="48" t="s">
        <v>63</v>
      </c>
      <c r="C177" s="48">
        <v>5400</v>
      </c>
      <c r="D177" s="48">
        <v>5400</v>
      </c>
      <c r="E177" s="48">
        <v>5400</v>
      </c>
    </row>
    <row r="178" spans="1:5" ht="17.399999999999999">
      <c r="A178" s="47" t="s">
        <v>374</v>
      </c>
      <c r="B178" s="48" t="s">
        <v>375</v>
      </c>
      <c r="C178" s="48">
        <v>5500</v>
      </c>
      <c r="D178" s="48">
        <v>5500</v>
      </c>
      <c r="E178" s="48">
        <v>5500</v>
      </c>
    </row>
    <row r="179" spans="1:5" ht="17.399999999999999">
      <c r="A179" s="47" t="s">
        <v>108</v>
      </c>
      <c r="B179" s="48" t="s">
        <v>109</v>
      </c>
      <c r="C179" s="48">
        <v>5700</v>
      </c>
      <c r="D179" s="48">
        <v>5700</v>
      </c>
      <c r="E179" s="48">
        <v>5700</v>
      </c>
    </row>
    <row r="180" spans="1:5" ht="17.399999999999999">
      <c r="A180" s="47" t="s">
        <v>278</v>
      </c>
      <c r="B180" s="48" t="s">
        <v>279</v>
      </c>
      <c r="C180" s="48">
        <v>6000</v>
      </c>
      <c r="D180" s="48">
        <v>6000</v>
      </c>
      <c r="E180" s="48">
        <v>6000</v>
      </c>
    </row>
    <row r="181" spans="1:5" ht="17.399999999999999">
      <c r="A181" s="47" t="s">
        <v>293</v>
      </c>
      <c r="B181" s="48" t="s">
        <v>294</v>
      </c>
      <c r="C181" s="48">
        <v>7100</v>
      </c>
      <c r="D181" s="48">
        <v>7100</v>
      </c>
      <c r="E181" s="48">
        <v>7100</v>
      </c>
    </row>
    <row r="182" spans="1:5" ht="17.399999999999999">
      <c r="A182" s="47" t="s">
        <v>223</v>
      </c>
      <c r="B182" s="48" t="s">
        <v>224</v>
      </c>
      <c r="C182" s="48">
        <v>7500</v>
      </c>
      <c r="D182" s="48">
        <v>7500</v>
      </c>
      <c r="E182" s="48">
        <v>7500</v>
      </c>
    </row>
    <row r="183" spans="1:5" ht="17.399999999999999">
      <c r="A183" s="47" t="s">
        <v>300</v>
      </c>
      <c r="B183" s="48" t="s">
        <v>301</v>
      </c>
      <c r="C183" s="48">
        <v>7500</v>
      </c>
      <c r="D183" s="48">
        <v>7500</v>
      </c>
      <c r="E183" s="48">
        <v>7500</v>
      </c>
    </row>
    <row r="184" spans="1:5" ht="17.399999999999999">
      <c r="A184" s="47" t="s">
        <v>329</v>
      </c>
      <c r="B184" s="48" t="s">
        <v>330</v>
      </c>
      <c r="C184" s="48">
        <v>8000</v>
      </c>
      <c r="D184" s="48">
        <v>8000</v>
      </c>
      <c r="E184" s="48">
        <v>8000</v>
      </c>
    </row>
    <row r="185" spans="1:5" ht="17.399999999999999">
      <c r="A185" s="47" t="s">
        <v>44</v>
      </c>
      <c r="B185" s="48" t="s">
        <v>344</v>
      </c>
      <c r="C185" s="48">
        <v>8000</v>
      </c>
      <c r="D185" s="48">
        <v>8000</v>
      </c>
      <c r="E185" s="48">
        <v>8000</v>
      </c>
    </row>
    <row r="186" spans="1:5" ht="17.399999999999999">
      <c r="A186" s="47" t="s">
        <v>0</v>
      </c>
      <c r="B186" s="48" t="s">
        <v>243</v>
      </c>
      <c r="C186" s="48">
        <v>9750</v>
      </c>
      <c r="D186" s="48">
        <v>9750</v>
      </c>
      <c r="E186" s="48">
        <v>9750</v>
      </c>
    </row>
    <row r="187" spans="1:5" ht="17.399999999999999">
      <c r="A187" s="47" t="s">
        <v>180</v>
      </c>
      <c r="B187" s="48" t="s">
        <v>181</v>
      </c>
      <c r="C187" s="48">
        <v>11250</v>
      </c>
      <c r="D187" s="48">
        <v>11250</v>
      </c>
      <c r="E187" s="48">
        <v>11250</v>
      </c>
    </row>
    <row r="188" spans="1:5" ht="17.399999999999999">
      <c r="A188" s="47" t="s">
        <v>220</v>
      </c>
      <c r="B188" s="48" t="s">
        <v>221</v>
      </c>
      <c r="C188" s="48">
        <v>80000</v>
      </c>
      <c r="D188" s="48">
        <v>80000</v>
      </c>
      <c r="E188" s="48">
        <v>80000</v>
      </c>
    </row>
  </sheetData>
  <sortState xmlns:xlrd2="http://schemas.microsoft.com/office/spreadsheetml/2017/richdata2" ref="A2:E188">
    <sortCondition ref="C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3:G34"/>
  <sheetViews>
    <sheetView zoomScale="130" zoomScaleNormal="130" workbookViewId="0">
      <selection activeCell="C8" sqref="C8"/>
    </sheetView>
  </sheetViews>
  <sheetFormatPr defaultRowHeight="18"/>
  <cols>
    <col min="1" max="1" width="8.88671875" style="17"/>
    <col min="2" max="2" width="35.5546875" style="18" bestFit="1" customWidth="1"/>
    <col min="3" max="3" width="9.6640625" style="19" bestFit="1" customWidth="1"/>
    <col min="4" max="6" width="8.88671875" style="17"/>
    <col min="7" max="7" width="8.6640625" style="17" customWidth="1"/>
    <col min="8" max="16384" width="8.88671875" style="17"/>
  </cols>
  <sheetData>
    <row r="3" spans="2:7">
      <c r="B3" s="20" t="s">
        <v>39</v>
      </c>
      <c r="C3" s="20" t="s">
        <v>7</v>
      </c>
    </row>
    <row r="4" spans="2:7">
      <c r="B4" s="21">
        <v>45323</v>
      </c>
      <c r="C4" s="22">
        <v>0</v>
      </c>
    </row>
    <row r="5" spans="2:7">
      <c r="B5" s="21">
        <v>45324</v>
      </c>
      <c r="C5" s="22">
        <v>8240</v>
      </c>
      <c r="G5" s="16"/>
    </row>
    <row r="6" spans="2:7">
      <c r="B6" s="23">
        <v>45325</v>
      </c>
      <c r="C6" s="22"/>
      <c r="G6" s="16"/>
    </row>
    <row r="7" spans="2:7">
      <c r="B7" s="23">
        <v>45326</v>
      </c>
      <c r="C7" s="22"/>
      <c r="G7" s="16"/>
    </row>
    <row r="8" spans="2:7">
      <c r="B8" s="21">
        <v>45327</v>
      </c>
      <c r="C8" s="22">
        <v>9740</v>
      </c>
      <c r="G8" s="16"/>
    </row>
    <row r="9" spans="2:7">
      <c r="B9" s="21">
        <v>45328</v>
      </c>
      <c r="C9" s="22">
        <v>5560</v>
      </c>
      <c r="G9" s="16"/>
    </row>
    <row r="10" spans="2:7">
      <c r="B10" s="21">
        <v>45329</v>
      </c>
      <c r="C10" s="22"/>
      <c r="G10" s="16"/>
    </row>
    <row r="11" spans="2:7">
      <c r="B11" s="21">
        <v>45330</v>
      </c>
      <c r="C11" s="22"/>
      <c r="G11" s="16"/>
    </row>
    <row r="12" spans="2:7">
      <c r="B12" s="21">
        <v>45331</v>
      </c>
      <c r="C12" s="22"/>
      <c r="G12" s="16"/>
    </row>
    <row r="13" spans="2:7">
      <c r="B13" s="23">
        <v>45332</v>
      </c>
      <c r="C13" s="22"/>
      <c r="G13" s="16"/>
    </row>
    <row r="14" spans="2:7">
      <c r="B14" s="23">
        <v>45333</v>
      </c>
      <c r="C14" s="22"/>
    </row>
    <row r="15" spans="2:7">
      <c r="B15" s="21">
        <v>45334</v>
      </c>
      <c r="C15" s="22"/>
    </row>
    <row r="16" spans="2:7">
      <c r="B16" s="21">
        <v>45335</v>
      </c>
      <c r="C16" s="22"/>
    </row>
    <row r="17" spans="2:3">
      <c r="B17" s="21">
        <v>45336</v>
      </c>
      <c r="C17" s="22"/>
    </row>
    <row r="18" spans="2:3">
      <c r="B18" s="21">
        <v>45337</v>
      </c>
      <c r="C18" s="22"/>
    </row>
    <row r="19" spans="2:3">
      <c r="B19" s="21">
        <v>45338</v>
      </c>
      <c r="C19" s="22"/>
    </row>
    <row r="20" spans="2:3">
      <c r="B20" s="23">
        <v>45339</v>
      </c>
      <c r="C20" s="22"/>
    </row>
    <row r="21" spans="2:3">
      <c r="B21" s="23">
        <v>45340</v>
      </c>
      <c r="C21" s="22"/>
    </row>
    <row r="22" spans="2:3">
      <c r="B22" s="21">
        <v>45341</v>
      </c>
      <c r="C22" s="22"/>
    </row>
    <row r="23" spans="2:3">
      <c r="B23" s="21">
        <v>45342</v>
      </c>
      <c r="C23" s="22"/>
    </row>
    <row r="24" spans="2:3">
      <c r="B24" s="21">
        <v>45343</v>
      </c>
      <c r="C24" s="22"/>
    </row>
    <row r="25" spans="2:3">
      <c r="B25" s="21">
        <v>45344</v>
      </c>
      <c r="C25" s="22"/>
    </row>
    <row r="26" spans="2:3">
      <c r="B26" s="21">
        <v>45345</v>
      </c>
      <c r="C26" s="22"/>
    </row>
    <row r="27" spans="2:3">
      <c r="B27" s="23">
        <v>45346</v>
      </c>
      <c r="C27" s="22"/>
    </row>
    <row r="28" spans="2:3">
      <c r="B28" s="23">
        <v>45347</v>
      </c>
      <c r="C28" s="22"/>
    </row>
    <row r="29" spans="2:3">
      <c r="B29" s="21">
        <v>45348</v>
      </c>
      <c r="C29" s="22"/>
    </row>
    <row r="30" spans="2:3">
      <c r="B30" s="21">
        <v>45349</v>
      </c>
      <c r="C30" s="22"/>
    </row>
    <row r="31" spans="2:3">
      <c r="B31" s="21">
        <v>45350</v>
      </c>
      <c r="C31" s="22"/>
    </row>
    <row r="34" spans="2:3">
      <c r="B34" s="25" t="s">
        <v>40</v>
      </c>
      <c r="C34" s="24">
        <f>SUM(C4:C33)</f>
        <v>23540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C3:I42"/>
  <sheetViews>
    <sheetView topLeftCell="A4" workbookViewId="0">
      <selection activeCell="G30" sqref="G30"/>
    </sheetView>
  </sheetViews>
  <sheetFormatPr defaultRowHeight="14.4"/>
  <cols>
    <col min="1" max="2" width="8.88671875" style="5"/>
    <col min="3" max="3" width="27.6640625" style="5" customWidth="1"/>
    <col min="4" max="4" width="14.21875" style="5" customWidth="1"/>
    <col min="5" max="5" width="18.6640625" style="5" customWidth="1"/>
    <col min="6" max="6" width="14" style="5" customWidth="1"/>
    <col min="7" max="7" width="14.77734375" style="5" customWidth="1"/>
    <col min="8" max="8" width="12.5546875" style="5" customWidth="1"/>
    <col min="9" max="9" width="13.109375" style="5" customWidth="1"/>
    <col min="10" max="16384" width="8.88671875" style="5"/>
  </cols>
  <sheetData>
    <row r="3" spans="3:9">
      <c r="C3" s="3"/>
    </row>
    <row r="4" spans="3:9" ht="15.6">
      <c r="C4" s="6"/>
    </row>
    <row r="5" spans="3:9" ht="17.399999999999999">
      <c r="C5" s="4"/>
    </row>
    <row r="6" spans="3:9" ht="17.399999999999999">
      <c r="C6" s="4"/>
    </row>
    <row r="7" spans="3:9"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</row>
    <row r="8" spans="3:9">
      <c r="C8" s="2"/>
      <c r="D8" s="69">
        <v>21853.8</v>
      </c>
      <c r="E8" s="70" t="s">
        <v>20</v>
      </c>
      <c r="F8" s="69">
        <v>22126.799999999999</v>
      </c>
      <c r="G8" s="69">
        <v>21805.55</v>
      </c>
      <c r="H8" s="69">
        <v>21812.75</v>
      </c>
      <c r="I8" s="69">
        <v>21697.45</v>
      </c>
    </row>
    <row r="9" spans="3:9">
      <c r="C9" s="3" t="s">
        <v>1</v>
      </c>
      <c r="D9" s="69"/>
      <c r="E9" s="70"/>
      <c r="F9" s="69"/>
      <c r="G9" s="69"/>
      <c r="H9" s="69"/>
      <c r="I9" s="69"/>
    </row>
    <row r="10" spans="3:9">
      <c r="C10" s="2"/>
      <c r="D10" s="69">
        <v>45970.95</v>
      </c>
      <c r="E10" s="70" t="s">
        <v>22</v>
      </c>
      <c r="F10" s="69">
        <v>46892.35</v>
      </c>
      <c r="G10" s="69">
        <v>45901.25</v>
      </c>
      <c r="H10" s="69">
        <v>46568.2</v>
      </c>
      <c r="I10" s="69">
        <v>46188.65</v>
      </c>
    </row>
    <row r="11" spans="3:9">
      <c r="C11" s="3" t="s">
        <v>21</v>
      </c>
      <c r="D11" s="69"/>
      <c r="E11" s="70"/>
      <c r="F11" s="69"/>
      <c r="G11" s="69"/>
      <c r="H11" s="69"/>
      <c r="I11" s="69"/>
    </row>
    <row r="12" spans="3:9">
      <c r="C12" s="2"/>
      <c r="D12" s="69">
        <v>20434.05</v>
      </c>
      <c r="E12" s="70" t="s">
        <v>24</v>
      </c>
      <c r="F12" s="69">
        <v>20817.5</v>
      </c>
      <c r="G12" s="69">
        <v>20408.3</v>
      </c>
      <c r="H12" s="69">
        <v>20661.05</v>
      </c>
      <c r="I12" s="69">
        <v>20516.650000000001</v>
      </c>
    </row>
    <row r="13" spans="3:9">
      <c r="C13" s="3" t="s">
        <v>23</v>
      </c>
      <c r="D13" s="69"/>
      <c r="E13" s="70"/>
      <c r="F13" s="69"/>
      <c r="G13" s="69"/>
      <c r="H13" s="69"/>
      <c r="I13" s="69"/>
    </row>
    <row r="14" spans="3:9">
      <c r="C14" s="2"/>
      <c r="D14" s="69">
        <v>72085.63</v>
      </c>
      <c r="E14" s="70" t="s">
        <v>25</v>
      </c>
      <c r="F14" s="69">
        <v>73089.399999999994</v>
      </c>
      <c r="G14" s="69">
        <v>71948.77</v>
      </c>
      <c r="H14" s="69">
        <v>71977.56</v>
      </c>
      <c r="I14" s="69">
        <v>71645.3</v>
      </c>
    </row>
    <row r="15" spans="3:9">
      <c r="C15" s="3" t="s">
        <v>5</v>
      </c>
      <c r="D15" s="69"/>
      <c r="E15" s="70"/>
      <c r="F15" s="69"/>
      <c r="G15" s="69"/>
      <c r="H15" s="69"/>
      <c r="I15" s="69"/>
    </row>
    <row r="16" spans="3:9">
      <c r="C16" s="2"/>
      <c r="D16" s="69">
        <v>10728.75</v>
      </c>
      <c r="E16" s="70" t="s">
        <v>27</v>
      </c>
      <c r="F16" s="69">
        <v>10794.35</v>
      </c>
      <c r="G16" s="69">
        <v>10689.9</v>
      </c>
      <c r="H16" s="69">
        <v>10704.7</v>
      </c>
      <c r="I16" s="69">
        <v>10631.55</v>
      </c>
    </row>
    <row r="17" spans="3:9">
      <c r="C17" s="3" t="s">
        <v>26</v>
      </c>
      <c r="D17" s="69"/>
      <c r="E17" s="70"/>
      <c r="F17" s="69"/>
      <c r="G17" s="69"/>
      <c r="H17" s="69"/>
      <c r="I17" s="69"/>
    </row>
    <row r="18" spans="3:9">
      <c r="C18" s="2"/>
      <c r="D18" s="69">
        <v>55940.3</v>
      </c>
      <c r="E18" s="70" t="s">
        <v>29</v>
      </c>
      <c r="F18" s="69">
        <v>56218.25</v>
      </c>
      <c r="G18" s="69">
        <v>55818.6</v>
      </c>
      <c r="H18" s="69">
        <v>55852.800000000003</v>
      </c>
      <c r="I18" s="69">
        <v>55508.85</v>
      </c>
    </row>
    <row r="19" spans="3:9">
      <c r="C19" s="3" t="s">
        <v>28</v>
      </c>
      <c r="D19" s="69"/>
      <c r="E19" s="70"/>
      <c r="F19" s="69"/>
      <c r="G19" s="69"/>
      <c r="H19" s="69"/>
      <c r="I19" s="69"/>
    </row>
    <row r="20" spans="3:9">
      <c r="C20" s="2"/>
      <c r="D20" s="69">
        <v>22199</v>
      </c>
      <c r="E20" s="70" t="s">
        <v>31</v>
      </c>
      <c r="F20" s="69">
        <v>22444.75</v>
      </c>
      <c r="G20" s="69">
        <v>22155</v>
      </c>
      <c r="H20" s="69">
        <v>22158.7</v>
      </c>
      <c r="I20" s="69">
        <v>22039.599999999999</v>
      </c>
    </row>
    <row r="21" spans="3:9">
      <c r="C21" s="3" t="s">
        <v>30</v>
      </c>
      <c r="D21" s="69"/>
      <c r="E21" s="70"/>
      <c r="F21" s="69"/>
      <c r="G21" s="69"/>
      <c r="H21" s="69"/>
      <c r="I21" s="69"/>
    </row>
    <row r="22" spans="3:9">
      <c r="C22" s="2"/>
      <c r="D22" s="69">
        <v>48477</v>
      </c>
      <c r="E22" s="70" t="s">
        <v>33</v>
      </c>
      <c r="F22" s="69">
        <v>48796.35</v>
      </c>
      <c r="G22" s="69">
        <v>48416.1</v>
      </c>
      <c r="H22" s="69">
        <v>48521</v>
      </c>
      <c r="I22" s="69">
        <v>48298</v>
      </c>
    </row>
    <row r="23" spans="3:9">
      <c r="C23" s="3" t="s">
        <v>32</v>
      </c>
      <c r="D23" s="69"/>
      <c r="E23" s="70"/>
      <c r="F23" s="69"/>
      <c r="G23" s="69"/>
      <c r="H23" s="69"/>
      <c r="I23" s="69"/>
    </row>
    <row r="24" spans="3:9">
      <c r="C24" s="2"/>
      <c r="D24" s="69">
        <v>22348.48</v>
      </c>
      <c r="E24" s="70" t="s">
        <v>35</v>
      </c>
      <c r="F24" s="70">
        <v>0</v>
      </c>
      <c r="G24" s="70">
        <v>0</v>
      </c>
      <c r="H24" s="70">
        <v>0</v>
      </c>
      <c r="I24" s="69">
        <v>22348.48</v>
      </c>
    </row>
    <row r="25" spans="3:9">
      <c r="C25" s="3" t="s">
        <v>34</v>
      </c>
      <c r="D25" s="69"/>
      <c r="E25" s="70"/>
      <c r="F25" s="70"/>
      <c r="G25" s="70"/>
      <c r="H25" s="70"/>
      <c r="I25" s="69"/>
    </row>
    <row r="26" spans="3:9" ht="17.399999999999999">
      <c r="C26" s="4"/>
    </row>
    <row r="29" spans="3:9" ht="17.399999999999999">
      <c r="C29" s="4"/>
    </row>
    <row r="31" spans="3:9" ht="17.399999999999999">
      <c r="C31" s="4"/>
    </row>
    <row r="33" spans="3:3" ht="17.399999999999999">
      <c r="C33" s="4"/>
    </row>
    <row r="35" spans="3:3" ht="17.399999999999999">
      <c r="C35" s="7"/>
    </row>
    <row r="36" spans="3:3" ht="17.399999999999999">
      <c r="C36" s="4"/>
    </row>
    <row r="37" spans="3:3" ht="17.399999999999999">
      <c r="C37" s="4"/>
    </row>
    <row r="38" spans="3:3" ht="17.399999999999999">
      <c r="C38" s="4"/>
    </row>
    <row r="39" spans="3:3" ht="17.399999999999999">
      <c r="C39" s="4"/>
    </row>
    <row r="40" spans="3:3" ht="17.399999999999999">
      <c r="C40" s="4"/>
    </row>
    <row r="41" spans="3:3" ht="17.399999999999999">
      <c r="C41" s="4"/>
    </row>
    <row r="42" spans="3:3" ht="17.399999999999999">
      <c r="C42" s="4"/>
    </row>
  </sheetData>
  <mergeCells count="54">
    <mergeCell ref="I24:I25"/>
    <mergeCell ref="D22:D23"/>
    <mergeCell ref="E22:E23"/>
    <mergeCell ref="F22:F23"/>
    <mergeCell ref="G22:G23"/>
    <mergeCell ref="H22:H23"/>
    <mergeCell ref="I22:I23"/>
    <mergeCell ref="D24:D25"/>
    <mergeCell ref="E24:E25"/>
    <mergeCell ref="F24:F25"/>
    <mergeCell ref="G24:G25"/>
    <mergeCell ref="H24:H25"/>
    <mergeCell ref="I20:I21"/>
    <mergeCell ref="D18:D19"/>
    <mergeCell ref="E18:E19"/>
    <mergeCell ref="F18:F19"/>
    <mergeCell ref="G18:G19"/>
    <mergeCell ref="H18:H19"/>
    <mergeCell ref="I18:I19"/>
    <mergeCell ref="D20:D21"/>
    <mergeCell ref="E20:E21"/>
    <mergeCell ref="F20:F21"/>
    <mergeCell ref="G20:G21"/>
    <mergeCell ref="H20:H21"/>
    <mergeCell ref="I16:I17"/>
    <mergeCell ref="D14:D15"/>
    <mergeCell ref="E14:E15"/>
    <mergeCell ref="F14:F15"/>
    <mergeCell ref="G14:G15"/>
    <mergeCell ref="H14:H15"/>
    <mergeCell ref="I14:I15"/>
    <mergeCell ref="D16:D17"/>
    <mergeCell ref="E16:E17"/>
    <mergeCell ref="F16:F17"/>
    <mergeCell ref="G16:G17"/>
    <mergeCell ref="H16:H17"/>
    <mergeCell ref="I12:I13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8:I9"/>
    <mergeCell ref="D8:D9"/>
    <mergeCell ref="E8:E9"/>
    <mergeCell ref="F8:F9"/>
    <mergeCell ref="G8:G9"/>
    <mergeCell ref="H8:H9"/>
  </mergeCells>
  <hyperlinks>
    <hyperlink ref="C9" r:id="rId1" display="https://groww.in/indices/nifty" xr:uid="{00000000-0004-0000-0400-000000000000}"/>
    <hyperlink ref="C11" r:id="rId2" display="https://groww.in/indices/nifty-bank" xr:uid="{00000000-0004-0000-0400-000001000000}"/>
    <hyperlink ref="C13" r:id="rId3" display="https://groww.in/indices/nifty-financial-services" xr:uid="{00000000-0004-0000-0400-000002000000}"/>
    <hyperlink ref="C15" r:id="rId4" display="https://groww.in/indices/sp-bse-sensex" xr:uid="{00000000-0004-0000-0400-000003000000}"/>
    <hyperlink ref="C17" r:id="rId5" display="https://groww.in/indices/nifty-midcap-select" xr:uid="{00000000-0004-0000-0400-000004000000}"/>
    <hyperlink ref="C19" r:id="rId6" display="https://groww.in/indices/nifty-next" xr:uid="{00000000-0004-0000-0400-000005000000}"/>
    <hyperlink ref="C21" r:id="rId7" display="https://groww.in/indices/nifty-218500" xr:uid="{00000000-0004-0000-0400-000006000000}"/>
    <hyperlink ref="C23" r:id="rId8" display="https://groww.in/indices/nifty-midcap" xr:uid="{00000000-0004-0000-0400-000007000000}"/>
    <hyperlink ref="C25" r:id="rId9" display="https://groww.in/indices/sp-bse" xr:uid="{00000000-0004-0000-0400-000008000000}"/>
  </hyperlinks>
  <pageMargins left="0.7" right="0.7" top="0.75" bottom="0.75" header="0.3" footer="0.3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3:X33"/>
  <sheetViews>
    <sheetView zoomScale="85" zoomScaleNormal="85" workbookViewId="0">
      <selection activeCell="G7" sqref="G7"/>
    </sheetView>
  </sheetViews>
  <sheetFormatPr defaultRowHeight="14.4"/>
  <cols>
    <col min="2" max="2" width="12.88671875" bestFit="1" customWidth="1"/>
    <col min="4" max="4" width="10.33203125" bestFit="1" customWidth="1"/>
    <col min="5" max="5" width="9.77734375" customWidth="1"/>
    <col min="6" max="6" width="8.44140625" bestFit="1" customWidth="1"/>
    <col min="7" max="7" width="13.44140625" customWidth="1"/>
    <col min="8" max="8" width="14.21875" customWidth="1"/>
    <col min="9" max="9" width="9.21875" customWidth="1"/>
    <col min="11" max="11" width="9.88671875" bestFit="1" customWidth="1"/>
    <col min="12" max="12" width="7.21875" bestFit="1" customWidth="1"/>
    <col min="21" max="21" width="10.33203125" bestFit="1" customWidth="1"/>
    <col min="24" max="24" width="10.33203125" bestFit="1" customWidth="1"/>
  </cols>
  <sheetData>
    <row r="3" spans="4:24">
      <c r="F3" s="49" t="s">
        <v>145</v>
      </c>
      <c r="G3" s="49">
        <v>1120</v>
      </c>
      <c r="H3" s="49">
        <v>1000</v>
      </c>
      <c r="I3" s="49"/>
      <c r="J3" s="49"/>
      <c r="K3" s="49" t="s">
        <v>425</v>
      </c>
      <c r="L3" s="49">
        <v>1080</v>
      </c>
      <c r="M3" s="49">
        <v>2000</v>
      </c>
      <c r="N3" s="49"/>
      <c r="O3" s="49"/>
      <c r="P3" s="49" t="s">
        <v>342</v>
      </c>
      <c r="Q3" s="49" t="s">
        <v>426</v>
      </c>
      <c r="R3" s="49">
        <v>2000</v>
      </c>
      <c r="S3" s="49"/>
      <c r="T3" s="49"/>
    </row>
    <row r="5" spans="4:24">
      <c r="F5" s="49" t="s">
        <v>422</v>
      </c>
      <c r="G5" s="49" t="s">
        <v>423</v>
      </c>
      <c r="H5" s="49">
        <f>G6-F6</f>
        <v>32.5</v>
      </c>
      <c r="I5" s="49"/>
      <c r="J5" s="49"/>
      <c r="K5" s="49" t="s">
        <v>422</v>
      </c>
      <c r="L5" s="49" t="s">
        <v>423</v>
      </c>
      <c r="M5" s="49">
        <f>L6-K6</f>
        <v>0</v>
      </c>
      <c r="N5" s="49"/>
      <c r="O5" s="49"/>
      <c r="P5" s="49" t="s">
        <v>422</v>
      </c>
      <c r="Q5" s="49" t="s">
        <v>423</v>
      </c>
      <c r="R5" s="49">
        <f>Q6-P6</f>
        <v>0</v>
      </c>
    </row>
    <row r="6" spans="4:24">
      <c r="D6" s="49" t="s">
        <v>421</v>
      </c>
      <c r="F6">
        <v>42.5</v>
      </c>
      <c r="G6">
        <v>75</v>
      </c>
      <c r="H6">
        <v>1000</v>
      </c>
      <c r="N6">
        <f>M6/1800</f>
        <v>0</v>
      </c>
    </row>
    <row r="7" spans="4:24">
      <c r="G7">
        <f>H6*G6</f>
        <v>75000</v>
      </c>
      <c r="H7">
        <f>H6*F6</f>
        <v>42500</v>
      </c>
      <c r="I7">
        <f>G7-H7</f>
        <v>32500</v>
      </c>
      <c r="L7">
        <f>M6*L6</f>
        <v>0</v>
      </c>
      <c r="M7">
        <f>M6*K6</f>
        <v>0</v>
      </c>
      <c r="N7">
        <f>L7-M7</f>
        <v>0</v>
      </c>
      <c r="Q7">
        <f>R6*Q6</f>
        <v>0</v>
      </c>
      <c r="R7">
        <f>R6*P6</f>
        <v>0</v>
      </c>
      <c r="S7">
        <f>Q7-R7</f>
        <v>0</v>
      </c>
    </row>
    <row r="9" spans="4:24">
      <c r="H9" s="49">
        <f>H7</f>
        <v>42500</v>
      </c>
      <c r="I9" s="49"/>
      <c r="J9" s="49"/>
      <c r="K9" s="49"/>
      <c r="L9" s="49"/>
      <c r="M9" s="49">
        <f>M7</f>
        <v>0</v>
      </c>
      <c r="N9" s="49"/>
      <c r="O9" s="49"/>
      <c r="P9" s="49"/>
      <c r="Q9" s="49"/>
      <c r="R9" s="49">
        <f>R7</f>
        <v>0</v>
      </c>
      <c r="S9" s="49"/>
      <c r="T9" s="49"/>
      <c r="U9" s="49">
        <f>SUM(H9:T9)</f>
        <v>42500</v>
      </c>
    </row>
    <row r="10" spans="4:24">
      <c r="F10">
        <f>G6</f>
        <v>75</v>
      </c>
      <c r="H10">
        <f>H6*F10</f>
        <v>75000</v>
      </c>
      <c r="K10">
        <f>L6</f>
        <v>0</v>
      </c>
      <c r="L10">
        <f>M6*K10</f>
        <v>0</v>
      </c>
      <c r="P10">
        <f>Q6</f>
        <v>0</v>
      </c>
      <c r="Q10">
        <f>R6*P10</f>
        <v>0</v>
      </c>
    </row>
    <row r="11" spans="4:24">
      <c r="F11" s="49">
        <f>AVERAGE(F6:F10)</f>
        <v>58.75</v>
      </c>
      <c r="K11" s="49">
        <f>AVERAGE(K6:K10)</f>
        <v>0</v>
      </c>
      <c r="P11" s="49">
        <f>AVERAGE(P6:P10)</f>
        <v>0</v>
      </c>
      <c r="X11" s="49" t="s">
        <v>427</v>
      </c>
    </row>
    <row r="12" spans="4:24">
      <c r="F12">
        <v>13.85</v>
      </c>
      <c r="X12" s="49">
        <f>M7+H7+R7</f>
        <v>42500</v>
      </c>
    </row>
    <row r="15" spans="4:24">
      <c r="F15">
        <f>AVERAGE(F11:F14)</f>
        <v>36.299999999999997</v>
      </c>
      <c r="H15">
        <f>F15*2000</f>
        <v>72600</v>
      </c>
    </row>
    <row r="16" spans="4:24">
      <c r="K16">
        <v>3.85</v>
      </c>
      <c r="L16">
        <f>K16*M6*2</f>
        <v>0</v>
      </c>
    </row>
    <row r="17" spans="2:24">
      <c r="K17">
        <f>AVERAGE(K11:K16)</f>
        <v>1.925</v>
      </c>
      <c r="P17">
        <f>AVERAGE(P11:P16)</f>
        <v>0</v>
      </c>
    </row>
    <row r="24" spans="2:24">
      <c r="B24" s="49" t="s">
        <v>424</v>
      </c>
      <c r="I24" s="49">
        <f>I7</f>
        <v>32500</v>
      </c>
      <c r="N24" s="49">
        <f>N7</f>
        <v>0</v>
      </c>
      <c r="S24" s="49">
        <f>S7</f>
        <v>0</v>
      </c>
      <c r="U24" s="49">
        <f>SUM(I24:T24)</f>
        <v>32500</v>
      </c>
      <c r="X24">
        <f>X12+U24</f>
        <v>75000</v>
      </c>
    </row>
    <row r="25" spans="2:24">
      <c r="I25">
        <v>12330</v>
      </c>
    </row>
    <row r="26" spans="2:24">
      <c r="U26" s="49"/>
    </row>
    <row r="28" spans="2:24">
      <c r="U28" s="49"/>
    </row>
    <row r="31" spans="2:24">
      <c r="M31">
        <v>14400</v>
      </c>
    </row>
    <row r="32" spans="2:24">
      <c r="D32">
        <v>58963</v>
      </c>
      <c r="E32">
        <v>15</v>
      </c>
      <c r="F32">
        <f>D32*E32</f>
        <v>884445</v>
      </c>
      <c r="M32">
        <v>2</v>
      </c>
    </row>
    <row r="33" spans="12:14">
      <c r="L33">
        <v>2</v>
      </c>
      <c r="M33">
        <f>M32*M31</f>
        <v>28800</v>
      </c>
      <c r="N33">
        <f>M33*L33</f>
        <v>57600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AB31-ACC7-41BA-91EB-F2B23C19456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D99F-1800-4F0D-A58F-83F6E1B3C11F}">
  <sheetPr codeName="Sheet8"/>
  <dimension ref="A7:F9"/>
  <sheetViews>
    <sheetView tabSelected="1" zoomScale="145" zoomScaleNormal="145" workbookViewId="0">
      <selection activeCell="E8" sqref="E8"/>
    </sheetView>
  </sheetViews>
  <sheetFormatPr defaultRowHeight="14.4"/>
  <cols>
    <col min="1" max="1" width="9.88671875" bestFit="1" customWidth="1"/>
    <col min="4" max="4" width="8.33203125" bestFit="1" customWidth="1"/>
    <col min="5" max="5" width="13.6640625" bestFit="1" customWidth="1"/>
    <col min="6" max="6" width="49" bestFit="1" customWidth="1"/>
    <col min="7" max="7" width="8.109375" bestFit="1" customWidth="1"/>
    <col min="8" max="8" width="12.6640625" bestFit="1" customWidth="1"/>
  </cols>
  <sheetData>
    <row r="7" spans="1:6">
      <c r="A7" t="s">
        <v>448</v>
      </c>
      <c r="B7" t="s">
        <v>447</v>
      </c>
      <c r="C7" t="s">
        <v>440</v>
      </c>
    </row>
    <row r="8" spans="1:6">
      <c r="A8">
        <v>365</v>
      </c>
      <c r="B8">
        <v>1</v>
      </c>
      <c r="C8">
        <v>500</v>
      </c>
      <c r="D8">
        <f>C8*A8</f>
        <v>182500</v>
      </c>
      <c r="E8" s="71">
        <f>D8</f>
        <v>182500</v>
      </c>
      <c r="F8" t="str" cm="1">
        <f t="array" ref="F8">ConvertToRupeesWords(E8)</f>
        <v>One Lakh Eighty Two Thousand Five Hundred Rupees</v>
      </c>
    </row>
    <row r="9" spans="1:6">
      <c r="A9">
        <f>A8*B9</f>
        <v>9125</v>
      </c>
      <c r="B9">
        <v>25</v>
      </c>
      <c r="C9">
        <v>500</v>
      </c>
      <c r="D9">
        <f>C9*A9</f>
        <v>4562500</v>
      </c>
      <c r="E9" s="71">
        <f>D9</f>
        <v>4562500</v>
      </c>
      <c r="F9" t="str" cm="1">
        <f t="array" ref="F9">ConvertToRupeesWords(E9)</f>
        <v>Forty Five Lakh Sixty Two Thousand Five Hundred Rupees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58DD-0FF9-4A59-BB32-A8FBB5EF59C6}">
  <sheetPr codeName="Sheet9"/>
  <dimension ref="A2:P20"/>
  <sheetViews>
    <sheetView zoomScale="115" zoomScaleNormal="115" workbookViewId="0">
      <selection activeCell="F20" sqref="F20"/>
    </sheetView>
  </sheetViews>
  <sheetFormatPr defaultRowHeight="14.4"/>
  <cols>
    <col min="1" max="1" width="12.33203125" bestFit="1" customWidth="1"/>
    <col min="2" max="2" width="10.44140625" bestFit="1" customWidth="1"/>
    <col min="3" max="3" width="6.21875" bestFit="1" customWidth="1"/>
    <col min="4" max="4" width="15.77734375" bestFit="1" customWidth="1"/>
    <col min="5" max="5" width="10.44140625" bestFit="1" customWidth="1"/>
    <col min="6" max="6" width="11.21875" bestFit="1" customWidth="1"/>
    <col min="7" max="7" width="5.5546875" bestFit="1" customWidth="1"/>
    <col min="8" max="8" width="10.21875" bestFit="1" customWidth="1"/>
    <col min="9" max="9" width="12.33203125" bestFit="1" customWidth="1"/>
    <col min="10" max="10" width="12.5546875" bestFit="1" customWidth="1"/>
    <col min="11" max="11" width="7.21875" bestFit="1" customWidth="1"/>
    <col min="12" max="12" width="15.77734375" bestFit="1" customWidth="1"/>
    <col min="13" max="13" width="9.33203125" bestFit="1" customWidth="1"/>
    <col min="16" max="16" width="11.5546875" bestFit="1" customWidth="1"/>
  </cols>
  <sheetData>
    <row r="2" spans="1:13" ht="15" thickBot="1"/>
    <row r="3" spans="1:13" ht="15" thickBot="1">
      <c r="A3" s="66"/>
      <c r="B3" s="67" t="s">
        <v>442</v>
      </c>
      <c r="C3" s="67" t="s">
        <v>441</v>
      </c>
      <c r="D3" s="67"/>
      <c r="E3" s="68"/>
      <c r="I3" s="66"/>
      <c r="J3" s="67" t="s">
        <v>442</v>
      </c>
      <c r="K3" s="67" t="s">
        <v>441</v>
      </c>
      <c r="L3" s="67"/>
      <c r="M3" s="68"/>
    </row>
    <row r="4" spans="1:13">
      <c r="A4" s="61" t="s">
        <v>435</v>
      </c>
      <c r="B4" s="62">
        <v>19</v>
      </c>
      <c r="C4" s="63">
        <v>1000</v>
      </c>
      <c r="D4" s="64" t="s">
        <v>439</v>
      </c>
      <c r="E4" s="65" t="s">
        <v>440</v>
      </c>
      <c r="I4" s="61" t="s">
        <v>435</v>
      </c>
      <c r="J4" s="62">
        <f>B16</f>
        <v>1.28125</v>
      </c>
      <c r="K4" s="47">
        <f>C16</f>
        <v>64000</v>
      </c>
      <c r="L4" s="64" t="s">
        <v>439</v>
      </c>
      <c r="M4" s="65" t="s">
        <v>440</v>
      </c>
    </row>
    <row r="5" spans="1:13">
      <c r="A5" s="54" t="s">
        <v>428</v>
      </c>
      <c r="B5" s="53">
        <v>1</v>
      </c>
      <c r="C5" s="47">
        <f>C4</f>
        <v>1000</v>
      </c>
      <c r="D5" s="47" t="s">
        <v>429</v>
      </c>
      <c r="E5" s="55">
        <f>C5*B5</f>
        <v>1000</v>
      </c>
      <c r="I5" s="54" t="s">
        <v>428</v>
      </c>
      <c r="J5" s="53">
        <v>8</v>
      </c>
      <c r="K5" s="47">
        <f>K4</f>
        <v>64000</v>
      </c>
      <c r="L5" s="47" t="s">
        <v>429</v>
      </c>
      <c r="M5" s="55">
        <f>K5*J5</f>
        <v>512000</v>
      </c>
    </row>
    <row r="6" spans="1:13">
      <c r="A6" s="56"/>
      <c r="B6" s="41">
        <f>AVERAGE(B4:B5)</f>
        <v>10</v>
      </c>
      <c r="C6" s="47"/>
      <c r="D6" s="47"/>
      <c r="E6" s="55"/>
      <c r="I6" s="56"/>
      <c r="J6" s="41">
        <f>AVERAGE(J4:J5)</f>
        <v>4.640625</v>
      </c>
      <c r="K6" s="47"/>
      <c r="L6" s="47"/>
      <c r="M6" s="55"/>
    </row>
    <row r="7" spans="1:13">
      <c r="A7" s="56"/>
      <c r="B7" s="47">
        <f>B5</f>
        <v>1</v>
      </c>
      <c r="C7" s="47">
        <f>C5*2</f>
        <v>2000</v>
      </c>
      <c r="D7" s="47" t="s">
        <v>430</v>
      </c>
      <c r="E7" s="55">
        <f t="shared" ref="E7:E15" si="0">C7*B7</f>
        <v>2000</v>
      </c>
      <c r="I7" s="56"/>
      <c r="J7" s="47">
        <f>J5</f>
        <v>8</v>
      </c>
      <c r="K7" s="47">
        <f>K5*2</f>
        <v>128000</v>
      </c>
      <c r="L7" s="47" t="s">
        <v>430</v>
      </c>
      <c r="M7" s="55">
        <f t="shared" ref="M7" si="1">K7*J7</f>
        <v>1024000</v>
      </c>
    </row>
    <row r="8" spans="1:13">
      <c r="A8" s="56"/>
      <c r="B8" s="41">
        <f>AVERAGE(B6:B7)</f>
        <v>5.5</v>
      </c>
      <c r="C8" s="47"/>
      <c r="D8" s="47"/>
      <c r="E8" s="55"/>
      <c r="I8" s="56"/>
      <c r="J8" s="41">
        <f>AVERAGE(J6:J7)</f>
        <v>6.3203125</v>
      </c>
      <c r="K8" s="47"/>
      <c r="L8" s="47"/>
      <c r="M8" s="55"/>
    </row>
    <row r="9" spans="1:13">
      <c r="A9" s="56"/>
      <c r="B9" s="47">
        <f>B5</f>
        <v>1</v>
      </c>
      <c r="C9" s="47">
        <f>C7*2</f>
        <v>4000</v>
      </c>
      <c r="D9" s="47" t="s">
        <v>431</v>
      </c>
      <c r="E9" s="55">
        <f t="shared" si="0"/>
        <v>4000</v>
      </c>
      <c r="I9" s="56"/>
      <c r="J9" s="47">
        <f>J5</f>
        <v>8</v>
      </c>
      <c r="K9" s="47">
        <f>K7*2</f>
        <v>256000</v>
      </c>
      <c r="L9" s="47" t="s">
        <v>431</v>
      </c>
      <c r="M9" s="55">
        <f t="shared" ref="M9" si="2">K9*J9</f>
        <v>2048000</v>
      </c>
    </row>
    <row r="10" spans="1:13">
      <c r="A10" s="56"/>
      <c r="B10" s="41">
        <f>AVERAGE(B8:B9)</f>
        <v>3.25</v>
      </c>
      <c r="C10" s="47"/>
      <c r="D10" s="47"/>
      <c r="E10" s="55"/>
      <c r="I10" s="56"/>
      <c r="J10" s="41">
        <f>AVERAGE(J8:J9)</f>
        <v>7.16015625</v>
      </c>
      <c r="K10" s="47"/>
      <c r="L10" s="47"/>
      <c r="M10" s="55"/>
    </row>
    <row r="11" spans="1:13">
      <c r="A11" s="56"/>
      <c r="B11" s="47">
        <f>B5</f>
        <v>1</v>
      </c>
      <c r="C11" s="47">
        <f>C9*2</f>
        <v>8000</v>
      </c>
      <c r="D11" s="47" t="s">
        <v>432</v>
      </c>
      <c r="E11" s="55">
        <f t="shared" si="0"/>
        <v>8000</v>
      </c>
      <c r="I11" s="56"/>
      <c r="J11" s="47">
        <f>J5</f>
        <v>8</v>
      </c>
      <c r="K11" s="47">
        <f>K9*2</f>
        <v>512000</v>
      </c>
      <c r="L11" s="47" t="s">
        <v>432</v>
      </c>
      <c r="M11" s="55">
        <f t="shared" ref="M11" si="3">K11*J11</f>
        <v>4096000</v>
      </c>
    </row>
    <row r="12" spans="1:13">
      <c r="A12" s="56"/>
      <c r="B12" s="41">
        <f>AVERAGE(B10:B11)</f>
        <v>2.125</v>
      </c>
      <c r="C12" s="47"/>
      <c r="D12" s="47"/>
      <c r="E12" s="55"/>
      <c r="I12" s="56"/>
      <c r="J12" s="41">
        <f>AVERAGE(J10:J11)</f>
        <v>7.580078125</v>
      </c>
      <c r="K12" s="47"/>
      <c r="L12" s="47"/>
      <c r="M12" s="55"/>
    </row>
    <row r="13" spans="1:13">
      <c r="A13" s="56"/>
      <c r="B13" s="47">
        <f>B5</f>
        <v>1</v>
      </c>
      <c r="C13" s="47">
        <f>C11*2</f>
        <v>16000</v>
      </c>
      <c r="D13" s="47" t="s">
        <v>433</v>
      </c>
      <c r="E13" s="55">
        <f t="shared" si="0"/>
        <v>16000</v>
      </c>
      <c r="I13" s="56"/>
      <c r="J13" s="47">
        <f>J5</f>
        <v>8</v>
      </c>
      <c r="K13" s="47">
        <f>K11*2</f>
        <v>1024000</v>
      </c>
      <c r="L13" s="47" t="s">
        <v>433</v>
      </c>
      <c r="M13" s="55">
        <f t="shared" ref="M13" si="4">K13*J13</f>
        <v>8192000</v>
      </c>
    </row>
    <row r="14" spans="1:13">
      <c r="A14" s="56"/>
      <c r="B14" s="41">
        <f>AVERAGE(B12:B13)</f>
        <v>1.5625</v>
      </c>
      <c r="C14" s="47"/>
      <c r="D14" s="47"/>
      <c r="E14" s="55"/>
      <c r="I14" s="56"/>
      <c r="J14" s="41">
        <f>AVERAGE(J12:J13)</f>
        <v>7.7900390625</v>
      </c>
      <c r="K14" s="47"/>
      <c r="L14" s="47"/>
      <c r="M14" s="55"/>
    </row>
    <row r="15" spans="1:13">
      <c r="A15" s="56"/>
      <c r="B15" s="47">
        <f>B5</f>
        <v>1</v>
      </c>
      <c r="C15" s="47">
        <f>C13*2</f>
        <v>32000</v>
      </c>
      <c r="D15" s="47" t="s">
        <v>434</v>
      </c>
      <c r="E15" s="55">
        <f t="shared" si="0"/>
        <v>32000</v>
      </c>
      <c r="I15" s="56"/>
      <c r="J15" s="47">
        <f>J5</f>
        <v>8</v>
      </c>
      <c r="K15" s="47">
        <f>K13*2</f>
        <v>2048000</v>
      </c>
      <c r="L15" s="47" t="s">
        <v>434</v>
      </c>
      <c r="M15" s="55">
        <f t="shared" ref="M15" si="5">K15*J15</f>
        <v>16384000</v>
      </c>
    </row>
    <row r="16" spans="1:13">
      <c r="A16" s="56"/>
      <c r="B16" s="41">
        <f>AVERAGE(B14:B15)</f>
        <v>1.28125</v>
      </c>
      <c r="C16" s="47">
        <f>C15*2</f>
        <v>64000</v>
      </c>
      <c r="D16" s="47"/>
      <c r="E16" s="55"/>
      <c r="I16" s="56"/>
      <c r="J16" s="41">
        <f>AVERAGE(J14:J15)</f>
        <v>7.89501953125</v>
      </c>
      <c r="K16" s="47">
        <f>K15*2</f>
        <v>4096000</v>
      </c>
      <c r="L16" s="47"/>
      <c r="M16" s="55"/>
    </row>
    <row r="17" spans="1:16">
      <c r="A17" s="56"/>
      <c r="B17" s="47"/>
      <c r="C17" s="47"/>
      <c r="D17" s="47"/>
      <c r="E17" s="57"/>
      <c r="I17" s="56"/>
      <c r="J17" s="47"/>
      <c r="K17" s="47"/>
      <c r="L17" s="47"/>
      <c r="M17" s="57"/>
    </row>
    <row r="18" spans="1:16">
      <c r="A18" s="56"/>
      <c r="B18" s="47"/>
      <c r="C18" s="47"/>
      <c r="D18" s="47"/>
      <c r="E18" s="57"/>
      <c r="F18" s="41" t="s">
        <v>443</v>
      </c>
      <c r="G18" s="41" t="s">
        <v>436</v>
      </c>
      <c r="H18" s="41" t="s">
        <v>437</v>
      </c>
      <c r="I18" s="56"/>
      <c r="J18" s="47"/>
      <c r="K18" s="47"/>
      <c r="L18" s="47"/>
      <c r="M18" s="57"/>
      <c r="N18" s="41" t="s">
        <v>443</v>
      </c>
      <c r="O18" s="41" t="s">
        <v>436</v>
      </c>
      <c r="P18" s="41" t="s">
        <v>437</v>
      </c>
    </row>
    <row r="19" spans="1:16" ht="15" thickBot="1">
      <c r="A19" s="58"/>
      <c r="B19" s="59"/>
      <c r="C19" s="59"/>
      <c r="D19" s="59" t="s">
        <v>438</v>
      </c>
      <c r="E19" s="60">
        <f>SUM(E5:E18)</f>
        <v>63000</v>
      </c>
      <c r="F19" s="47">
        <v>1.3</v>
      </c>
      <c r="G19" s="47">
        <f>F19-B16</f>
        <v>1.8750000000000044E-2</v>
      </c>
      <c r="H19" s="41">
        <f>G19*C16</f>
        <v>1200.0000000000027</v>
      </c>
      <c r="I19" s="58"/>
      <c r="J19" s="59"/>
      <c r="K19" s="59"/>
      <c r="L19" s="59" t="s">
        <v>438</v>
      </c>
      <c r="M19" s="60">
        <f>SUM(M5:M18)</f>
        <v>32256000</v>
      </c>
      <c r="N19" s="47">
        <v>10</v>
      </c>
      <c r="O19" s="47">
        <f>N19-J16</f>
        <v>2.10498046875</v>
      </c>
      <c r="P19" s="41">
        <f>O19*K16</f>
        <v>8622000</v>
      </c>
    </row>
    <row r="20" spans="1:16">
      <c r="E20">
        <f>E19</f>
        <v>63000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9FF6-7E8B-46A7-8B51-E0690508A408}">
  <sheetPr codeName="Sheet10"/>
  <dimension ref="E6:L12"/>
  <sheetViews>
    <sheetView workbookViewId="0">
      <selection activeCell="G8" sqref="G8"/>
    </sheetView>
  </sheetViews>
  <sheetFormatPr defaultRowHeight="14.4"/>
  <cols>
    <col min="12" max="12" width="8" bestFit="1" customWidth="1"/>
  </cols>
  <sheetData>
    <row r="6" spans="5:12">
      <c r="E6">
        <v>2024</v>
      </c>
      <c r="F6" t="s">
        <v>445</v>
      </c>
    </row>
    <row r="7" spans="5:12">
      <c r="E7" t="s">
        <v>419</v>
      </c>
      <c r="F7">
        <v>37775</v>
      </c>
      <c r="G7">
        <f>F9-F7</f>
        <v>22637</v>
      </c>
    </row>
    <row r="8" spans="5:12">
      <c r="E8" t="s">
        <v>444</v>
      </c>
      <c r="F8">
        <v>37776</v>
      </c>
    </row>
    <row r="9" spans="5:12">
      <c r="E9" t="s">
        <v>446</v>
      </c>
      <c r="F9">
        <v>60412</v>
      </c>
      <c r="G9">
        <v>2178</v>
      </c>
      <c r="H9">
        <f>F9-G9</f>
        <v>58234</v>
      </c>
    </row>
    <row r="10" spans="5:12">
      <c r="E10" t="s">
        <v>410</v>
      </c>
      <c r="F10">
        <v>58234</v>
      </c>
      <c r="L10">
        <f>G9*12</f>
        <v>26136</v>
      </c>
    </row>
    <row r="11" spans="5:12">
      <c r="E11" t="s">
        <v>411</v>
      </c>
      <c r="F11">
        <v>58234</v>
      </c>
    </row>
    <row r="12" spans="5:12">
      <c r="E12" t="s">
        <v>412</v>
      </c>
      <c r="F12">
        <v>58234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f0c1cb-d9a4-442d-bd5a-e7e5e0b5dc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CF2114A5CF4DAE3A25B77B8D6D97" ma:contentTypeVersion="18" ma:contentTypeDescription="Create a new document." ma:contentTypeScope="" ma:versionID="3181a58ca3f1c19fca7dabc3e1d915ef">
  <xsd:schema xmlns:xsd="http://www.w3.org/2001/XMLSchema" xmlns:xs="http://www.w3.org/2001/XMLSchema" xmlns:p="http://schemas.microsoft.com/office/2006/metadata/properties" xmlns:ns3="89f0c1cb-d9a4-442d-bd5a-e7e5e0b5dc0b" xmlns:ns4="97d015ee-2814-4b95-ae5d-e6b55c485a2b" targetNamespace="http://schemas.microsoft.com/office/2006/metadata/properties" ma:root="true" ma:fieldsID="870ff383758ac81dc51bfba1e3b3df2f" ns3:_="" ns4:_="">
    <xsd:import namespace="89f0c1cb-d9a4-442d-bd5a-e7e5e0b5dc0b"/>
    <xsd:import namespace="97d015ee-2814-4b95-ae5d-e6b55c485a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0c1cb-d9a4-442d-bd5a-e7e5e0b5d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15ee-2814-4b95-ae5d-e6b55c485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B9798-9B20-47B2-8DA1-D0A2B753DF2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97d015ee-2814-4b95-ae5d-e6b55c485a2b"/>
    <ds:schemaRef ds:uri="http://www.w3.org/XML/1998/namespace"/>
    <ds:schemaRef ds:uri="http://schemas.microsoft.com/office/2006/metadata/properties"/>
    <ds:schemaRef ds:uri="89f0c1cb-d9a4-442d-bd5a-e7e5e0b5dc0b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121105-951F-486C-8508-44C556F94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0c1cb-d9a4-442d-bd5a-e7e5e0b5dc0b"/>
    <ds:schemaRef ds:uri="97d015ee-2814-4b95-ae5d-e6b55c485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2A604-3B7B-4B36-AEBB-D652D3A033B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Excel 4.0 Macros</vt:lpstr>
      </vt:variant>
      <vt:variant>
        <vt:i4>1</vt:i4>
      </vt:variant>
    </vt:vector>
  </HeadingPairs>
  <TitlesOfParts>
    <vt:vector size="11" baseType="lpstr">
      <vt:lpstr>Option Chains</vt:lpstr>
      <vt:lpstr>Sheet1</vt:lpstr>
      <vt:lpstr>Ban List</vt:lpstr>
      <vt:lpstr>F&amp;O Lots</vt:lpstr>
      <vt:lpstr>Feb 2024</vt:lpstr>
      <vt:lpstr>Sheet2</vt:lpstr>
      <vt:lpstr>Sheet4</vt:lpstr>
      <vt:lpstr>Sheet3</vt:lpstr>
      <vt:lpstr>AVG</vt:lpstr>
      <vt:lpstr>Sheet5</vt:lpstr>
      <vt:lpstr>Macro1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Manthri</dc:creator>
  <cp:lastModifiedBy>SAIRAM, MANTHRI</cp:lastModifiedBy>
  <dcterms:created xsi:type="dcterms:W3CDTF">2024-02-01T08:32:05Z</dcterms:created>
  <dcterms:modified xsi:type="dcterms:W3CDTF">2024-08-23T07:00:02Z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0x0101008034CF2114A5CF4DAE3A25B77B8D6D97</vt:lpwstr>
  </property>
</Properties>
</file>