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gnac\Downloads\"/>
    </mc:Choice>
  </mc:AlternateContent>
  <xr:revisionPtr revIDLastSave="0" documentId="13_ncr:1_{1A982641-4088-475C-94DC-A160EF760F69}" xr6:coauthVersionLast="47" xr6:coauthVersionMax="47" xr10:uidLastSave="{00000000-0000-0000-0000-000000000000}"/>
  <bookViews>
    <workbookView xWindow="-107" yWindow="-107" windowWidth="24286" windowHeight="14550" activeTab="4" xr2:uid="{00000000-000D-0000-FFFF-FFFF00000000}"/>
  </bookViews>
  <sheets>
    <sheet name="Señales" sheetId="1" r:id="rId1"/>
    <sheet name="Asignacion-Opcode" sheetId="2" r:id="rId2"/>
    <sheet name="Multiplexores" sheetId="3" r:id="rId3"/>
    <sheet name="ALU" sheetId="4" r:id="rId4"/>
    <sheet name="Debu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" i="5" l="1"/>
  <c r="J65" i="5" s="1" a="1"/>
  <c r="J65" i="5" s="1"/>
  <c r="F65" i="5"/>
  <c r="I65" i="5" s="1" a="1"/>
  <c r="I65" i="5" s="1"/>
  <c r="E65" i="5"/>
  <c r="H65" i="5" s="1" a="1"/>
  <c r="H65" i="5" s="1"/>
  <c r="D65" i="5"/>
  <c r="G64" i="5"/>
  <c r="J64" i="5" s="1" a="1"/>
  <c r="J64" i="5" s="1"/>
  <c r="F64" i="5"/>
  <c r="I64" i="5" s="1" a="1"/>
  <c r="I64" i="5" s="1"/>
  <c r="E64" i="5"/>
  <c r="H64" i="5" s="1" a="1"/>
  <c r="H64" i="5" s="1"/>
  <c r="D64" i="5"/>
  <c r="G63" i="5"/>
  <c r="J63" i="5" s="1" a="1"/>
  <c r="J63" i="5" s="1"/>
  <c r="F63" i="5"/>
  <c r="I63" i="5" s="1" a="1"/>
  <c r="I63" i="5" s="1"/>
  <c r="E63" i="5"/>
  <c r="H63" i="5" s="1" a="1"/>
  <c r="H63" i="5" s="1"/>
  <c r="D63" i="5"/>
  <c r="G62" i="5"/>
  <c r="J62" i="5" s="1" a="1"/>
  <c r="J62" i="5" s="1"/>
  <c r="F62" i="5"/>
  <c r="I62" i="5" s="1" a="1"/>
  <c r="I62" i="5" s="1"/>
  <c r="E62" i="5"/>
  <c r="H62" i="5" s="1" a="1"/>
  <c r="H62" i="5" s="1"/>
  <c r="D62" i="5"/>
  <c r="G61" i="5"/>
  <c r="J61" i="5" s="1" a="1"/>
  <c r="J61" i="5" s="1"/>
  <c r="F61" i="5"/>
  <c r="I61" i="5" s="1" a="1"/>
  <c r="I61" i="5" s="1"/>
  <c r="E61" i="5"/>
  <c r="H61" i="5" s="1" a="1"/>
  <c r="H61" i="5" s="1"/>
  <c r="D61" i="5"/>
  <c r="G60" i="5"/>
  <c r="J60" i="5" s="1" a="1"/>
  <c r="J60" i="5" s="1"/>
  <c r="F60" i="5"/>
  <c r="I60" i="5" s="1" a="1"/>
  <c r="I60" i="5" s="1"/>
  <c r="E60" i="5"/>
  <c r="H60" i="5" s="1" a="1"/>
  <c r="H60" i="5" s="1"/>
  <c r="D60" i="5"/>
  <c r="G59" i="5"/>
  <c r="J59" i="5" s="1" a="1"/>
  <c r="J59" i="5" s="1"/>
  <c r="F59" i="5"/>
  <c r="I59" i="5" s="1" a="1"/>
  <c r="I59" i="5" s="1"/>
  <c r="E59" i="5"/>
  <c r="H59" i="5" s="1" a="1"/>
  <c r="H59" i="5" s="1"/>
  <c r="D59" i="5"/>
  <c r="G58" i="5"/>
  <c r="J58" i="5" s="1" a="1"/>
  <c r="J58" i="5" s="1"/>
  <c r="F58" i="5"/>
  <c r="I58" i="5" s="1" a="1"/>
  <c r="I58" i="5" s="1"/>
  <c r="E58" i="5"/>
  <c r="H58" i="5" s="1" a="1"/>
  <c r="H58" i="5" s="1"/>
  <c r="D58" i="5"/>
  <c r="G57" i="5"/>
  <c r="J57" i="5" s="1" a="1"/>
  <c r="J57" i="5" s="1"/>
  <c r="F57" i="5"/>
  <c r="I57" i="5" s="1" a="1"/>
  <c r="I57" i="5" s="1"/>
  <c r="E57" i="5"/>
  <c r="H57" i="5" s="1" a="1"/>
  <c r="H57" i="5" s="1"/>
  <c r="D57" i="5"/>
  <c r="G56" i="5"/>
  <c r="J56" i="5" s="1" a="1"/>
  <c r="J56" i="5" s="1"/>
  <c r="F56" i="5"/>
  <c r="I56" i="5" s="1" a="1"/>
  <c r="I56" i="5" s="1"/>
  <c r="E56" i="5"/>
  <c r="H56" i="5" s="1" a="1"/>
  <c r="H56" i="5" s="1"/>
  <c r="D56" i="5"/>
  <c r="G55" i="5"/>
  <c r="J55" i="5" s="1" a="1"/>
  <c r="J55" i="5" s="1"/>
  <c r="F55" i="5"/>
  <c r="I55" i="5" s="1" a="1"/>
  <c r="I55" i="5" s="1"/>
  <c r="E55" i="5"/>
  <c r="H55" i="5" s="1" a="1"/>
  <c r="H55" i="5" s="1"/>
  <c r="D55" i="5"/>
  <c r="G54" i="5"/>
  <c r="J54" i="5" s="1" a="1"/>
  <c r="J54" i="5" s="1"/>
  <c r="F54" i="5"/>
  <c r="I54" i="5" s="1" a="1"/>
  <c r="I54" i="5" s="1"/>
  <c r="E54" i="5"/>
  <c r="H54" i="5" s="1" a="1"/>
  <c r="H54" i="5" s="1"/>
  <c r="D54" i="5"/>
  <c r="G53" i="5"/>
  <c r="J53" i="5" s="1" a="1"/>
  <c r="J53" i="5" s="1"/>
  <c r="F53" i="5"/>
  <c r="I53" i="5" s="1" a="1"/>
  <c r="I53" i="5" s="1"/>
  <c r="E53" i="5"/>
  <c r="H53" i="5" s="1" a="1"/>
  <c r="H53" i="5" s="1"/>
  <c r="D53" i="5"/>
  <c r="G52" i="5"/>
  <c r="J52" i="5" s="1" a="1"/>
  <c r="J52" i="5" s="1"/>
  <c r="F52" i="5"/>
  <c r="I52" i="5" s="1" a="1"/>
  <c r="I52" i="5" s="1"/>
  <c r="E52" i="5"/>
  <c r="H52" i="5" s="1" a="1"/>
  <c r="H52" i="5" s="1"/>
  <c r="D52" i="5"/>
  <c r="G51" i="5"/>
  <c r="J51" i="5" s="1" a="1"/>
  <c r="J51" i="5" s="1"/>
  <c r="F51" i="5"/>
  <c r="I51" i="5" s="1" a="1"/>
  <c r="I51" i="5" s="1"/>
  <c r="E51" i="5"/>
  <c r="H51" i="5" s="1" a="1"/>
  <c r="H51" i="5" s="1"/>
  <c r="D51" i="5"/>
  <c r="G50" i="5"/>
  <c r="J50" i="5" s="1" a="1"/>
  <c r="J50" i="5" s="1"/>
  <c r="F50" i="5"/>
  <c r="I50" i="5" s="1" a="1"/>
  <c r="I50" i="5" s="1"/>
  <c r="E50" i="5"/>
  <c r="H50" i="5" s="1" a="1"/>
  <c r="H50" i="5" s="1"/>
  <c r="D50" i="5"/>
  <c r="G49" i="5"/>
  <c r="J49" i="5" s="1" a="1"/>
  <c r="J49" i="5" s="1"/>
  <c r="F49" i="5"/>
  <c r="I49" i="5" s="1" a="1"/>
  <c r="I49" i="5" s="1"/>
  <c r="E49" i="5"/>
  <c r="H49" i="5" s="1" a="1"/>
  <c r="H49" i="5" s="1"/>
  <c r="D49" i="5"/>
  <c r="G48" i="5"/>
  <c r="J48" i="5" s="1" a="1"/>
  <c r="J48" i="5" s="1"/>
  <c r="F48" i="5"/>
  <c r="I48" i="5" s="1" a="1"/>
  <c r="I48" i="5" s="1"/>
  <c r="E48" i="5"/>
  <c r="H48" i="5" s="1" a="1"/>
  <c r="H48" i="5" s="1"/>
  <c r="D48" i="5"/>
  <c r="G47" i="5"/>
  <c r="J47" i="5" s="1" a="1"/>
  <c r="J47" i="5" s="1"/>
  <c r="F47" i="5"/>
  <c r="I47" i="5" s="1" a="1"/>
  <c r="I47" i="5" s="1"/>
  <c r="E47" i="5"/>
  <c r="H47" i="5" s="1" a="1"/>
  <c r="H47" i="5" s="1"/>
  <c r="D47" i="5"/>
  <c r="G46" i="5"/>
  <c r="J46" i="5" s="1" a="1"/>
  <c r="J46" i="5" s="1"/>
  <c r="F46" i="5"/>
  <c r="I46" i="5" s="1" a="1"/>
  <c r="I46" i="5" s="1"/>
  <c r="E46" i="5"/>
  <c r="H46" i="5" s="1" a="1"/>
  <c r="H46" i="5" s="1"/>
  <c r="D46" i="5"/>
  <c r="G45" i="5"/>
  <c r="J45" i="5" s="1" a="1"/>
  <c r="J45" i="5" s="1"/>
  <c r="F45" i="5"/>
  <c r="I45" i="5" s="1" a="1"/>
  <c r="I45" i="5" s="1"/>
  <c r="E45" i="5"/>
  <c r="H45" i="5" s="1" a="1"/>
  <c r="H45" i="5" s="1"/>
  <c r="D45" i="5"/>
  <c r="G44" i="5"/>
  <c r="J44" i="5" s="1" a="1"/>
  <c r="J44" i="5" s="1"/>
  <c r="F44" i="5"/>
  <c r="I44" i="5" s="1" a="1"/>
  <c r="I44" i="5" s="1"/>
  <c r="E44" i="5"/>
  <c r="H44" i="5" s="1" a="1"/>
  <c r="H44" i="5" s="1"/>
  <c r="D44" i="5"/>
  <c r="G43" i="5"/>
  <c r="J43" i="5" s="1" a="1"/>
  <c r="J43" i="5" s="1"/>
  <c r="F43" i="5"/>
  <c r="I43" i="5" s="1" a="1"/>
  <c r="I43" i="5" s="1"/>
  <c r="E43" i="5"/>
  <c r="H43" i="5" s="1" a="1"/>
  <c r="H43" i="5" s="1"/>
  <c r="D43" i="5"/>
  <c r="G42" i="5"/>
  <c r="J42" i="5" s="1" a="1"/>
  <c r="J42" i="5" s="1"/>
  <c r="F42" i="5"/>
  <c r="I42" i="5" s="1" a="1"/>
  <c r="I42" i="5" s="1"/>
  <c r="E42" i="5"/>
  <c r="H42" i="5" s="1" a="1"/>
  <c r="H42" i="5" s="1"/>
  <c r="D42" i="5"/>
  <c r="G41" i="5"/>
  <c r="J41" i="5" s="1" a="1"/>
  <c r="J41" i="5" s="1"/>
  <c r="F41" i="5"/>
  <c r="I41" i="5" s="1" a="1"/>
  <c r="I41" i="5" s="1"/>
  <c r="E41" i="5"/>
  <c r="H41" i="5" s="1" a="1"/>
  <c r="H41" i="5" s="1"/>
  <c r="D41" i="5"/>
  <c r="G40" i="5"/>
  <c r="J40" i="5" s="1" a="1"/>
  <c r="J40" i="5" s="1"/>
  <c r="F40" i="5"/>
  <c r="I40" i="5" s="1" a="1"/>
  <c r="I40" i="5" s="1"/>
  <c r="E40" i="5"/>
  <c r="H40" i="5" s="1" a="1"/>
  <c r="H40" i="5" s="1"/>
  <c r="D40" i="5"/>
  <c r="G39" i="5"/>
  <c r="J39" i="5" s="1" a="1"/>
  <c r="J39" i="5" s="1"/>
  <c r="F39" i="5"/>
  <c r="I39" i="5" s="1" a="1"/>
  <c r="I39" i="5" s="1"/>
  <c r="E39" i="5"/>
  <c r="H39" i="5" s="1" a="1"/>
  <c r="H39" i="5" s="1"/>
  <c r="D39" i="5"/>
  <c r="G38" i="5"/>
  <c r="J38" i="5" s="1" a="1"/>
  <c r="J38" i="5" s="1"/>
  <c r="F38" i="5"/>
  <c r="I38" i="5" s="1" a="1"/>
  <c r="I38" i="5" s="1"/>
  <c r="E38" i="5"/>
  <c r="H38" i="5" s="1" a="1"/>
  <c r="H38" i="5" s="1"/>
  <c r="D38" i="5"/>
  <c r="G37" i="5"/>
  <c r="J37" i="5" s="1" a="1"/>
  <c r="J37" i="5" s="1"/>
  <c r="F37" i="5"/>
  <c r="I37" i="5" s="1" a="1"/>
  <c r="I37" i="5" s="1"/>
  <c r="E37" i="5"/>
  <c r="H37" i="5" s="1" a="1"/>
  <c r="H37" i="5" s="1"/>
  <c r="D37" i="5"/>
  <c r="G36" i="5"/>
  <c r="J36" i="5" s="1" a="1"/>
  <c r="J36" i="5" s="1"/>
  <c r="F36" i="5"/>
  <c r="I36" i="5" s="1" a="1"/>
  <c r="I36" i="5" s="1"/>
  <c r="E36" i="5"/>
  <c r="H36" i="5" s="1" a="1"/>
  <c r="H36" i="5" s="1"/>
  <c r="D36" i="5"/>
  <c r="G35" i="5"/>
  <c r="J35" i="5" s="1" a="1"/>
  <c r="J35" i="5" s="1"/>
  <c r="F35" i="5"/>
  <c r="I35" i="5" s="1" a="1"/>
  <c r="I35" i="5" s="1"/>
  <c r="E35" i="5"/>
  <c r="H35" i="5" s="1" a="1"/>
  <c r="H35" i="5" s="1"/>
  <c r="D35" i="5"/>
  <c r="G34" i="5"/>
  <c r="J34" i="5" s="1" a="1"/>
  <c r="J34" i="5" s="1"/>
  <c r="F34" i="5"/>
  <c r="I34" i="5" s="1" a="1"/>
  <c r="I34" i="5" s="1"/>
  <c r="E34" i="5"/>
  <c r="H34" i="5" s="1" a="1"/>
  <c r="H34" i="5" s="1"/>
  <c r="D34" i="5"/>
  <c r="G33" i="5"/>
  <c r="J33" i="5" s="1" a="1"/>
  <c r="J33" i="5" s="1"/>
  <c r="F33" i="5"/>
  <c r="I33" i="5" s="1" a="1"/>
  <c r="I33" i="5" s="1"/>
  <c r="E33" i="5"/>
  <c r="H33" i="5" s="1" a="1"/>
  <c r="H33" i="5" s="1"/>
  <c r="D33" i="5"/>
  <c r="G32" i="5"/>
  <c r="J32" i="5" s="1" a="1"/>
  <c r="J32" i="5" s="1"/>
  <c r="F32" i="5"/>
  <c r="I32" i="5" s="1" a="1"/>
  <c r="I32" i="5" s="1"/>
  <c r="E32" i="5"/>
  <c r="H32" i="5" s="1" a="1"/>
  <c r="H32" i="5" s="1"/>
  <c r="D32" i="5"/>
  <c r="G31" i="5"/>
  <c r="J31" i="5" s="1" a="1"/>
  <c r="J31" i="5" s="1"/>
  <c r="F31" i="5"/>
  <c r="I31" i="5" s="1" a="1"/>
  <c r="I31" i="5" s="1"/>
  <c r="E31" i="5"/>
  <c r="H31" i="5" s="1" a="1"/>
  <c r="H31" i="5" s="1"/>
  <c r="D31" i="5"/>
  <c r="G30" i="5"/>
  <c r="J30" i="5" s="1" a="1"/>
  <c r="J30" i="5" s="1"/>
  <c r="F30" i="5"/>
  <c r="I30" i="5" s="1" a="1"/>
  <c r="I30" i="5" s="1"/>
  <c r="E30" i="5"/>
  <c r="H30" i="5" s="1" a="1"/>
  <c r="H30" i="5" s="1"/>
  <c r="D30" i="5"/>
  <c r="G29" i="5"/>
  <c r="J29" i="5" s="1" a="1"/>
  <c r="J29" i="5" s="1"/>
  <c r="F29" i="5"/>
  <c r="I29" i="5" s="1" a="1"/>
  <c r="I29" i="5" s="1"/>
  <c r="E29" i="5"/>
  <c r="H29" i="5" s="1" a="1"/>
  <c r="H29" i="5" s="1"/>
  <c r="D29" i="5"/>
  <c r="G28" i="5"/>
  <c r="J28" i="5" s="1" a="1"/>
  <c r="J28" i="5" s="1"/>
  <c r="F28" i="5"/>
  <c r="I28" i="5" s="1" a="1"/>
  <c r="I28" i="5" s="1"/>
  <c r="E28" i="5"/>
  <c r="H28" i="5" s="1" a="1"/>
  <c r="H28" i="5" s="1"/>
  <c r="D28" i="5"/>
  <c r="G27" i="5"/>
  <c r="J27" i="5" s="1" a="1"/>
  <c r="J27" i="5" s="1"/>
  <c r="F27" i="5"/>
  <c r="I27" i="5" s="1" a="1"/>
  <c r="I27" i="5" s="1"/>
  <c r="E27" i="5"/>
  <c r="H27" i="5" s="1" a="1"/>
  <c r="H27" i="5" s="1"/>
  <c r="D27" i="5"/>
  <c r="G26" i="5"/>
  <c r="J26" i="5" s="1" a="1"/>
  <c r="J26" i="5" s="1"/>
  <c r="F26" i="5"/>
  <c r="I26" i="5" s="1" a="1"/>
  <c r="I26" i="5" s="1"/>
  <c r="E26" i="5"/>
  <c r="H26" i="5" s="1" a="1"/>
  <c r="H26" i="5" s="1"/>
  <c r="D26" i="5"/>
  <c r="G25" i="5"/>
  <c r="J25" i="5" s="1" a="1"/>
  <c r="J25" i="5" s="1"/>
  <c r="F25" i="5"/>
  <c r="I25" i="5" s="1" a="1"/>
  <c r="I25" i="5" s="1"/>
  <c r="E25" i="5"/>
  <c r="H25" i="5" s="1" a="1"/>
  <c r="H25" i="5" s="1"/>
  <c r="D25" i="5"/>
  <c r="G24" i="5"/>
  <c r="J24" i="5" s="1" a="1"/>
  <c r="J24" i="5" s="1"/>
  <c r="F24" i="5"/>
  <c r="I24" i="5" s="1" a="1"/>
  <c r="I24" i="5" s="1"/>
  <c r="E24" i="5"/>
  <c r="H24" i="5" s="1" a="1"/>
  <c r="H24" i="5" s="1"/>
  <c r="D24" i="5"/>
  <c r="G23" i="5"/>
  <c r="J23" i="5" s="1" a="1"/>
  <c r="J23" i="5" s="1"/>
  <c r="F23" i="5"/>
  <c r="I23" i="5" s="1" a="1"/>
  <c r="I23" i="5" s="1"/>
  <c r="E23" i="5"/>
  <c r="H23" i="5" s="1" a="1"/>
  <c r="H23" i="5" s="1"/>
  <c r="D23" i="5"/>
  <c r="G22" i="5"/>
  <c r="J22" i="5" s="1" a="1"/>
  <c r="J22" i="5" s="1"/>
  <c r="F22" i="5"/>
  <c r="I22" i="5" s="1" a="1"/>
  <c r="I22" i="5" s="1"/>
  <c r="E22" i="5"/>
  <c r="H22" i="5" s="1" a="1"/>
  <c r="H22" i="5" s="1"/>
  <c r="D22" i="5"/>
  <c r="G21" i="5"/>
  <c r="J21" i="5" s="1" a="1"/>
  <c r="J21" i="5" s="1"/>
  <c r="F21" i="5"/>
  <c r="I21" i="5" s="1" a="1"/>
  <c r="I21" i="5" s="1"/>
  <c r="E21" i="5"/>
  <c r="H21" i="5" s="1" a="1"/>
  <c r="H21" i="5" s="1"/>
  <c r="D21" i="5"/>
  <c r="G20" i="5"/>
  <c r="J20" i="5" s="1" a="1"/>
  <c r="J20" i="5" s="1"/>
  <c r="F20" i="5"/>
  <c r="I20" i="5" s="1" a="1"/>
  <c r="I20" i="5" s="1"/>
  <c r="E20" i="5"/>
  <c r="H20" i="5" s="1" a="1"/>
  <c r="H20" i="5" s="1"/>
  <c r="D20" i="5"/>
  <c r="G19" i="5"/>
  <c r="J19" i="5" s="1" a="1"/>
  <c r="J19" i="5" s="1"/>
  <c r="F19" i="5"/>
  <c r="I19" i="5" s="1" a="1"/>
  <c r="I19" i="5" s="1"/>
  <c r="E19" i="5"/>
  <c r="H19" i="5" s="1" a="1"/>
  <c r="H19" i="5" s="1"/>
  <c r="D19" i="5"/>
  <c r="G18" i="5"/>
  <c r="J18" i="5" s="1" a="1"/>
  <c r="J18" i="5" s="1"/>
  <c r="F18" i="5"/>
  <c r="I18" i="5" s="1" a="1"/>
  <c r="I18" i="5" s="1"/>
  <c r="E18" i="5"/>
  <c r="H18" i="5" s="1" a="1"/>
  <c r="H18" i="5" s="1"/>
  <c r="D18" i="5"/>
  <c r="G17" i="5"/>
  <c r="J17" i="5" s="1" a="1"/>
  <c r="J17" i="5" s="1"/>
  <c r="F17" i="5"/>
  <c r="I17" i="5" s="1" a="1"/>
  <c r="I17" i="5" s="1"/>
  <c r="E17" i="5"/>
  <c r="H17" i="5" s="1" a="1"/>
  <c r="H17" i="5" s="1"/>
  <c r="D17" i="5"/>
  <c r="G16" i="5"/>
  <c r="J16" i="5" s="1" a="1"/>
  <c r="J16" i="5" s="1"/>
  <c r="F16" i="5"/>
  <c r="I16" i="5" s="1" a="1"/>
  <c r="I16" i="5" s="1"/>
  <c r="E16" i="5"/>
  <c r="H16" i="5" s="1" a="1"/>
  <c r="H16" i="5" s="1"/>
  <c r="D16" i="5"/>
  <c r="G15" i="5"/>
  <c r="J15" i="5" s="1" a="1"/>
  <c r="J15" i="5" s="1"/>
  <c r="F15" i="5"/>
  <c r="I15" i="5" s="1" a="1"/>
  <c r="I15" i="5" s="1"/>
  <c r="E15" i="5"/>
  <c r="H15" i="5" s="1" a="1"/>
  <c r="H15" i="5" s="1"/>
  <c r="D15" i="5"/>
  <c r="G14" i="5"/>
  <c r="J14" i="5" s="1" a="1"/>
  <c r="J14" i="5" s="1"/>
  <c r="F14" i="5"/>
  <c r="I14" i="5" s="1" a="1"/>
  <c r="I14" i="5" s="1"/>
  <c r="E14" i="5"/>
  <c r="H14" i="5" s="1" a="1"/>
  <c r="H14" i="5" s="1"/>
  <c r="D14" i="5"/>
  <c r="G13" i="5"/>
  <c r="J13" i="5" s="1" a="1"/>
  <c r="J13" i="5" s="1"/>
  <c r="F13" i="5"/>
  <c r="I13" i="5" s="1" a="1"/>
  <c r="I13" i="5" s="1"/>
  <c r="E13" i="5"/>
  <c r="H13" i="5" s="1" a="1"/>
  <c r="H13" i="5" s="1"/>
  <c r="D13" i="5"/>
  <c r="G12" i="5"/>
  <c r="J12" i="5" s="1" a="1"/>
  <c r="J12" i="5" s="1"/>
  <c r="F12" i="5"/>
  <c r="I12" i="5" s="1" a="1"/>
  <c r="I12" i="5" s="1"/>
  <c r="E12" i="5"/>
  <c r="H12" i="5" s="1" a="1"/>
  <c r="H12" i="5" s="1"/>
  <c r="D12" i="5"/>
  <c r="G11" i="5"/>
  <c r="J11" i="5" s="1" a="1"/>
  <c r="J11" i="5" s="1"/>
  <c r="F11" i="5"/>
  <c r="I11" i="5" s="1" a="1"/>
  <c r="I11" i="5" s="1"/>
  <c r="E11" i="5"/>
  <c r="H11" i="5" s="1" a="1"/>
  <c r="H11" i="5" s="1"/>
  <c r="D11" i="5"/>
  <c r="G10" i="5"/>
  <c r="J10" i="5" s="1" a="1"/>
  <c r="J10" i="5" s="1"/>
  <c r="F10" i="5"/>
  <c r="I10" i="5" s="1" a="1"/>
  <c r="I10" i="5" s="1"/>
  <c r="E10" i="5"/>
  <c r="H10" i="5" s="1" a="1"/>
  <c r="H10" i="5" s="1"/>
  <c r="D10" i="5"/>
  <c r="G9" i="5"/>
  <c r="J9" i="5" s="1" a="1"/>
  <c r="J9" i="5" s="1"/>
  <c r="F9" i="5"/>
  <c r="I9" i="5" s="1" a="1"/>
  <c r="I9" i="5" s="1"/>
  <c r="E9" i="5"/>
  <c r="H9" i="5" s="1" a="1"/>
  <c r="H9" i="5" s="1"/>
  <c r="D9" i="5"/>
  <c r="G8" i="5"/>
  <c r="J8" i="5" s="1" a="1"/>
  <c r="J8" i="5" s="1"/>
  <c r="F8" i="5"/>
  <c r="I8" i="5" s="1" a="1"/>
  <c r="I8" i="5" s="1"/>
  <c r="E8" i="5"/>
  <c r="H8" i="5" s="1" a="1"/>
  <c r="H8" i="5" s="1"/>
  <c r="D8" i="5"/>
  <c r="G7" i="5"/>
  <c r="J7" i="5" s="1" a="1"/>
  <c r="J7" i="5" s="1"/>
  <c r="F7" i="5"/>
  <c r="I7" i="5" s="1" a="1"/>
  <c r="I7" i="5" s="1"/>
  <c r="E7" i="5"/>
  <c r="H7" i="5" s="1" a="1"/>
  <c r="H7" i="5" s="1"/>
  <c r="D7" i="5"/>
  <c r="G6" i="5"/>
  <c r="J6" i="5" s="1" a="1"/>
  <c r="J6" i="5" s="1"/>
  <c r="F6" i="5"/>
  <c r="I6" i="5" s="1" a="1"/>
  <c r="I6" i="5" s="1"/>
  <c r="E6" i="5"/>
  <c r="H6" i="5" s="1" a="1"/>
  <c r="H6" i="5" s="1"/>
  <c r="D6" i="5"/>
  <c r="G5" i="5"/>
  <c r="J5" i="5" s="1" a="1"/>
  <c r="J5" i="5" s="1"/>
  <c r="F5" i="5"/>
  <c r="I5" i="5" s="1" a="1"/>
  <c r="I5" i="5" s="1"/>
  <c r="E5" i="5"/>
  <c r="H5" i="5" s="1" a="1"/>
  <c r="H5" i="5" s="1"/>
  <c r="D5" i="5"/>
  <c r="G4" i="5"/>
  <c r="J4" i="5" s="1" a="1"/>
  <c r="J4" i="5" s="1"/>
  <c r="F4" i="5"/>
  <c r="I4" i="5" s="1" a="1"/>
  <c r="I4" i="5" s="1"/>
  <c r="E4" i="5"/>
  <c r="H4" i="5" s="1" a="1"/>
  <c r="H4" i="5" s="1"/>
  <c r="D4" i="5"/>
  <c r="G3" i="5"/>
  <c r="J3" i="5" s="1" a="1"/>
  <c r="J3" i="5" s="1"/>
  <c r="F3" i="5"/>
  <c r="I3" i="5" s="1" a="1"/>
  <c r="I3" i="5" s="1"/>
  <c r="E3" i="5"/>
  <c r="H3" i="5" s="1" a="1"/>
  <c r="H3" i="5" s="1"/>
  <c r="D3" i="5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<sst xmlns="http://schemas.openxmlformats.org/spreadsheetml/2006/main" count="348" uniqueCount="118">
  <si>
    <t>Instruccion</t>
  </si>
  <si>
    <t>Operandos</t>
  </si>
  <si>
    <t>Opcode</t>
  </si>
  <si>
    <t>Señales</t>
  </si>
  <si>
    <t>enableA</t>
  </si>
  <si>
    <t>enableB</t>
  </si>
  <si>
    <t>SelA1</t>
  </si>
  <si>
    <t>SelA0</t>
  </si>
  <si>
    <t>SelB1</t>
  </si>
  <si>
    <t>SelB0</t>
  </si>
  <si>
    <t>selALU2</t>
  </si>
  <si>
    <t>selALU1</t>
  </si>
  <si>
    <t>selALU0</t>
  </si>
  <si>
    <t>loadPC</t>
  </si>
  <si>
    <t>w</t>
  </si>
  <si>
    <t>MOV</t>
  </si>
  <si>
    <t>A, B</t>
  </si>
  <si>
    <t>Deben completar todas las señales de esta forma!</t>
  </si>
  <si>
    <t>B, A</t>
  </si>
  <si>
    <t>A, Lit</t>
  </si>
  <si>
    <t>B, Lit</t>
  </si>
  <si>
    <t>A, (Dir)</t>
  </si>
  <si>
    <t>B, (Dir)</t>
  </si>
  <si>
    <t>(Dir), A</t>
  </si>
  <si>
    <t>(Dir), B</t>
  </si>
  <si>
    <t>ADD</t>
  </si>
  <si>
    <t>(Dir)</t>
  </si>
  <si>
    <t>SUB</t>
  </si>
  <si>
    <t>AND</t>
  </si>
  <si>
    <t>OR</t>
  </si>
  <si>
    <t>XOR</t>
  </si>
  <si>
    <t>NOT</t>
  </si>
  <si>
    <t>A</t>
  </si>
  <si>
    <t>SHL</t>
  </si>
  <si>
    <t>SHR</t>
  </si>
  <si>
    <t>INC</t>
  </si>
  <si>
    <t>B</t>
  </si>
  <si>
    <t>DEC</t>
  </si>
  <si>
    <t>CMP</t>
  </si>
  <si>
    <t>JMP</t>
  </si>
  <si>
    <t>Ins</t>
  </si>
  <si>
    <t>JEQ</t>
  </si>
  <si>
    <t>JNE</t>
  </si>
  <si>
    <t>NOP</t>
  </si>
  <si>
    <t xml:space="preserve">El opcode que le asignen a su instruccion aca, </t>
  </si>
  <si>
    <t>actualizara automaticamente el opcode de la hojas "Señales"</t>
  </si>
  <si>
    <t>Conviene usar la señal de 0 para el NOP</t>
  </si>
  <si>
    <t xml:space="preserve">Aca definan que señales van a "sacar" sus multiplexores segun el selector. </t>
  </si>
  <si>
    <t>Acuerdense que el multiplexor selecciona gracias a la señal de control (Selector), que entrada sera la que se "conectara" a la salida.</t>
  </si>
  <si>
    <t>Mux A</t>
  </si>
  <si>
    <t>Valor</t>
  </si>
  <si>
    <t>Deben cambiar los valores de la columna valor a los que quieren "pasarle" al multiplexor</t>
  </si>
  <si>
    <t>Mux B</t>
  </si>
  <si>
    <t>Operacion</t>
  </si>
  <si>
    <t>No tocar!!!!</t>
  </si>
  <si>
    <t>A + B</t>
  </si>
  <si>
    <t>A - B</t>
  </si>
  <si>
    <t>A AND B</t>
  </si>
  <si>
    <t>A OR B</t>
  </si>
  <si>
    <t>A XOR B</t>
  </si>
  <si>
    <t>NOT A</t>
  </si>
  <si>
    <t>SHR A</t>
  </si>
  <si>
    <t>SHL A</t>
  </si>
  <si>
    <t>000000000000</t>
  </si>
  <si>
    <t>000000000001</t>
  </si>
  <si>
    <t>000000000010</t>
  </si>
  <si>
    <t>000000000011</t>
  </si>
  <si>
    <t>000000000100</t>
  </si>
  <si>
    <t>000000000101</t>
  </si>
  <si>
    <t>000000000110</t>
  </si>
  <si>
    <t>000000000111</t>
  </si>
  <si>
    <t>000000001000</t>
  </si>
  <si>
    <t>000000001001</t>
  </si>
  <si>
    <t>000000001010</t>
  </si>
  <si>
    <t>000000001011</t>
  </si>
  <si>
    <t>000000001100</t>
  </si>
  <si>
    <t>000000001101</t>
  </si>
  <si>
    <t>000000001110</t>
  </si>
  <si>
    <t>000000001111</t>
  </si>
  <si>
    <t>000000010000</t>
  </si>
  <si>
    <t>000000010001</t>
  </si>
  <si>
    <t>000000010010</t>
  </si>
  <si>
    <t>000000010011</t>
  </si>
  <si>
    <t>000000010100</t>
  </si>
  <si>
    <t>000000010101</t>
  </si>
  <si>
    <t>000000010110</t>
  </si>
  <si>
    <t>000000010111</t>
  </si>
  <si>
    <t>000000011000</t>
  </si>
  <si>
    <t>000000011001</t>
  </si>
  <si>
    <t>000000011010</t>
  </si>
  <si>
    <t>000000011011</t>
  </si>
  <si>
    <t>000000011100</t>
  </si>
  <si>
    <t>000000011101</t>
  </si>
  <si>
    <t>000000011110</t>
  </si>
  <si>
    <t>000000011111</t>
  </si>
  <si>
    <t>000000101000</t>
  </si>
  <si>
    <t>000000101001</t>
  </si>
  <si>
    <t>000000101010</t>
  </si>
  <si>
    <t>000000101011</t>
  </si>
  <si>
    <t>000000101100</t>
  </si>
  <si>
    <t>000000101101</t>
  </si>
  <si>
    <t>000000101110</t>
  </si>
  <si>
    <t>000000101111</t>
  </si>
  <si>
    <t>000000110000</t>
  </si>
  <si>
    <t>000000110001</t>
  </si>
  <si>
    <t>000000110010</t>
  </si>
  <si>
    <t>000000110011</t>
  </si>
  <si>
    <t>000000110100</t>
  </si>
  <si>
    <t>000000110101</t>
  </si>
  <si>
    <t>000000110110</t>
  </si>
  <si>
    <t>000000110111</t>
  </si>
  <si>
    <t>000000111000</t>
  </si>
  <si>
    <t>000000111001</t>
  </si>
  <si>
    <t>000000111010</t>
  </si>
  <si>
    <t>000000111011</t>
  </si>
  <si>
    <t>others</t>
  </si>
  <si>
    <t>Lit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</si>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</sst>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b/>
      <sz val="25"/>
      <color theme="1"/>
      <name val="Arial"/>
      <scheme val="minor"/>
    </font>
    <font>
      <b/>
      <sz val="24"/>
      <color rgb="FFFF0000"/>
      <name val="Arial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7AA7"/>
        <bgColor rgb="FFF57AA7"/>
      </patternFill>
    </fill>
    <fill>
      <patternFill patternType="solid">
        <fgColor rgb="FFF8A6C4"/>
        <bgColor rgb="FFF8A6C4"/>
      </patternFill>
    </fill>
    <fill>
      <patternFill patternType="solid">
        <fgColor rgb="FFFCD3E2"/>
        <bgColor rgb="FFFCD3E2"/>
      </patternFill>
    </fill>
  </fills>
  <borders count="7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/>
    <xf numFmtId="49" fontId="1" fillId="3" borderId="10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3" fillId="0" borderId="0" xfId="0" applyFont="1"/>
    <xf numFmtId="0" fontId="1" fillId="2" borderId="10" xfId="0" applyFont="1" applyFill="1" applyBorder="1" applyAlignment="1">
      <alignment horizontal="center"/>
    </xf>
    <xf numFmtId="0" fontId="1" fillId="3" borderId="15" xfId="0" applyFont="1" applyFill="1" applyBorder="1"/>
    <xf numFmtId="49" fontId="1" fillId="3" borderId="16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20" xfId="0" applyFont="1" applyFill="1" applyBorder="1"/>
    <xf numFmtId="49" fontId="1" fillId="3" borderId="21" xfId="0" applyNumberFormat="1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1" fillId="3" borderId="25" xfId="0" applyNumberFormat="1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3" borderId="32" xfId="0" applyFont="1" applyFill="1" applyBorder="1"/>
    <xf numFmtId="0" fontId="1" fillId="3" borderId="33" xfId="0" applyFont="1" applyFill="1" applyBorder="1"/>
    <xf numFmtId="0" fontId="1" fillId="2" borderId="7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7" xfId="0" applyNumberFormat="1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8" xfId="0" applyFont="1" applyFill="1" applyBorder="1"/>
    <xf numFmtId="0" fontId="1" fillId="0" borderId="0" xfId="0" applyFont="1" applyAlignment="1">
      <alignment horizontal="left"/>
    </xf>
    <xf numFmtId="0" fontId="1" fillId="3" borderId="10" xfId="0" applyFont="1" applyFill="1" applyBorder="1"/>
    <xf numFmtId="0" fontId="1" fillId="0" borderId="0" xfId="0" applyFont="1"/>
    <xf numFmtId="0" fontId="1" fillId="3" borderId="25" xfId="0" applyFont="1" applyFill="1" applyBorder="1"/>
    <xf numFmtId="0" fontId="1" fillId="3" borderId="7" xfId="0" applyFont="1" applyFill="1" applyBorder="1"/>
    <xf numFmtId="49" fontId="1" fillId="0" borderId="0" xfId="0" applyNumberFormat="1" applyFont="1" applyAlignment="1">
      <alignment horizontal="center"/>
    </xf>
    <xf numFmtId="0" fontId="1" fillId="4" borderId="7" xfId="0" applyFont="1" applyFill="1" applyBorder="1"/>
    <xf numFmtId="0" fontId="1" fillId="4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49" fontId="1" fillId="4" borderId="44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49" fontId="1" fillId="4" borderId="45" xfId="0" applyNumberFormat="1" applyFont="1" applyFill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49" fontId="1" fillId="3" borderId="32" xfId="0" applyNumberFormat="1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18" xfId="0" applyNumberFormat="1" applyFont="1" applyFill="1" applyBorder="1" applyAlignment="1">
      <alignment horizontal="center"/>
    </xf>
    <xf numFmtId="49" fontId="1" fillId="4" borderId="47" xfId="0" applyNumberFormat="1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49" fontId="1" fillId="3" borderId="33" xfId="0" applyNumberFormat="1" applyFont="1" applyFill="1" applyBorder="1" applyAlignment="1">
      <alignment horizontal="center"/>
    </xf>
    <xf numFmtId="49" fontId="1" fillId="4" borderId="48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49" fontId="1" fillId="4" borderId="49" xfId="0" applyNumberFormat="1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3" borderId="20" xfId="0" applyNumberFormat="1" applyFont="1" applyFill="1" applyBorder="1" applyAlignment="1">
      <alignment horizontal="center"/>
    </xf>
    <xf numFmtId="49" fontId="1" fillId="4" borderId="50" xfId="0" applyNumberFormat="1" applyFont="1" applyFill="1" applyBorder="1" applyAlignment="1">
      <alignment horizontal="center"/>
    </xf>
    <xf numFmtId="49" fontId="1" fillId="4" borderId="23" xfId="0" applyNumberFormat="1" applyFont="1" applyFill="1" applyBorder="1" applyAlignment="1">
      <alignment horizontal="center"/>
    </xf>
    <xf numFmtId="49" fontId="1" fillId="4" borderId="51" xfId="0" applyNumberFormat="1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49" fontId="1" fillId="4" borderId="52" xfId="0" applyNumberFormat="1" applyFont="1" applyFill="1" applyBorder="1" applyAlignment="1">
      <alignment horizontal="center"/>
    </xf>
    <xf numFmtId="49" fontId="1" fillId="4" borderId="27" xfId="0" applyNumberFormat="1" applyFont="1" applyFill="1" applyBorder="1" applyAlignment="1">
      <alignment horizontal="center"/>
    </xf>
    <xf numFmtId="49" fontId="1" fillId="4" borderId="53" xfId="0" applyNumberFormat="1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4" borderId="54" xfId="0" applyNumberFormat="1" applyFont="1" applyFill="1" applyBorder="1" applyAlignment="1">
      <alignment horizontal="center"/>
    </xf>
    <xf numFmtId="49" fontId="1" fillId="4" borderId="35" xfId="0" applyNumberFormat="1" applyFont="1" applyFill="1" applyBorder="1" applyAlignment="1">
      <alignment horizontal="center"/>
    </xf>
    <xf numFmtId="49" fontId="1" fillId="4" borderId="55" xfId="0" applyNumberFormat="1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49" fontId="1" fillId="4" borderId="56" xfId="0" applyNumberFormat="1" applyFont="1" applyFill="1" applyBorder="1" applyAlignment="1">
      <alignment horizontal="center"/>
    </xf>
    <xf numFmtId="49" fontId="1" fillId="4" borderId="39" xfId="0" applyNumberFormat="1" applyFont="1" applyFill="1" applyBorder="1" applyAlignment="1">
      <alignment horizontal="center"/>
    </xf>
    <xf numFmtId="49" fontId="1" fillId="4" borderId="57" xfId="0" applyNumberFormat="1" applyFont="1" applyFill="1" applyBorder="1" applyAlignment="1">
      <alignment horizontal="center"/>
    </xf>
    <xf numFmtId="0" fontId="1" fillId="4" borderId="56" xfId="0" applyFont="1" applyFill="1" applyBorder="1" applyAlignment="1">
      <alignment horizontal="center"/>
    </xf>
    <xf numFmtId="49" fontId="1" fillId="4" borderId="58" xfId="0" applyNumberFormat="1" applyFont="1" applyFill="1" applyBorder="1" applyAlignment="1">
      <alignment horizontal="center"/>
    </xf>
    <xf numFmtId="49" fontId="1" fillId="4" borderId="59" xfId="0" applyNumberFormat="1" applyFont="1" applyFill="1" applyBorder="1" applyAlignment="1">
      <alignment horizontal="center"/>
    </xf>
    <xf numFmtId="49" fontId="1" fillId="4" borderId="60" xfId="0" applyNumberFormat="1" applyFont="1" applyFill="1" applyBorder="1" applyAlignment="1">
      <alignment horizontal="center"/>
    </xf>
    <xf numFmtId="0" fontId="1" fillId="4" borderId="58" xfId="0" applyFont="1" applyFill="1" applyBorder="1" applyAlignment="1">
      <alignment horizontal="center"/>
    </xf>
    <xf numFmtId="0" fontId="1" fillId="4" borderId="59" xfId="0" applyFont="1" applyFill="1" applyBorder="1" applyAlignment="1">
      <alignment horizontal="center"/>
    </xf>
    <xf numFmtId="0" fontId="1" fillId="4" borderId="61" xfId="0" applyFont="1" applyFill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1" fillId="2" borderId="42" xfId="0" applyFont="1" applyFill="1" applyBorder="1" applyAlignment="1">
      <alignment horizontal="center" vertical="center"/>
    </xf>
    <xf numFmtId="0" fontId="2" fillId="0" borderId="43" xfId="0" applyFont="1" applyBorder="1"/>
    <xf numFmtId="0" fontId="5" fillId="0" borderId="0" xfId="0" applyFont="1" applyAlignment="1">
      <alignment horizontal="center"/>
    </xf>
    <xf numFmtId="0" fontId="1" fillId="4" borderId="17" xfId="0" quotePrefix="1" applyFont="1" applyFill="1" applyBorder="1" applyAlignment="1">
      <alignment horizontal="center"/>
    </xf>
    <xf numFmtId="49" fontId="1" fillId="3" borderId="63" xfId="0" applyNumberFormat="1" applyFont="1" applyFill="1" applyBorder="1" applyAlignment="1">
      <alignment horizontal="center"/>
    </xf>
    <xf numFmtId="49" fontId="1" fillId="3" borderId="64" xfId="0" applyNumberFormat="1" applyFont="1" applyFill="1" applyBorder="1" applyAlignment="1">
      <alignment horizontal="center"/>
    </xf>
    <xf numFmtId="49" fontId="1" fillId="3" borderId="65" xfId="0" applyNumberFormat="1" applyFont="1" applyFill="1" applyBorder="1" applyAlignment="1">
      <alignment horizontal="center"/>
    </xf>
    <xf numFmtId="49" fontId="1" fillId="3" borderId="67" xfId="0" applyNumberFormat="1" applyFont="1" applyFill="1" applyBorder="1" applyAlignment="1">
      <alignment horizontal="center"/>
    </xf>
    <xf numFmtId="49" fontId="1" fillId="3" borderId="66" xfId="0" applyNumberFormat="1" applyFont="1" applyFill="1" applyBorder="1" applyAlignment="1">
      <alignment horizontal="center"/>
    </xf>
    <xf numFmtId="0" fontId="0" fillId="0" borderId="0" xfId="0" applyBorder="1"/>
    <xf numFmtId="49" fontId="1" fillId="3" borderId="68" xfId="0" applyNumberFormat="1" applyFont="1" applyFill="1" applyBorder="1" applyAlignment="1">
      <alignment horizontal="center"/>
    </xf>
    <xf numFmtId="49" fontId="1" fillId="3" borderId="69" xfId="0" applyNumberFormat="1" applyFont="1" applyFill="1" applyBorder="1" applyAlignment="1">
      <alignment horizontal="center"/>
    </xf>
    <xf numFmtId="49" fontId="1" fillId="3" borderId="70" xfId="0" applyNumberFormat="1" applyFont="1" applyFill="1" applyBorder="1" applyAlignment="1">
      <alignment horizontal="center"/>
    </xf>
    <xf numFmtId="49" fontId="1" fillId="3" borderId="62" xfId="0" applyNumberFormat="1" applyFont="1" applyFill="1" applyBorder="1" applyAlignment="1">
      <alignment horizontal="center"/>
    </xf>
    <xf numFmtId="49" fontId="1" fillId="3" borderId="7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7"/>
  <sheetViews>
    <sheetView workbookViewId="0">
      <selection activeCell="D4" sqref="D4"/>
    </sheetView>
  </sheetViews>
  <sheetFormatPr baseColWidth="10" defaultColWidth="12.6328125" defaultRowHeight="15.75" customHeight="1" x14ac:dyDescent="0.25"/>
  <cols>
    <col min="1" max="1" width="5.90625" customWidth="1"/>
    <col min="3" max="3" width="10.6328125" customWidth="1"/>
    <col min="4" max="4" width="22.90625" customWidth="1"/>
  </cols>
  <sheetData>
    <row r="1" spans="1:17" x14ac:dyDescent="0.25">
      <c r="A1" s="1"/>
      <c r="B1" s="95" t="s">
        <v>0</v>
      </c>
      <c r="C1" s="95" t="s">
        <v>1</v>
      </c>
      <c r="D1" s="95" t="s">
        <v>2</v>
      </c>
      <c r="E1" s="98" t="s">
        <v>3</v>
      </c>
      <c r="F1" s="99"/>
      <c r="G1" s="99"/>
      <c r="H1" s="99"/>
      <c r="I1" s="99"/>
      <c r="J1" s="99"/>
      <c r="K1" s="99"/>
      <c r="L1" s="99"/>
      <c r="M1" s="99"/>
      <c r="N1" s="99"/>
      <c r="O1" s="100"/>
    </row>
    <row r="2" spans="1:17" x14ac:dyDescent="0.25">
      <c r="A2" s="2"/>
      <c r="B2" s="97"/>
      <c r="C2" s="97"/>
      <c r="D2" s="97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7" x14ac:dyDescent="0.25">
      <c r="A3" s="4">
        <v>1</v>
      </c>
      <c r="B3" s="95" t="s">
        <v>15</v>
      </c>
      <c r="C3" s="5" t="s">
        <v>16</v>
      </c>
      <c r="D3" s="6" t="str">
        <f>VLOOKUP(A3,'Asignacion-Opcode'!$A$3:$D$65,4,0)</f>
        <v>000000000000</v>
      </c>
      <c r="E3" s="7">
        <v>1</v>
      </c>
      <c r="F3" s="8">
        <v>0</v>
      </c>
      <c r="G3" s="8">
        <v>0</v>
      </c>
      <c r="H3" s="8">
        <v>1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9">
        <v>0</v>
      </c>
      <c r="Q3" s="10" t="s">
        <v>17</v>
      </c>
    </row>
    <row r="4" spans="1:17" x14ac:dyDescent="0.25">
      <c r="A4" s="11">
        <v>2</v>
      </c>
      <c r="B4" s="96"/>
      <c r="C4" s="12" t="s">
        <v>18</v>
      </c>
      <c r="D4" s="13" t="str">
        <f>VLOOKUP(A4,'Asignacion-Opcode'!$A$3:$D$65,4,0)</f>
        <v>000000000001</v>
      </c>
      <c r="E4" s="14">
        <v>0</v>
      </c>
      <c r="F4" s="15">
        <v>1</v>
      </c>
      <c r="G4" s="15">
        <v>0</v>
      </c>
      <c r="H4" s="15">
        <v>0</v>
      </c>
      <c r="I4" s="15">
        <v>0</v>
      </c>
      <c r="J4" s="15">
        <v>1</v>
      </c>
      <c r="K4" s="15">
        <v>0</v>
      </c>
      <c r="L4" s="15">
        <v>0</v>
      </c>
      <c r="M4" s="15">
        <v>0</v>
      </c>
      <c r="N4" s="15">
        <v>0</v>
      </c>
      <c r="O4" s="16">
        <v>0</v>
      </c>
    </row>
    <row r="5" spans="1:17" x14ac:dyDescent="0.25">
      <c r="A5" s="11">
        <v>3</v>
      </c>
      <c r="B5" s="96"/>
      <c r="C5" s="12" t="s">
        <v>19</v>
      </c>
      <c r="D5" s="6" t="str">
        <f>VLOOKUP(A5,'Asignacion-Opcode'!$A$3:$D$65,4,0)</f>
        <v>000000000010</v>
      </c>
      <c r="E5" s="14">
        <v>1</v>
      </c>
      <c r="F5" s="15">
        <v>0</v>
      </c>
      <c r="G5" s="15">
        <v>0</v>
      </c>
      <c r="H5" s="15">
        <v>1</v>
      </c>
      <c r="I5" s="15">
        <v>1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6">
        <v>0</v>
      </c>
    </row>
    <row r="6" spans="1:17" x14ac:dyDescent="0.25">
      <c r="A6" s="11">
        <v>4</v>
      </c>
      <c r="B6" s="96"/>
      <c r="C6" s="12" t="s">
        <v>20</v>
      </c>
      <c r="D6" s="6" t="str">
        <f>VLOOKUP(A6,'Asignacion-Opcode'!$A$3:$D$65,4,0)</f>
        <v>000000000011</v>
      </c>
      <c r="E6" s="106">
        <v>0</v>
      </c>
      <c r="F6" s="15">
        <v>1</v>
      </c>
      <c r="G6" s="15">
        <v>0</v>
      </c>
      <c r="H6" s="15">
        <v>1</v>
      </c>
      <c r="I6" s="15">
        <v>1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6">
        <v>0</v>
      </c>
    </row>
    <row r="7" spans="1:17" x14ac:dyDescent="0.25">
      <c r="A7" s="11">
        <v>5</v>
      </c>
      <c r="B7" s="96"/>
      <c r="C7" s="12" t="s">
        <v>21</v>
      </c>
      <c r="D7" s="6" t="str">
        <f>VLOOKUP(A7,'Asignacion-Opcode'!$A$3:$D$65,4,0)</f>
        <v>000000000100</v>
      </c>
      <c r="E7" s="14">
        <v>1</v>
      </c>
      <c r="F7" s="15">
        <v>0</v>
      </c>
      <c r="G7" s="15">
        <v>0</v>
      </c>
      <c r="H7" s="15">
        <v>1</v>
      </c>
      <c r="I7" s="15">
        <v>1</v>
      </c>
      <c r="J7" s="15">
        <v>1</v>
      </c>
      <c r="K7" s="15">
        <v>0</v>
      </c>
      <c r="L7" s="15">
        <v>0</v>
      </c>
      <c r="M7" s="15">
        <v>0</v>
      </c>
      <c r="N7" s="15">
        <v>0</v>
      </c>
      <c r="O7" s="16">
        <v>0</v>
      </c>
    </row>
    <row r="8" spans="1:17" x14ac:dyDescent="0.25">
      <c r="A8" s="11">
        <v>6</v>
      </c>
      <c r="B8" s="96"/>
      <c r="C8" s="12" t="s">
        <v>22</v>
      </c>
      <c r="D8" s="6" t="str">
        <f>VLOOKUP(A8,'Asignacion-Opcode'!$A$3:$D$65,4,0)</f>
        <v>000000000101</v>
      </c>
      <c r="E8" s="14">
        <v>0</v>
      </c>
      <c r="F8" s="15">
        <v>1</v>
      </c>
      <c r="G8" s="15">
        <v>0</v>
      </c>
      <c r="H8" s="15">
        <v>1</v>
      </c>
      <c r="I8" s="15">
        <v>1</v>
      </c>
      <c r="J8" s="15">
        <v>1</v>
      </c>
      <c r="K8" s="15">
        <v>0</v>
      </c>
      <c r="L8" s="15">
        <v>0</v>
      </c>
      <c r="M8" s="15">
        <v>0</v>
      </c>
      <c r="N8" s="15">
        <v>0</v>
      </c>
      <c r="O8" s="16">
        <v>0</v>
      </c>
    </row>
    <row r="9" spans="1:17" x14ac:dyDescent="0.25">
      <c r="A9" s="11">
        <v>7</v>
      </c>
      <c r="B9" s="96"/>
      <c r="C9" s="12" t="s">
        <v>23</v>
      </c>
      <c r="D9" s="6" t="str">
        <f>VLOOKUP(A9,'Asignacion-Opcode'!$A$3:$D$65,4,0)</f>
        <v>000000000110</v>
      </c>
      <c r="E9" s="14">
        <v>0</v>
      </c>
      <c r="F9" s="15">
        <v>0</v>
      </c>
      <c r="G9" s="15">
        <v>0</v>
      </c>
      <c r="H9" s="15">
        <v>0</v>
      </c>
      <c r="I9" s="15">
        <v>0</v>
      </c>
      <c r="J9" s="15">
        <v>1</v>
      </c>
      <c r="K9" s="15">
        <v>0</v>
      </c>
      <c r="L9" s="15">
        <v>0</v>
      </c>
      <c r="M9" s="15">
        <v>0</v>
      </c>
      <c r="N9" s="15">
        <v>0</v>
      </c>
      <c r="O9" s="16">
        <v>1</v>
      </c>
    </row>
    <row r="10" spans="1:17" x14ac:dyDescent="0.25">
      <c r="A10" s="11">
        <v>8</v>
      </c>
      <c r="B10" s="97"/>
      <c r="C10" s="17" t="s">
        <v>24</v>
      </c>
      <c r="D10" s="18" t="str">
        <f>VLOOKUP(A10,'Asignacion-Opcode'!$A$3:$D$65,4,0)</f>
        <v>000000000111</v>
      </c>
      <c r="E10" s="19">
        <v>0</v>
      </c>
      <c r="F10" s="20">
        <v>0</v>
      </c>
      <c r="G10" s="20">
        <v>0</v>
      </c>
      <c r="H10" s="20">
        <v>1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1">
        <v>1</v>
      </c>
    </row>
    <row r="11" spans="1:17" x14ac:dyDescent="0.25">
      <c r="A11" s="11">
        <v>9</v>
      </c>
      <c r="B11" s="95" t="s">
        <v>25</v>
      </c>
      <c r="C11" s="5" t="s">
        <v>16</v>
      </c>
      <c r="D11" s="22" t="str">
        <f>VLOOKUP(A11,'Asignacion-Opcode'!$A$3:$D$65,4,0)</f>
        <v>000000001000</v>
      </c>
      <c r="E11" s="7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9">
        <v>0</v>
      </c>
    </row>
    <row r="12" spans="1:17" x14ac:dyDescent="0.25">
      <c r="A12" s="11">
        <v>10</v>
      </c>
      <c r="B12" s="96"/>
      <c r="C12" s="12" t="s">
        <v>18</v>
      </c>
      <c r="D12" s="6" t="str">
        <f>VLOOKUP(A12,'Asignacion-Opcode'!$A$3:$D$65,4,0)</f>
        <v>000000001001</v>
      </c>
      <c r="E12" s="14">
        <v>0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6">
        <v>0</v>
      </c>
    </row>
    <row r="13" spans="1:17" x14ac:dyDescent="0.25">
      <c r="A13" s="11">
        <v>11</v>
      </c>
      <c r="B13" s="96"/>
      <c r="C13" s="12" t="s">
        <v>19</v>
      </c>
      <c r="D13" s="6" t="str">
        <f>VLOOKUP(A13,'Asignacion-Opcode'!$A$3:$D$65,4,0)</f>
        <v>000000001010</v>
      </c>
      <c r="E13" s="14">
        <v>1</v>
      </c>
      <c r="F13" s="15">
        <v>0</v>
      </c>
      <c r="G13" s="15">
        <v>0</v>
      </c>
      <c r="H13" s="15">
        <v>0</v>
      </c>
      <c r="I13" s="15">
        <v>1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6">
        <v>0</v>
      </c>
    </row>
    <row r="14" spans="1:17" x14ac:dyDescent="0.25">
      <c r="A14" s="11">
        <v>12</v>
      </c>
      <c r="B14" s="96"/>
      <c r="C14" s="12" t="s">
        <v>20</v>
      </c>
      <c r="D14" s="6">
        <f>VLOOKUP(A14,'Asignacion-Opcode'!$A$3:$D$65,4,0)</f>
        <v>0</v>
      </c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7" x14ac:dyDescent="0.25">
      <c r="A15" s="11">
        <v>13</v>
      </c>
      <c r="B15" s="96"/>
      <c r="C15" s="12" t="s">
        <v>21</v>
      </c>
      <c r="D15" s="6" t="str">
        <f>VLOOKUP(A15,'Asignacion-Opcode'!$A$3:$D$65,4,0)</f>
        <v>000000001011</v>
      </c>
      <c r="E15" s="14">
        <v>1</v>
      </c>
      <c r="F15" s="15">
        <v>0</v>
      </c>
      <c r="G15" s="15">
        <v>0</v>
      </c>
      <c r="H15" s="15">
        <v>0</v>
      </c>
      <c r="I15" s="15">
        <v>1</v>
      </c>
      <c r="J15" s="15">
        <v>1</v>
      </c>
      <c r="K15" s="15">
        <v>0</v>
      </c>
      <c r="L15" s="15">
        <v>0</v>
      </c>
      <c r="M15" s="15">
        <v>0</v>
      </c>
      <c r="N15" s="15">
        <v>0</v>
      </c>
      <c r="O15" s="16">
        <v>0</v>
      </c>
    </row>
    <row r="16" spans="1:17" x14ac:dyDescent="0.25">
      <c r="A16" s="11">
        <v>14</v>
      </c>
      <c r="B16" s="96"/>
      <c r="C16" s="12" t="s">
        <v>22</v>
      </c>
      <c r="D16" s="6">
        <f>VLOOKUP(A16,'Asignacion-Opcode'!$A$3:$D$65,4,0)</f>
        <v>0</v>
      </c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1:15" ht="13.45" thickBot="1" x14ac:dyDescent="0.3">
      <c r="A17" s="11">
        <v>15</v>
      </c>
      <c r="B17" s="97"/>
      <c r="C17" s="17" t="s">
        <v>26</v>
      </c>
      <c r="D17" s="23" t="str">
        <f>VLOOKUP(A17,'Asignacion-Opcode'!$A$3:$D$65,4,0)</f>
        <v>000000001100</v>
      </c>
      <c r="E17" s="19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1">
        <v>0</v>
      </c>
    </row>
    <row r="18" spans="1:15" ht="12.9" x14ac:dyDescent="0.25">
      <c r="A18" s="11">
        <v>16</v>
      </c>
      <c r="B18" s="95" t="s">
        <v>27</v>
      </c>
      <c r="C18" s="5" t="s">
        <v>16</v>
      </c>
      <c r="D18" s="22" t="str">
        <f>VLOOKUP(A18,'Asignacion-Opcode'!$A$3:$D$65,4,0)</f>
        <v>000000001101</v>
      </c>
      <c r="E18" s="7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</v>
      </c>
      <c r="N18" s="8">
        <v>0</v>
      </c>
      <c r="O18" s="9">
        <v>0</v>
      </c>
    </row>
    <row r="19" spans="1:15" ht="12.9" x14ac:dyDescent="0.25">
      <c r="A19" s="11">
        <v>17</v>
      </c>
      <c r="B19" s="96"/>
      <c r="C19" s="12" t="s">
        <v>18</v>
      </c>
      <c r="D19" s="6" t="str">
        <f>VLOOKUP(A19,'Asignacion-Opcode'!$A$3:$D$65,4,0)</f>
        <v>000000001110</v>
      </c>
      <c r="E19" s="14">
        <v>0</v>
      </c>
      <c r="F19" s="15">
        <v>1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1</v>
      </c>
      <c r="N19" s="15">
        <v>0</v>
      </c>
      <c r="O19" s="16">
        <v>0</v>
      </c>
    </row>
    <row r="20" spans="1:15" ht="12.9" x14ac:dyDescent="0.25">
      <c r="A20" s="11">
        <v>18</v>
      </c>
      <c r="B20" s="96"/>
      <c r="C20" s="12" t="s">
        <v>19</v>
      </c>
      <c r="D20" s="6" t="str">
        <f>VLOOKUP(A20,'Asignacion-Opcode'!$A$3:$D$65,4,0)</f>
        <v>000000001111</v>
      </c>
      <c r="E20" s="14">
        <v>1</v>
      </c>
      <c r="F20" s="15">
        <v>0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1</v>
      </c>
      <c r="N20" s="15">
        <v>0</v>
      </c>
      <c r="O20" s="16">
        <v>0</v>
      </c>
    </row>
    <row r="21" spans="1:15" ht="12.9" x14ac:dyDescent="0.25">
      <c r="A21" s="11">
        <v>19</v>
      </c>
      <c r="B21" s="96"/>
      <c r="C21" s="12" t="s">
        <v>20</v>
      </c>
      <c r="D21" s="6">
        <f>VLOOKUP(A21,'Asignacion-Opcode'!$A$3:$D$65,4,0)</f>
        <v>0</v>
      </c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6"/>
    </row>
    <row r="22" spans="1:15" ht="12.9" x14ac:dyDescent="0.25">
      <c r="A22" s="11">
        <v>20</v>
      </c>
      <c r="B22" s="96"/>
      <c r="C22" s="12" t="s">
        <v>21</v>
      </c>
      <c r="D22" s="6" t="str">
        <f>VLOOKUP(A22,'Asignacion-Opcode'!$A$3:$D$65,4,0)</f>
        <v>000000010000</v>
      </c>
      <c r="E22" s="14">
        <v>1</v>
      </c>
      <c r="F22" s="15">
        <v>0</v>
      </c>
      <c r="G22" s="15">
        <v>0</v>
      </c>
      <c r="H22" s="15">
        <v>0</v>
      </c>
      <c r="I22" s="15">
        <v>1</v>
      </c>
      <c r="J22" s="15">
        <v>1</v>
      </c>
      <c r="K22" s="15">
        <v>0</v>
      </c>
      <c r="L22" s="15">
        <v>0</v>
      </c>
      <c r="M22" s="15">
        <v>1</v>
      </c>
      <c r="N22" s="15">
        <v>0</v>
      </c>
      <c r="O22" s="16">
        <v>0</v>
      </c>
    </row>
    <row r="23" spans="1:15" ht="12.9" x14ac:dyDescent="0.25">
      <c r="A23" s="11">
        <v>21</v>
      </c>
      <c r="B23" s="96"/>
      <c r="C23" s="12" t="s">
        <v>22</v>
      </c>
      <c r="D23" s="6">
        <f>VLOOKUP(A23,'Asignacion-Opcode'!$A$3:$D$65,4,0)</f>
        <v>0</v>
      </c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6"/>
    </row>
    <row r="24" spans="1:15" ht="13.45" thickBot="1" x14ac:dyDescent="0.3">
      <c r="A24" s="11">
        <v>22</v>
      </c>
      <c r="B24" s="97"/>
      <c r="C24" s="17" t="s">
        <v>26</v>
      </c>
      <c r="D24" s="23" t="str">
        <f>VLOOKUP(A24,'Asignacion-Opcode'!$A$3:$D$65,4,0)</f>
        <v>000000010001</v>
      </c>
      <c r="E24" s="19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1</v>
      </c>
      <c r="N24" s="20">
        <v>0</v>
      </c>
      <c r="O24" s="21">
        <v>0</v>
      </c>
    </row>
    <row r="25" spans="1:15" ht="12.9" x14ac:dyDescent="0.25">
      <c r="A25" s="11">
        <v>23</v>
      </c>
      <c r="B25" s="95" t="s">
        <v>28</v>
      </c>
      <c r="C25" s="30" t="s">
        <v>16</v>
      </c>
      <c r="D25" s="22" t="str">
        <f>VLOOKUP(A25,'Asignacion-Opcode'!$A$3:$D$65,4,0)</f>
        <v>000000010010</v>
      </c>
      <c r="E25" s="7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9">
        <v>0</v>
      </c>
    </row>
    <row r="26" spans="1:15" x14ac:dyDescent="0.25">
      <c r="A26" s="11">
        <v>24</v>
      </c>
      <c r="B26" s="96"/>
      <c r="C26" s="12" t="s">
        <v>18</v>
      </c>
      <c r="D26" s="6" t="str">
        <f>VLOOKUP(A26,'Asignacion-Opcode'!$A$3:$D$65,4,0)</f>
        <v>000000010011</v>
      </c>
      <c r="E26" s="14">
        <v>0</v>
      </c>
      <c r="F26" s="15">
        <v>1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1</v>
      </c>
      <c r="M26" s="15">
        <v>0</v>
      </c>
      <c r="N26" s="15">
        <v>0</v>
      </c>
      <c r="O26" s="16">
        <v>0</v>
      </c>
    </row>
    <row r="27" spans="1:15" x14ac:dyDescent="0.25">
      <c r="A27" s="11">
        <v>25</v>
      </c>
      <c r="B27" s="96"/>
      <c r="C27" s="12" t="s">
        <v>19</v>
      </c>
      <c r="D27" s="6" t="str">
        <f>VLOOKUP(A27,'Asignacion-Opcode'!$A$3:$D$65,4,0)</f>
        <v>000000010100</v>
      </c>
      <c r="E27" s="14">
        <v>1</v>
      </c>
      <c r="F27" s="15">
        <v>0</v>
      </c>
      <c r="G27" s="15">
        <v>0</v>
      </c>
      <c r="H27" s="15">
        <v>0</v>
      </c>
      <c r="I27" s="15">
        <v>1</v>
      </c>
      <c r="J27" s="15">
        <v>0</v>
      </c>
      <c r="K27" s="15">
        <v>0</v>
      </c>
      <c r="L27" s="15">
        <v>1</v>
      </c>
      <c r="M27" s="15">
        <v>0</v>
      </c>
      <c r="N27" s="15">
        <v>0</v>
      </c>
      <c r="O27" s="16">
        <v>0</v>
      </c>
    </row>
    <row r="28" spans="1:15" x14ac:dyDescent="0.25">
      <c r="A28" s="11">
        <v>26</v>
      </c>
      <c r="B28" s="96"/>
      <c r="C28" s="12" t="s">
        <v>20</v>
      </c>
      <c r="D28" s="6">
        <f>VLOOKUP(A28,'Asignacion-Opcode'!$A$3:$D$65,4,0)</f>
        <v>0</v>
      </c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6"/>
    </row>
    <row r="29" spans="1:15" x14ac:dyDescent="0.25">
      <c r="A29" s="11">
        <v>27</v>
      </c>
      <c r="B29" s="96"/>
      <c r="C29" s="12" t="s">
        <v>21</v>
      </c>
      <c r="D29" s="6" t="str">
        <f>VLOOKUP(A29,'Asignacion-Opcode'!$A$3:$D$65,4,0)</f>
        <v>000000010101</v>
      </c>
      <c r="E29" s="14">
        <v>1</v>
      </c>
      <c r="F29" s="15">
        <v>0</v>
      </c>
      <c r="G29" s="15">
        <v>0</v>
      </c>
      <c r="H29" s="15">
        <v>0</v>
      </c>
      <c r="I29" s="15">
        <v>1</v>
      </c>
      <c r="J29" s="15">
        <v>1</v>
      </c>
      <c r="K29" s="15">
        <v>0</v>
      </c>
      <c r="L29" s="15">
        <v>1</v>
      </c>
      <c r="M29" s="15">
        <v>0</v>
      </c>
      <c r="N29" s="15">
        <v>0</v>
      </c>
      <c r="O29" s="16">
        <v>0</v>
      </c>
    </row>
    <row r="30" spans="1:15" x14ac:dyDescent="0.25">
      <c r="A30" s="11">
        <v>28</v>
      </c>
      <c r="B30" s="96"/>
      <c r="C30" s="12" t="s">
        <v>22</v>
      </c>
      <c r="D30" s="6">
        <f>VLOOKUP(A30,'Asignacion-Opcode'!$A$3:$D$65,4,0)</f>
        <v>0</v>
      </c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6"/>
    </row>
    <row r="31" spans="1:15" ht="13.45" thickBot="1" x14ac:dyDescent="0.3">
      <c r="A31" s="11">
        <v>29</v>
      </c>
      <c r="B31" s="97"/>
      <c r="C31" s="31" t="s">
        <v>26</v>
      </c>
      <c r="D31" s="23" t="str">
        <f>VLOOKUP(A31,'Asignacion-Opcode'!$A$3:$D$65,4,0)</f>
        <v>000000010110</v>
      </c>
      <c r="E31" s="19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1</v>
      </c>
      <c r="M31" s="20">
        <v>0</v>
      </c>
      <c r="N31" s="20">
        <v>0</v>
      </c>
      <c r="O31" s="21">
        <v>0</v>
      </c>
    </row>
    <row r="32" spans="1:15" ht="12.9" x14ac:dyDescent="0.25">
      <c r="A32" s="11">
        <v>30</v>
      </c>
      <c r="B32" s="95" t="s">
        <v>29</v>
      </c>
      <c r="C32" s="5" t="s">
        <v>16</v>
      </c>
      <c r="D32" s="22" t="str">
        <f>VLOOKUP(A32,'Asignacion-Opcode'!$A$3:$D$65,4,0)</f>
        <v>000000010111</v>
      </c>
      <c r="E32" s="7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1</v>
      </c>
      <c r="N32" s="8">
        <v>0</v>
      </c>
      <c r="O32" s="9">
        <v>0</v>
      </c>
    </row>
    <row r="33" spans="1:15" ht="12.9" x14ac:dyDescent="0.25">
      <c r="A33" s="11">
        <v>31</v>
      </c>
      <c r="B33" s="96"/>
      <c r="C33" s="12" t="s">
        <v>18</v>
      </c>
      <c r="D33" s="6" t="str">
        <f>VLOOKUP(A33,'Asignacion-Opcode'!$A$3:$D$65,4,0)</f>
        <v>000000011000</v>
      </c>
      <c r="E33" s="14">
        <v>0</v>
      </c>
      <c r="F33" s="15">
        <v>1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1</v>
      </c>
      <c r="M33" s="15">
        <v>1</v>
      </c>
      <c r="N33" s="15">
        <v>0</v>
      </c>
      <c r="O33" s="16">
        <v>0</v>
      </c>
    </row>
    <row r="34" spans="1:15" ht="12.9" x14ac:dyDescent="0.25">
      <c r="A34" s="11">
        <v>32</v>
      </c>
      <c r="B34" s="96"/>
      <c r="C34" s="12" t="s">
        <v>19</v>
      </c>
      <c r="D34" s="6" t="str">
        <f>VLOOKUP(A34,'Asignacion-Opcode'!$A$3:$D$65,4,0)</f>
        <v>000000011001</v>
      </c>
      <c r="E34" s="14">
        <v>1</v>
      </c>
      <c r="F34" s="15">
        <v>0</v>
      </c>
      <c r="G34" s="15">
        <v>0</v>
      </c>
      <c r="H34" s="15">
        <v>0</v>
      </c>
      <c r="I34" s="15">
        <v>1</v>
      </c>
      <c r="J34" s="15">
        <v>0</v>
      </c>
      <c r="K34" s="15">
        <v>0</v>
      </c>
      <c r="L34" s="15">
        <v>1</v>
      </c>
      <c r="M34" s="15">
        <v>1</v>
      </c>
      <c r="N34" s="15">
        <v>0</v>
      </c>
      <c r="O34" s="16">
        <v>0</v>
      </c>
    </row>
    <row r="35" spans="1:15" ht="12.9" x14ac:dyDescent="0.25">
      <c r="A35" s="11">
        <v>33</v>
      </c>
      <c r="B35" s="96"/>
      <c r="C35" s="12" t="s">
        <v>20</v>
      </c>
      <c r="D35" s="6">
        <f>VLOOKUP(A35,'Asignacion-Opcode'!$A$3:$D$65,4,0)</f>
        <v>0</v>
      </c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spans="1:15" ht="12.9" x14ac:dyDescent="0.25">
      <c r="A36" s="11">
        <v>34</v>
      </c>
      <c r="B36" s="96"/>
      <c r="C36" s="12" t="s">
        <v>21</v>
      </c>
      <c r="D36" s="6" t="str">
        <f>VLOOKUP(A36,'Asignacion-Opcode'!$A$3:$D$65,4,0)</f>
        <v>000000011010</v>
      </c>
      <c r="E36" s="14">
        <v>1</v>
      </c>
      <c r="F36" s="15">
        <v>0</v>
      </c>
      <c r="G36" s="15">
        <v>0</v>
      </c>
      <c r="H36" s="15">
        <v>0</v>
      </c>
      <c r="I36" s="15">
        <v>1</v>
      </c>
      <c r="J36" s="15">
        <v>1</v>
      </c>
      <c r="K36" s="15">
        <v>0</v>
      </c>
      <c r="L36" s="15">
        <v>1</v>
      </c>
      <c r="M36" s="15">
        <v>1</v>
      </c>
      <c r="N36" s="15">
        <v>0</v>
      </c>
      <c r="O36" s="16">
        <v>0</v>
      </c>
    </row>
    <row r="37" spans="1:15" ht="12.9" x14ac:dyDescent="0.25">
      <c r="A37" s="11">
        <v>35</v>
      </c>
      <c r="B37" s="96"/>
      <c r="C37" s="12" t="s">
        <v>22</v>
      </c>
      <c r="D37" s="6">
        <f>VLOOKUP(A37,'Asignacion-Opcode'!$A$3:$D$65,4,0)</f>
        <v>0</v>
      </c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6"/>
    </row>
    <row r="38" spans="1:15" ht="13.45" thickBot="1" x14ac:dyDescent="0.3">
      <c r="A38" s="11">
        <v>36</v>
      </c>
      <c r="B38" s="97"/>
      <c r="C38" s="17" t="s">
        <v>26</v>
      </c>
      <c r="D38" s="23" t="str">
        <f>VLOOKUP(A38,'Asignacion-Opcode'!$A$3:$D$65,4,0)</f>
        <v>000000011011</v>
      </c>
      <c r="E38" s="19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1</v>
      </c>
      <c r="M38" s="20">
        <v>1</v>
      </c>
      <c r="N38" s="20">
        <v>0</v>
      </c>
      <c r="O38" s="21">
        <v>0</v>
      </c>
    </row>
    <row r="39" spans="1:15" ht="12.9" x14ac:dyDescent="0.25">
      <c r="A39" s="11">
        <v>37</v>
      </c>
      <c r="B39" s="95" t="s">
        <v>30</v>
      </c>
      <c r="C39" s="30" t="s">
        <v>16</v>
      </c>
      <c r="D39" s="22" t="str">
        <f>VLOOKUP(A39,'Asignacion-Opcode'!$A$3:$D$65,4,0)</f>
        <v>000000011100</v>
      </c>
      <c r="E39" s="7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  <c r="M39" s="8">
        <v>0</v>
      </c>
      <c r="N39" s="8">
        <v>0</v>
      </c>
      <c r="O39" s="9">
        <v>0</v>
      </c>
    </row>
    <row r="40" spans="1:15" x14ac:dyDescent="0.25">
      <c r="A40" s="11">
        <v>38</v>
      </c>
      <c r="B40" s="96"/>
      <c r="C40" s="12" t="s">
        <v>18</v>
      </c>
      <c r="D40" s="6" t="str">
        <f>VLOOKUP(A40,'Asignacion-Opcode'!$A$3:$D$65,4,0)</f>
        <v>000000011101</v>
      </c>
      <c r="E40" s="14">
        <v>0</v>
      </c>
      <c r="F40" s="15">
        <v>1</v>
      </c>
      <c r="G40" s="15">
        <v>0</v>
      </c>
      <c r="H40" s="15">
        <v>0</v>
      </c>
      <c r="I40" s="15">
        <v>0</v>
      </c>
      <c r="J40" s="15">
        <v>0</v>
      </c>
      <c r="K40" s="15">
        <v>1</v>
      </c>
      <c r="L40" s="15">
        <v>0</v>
      </c>
      <c r="M40" s="15">
        <v>0</v>
      </c>
      <c r="N40" s="15">
        <v>0</v>
      </c>
      <c r="O40" s="16">
        <v>0</v>
      </c>
    </row>
    <row r="41" spans="1:15" x14ac:dyDescent="0.25">
      <c r="A41" s="11">
        <v>39</v>
      </c>
      <c r="B41" s="96"/>
      <c r="C41" s="12" t="s">
        <v>19</v>
      </c>
      <c r="D41" s="6" t="str">
        <f>VLOOKUP(A41,'Asignacion-Opcode'!$A$3:$D$65,4,0)</f>
        <v>000000011110</v>
      </c>
      <c r="E41" s="14">
        <v>1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1</v>
      </c>
      <c r="L41" s="15">
        <v>0</v>
      </c>
      <c r="M41" s="15">
        <v>0</v>
      </c>
      <c r="N41" s="15">
        <v>0</v>
      </c>
      <c r="O41" s="16">
        <v>0</v>
      </c>
    </row>
    <row r="42" spans="1:15" x14ac:dyDescent="0.25">
      <c r="A42" s="11">
        <v>40</v>
      </c>
      <c r="B42" s="96"/>
      <c r="C42" s="12" t="s">
        <v>20</v>
      </c>
      <c r="D42" s="6">
        <f>VLOOKUP(A42,'Asignacion-Opcode'!$A$3:$D$65,4,0)</f>
        <v>0</v>
      </c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6"/>
    </row>
    <row r="43" spans="1:15" x14ac:dyDescent="0.25">
      <c r="A43" s="11">
        <v>41</v>
      </c>
      <c r="B43" s="96"/>
      <c r="C43" s="12" t="s">
        <v>21</v>
      </c>
      <c r="D43" s="6" t="str">
        <f>VLOOKUP(A43,'Asignacion-Opcode'!$A$3:$D$65,4,0)</f>
        <v>000000011111</v>
      </c>
      <c r="E43" s="14">
        <v>1</v>
      </c>
      <c r="F43" s="15">
        <v>0</v>
      </c>
      <c r="G43" s="15">
        <v>0</v>
      </c>
      <c r="H43" s="15">
        <v>0</v>
      </c>
      <c r="I43" s="15">
        <v>1</v>
      </c>
      <c r="J43" s="15">
        <v>1</v>
      </c>
      <c r="K43" s="15">
        <v>1</v>
      </c>
      <c r="L43" s="15">
        <v>0</v>
      </c>
      <c r="M43" s="15">
        <v>0</v>
      </c>
      <c r="N43" s="15">
        <v>0</v>
      </c>
      <c r="O43" s="16">
        <v>0</v>
      </c>
    </row>
    <row r="44" spans="1:15" x14ac:dyDescent="0.25">
      <c r="A44" s="11">
        <v>42</v>
      </c>
      <c r="B44" s="96"/>
      <c r="C44" s="12" t="s">
        <v>22</v>
      </c>
      <c r="D44" s="6">
        <f>VLOOKUP(A44,'Asignacion-Opcode'!$A$3:$D$65,4,0)</f>
        <v>0</v>
      </c>
      <c r="E44" s="14"/>
      <c r="F44" s="15"/>
      <c r="G44" s="15"/>
      <c r="H44" s="15"/>
      <c r="I44" s="15"/>
      <c r="J44" s="15"/>
      <c r="K44" s="15"/>
      <c r="L44" s="15"/>
      <c r="M44" s="15"/>
      <c r="N44" s="15"/>
      <c r="O44" s="16"/>
    </row>
    <row r="45" spans="1:15" x14ac:dyDescent="0.25">
      <c r="A45" s="11">
        <v>43</v>
      </c>
      <c r="B45" s="97"/>
      <c r="C45" s="31" t="s">
        <v>26</v>
      </c>
      <c r="D45" s="23" t="str">
        <f>VLOOKUP(A45,'Asignacion-Opcode'!$A$3:$D$65,4,0)</f>
        <v>000000101000</v>
      </c>
      <c r="E45" s="19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1</v>
      </c>
      <c r="L45" s="20">
        <v>0</v>
      </c>
      <c r="M45" s="20">
        <v>0</v>
      </c>
      <c r="N45" s="20">
        <v>0</v>
      </c>
      <c r="O45" s="21">
        <v>0</v>
      </c>
    </row>
    <row r="46" spans="1:15" x14ac:dyDescent="0.25">
      <c r="A46" s="11">
        <v>44</v>
      </c>
      <c r="B46" s="95" t="s">
        <v>31</v>
      </c>
      <c r="C46" s="5" t="s">
        <v>32</v>
      </c>
      <c r="D46" s="22" t="str">
        <f>VLOOKUP(A46,'Asignacion-Opcode'!$A$3:$D$65,4,0)</f>
        <v>000000101001</v>
      </c>
      <c r="E46" s="24">
        <v>1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1</v>
      </c>
      <c r="L46" s="25">
        <v>0</v>
      </c>
      <c r="M46" s="25">
        <v>1</v>
      </c>
      <c r="N46" s="25">
        <v>0</v>
      </c>
      <c r="O46" s="26">
        <v>0</v>
      </c>
    </row>
    <row r="47" spans="1:15" x14ac:dyDescent="0.25">
      <c r="A47" s="11">
        <v>45</v>
      </c>
      <c r="B47" s="96"/>
      <c r="C47" s="12" t="s">
        <v>18</v>
      </c>
      <c r="D47" s="6" t="str">
        <f>VLOOKUP(A47,'Asignacion-Opcode'!$A$3:$D$65,4,0)</f>
        <v>000000101010</v>
      </c>
      <c r="E47" s="14">
        <v>0</v>
      </c>
      <c r="F47" s="15">
        <v>1</v>
      </c>
      <c r="G47" s="15">
        <v>0</v>
      </c>
      <c r="H47" s="15">
        <v>0</v>
      </c>
      <c r="I47" s="15">
        <v>0</v>
      </c>
      <c r="J47" s="15">
        <v>0</v>
      </c>
      <c r="K47" s="15">
        <v>1</v>
      </c>
      <c r="L47" s="15">
        <v>0</v>
      </c>
      <c r="M47" s="15">
        <v>1</v>
      </c>
      <c r="N47" s="15">
        <v>0</v>
      </c>
      <c r="O47" s="16">
        <v>0</v>
      </c>
    </row>
    <row r="48" spans="1:15" ht="13.45" thickBot="1" x14ac:dyDescent="0.3">
      <c r="A48" s="11">
        <v>46</v>
      </c>
      <c r="B48" s="97"/>
      <c r="C48" s="17" t="s">
        <v>23</v>
      </c>
      <c r="D48" s="23" t="str">
        <f>VLOOKUP(A48,'Asignacion-Opcode'!$A$3:$D$65,4,0)</f>
        <v>000000101011</v>
      </c>
      <c r="E48" s="27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1</v>
      </c>
      <c r="L48" s="28">
        <v>0</v>
      </c>
      <c r="M48" s="28">
        <v>1</v>
      </c>
      <c r="N48" s="28">
        <v>0</v>
      </c>
      <c r="O48" s="29">
        <v>0</v>
      </c>
    </row>
    <row r="49" spans="1:15" ht="12.9" x14ac:dyDescent="0.25">
      <c r="A49" s="11">
        <v>47</v>
      </c>
      <c r="B49" s="95" t="s">
        <v>33</v>
      </c>
      <c r="C49" s="30" t="s">
        <v>32</v>
      </c>
      <c r="D49" s="22" t="str">
        <f>VLOOKUP(A49,'Asignacion-Opcode'!$A$3:$D$65,4,0)</f>
        <v>000000101100</v>
      </c>
      <c r="E49" s="7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1</v>
      </c>
      <c r="M49" s="8">
        <v>0</v>
      </c>
      <c r="N49" s="8">
        <v>0</v>
      </c>
      <c r="O49" s="9">
        <v>0</v>
      </c>
    </row>
    <row r="50" spans="1:15" ht="12.9" x14ac:dyDescent="0.25">
      <c r="A50" s="11">
        <v>48</v>
      </c>
      <c r="B50" s="96"/>
      <c r="C50" s="12" t="s">
        <v>18</v>
      </c>
      <c r="D50" s="6" t="str">
        <f>VLOOKUP(A50,'Asignacion-Opcode'!$A$3:$D$65,4,0)</f>
        <v>000000101101</v>
      </c>
      <c r="E50" s="14">
        <v>0</v>
      </c>
      <c r="F50" s="15">
        <v>1</v>
      </c>
      <c r="G50" s="15">
        <v>0</v>
      </c>
      <c r="H50" s="15">
        <v>0</v>
      </c>
      <c r="I50" s="15">
        <v>0</v>
      </c>
      <c r="J50" s="15">
        <v>0</v>
      </c>
      <c r="K50" s="15">
        <v>1</v>
      </c>
      <c r="L50" s="15">
        <v>1</v>
      </c>
      <c r="M50" s="15">
        <v>0</v>
      </c>
      <c r="N50" s="15">
        <v>0</v>
      </c>
      <c r="O50" s="16">
        <v>0</v>
      </c>
    </row>
    <row r="51" spans="1:15" ht="13.45" thickBot="1" x14ac:dyDescent="0.3">
      <c r="A51" s="11">
        <v>49</v>
      </c>
      <c r="B51" s="97"/>
      <c r="C51" s="31" t="s">
        <v>23</v>
      </c>
      <c r="D51" s="23" t="str">
        <f>VLOOKUP(A51,'Asignacion-Opcode'!$A$3:$D$65,4,0)</f>
        <v>000000101110</v>
      </c>
      <c r="E51" s="19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1</v>
      </c>
      <c r="L51" s="20">
        <v>1</v>
      </c>
      <c r="M51" s="20">
        <v>0</v>
      </c>
      <c r="N51" s="20">
        <v>0</v>
      </c>
      <c r="O51" s="21">
        <v>0</v>
      </c>
    </row>
    <row r="52" spans="1:15" ht="12.9" x14ac:dyDescent="0.25">
      <c r="A52" s="11">
        <v>50</v>
      </c>
      <c r="B52" s="95" t="s">
        <v>34</v>
      </c>
      <c r="C52" s="5" t="s">
        <v>32</v>
      </c>
      <c r="D52" s="22" t="str">
        <f>VLOOKUP(A52,'Asignacion-Opcode'!$A$3:$D$65,4,0)</f>
        <v>000000101111</v>
      </c>
      <c r="E52" s="7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8">
        <v>1</v>
      </c>
      <c r="M52" s="8">
        <v>1</v>
      </c>
      <c r="N52" s="8">
        <v>0</v>
      </c>
      <c r="O52" s="9">
        <v>0</v>
      </c>
    </row>
    <row r="53" spans="1:15" ht="12.9" x14ac:dyDescent="0.25">
      <c r="A53" s="11">
        <v>51</v>
      </c>
      <c r="B53" s="96"/>
      <c r="C53" s="12" t="s">
        <v>18</v>
      </c>
      <c r="D53" s="6" t="str">
        <f>VLOOKUP(A53,'Asignacion-Opcode'!$A$3:$D$65,4,0)</f>
        <v>000000110000</v>
      </c>
      <c r="E53" s="14">
        <v>0</v>
      </c>
      <c r="F53" s="15">
        <v>1</v>
      </c>
      <c r="G53" s="15">
        <v>0</v>
      </c>
      <c r="H53" s="15">
        <v>0</v>
      </c>
      <c r="I53" s="15">
        <v>0</v>
      </c>
      <c r="J53" s="15">
        <v>0</v>
      </c>
      <c r="K53" s="15">
        <v>1</v>
      </c>
      <c r="L53" s="15">
        <v>1</v>
      </c>
      <c r="M53" s="15">
        <v>1</v>
      </c>
      <c r="N53" s="15">
        <v>0</v>
      </c>
      <c r="O53" s="16">
        <v>0</v>
      </c>
    </row>
    <row r="54" spans="1:15" ht="13.45" thickBot="1" x14ac:dyDescent="0.3">
      <c r="A54" s="11">
        <v>52</v>
      </c>
      <c r="B54" s="97"/>
      <c r="C54" s="17" t="s">
        <v>23</v>
      </c>
      <c r="D54" s="23" t="str">
        <f>VLOOKUP(A54,'Asignacion-Opcode'!$A$3:$D$65,4,0)</f>
        <v>000000110001</v>
      </c>
      <c r="E54" s="19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1</v>
      </c>
      <c r="L54" s="20">
        <v>1</v>
      </c>
      <c r="M54" s="20">
        <v>1</v>
      </c>
      <c r="N54" s="20">
        <v>0</v>
      </c>
      <c r="O54" s="21">
        <v>0</v>
      </c>
    </row>
    <row r="55" spans="1:15" ht="12.9" x14ac:dyDescent="0.25">
      <c r="A55" s="11">
        <v>53</v>
      </c>
      <c r="B55" s="95" t="s">
        <v>35</v>
      </c>
      <c r="C55" s="30" t="s">
        <v>32</v>
      </c>
      <c r="D55" s="22" t="str">
        <f>VLOOKUP(A55,'Asignacion-Opcode'!$A$3:$D$65,4,0)</f>
        <v>000000110010</v>
      </c>
      <c r="E55" s="7">
        <v>1</v>
      </c>
      <c r="F55" s="8">
        <v>0</v>
      </c>
      <c r="G55" s="8">
        <v>0</v>
      </c>
      <c r="H55" s="8">
        <v>0</v>
      </c>
      <c r="I55" s="8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9">
        <v>0</v>
      </c>
    </row>
    <row r="56" spans="1:15" x14ac:dyDescent="0.25">
      <c r="A56" s="11">
        <v>54</v>
      </c>
      <c r="B56" s="96"/>
      <c r="C56" s="12" t="s">
        <v>36</v>
      </c>
      <c r="D56" s="6" t="str">
        <f>VLOOKUP(A56,'Asignacion-Opcode'!$A$3:$D$65,4,0)</f>
        <v>000000110011</v>
      </c>
      <c r="E56" s="14">
        <v>0</v>
      </c>
      <c r="F56" s="15">
        <v>1</v>
      </c>
      <c r="G56" s="15">
        <v>1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6">
        <v>0</v>
      </c>
    </row>
    <row r="57" spans="1:15" x14ac:dyDescent="0.25">
      <c r="A57" s="11">
        <v>55</v>
      </c>
      <c r="B57" s="97"/>
      <c r="C57" s="31" t="s">
        <v>26</v>
      </c>
      <c r="D57" s="23" t="str">
        <f>VLOOKUP(A57,'Asignacion-Opcode'!$A$3:$D$65,4,0)</f>
        <v>000000110100</v>
      </c>
      <c r="E57" s="19">
        <v>0</v>
      </c>
      <c r="F57" s="20">
        <v>0</v>
      </c>
      <c r="G57" s="20">
        <v>1</v>
      </c>
      <c r="H57" s="20">
        <v>0</v>
      </c>
      <c r="I57" s="20">
        <v>1</v>
      </c>
      <c r="J57" s="20">
        <v>1</v>
      </c>
      <c r="K57" s="20">
        <v>0</v>
      </c>
      <c r="L57" s="20">
        <v>0</v>
      </c>
      <c r="M57" s="20">
        <v>0</v>
      </c>
      <c r="N57" s="20">
        <v>0</v>
      </c>
      <c r="O57" s="21">
        <v>1</v>
      </c>
    </row>
    <row r="58" spans="1:15" x14ac:dyDescent="0.25">
      <c r="A58" s="11">
        <v>56</v>
      </c>
      <c r="B58" s="32" t="s">
        <v>37</v>
      </c>
      <c r="C58" s="33" t="s">
        <v>32</v>
      </c>
      <c r="D58" s="34" t="str">
        <f>VLOOKUP(A58,'Asignacion-Opcode'!$A$3:$D$65,4,0)</f>
        <v>000000110101</v>
      </c>
      <c r="E58" s="35">
        <v>1</v>
      </c>
      <c r="F58" s="36">
        <v>0</v>
      </c>
      <c r="G58" s="36">
        <v>1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1</v>
      </c>
      <c r="N58" s="36">
        <v>0</v>
      </c>
      <c r="O58" s="37">
        <v>0</v>
      </c>
    </row>
    <row r="59" spans="1:15" x14ac:dyDescent="0.25">
      <c r="A59" s="11">
        <v>57</v>
      </c>
      <c r="B59" s="95" t="s">
        <v>38</v>
      </c>
      <c r="C59" s="30" t="s">
        <v>16</v>
      </c>
      <c r="D59" s="22" t="str">
        <f>VLOOKUP(A59,'Asignacion-Opcode'!$A$3:$D$65,4,0)</f>
        <v>000000110110</v>
      </c>
      <c r="E59" s="7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1</v>
      </c>
      <c r="N59" s="8">
        <v>0</v>
      </c>
      <c r="O59" s="9">
        <v>0</v>
      </c>
    </row>
    <row r="60" spans="1:15" x14ac:dyDescent="0.25">
      <c r="A60" s="11">
        <v>58</v>
      </c>
      <c r="B60" s="96"/>
      <c r="C60" s="12" t="s">
        <v>19</v>
      </c>
      <c r="D60" s="6" t="str">
        <f>VLOOKUP(A60,'Asignacion-Opcode'!$A$3:$D$65,4,0)</f>
        <v>000000110111</v>
      </c>
      <c r="E60" s="14">
        <v>0</v>
      </c>
      <c r="F60" s="15">
        <v>0</v>
      </c>
      <c r="G60" s="15">
        <v>0</v>
      </c>
      <c r="H60" s="15">
        <v>0</v>
      </c>
      <c r="I60" s="15">
        <v>1</v>
      </c>
      <c r="J60" s="15">
        <v>0</v>
      </c>
      <c r="K60" s="15">
        <v>0</v>
      </c>
      <c r="L60" s="15">
        <v>0</v>
      </c>
      <c r="M60" s="15">
        <v>1</v>
      </c>
      <c r="N60" s="15">
        <v>0</v>
      </c>
      <c r="O60" s="16">
        <v>0</v>
      </c>
    </row>
    <row r="61" spans="1:15" x14ac:dyDescent="0.25">
      <c r="A61" s="11">
        <v>59</v>
      </c>
      <c r="B61" s="97"/>
      <c r="C61" s="31" t="s">
        <v>21</v>
      </c>
      <c r="D61" s="23" t="str">
        <f>VLOOKUP(A61,'Asignacion-Opcode'!$A$3:$D$65,4,0)</f>
        <v>000000111000</v>
      </c>
      <c r="E61" s="19">
        <v>0</v>
      </c>
      <c r="F61" s="20">
        <v>0</v>
      </c>
      <c r="G61" s="20">
        <v>0</v>
      </c>
      <c r="H61" s="20">
        <v>0</v>
      </c>
      <c r="I61" s="20">
        <v>1</v>
      </c>
      <c r="J61" s="20">
        <v>1</v>
      </c>
      <c r="K61" s="20">
        <v>0</v>
      </c>
      <c r="L61" s="20">
        <v>0</v>
      </c>
      <c r="M61" s="20">
        <v>1</v>
      </c>
      <c r="N61" s="20">
        <v>0</v>
      </c>
      <c r="O61" s="21">
        <v>0</v>
      </c>
    </row>
    <row r="62" spans="1:15" x14ac:dyDescent="0.25">
      <c r="A62" s="11">
        <v>60</v>
      </c>
      <c r="B62" s="32" t="s">
        <v>39</v>
      </c>
      <c r="C62" s="33" t="s">
        <v>40</v>
      </c>
      <c r="D62" s="34" t="str">
        <f>VLOOKUP(A62,'Asignacion-Opcode'!$A$3:$D$65,4,0)</f>
        <v>000000111001</v>
      </c>
      <c r="E62" s="35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1</v>
      </c>
      <c r="O62" s="37">
        <v>0</v>
      </c>
    </row>
    <row r="63" spans="1:15" x14ac:dyDescent="0.25">
      <c r="A63" s="11">
        <v>61</v>
      </c>
      <c r="B63" s="32" t="s">
        <v>41</v>
      </c>
      <c r="C63" s="38" t="s">
        <v>40</v>
      </c>
      <c r="D63" s="34" t="str">
        <f>VLOOKUP(A63,'Asignacion-Opcode'!$A$3:$D$65,4,0)</f>
        <v>000000111010</v>
      </c>
      <c r="E63" s="39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1</v>
      </c>
      <c r="O63" s="41">
        <v>0</v>
      </c>
    </row>
    <row r="64" spans="1:15" x14ac:dyDescent="0.25">
      <c r="A64" s="11">
        <v>62</v>
      </c>
      <c r="B64" s="32" t="s">
        <v>42</v>
      </c>
      <c r="C64" s="33" t="s">
        <v>40</v>
      </c>
      <c r="D64" s="34" t="str">
        <f>VLOOKUP(A64,'Asignacion-Opcode'!$A$3:$D$65,4,0)</f>
        <v>000000111011</v>
      </c>
      <c r="E64" s="35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1</v>
      </c>
      <c r="O64" s="37">
        <v>0</v>
      </c>
    </row>
    <row r="65" spans="1:15" x14ac:dyDescent="0.25">
      <c r="A65" s="42">
        <v>63</v>
      </c>
      <c r="B65" s="32" t="s">
        <v>43</v>
      </c>
      <c r="C65" s="43"/>
      <c r="D65" s="34" t="str">
        <f>VLOOKUP(A65,'Asignacion-Opcode'!$A$3:$D$65,4,0)</f>
        <v>others</v>
      </c>
      <c r="E65" s="39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1">
        <v>0</v>
      </c>
    </row>
    <row r="66" spans="1:15" x14ac:dyDescent="0.25">
      <c r="A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</sheetData>
  <mergeCells count="15">
    <mergeCell ref="D1:D2"/>
    <mergeCell ref="E1:O1"/>
    <mergeCell ref="B3:B10"/>
    <mergeCell ref="B11:B17"/>
    <mergeCell ref="B18:B24"/>
    <mergeCell ref="B52:B54"/>
    <mergeCell ref="B55:B57"/>
    <mergeCell ref="B59:B61"/>
    <mergeCell ref="B1:B2"/>
    <mergeCell ref="C1:C2"/>
    <mergeCell ref="B25:B31"/>
    <mergeCell ref="B32:B38"/>
    <mergeCell ref="B39:B45"/>
    <mergeCell ref="B46:B48"/>
    <mergeCell ref="B49:B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8"/>
  <sheetViews>
    <sheetView topLeftCell="A29" workbookViewId="0">
      <selection activeCell="D64" sqref="D64"/>
    </sheetView>
  </sheetViews>
  <sheetFormatPr baseColWidth="10" defaultColWidth="12.6328125" defaultRowHeight="15.75" customHeight="1" x14ac:dyDescent="0.25"/>
  <cols>
    <col min="1" max="1" width="5.90625" customWidth="1"/>
    <col min="3" max="3" width="10.6328125" customWidth="1"/>
    <col min="4" max="4" width="22.90625" customWidth="1"/>
  </cols>
  <sheetData>
    <row r="1" spans="1:6" x14ac:dyDescent="0.25">
      <c r="A1" s="1"/>
      <c r="B1" s="95" t="s">
        <v>0</v>
      </c>
      <c r="C1" s="95" t="s">
        <v>1</v>
      </c>
      <c r="D1" s="95" t="s">
        <v>2</v>
      </c>
    </row>
    <row r="2" spans="1:6" x14ac:dyDescent="0.25">
      <c r="A2" s="2"/>
      <c r="B2" s="97"/>
      <c r="C2" s="97"/>
      <c r="D2" s="97"/>
    </row>
    <row r="3" spans="1:6" x14ac:dyDescent="0.25">
      <c r="A3" s="4">
        <v>1</v>
      </c>
      <c r="B3" s="95" t="s">
        <v>15</v>
      </c>
      <c r="C3" s="44" t="s">
        <v>16</v>
      </c>
      <c r="D3" s="22" t="s">
        <v>63</v>
      </c>
      <c r="F3" s="45" t="s">
        <v>44</v>
      </c>
    </row>
    <row r="4" spans="1:6" x14ac:dyDescent="0.25">
      <c r="A4" s="11">
        <v>2</v>
      </c>
      <c r="B4" s="96"/>
      <c r="C4" s="46" t="s">
        <v>18</v>
      </c>
      <c r="D4" s="6" t="s">
        <v>64</v>
      </c>
      <c r="F4" s="47" t="s">
        <v>45</v>
      </c>
    </row>
    <row r="5" spans="1:6" x14ac:dyDescent="0.25">
      <c r="A5" s="11">
        <v>3</v>
      </c>
      <c r="B5" s="96"/>
      <c r="C5" s="46" t="s">
        <v>19</v>
      </c>
      <c r="D5" s="6" t="s">
        <v>65</v>
      </c>
    </row>
    <row r="6" spans="1:6" x14ac:dyDescent="0.25">
      <c r="A6" s="11">
        <v>4</v>
      </c>
      <c r="B6" s="96"/>
      <c r="C6" s="46" t="s">
        <v>20</v>
      </c>
      <c r="D6" s="6" t="s">
        <v>66</v>
      </c>
    </row>
    <row r="7" spans="1:6" x14ac:dyDescent="0.25">
      <c r="A7" s="11">
        <v>5</v>
      </c>
      <c r="B7" s="96"/>
      <c r="C7" s="46" t="s">
        <v>21</v>
      </c>
      <c r="D7" s="6" t="s">
        <v>67</v>
      </c>
    </row>
    <row r="8" spans="1:6" x14ac:dyDescent="0.25">
      <c r="A8" s="11">
        <v>6</v>
      </c>
      <c r="B8" s="96"/>
      <c r="C8" s="46" t="s">
        <v>22</v>
      </c>
      <c r="D8" s="6" t="s">
        <v>68</v>
      </c>
    </row>
    <row r="9" spans="1:6" ht="12.9" x14ac:dyDescent="0.25">
      <c r="A9" s="11">
        <v>7</v>
      </c>
      <c r="B9" s="96"/>
      <c r="C9" s="46" t="s">
        <v>23</v>
      </c>
      <c r="D9" s="6" t="s">
        <v>69</v>
      </c>
    </row>
    <row r="10" spans="1:6" ht="13.45" thickBot="1" x14ac:dyDescent="0.3">
      <c r="A10" s="11">
        <v>8</v>
      </c>
      <c r="B10" s="97"/>
      <c r="C10" s="48" t="s">
        <v>24</v>
      </c>
      <c r="D10" s="18" t="s">
        <v>70</v>
      </c>
    </row>
    <row r="11" spans="1:6" ht="12.9" x14ac:dyDescent="0.25">
      <c r="A11" s="11">
        <v>9</v>
      </c>
      <c r="B11" s="95" t="s">
        <v>25</v>
      </c>
      <c r="C11" s="5" t="s">
        <v>16</v>
      </c>
      <c r="D11" s="107" t="s">
        <v>71</v>
      </c>
    </row>
    <row r="12" spans="1:6" ht="12.9" x14ac:dyDescent="0.25">
      <c r="A12" s="11">
        <v>10</v>
      </c>
      <c r="B12" s="96"/>
      <c r="C12" s="12" t="s">
        <v>18</v>
      </c>
      <c r="D12" s="108" t="s">
        <v>72</v>
      </c>
    </row>
    <row r="13" spans="1:6" ht="12.9" x14ac:dyDescent="0.25">
      <c r="A13" s="11">
        <v>11</v>
      </c>
      <c r="B13" s="96"/>
      <c r="C13" s="12" t="s">
        <v>19</v>
      </c>
      <c r="D13" s="108" t="s">
        <v>73</v>
      </c>
    </row>
    <row r="14" spans="1:6" ht="12.9" x14ac:dyDescent="0.25">
      <c r="A14" s="11">
        <v>12</v>
      </c>
      <c r="B14" s="96"/>
      <c r="C14" s="12" t="s">
        <v>20</v>
      </c>
      <c r="D14" s="108"/>
    </row>
    <row r="15" spans="1:6" ht="12.9" x14ac:dyDescent="0.25">
      <c r="A15" s="11">
        <v>13</v>
      </c>
      <c r="B15" s="96"/>
      <c r="C15" s="12" t="s">
        <v>21</v>
      </c>
      <c r="D15" s="108" t="s">
        <v>74</v>
      </c>
    </row>
    <row r="16" spans="1:6" ht="12.9" x14ac:dyDescent="0.25">
      <c r="A16" s="11">
        <v>14</v>
      </c>
      <c r="B16" s="96"/>
      <c r="C16" s="12" t="s">
        <v>22</v>
      </c>
      <c r="D16" s="108"/>
    </row>
    <row r="17" spans="1:4" ht="13.45" thickBot="1" x14ac:dyDescent="0.3">
      <c r="A17" s="11">
        <v>15</v>
      </c>
      <c r="B17" s="97"/>
      <c r="C17" s="17" t="s">
        <v>26</v>
      </c>
      <c r="D17" s="110" t="s">
        <v>75</v>
      </c>
    </row>
    <row r="18" spans="1:4" ht="12.9" x14ac:dyDescent="0.25">
      <c r="A18" s="11">
        <v>16</v>
      </c>
      <c r="B18" s="95" t="s">
        <v>27</v>
      </c>
      <c r="C18" s="5" t="s">
        <v>16</v>
      </c>
      <c r="D18" s="114" t="s">
        <v>76</v>
      </c>
    </row>
    <row r="19" spans="1:4" ht="12.9" x14ac:dyDescent="0.25">
      <c r="A19" s="11">
        <v>17</v>
      </c>
      <c r="B19" s="96"/>
      <c r="C19" s="12" t="s">
        <v>18</v>
      </c>
      <c r="D19" s="113" t="s">
        <v>77</v>
      </c>
    </row>
    <row r="20" spans="1:4" ht="12.9" x14ac:dyDescent="0.25">
      <c r="A20" s="11">
        <v>18</v>
      </c>
      <c r="B20" s="96"/>
      <c r="C20" s="12" t="s">
        <v>19</v>
      </c>
      <c r="D20" s="113" t="s">
        <v>78</v>
      </c>
    </row>
    <row r="21" spans="1:4" ht="12.9" x14ac:dyDescent="0.25">
      <c r="A21" s="11">
        <v>19</v>
      </c>
      <c r="B21" s="96"/>
      <c r="C21" s="12" t="s">
        <v>20</v>
      </c>
      <c r="D21" s="113"/>
    </row>
    <row r="22" spans="1:4" ht="12.9" x14ac:dyDescent="0.25">
      <c r="A22" s="11">
        <v>20</v>
      </c>
      <c r="B22" s="96"/>
      <c r="C22" s="12" t="s">
        <v>21</v>
      </c>
      <c r="D22" s="113" t="s">
        <v>79</v>
      </c>
    </row>
    <row r="23" spans="1:4" ht="12.9" x14ac:dyDescent="0.25">
      <c r="A23" s="11">
        <v>21</v>
      </c>
      <c r="B23" s="96"/>
      <c r="C23" s="12" t="s">
        <v>22</v>
      </c>
      <c r="D23" s="113"/>
    </row>
    <row r="24" spans="1:4" ht="13.45" thickBot="1" x14ac:dyDescent="0.3">
      <c r="A24" s="11">
        <v>22</v>
      </c>
      <c r="B24" s="97"/>
      <c r="C24" s="17" t="s">
        <v>26</v>
      </c>
      <c r="D24" s="117" t="s">
        <v>80</v>
      </c>
    </row>
    <row r="25" spans="1:4" ht="12.9" x14ac:dyDescent="0.25">
      <c r="A25" s="11">
        <v>23</v>
      </c>
      <c r="B25" s="95" t="s">
        <v>28</v>
      </c>
      <c r="C25" s="30" t="s">
        <v>16</v>
      </c>
      <c r="D25" s="114" t="s">
        <v>81</v>
      </c>
    </row>
    <row r="26" spans="1:4" ht="12.9" x14ac:dyDescent="0.25">
      <c r="A26" s="11">
        <v>24</v>
      </c>
      <c r="B26" s="96"/>
      <c r="C26" s="12" t="s">
        <v>18</v>
      </c>
      <c r="D26" s="113" t="s">
        <v>82</v>
      </c>
    </row>
    <row r="27" spans="1:4" ht="12.9" x14ac:dyDescent="0.25">
      <c r="A27" s="11">
        <v>25</v>
      </c>
      <c r="B27" s="96"/>
      <c r="C27" s="12" t="s">
        <v>19</v>
      </c>
      <c r="D27" s="113" t="s">
        <v>83</v>
      </c>
    </row>
    <row r="28" spans="1:4" ht="12.9" x14ac:dyDescent="0.25">
      <c r="A28" s="11">
        <v>26</v>
      </c>
      <c r="B28" s="96"/>
      <c r="C28" s="12" t="s">
        <v>20</v>
      </c>
      <c r="D28" s="113"/>
    </row>
    <row r="29" spans="1:4" ht="12.9" x14ac:dyDescent="0.25">
      <c r="A29" s="11">
        <v>27</v>
      </c>
      <c r="B29" s="96"/>
      <c r="C29" s="12" t="s">
        <v>21</v>
      </c>
      <c r="D29" s="113" t="s">
        <v>84</v>
      </c>
    </row>
    <row r="30" spans="1:4" ht="12.9" x14ac:dyDescent="0.25">
      <c r="A30" s="11">
        <v>28</v>
      </c>
      <c r="B30" s="96"/>
      <c r="C30" s="12" t="s">
        <v>22</v>
      </c>
      <c r="D30" s="113"/>
    </row>
    <row r="31" spans="1:4" ht="13.45" thickBot="1" x14ac:dyDescent="0.3">
      <c r="A31" s="11">
        <v>29</v>
      </c>
      <c r="B31" s="97"/>
      <c r="C31" s="31" t="s">
        <v>26</v>
      </c>
      <c r="D31" s="117" t="s">
        <v>85</v>
      </c>
    </row>
    <row r="32" spans="1:4" ht="12.9" x14ac:dyDescent="0.25">
      <c r="A32" s="11">
        <v>30</v>
      </c>
      <c r="B32" s="95" t="s">
        <v>29</v>
      </c>
      <c r="C32" s="5" t="s">
        <v>16</v>
      </c>
      <c r="D32" s="114" t="s">
        <v>86</v>
      </c>
    </row>
    <row r="33" spans="1:5" ht="12.9" x14ac:dyDescent="0.25">
      <c r="A33" s="11">
        <v>31</v>
      </c>
      <c r="B33" s="96"/>
      <c r="C33" s="12" t="s">
        <v>18</v>
      </c>
      <c r="D33" s="113" t="s">
        <v>87</v>
      </c>
    </row>
    <row r="34" spans="1:5" ht="12.9" x14ac:dyDescent="0.25">
      <c r="A34" s="11">
        <v>32</v>
      </c>
      <c r="B34" s="96"/>
      <c r="C34" s="12" t="s">
        <v>19</v>
      </c>
      <c r="D34" s="113" t="s">
        <v>88</v>
      </c>
    </row>
    <row r="35" spans="1:5" ht="12.9" x14ac:dyDescent="0.25">
      <c r="A35" s="11">
        <v>33</v>
      </c>
      <c r="B35" s="96"/>
      <c r="C35" s="12" t="s">
        <v>20</v>
      </c>
      <c r="D35" s="113"/>
    </row>
    <row r="36" spans="1:5" ht="12.9" x14ac:dyDescent="0.25">
      <c r="A36" s="11">
        <v>34</v>
      </c>
      <c r="B36" s="96"/>
      <c r="C36" s="12" t="s">
        <v>21</v>
      </c>
      <c r="D36" s="113" t="s">
        <v>89</v>
      </c>
    </row>
    <row r="37" spans="1:5" ht="12.9" x14ac:dyDescent="0.25">
      <c r="A37" s="11">
        <v>35</v>
      </c>
      <c r="B37" s="96"/>
      <c r="C37" s="12" t="s">
        <v>22</v>
      </c>
      <c r="D37" s="113"/>
    </row>
    <row r="38" spans="1:5" ht="13.45" thickBot="1" x14ac:dyDescent="0.3">
      <c r="A38" s="11">
        <v>36</v>
      </c>
      <c r="B38" s="97"/>
      <c r="C38" s="17" t="s">
        <v>26</v>
      </c>
      <c r="D38" s="117" t="s">
        <v>90</v>
      </c>
    </row>
    <row r="39" spans="1:5" ht="12.9" x14ac:dyDescent="0.25">
      <c r="A39" s="11">
        <v>37</v>
      </c>
      <c r="B39" s="95" t="s">
        <v>30</v>
      </c>
      <c r="C39" s="30" t="s">
        <v>16</v>
      </c>
      <c r="D39" s="114" t="s">
        <v>91</v>
      </c>
    </row>
    <row r="40" spans="1:5" ht="12.9" x14ac:dyDescent="0.25">
      <c r="A40" s="11">
        <v>38</v>
      </c>
      <c r="B40" s="96"/>
      <c r="C40" s="12" t="s">
        <v>18</v>
      </c>
      <c r="D40" s="113" t="s">
        <v>92</v>
      </c>
    </row>
    <row r="41" spans="1:5" ht="12.9" x14ac:dyDescent="0.25">
      <c r="A41" s="11">
        <v>39</v>
      </c>
      <c r="B41" s="96"/>
      <c r="C41" s="12" t="s">
        <v>19</v>
      </c>
      <c r="D41" s="113" t="s">
        <v>93</v>
      </c>
    </row>
    <row r="42" spans="1:5" ht="12.9" x14ac:dyDescent="0.25">
      <c r="A42" s="11">
        <v>40</v>
      </c>
      <c r="B42" s="96"/>
      <c r="C42" s="12" t="s">
        <v>20</v>
      </c>
      <c r="D42" s="113"/>
    </row>
    <row r="43" spans="1:5" ht="12.9" x14ac:dyDescent="0.25">
      <c r="A43" s="11">
        <v>41</v>
      </c>
      <c r="B43" s="96"/>
      <c r="C43" s="12" t="s">
        <v>21</v>
      </c>
      <c r="D43" s="113" t="s">
        <v>94</v>
      </c>
    </row>
    <row r="44" spans="1:5" ht="12.9" x14ac:dyDescent="0.25">
      <c r="A44" s="11">
        <v>42</v>
      </c>
      <c r="B44" s="96"/>
      <c r="C44" s="12" t="s">
        <v>22</v>
      </c>
      <c r="D44" s="113"/>
      <c r="E44" s="112"/>
    </row>
    <row r="45" spans="1:5" ht="13.45" thickBot="1" x14ac:dyDescent="0.3">
      <c r="A45" s="11">
        <v>43</v>
      </c>
      <c r="B45" s="97"/>
      <c r="C45" s="31" t="s">
        <v>26</v>
      </c>
      <c r="D45" s="115" t="s">
        <v>95</v>
      </c>
    </row>
    <row r="46" spans="1:5" ht="12.9" x14ac:dyDescent="0.25">
      <c r="A46" s="11">
        <v>44</v>
      </c>
      <c r="B46" s="95" t="s">
        <v>31</v>
      </c>
      <c r="C46" s="5" t="s">
        <v>32</v>
      </c>
      <c r="D46" s="111" t="s">
        <v>96</v>
      </c>
    </row>
    <row r="47" spans="1:5" ht="12.9" x14ac:dyDescent="0.25">
      <c r="A47" s="11">
        <v>45</v>
      </c>
      <c r="B47" s="96"/>
      <c r="C47" s="12" t="s">
        <v>18</v>
      </c>
      <c r="D47" s="108" t="s">
        <v>97</v>
      </c>
    </row>
    <row r="48" spans="1:5" ht="13.45" thickBot="1" x14ac:dyDescent="0.3">
      <c r="A48" s="11">
        <v>46</v>
      </c>
      <c r="B48" s="97"/>
      <c r="C48" s="17" t="s">
        <v>23</v>
      </c>
      <c r="D48" s="109" t="s">
        <v>98</v>
      </c>
      <c r="E48" s="112"/>
    </row>
    <row r="49" spans="1:4" ht="12.9" x14ac:dyDescent="0.25">
      <c r="A49" s="11">
        <v>47</v>
      </c>
      <c r="B49" s="95" t="s">
        <v>33</v>
      </c>
      <c r="C49" s="30" t="s">
        <v>32</v>
      </c>
      <c r="D49" s="107" t="s">
        <v>99</v>
      </c>
    </row>
    <row r="50" spans="1:4" ht="12.9" x14ac:dyDescent="0.25">
      <c r="A50" s="11">
        <v>48</v>
      </c>
      <c r="B50" s="96"/>
      <c r="C50" s="12" t="s">
        <v>18</v>
      </c>
      <c r="D50" s="108" t="s">
        <v>100</v>
      </c>
    </row>
    <row r="51" spans="1:4" ht="13.45" thickBot="1" x14ac:dyDescent="0.3">
      <c r="A51" s="11">
        <v>49</v>
      </c>
      <c r="B51" s="97"/>
      <c r="C51" s="31" t="s">
        <v>23</v>
      </c>
      <c r="D51" s="110" t="s">
        <v>101</v>
      </c>
    </row>
    <row r="52" spans="1:4" ht="12.9" x14ac:dyDescent="0.25">
      <c r="A52" s="11">
        <v>50</v>
      </c>
      <c r="B52" s="95" t="s">
        <v>34</v>
      </c>
      <c r="C52" s="5" t="s">
        <v>32</v>
      </c>
      <c r="D52" s="114" t="s">
        <v>102</v>
      </c>
    </row>
    <row r="53" spans="1:4" ht="12.9" x14ac:dyDescent="0.25">
      <c r="A53" s="11">
        <v>51</v>
      </c>
      <c r="B53" s="96"/>
      <c r="C53" s="12" t="s">
        <v>18</v>
      </c>
      <c r="D53" s="113" t="s">
        <v>103</v>
      </c>
    </row>
    <row r="54" spans="1:4" ht="13.45" thickBot="1" x14ac:dyDescent="0.3">
      <c r="A54" s="11">
        <v>52</v>
      </c>
      <c r="B54" s="97"/>
      <c r="C54" s="17" t="s">
        <v>23</v>
      </c>
      <c r="D54" s="115" t="s">
        <v>104</v>
      </c>
    </row>
    <row r="55" spans="1:4" ht="12.9" x14ac:dyDescent="0.25">
      <c r="A55" s="11">
        <v>53</v>
      </c>
      <c r="B55" s="95" t="s">
        <v>35</v>
      </c>
      <c r="C55" s="30" t="s">
        <v>32</v>
      </c>
      <c r="D55" s="114" t="s">
        <v>105</v>
      </c>
    </row>
    <row r="56" spans="1:4" ht="12.9" x14ac:dyDescent="0.25">
      <c r="A56" s="11">
        <v>54</v>
      </c>
      <c r="B56" s="96"/>
      <c r="C56" s="12" t="s">
        <v>36</v>
      </c>
      <c r="D56" s="113" t="s">
        <v>106</v>
      </c>
    </row>
    <row r="57" spans="1:4" ht="13.45" thickBot="1" x14ac:dyDescent="0.3">
      <c r="A57" s="11">
        <v>55</v>
      </c>
      <c r="B57" s="97"/>
      <c r="C57" s="31" t="s">
        <v>26</v>
      </c>
      <c r="D57" s="115" t="s">
        <v>107</v>
      </c>
    </row>
    <row r="58" spans="1:4" ht="13.45" thickBot="1" x14ac:dyDescent="0.3">
      <c r="A58" s="11">
        <v>56</v>
      </c>
      <c r="B58" s="32" t="s">
        <v>37</v>
      </c>
      <c r="C58" s="33" t="s">
        <v>32</v>
      </c>
      <c r="D58" s="116" t="s">
        <v>108</v>
      </c>
    </row>
    <row r="59" spans="1:4" ht="12.9" x14ac:dyDescent="0.25">
      <c r="A59" s="11">
        <v>57</v>
      </c>
      <c r="B59" s="95" t="s">
        <v>38</v>
      </c>
      <c r="C59" s="30" t="s">
        <v>16</v>
      </c>
      <c r="D59" s="114" t="s">
        <v>109</v>
      </c>
    </row>
    <row r="60" spans="1:4" ht="12.9" x14ac:dyDescent="0.25">
      <c r="A60" s="11">
        <v>58</v>
      </c>
      <c r="B60" s="96"/>
      <c r="C60" s="12" t="s">
        <v>19</v>
      </c>
      <c r="D60" s="113" t="s">
        <v>110</v>
      </c>
    </row>
    <row r="61" spans="1:4" ht="13.45" thickBot="1" x14ac:dyDescent="0.3">
      <c r="A61" s="11">
        <v>59</v>
      </c>
      <c r="B61" s="97"/>
      <c r="C61" s="31" t="s">
        <v>21</v>
      </c>
      <c r="D61" s="115" t="s">
        <v>111</v>
      </c>
    </row>
    <row r="62" spans="1:4" ht="13.45" thickBot="1" x14ac:dyDescent="0.3">
      <c r="A62" s="11">
        <v>60</v>
      </c>
      <c r="B62" s="32" t="s">
        <v>39</v>
      </c>
      <c r="C62" s="33" t="s">
        <v>40</v>
      </c>
      <c r="D62" s="114" t="s">
        <v>112</v>
      </c>
    </row>
    <row r="63" spans="1:4" ht="13.45" thickBot="1" x14ac:dyDescent="0.3">
      <c r="A63" s="11">
        <v>61</v>
      </c>
      <c r="B63" s="32" t="s">
        <v>41</v>
      </c>
      <c r="C63" s="38" t="s">
        <v>40</v>
      </c>
      <c r="D63" s="113" t="s">
        <v>113</v>
      </c>
    </row>
    <row r="64" spans="1:4" ht="13.45" thickBot="1" x14ac:dyDescent="0.3">
      <c r="A64" s="11">
        <v>62</v>
      </c>
      <c r="B64" s="32" t="s">
        <v>42</v>
      </c>
      <c r="C64" s="33" t="s">
        <v>40</v>
      </c>
      <c r="D64" s="115" t="s">
        <v>114</v>
      </c>
    </row>
    <row r="65" spans="1:6" ht="13.45" thickBot="1" x14ac:dyDescent="0.3">
      <c r="A65" s="42">
        <v>63</v>
      </c>
      <c r="B65" s="32" t="s">
        <v>43</v>
      </c>
      <c r="C65" s="43"/>
      <c r="D65" s="116" t="s">
        <v>115</v>
      </c>
      <c r="F65" s="47" t="s">
        <v>46</v>
      </c>
    </row>
    <row r="66" spans="1:6" ht="12.9" x14ac:dyDescent="0.25">
      <c r="A66" s="1"/>
    </row>
    <row r="67" spans="1:6" ht="12.9" x14ac:dyDescent="0.25">
      <c r="A67" s="1"/>
    </row>
    <row r="68" spans="1:6" ht="12.9" x14ac:dyDescent="0.25"/>
  </sheetData>
  <mergeCells count="14">
    <mergeCell ref="B55:B57"/>
    <mergeCell ref="B59:B61"/>
    <mergeCell ref="B1:B2"/>
    <mergeCell ref="C1:C2"/>
    <mergeCell ref="D1:D2"/>
    <mergeCell ref="B3:B10"/>
    <mergeCell ref="B11:B17"/>
    <mergeCell ref="B18:B24"/>
    <mergeCell ref="B25:B31"/>
    <mergeCell ref="B32:B38"/>
    <mergeCell ref="B39:B45"/>
    <mergeCell ref="B46:B48"/>
    <mergeCell ref="B49:B51"/>
    <mergeCell ref="B52:B5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F25"/>
  <sheetViews>
    <sheetView workbookViewId="0">
      <selection activeCell="H19" sqref="H19"/>
    </sheetView>
  </sheetViews>
  <sheetFormatPr baseColWidth="10" defaultColWidth="12.6328125" defaultRowHeight="15.75" customHeight="1" x14ac:dyDescent="0.25"/>
  <cols>
    <col min="3" max="3" width="16.08984375" customWidth="1"/>
  </cols>
  <sheetData>
    <row r="1" spans="2:6" x14ac:dyDescent="0.25">
      <c r="C1" s="47"/>
    </row>
    <row r="2" spans="2:6" x14ac:dyDescent="0.25">
      <c r="B2" s="47" t="s">
        <v>47</v>
      </c>
      <c r="C2" s="47"/>
    </row>
    <row r="3" spans="2:6" x14ac:dyDescent="0.25">
      <c r="B3" s="47" t="s">
        <v>48</v>
      </c>
    </row>
    <row r="5" spans="2:6" x14ac:dyDescent="0.25">
      <c r="B5" s="101" t="s">
        <v>49</v>
      </c>
      <c r="C5" s="102"/>
    </row>
    <row r="6" spans="2:6" ht="15.75" customHeight="1" x14ac:dyDescent="0.25">
      <c r="B6" s="102"/>
      <c r="C6" s="102"/>
    </row>
    <row r="7" spans="2:6" x14ac:dyDescent="0.25">
      <c r="D7" s="95" t="s">
        <v>50</v>
      </c>
      <c r="E7" s="103" t="s">
        <v>6</v>
      </c>
      <c r="F7" s="95" t="s">
        <v>7</v>
      </c>
    </row>
    <row r="8" spans="2:6" x14ac:dyDescent="0.25">
      <c r="D8" s="97"/>
      <c r="E8" s="104"/>
      <c r="F8" s="97"/>
    </row>
    <row r="9" spans="2:6" x14ac:dyDescent="0.25">
      <c r="D9" s="49" t="s">
        <v>32</v>
      </c>
      <c r="E9" s="51">
        <v>0</v>
      </c>
      <c r="F9" s="51">
        <v>0</v>
      </c>
    </row>
    <row r="10" spans="2:6" x14ac:dyDescent="0.25">
      <c r="D10" s="49">
        <v>0</v>
      </c>
      <c r="E10" s="51">
        <v>0</v>
      </c>
      <c r="F10" s="51">
        <v>1</v>
      </c>
    </row>
    <row r="11" spans="2:6" x14ac:dyDescent="0.25">
      <c r="D11" s="49">
        <v>1</v>
      </c>
      <c r="E11" s="51">
        <v>1</v>
      </c>
      <c r="F11" s="51">
        <v>0</v>
      </c>
    </row>
    <row r="12" spans="2:6" x14ac:dyDescent="0.25">
      <c r="D12" s="49">
        <v>0</v>
      </c>
      <c r="E12" s="51">
        <v>1</v>
      </c>
      <c r="F12" s="51">
        <v>1</v>
      </c>
    </row>
    <row r="14" spans="2:6" x14ac:dyDescent="0.25">
      <c r="C14" s="10" t="s">
        <v>51</v>
      </c>
    </row>
    <row r="18" spans="2:6" x14ac:dyDescent="0.25">
      <c r="B18" s="101" t="s">
        <v>52</v>
      </c>
      <c r="C18" s="102"/>
    </row>
    <row r="19" spans="2:6" ht="15.75" customHeight="1" x14ac:dyDescent="0.25">
      <c r="B19" s="102"/>
      <c r="C19" s="102"/>
    </row>
    <row r="20" spans="2:6" x14ac:dyDescent="0.25">
      <c r="D20" s="95" t="s">
        <v>50</v>
      </c>
      <c r="E20" s="103" t="s">
        <v>8</v>
      </c>
      <c r="F20" s="95" t="s">
        <v>9</v>
      </c>
    </row>
    <row r="21" spans="2:6" x14ac:dyDescent="0.25">
      <c r="D21" s="97"/>
      <c r="E21" s="104"/>
      <c r="F21" s="97"/>
    </row>
    <row r="22" spans="2:6" x14ac:dyDescent="0.25">
      <c r="D22" s="49" t="s">
        <v>36</v>
      </c>
      <c r="E22" s="51">
        <v>0</v>
      </c>
      <c r="F22" s="51">
        <v>0</v>
      </c>
    </row>
    <row r="23" spans="2:6" x14ac:dyDescent="0.25">
      <c r="D23" s="49">
        <v>0</v>
      </c>
      <c r="E23" s="51">
        <v>0</v>
      </c>
      <c r="F23" s="51">
        <v>1</v>
      </c>
    </row>
    <row r="24" spans="2:6" x14ac:dyDescent="0.25">
      <c r="D24" s="49" t="s">
        <v>116</v>
      </c>
      <c r="E24" s="51">
        <v>1</v>
      </c>
      <c r="F24" s="51">
        <v>0</v>
      </c>
    </row>
    <row r="25" spans="2:6" x14ac:dyDescent="0.25">
      <c r="D25" s="49" t="s">
        <v>117</v>
      </c>
      <c r="E25" s="51">
        <v>1</v>
      </c>
      <c r="F25" s="51">
        <v>1</v>
      </c>
    </row>
  </sheetData>
  <mergeCells count="8">
    <mergeCell ref="D20:D21"/>
    <mergeCell ref="E20:E21"/>
    <mergeCell ref="F20:F21"/>
    <mergeCell ref="B5:C6"/>
    <mergeCell ref="D7:D8"/>
    <mergeCell ref="E7:E8"/>
    <mergeCell ref="F7:F8"/>
    <mergeCell ref="B18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I12"/>
  <sheetViews>
    <sheetView workbookViewId="0"/>
  </sheetViews>
  <sheetFormatPr baseColWidth="10" defaultColWidth="12.6328125" defaultRowHeight="15.75" customHeight="1" x14ac:dyDescent="0.25"/>
  <sheetData>
    <row r="3" spans="2:9" x14ac:dyDescent="0.25">
      <c r="B3" s="95" t="s">
        <v>53</v>
      </c>
      <c r="C3" s="103" t="s">
        <v>10</v>
      </c>
      <c r="D3" s="103" t="s">
        <v>11</v>
      </c>
      <c r="E3" s="95" t="s">
        <v>12</v>
      </c>
    </row>
    <row r="4" spans="2:9" x14ac:dyDescent="0.25">
      <c r="B4" s="97"/>
      <c r="C4" s="104"/>
      <c r="D4" s="104"/>
      <c r="E4" s="97"/>
      <c r="G4" s="105" t="s">
        <v>54</v>
      </c>
      <c r="H4" s="102"/>
      <c r="I4" s="102"/>
    </row>
    <row r="5" spans="2:9" x14ac:dyDescent="0.25">
      <c r="B5" s="49" t="s">
        <v>55</v>
      </c>
      <c r="C5" s="52">
        <v>0</v>
      </c>
      <c r="D5" s="52">
        <v>0</v>
      </c>
      <c r="E5" s="52">
        <v>0</v>
      </c>
      <c r="G5" s="102"/>
      <c r="H5" s="102"/>
      <c r="I5" s="102"/>
    </row>
    <row r="6" spans="2:9" x14ac:dyDescent="0.25">
      <c r="B6" s="49" t="s">
        <v>56</v>
      </c>
      <c r="C6" s="52">
        <v>0</v>
      </c>
      <c r="D6" s="52">
        <v>0</v>
      </c>
      <c r="E6" s="52">
        <v>1</v>
      </c>
    </row>
    <row r="7" spans="2:9" x14ac:dyDescent="0.25">
      <c r="B7" s="49" t="s">
        <v>57</v>
      </c>
      <c r="C7" s="52">
        <v>0</v>
      </c>
      <c r="D7" s="52">
        <v>1</v>
      </c>
      <c r="E7" s="52">
        <v>0</v>
      </c>
    </row>
    <row r="8" spans="2:9" x14ac:dyDescent="0.25">
      <c r="B8" s="49" t="s">
        <v>58</v>
      </c>
      <c r="C8" s="52">
        <v>0</v>
      </c>
      <c r="D8" s="52">
        <v>1</v>
      </c>
      <c r="E8" s="52">
        <v>1</v>
      </c>
    </row>
    <row r="9" spans="2:9" x14ac:dyDescent="0.25">
      <c r="B9" s="49" t="s">
        <v>59</v>
      </c>
      <c r="C9" s="52">
        <v>1</v>
      </c>
      <c r="D9" s="52">
        <v>0</v>
      </c>
      <c r="E9" s="52">
        <v>0</v>
      </c>
    </row>
    <row r="10" spans="2:9" x14ac:dyDescent="0.25">
      <c r="B10" s="49" t="s">
        <v>60</v>
      </c>
      <c r="C10" s="52">
        <v>1</v>
      </c>
      <c r="D10" s="52">
        <v>0</v>
      </c>
      <c r="E10" s="52">
        <v>1</v>
      </c>
    </row>
    <row r="11" spans="2:9" x14ac:dyDescent="0.25">
      <c r="B11" s="49" t="s">
        <v>61</v>
      </c>
      <c r="C11" s="52">
        <v>1</v>
      </c>
      <c r="D11" s="52">
        <v>1</v>
      </c>
      <c r="E11" s="52">
        <v>0</v>
      </c>
    </row>
    <row r="12" spans="2:9" x14ac:dyDescent="0.25">
      <c r="B12" s="49" t="s">
        <v>62</v>
      </c>
      <c r="C12" s="52">
        <v>1</v>
      </c>
      <c r="D12" s="52">
        <v>1</v>
      </c>
      <c r="E12" s="52">
        <v>1</v>
      </c>
    </row>
  </sheetData>
  <mergeCells count="5">
    <mergeCell ref="B3:B4"/>
    <mergeCell ref="C3:C4"/>
    <mergeCell ref="D3:D4"/>
    <mergeCell ref="E3:E4"/>
    <mergeCell ref="G4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71"/>
  <sheetViews>
    <sheetView tabSelected="1" workbookViewId="0"/>
  </sheetViews>
  <sheetFormatPr baseColWidth="10" defaultColWidth="12.6328125" defaultRowHeight="15.75" customHeight="1" x14ac:dyDescent="0.25"/>
  <cols>
    <col min="1" max="1" width="5.90625" customWidth="1"/>
    <col min="3" max="3" width="10.6328125" customWidth="1"/>
    <col min="4" max="4" width="22.90625" customWidth="1"/>
  </cols>
  <sheetData>
    <row r="1" spans="1:10" x14ac:dyDescent="0.25">
      <c r="A1" s="1"/>
      <c r="B1" s="95" t="s">
        <v>0</v>
      </c>
      <c r="C1" s="95" t="s">
        <v>1</v>
      </c>
      <c r="D1" s="95" t="s">
        <v>2</v>
      </c>
      <c r="E1" s="98" t="s">
        <v>3</v>
      </c>
      <c r="F1" s="99"/>
      <c r="G1" s="100"/>
      <c r="H1" s="98" t="s">
        <v>50</v>
      </c>
      <c r="I1" s="99"/>
      <c r="J1" s="100"/>
    </row>
    <row r="2" spans="1:10" x14ac:dyDescent="0.25">
      <c r="A2" s="2"/>
      <c r="B2" s="97"/>
      <c r="C2" s="97"/>
      <c r="D2" s="97"/>
      <c r="E2" s="53" t="s">
        <v>49</v>
      </c>
      <c r="F2" s="53" t="s">
        <v>52</v>
      </c>
      <c r="G2" s="53" t="s">
        <v>53</v>
      </c>
      <c r="H2" s="53" t="s">
        <v>49</v>
      </c>
      <c r="I2" s="53" t="s">
        <v>52</v>
      </c>
      <c r="J2" s="53" t="s">
        <v>53</v>
      </c>
    </row>
    <row r="3" spans="1:10" x14ac:dyDescent="0.25">
      <c r="A3" s="4">
        <v>1</v>
      </c>
      <c r="B3" s="95" t="s">
        <v>15</v>
      </c>
      <c r="C3" s="5" t="s">
        <v>16</v>
      </c>
      <c r="D3" s="54" t="str">
        <f>VLOOKUP(A3,'Asignacion-Opcode'!$A$3:$D$65,4,0)</f>
        <v>000000000000</v>
      </c>
      <c r="E3" s="55" t="str">
        <f>VLOOKUP(A3,Señales!$A$3:$O$65,7,0)&amp;VLOOKUP(A3,Señales!$A$3:$O$65,8,0)</f>
        <v>01</v>
      </c>
      <c r="F3" s="56" t="str">
        <f>VLOOKUP(A3,Señales!$A$3:$O$65,9,0)&amp;VLOOKUP(A3,Señales!$A$3:$O$65,10,0)</f>
        <v>00</v>
      </c>
      <c r="G3" s="57" t="str">
        <f>VLOOKUP(A3,Señales!$A$3:$O$65,11,0)&amp;VLOOKUP(A3,Señales!$A$3:$O$65,12,0)&amp;VLOOKUP(A3,Señales!$A$3:$O$65,13,0)</f>
        <v>000</v>
      </c>
      <c r="H3" s="58">
        <f t="array" ref="H3">INDEX(Multiplexores!$D$9:$D$12,BIN2DEC(E3)+1)</f>
        <v>0</v>
      </c>
      <c r="I3" s="8" t="str">
        <f t="array" ref="I3">INDEX(Multiplexores!$D$22:$D$25,BIN2DEC(F3)+1)</f>
        <v>B</v>
      </c>
      <c r="J3" s="9" t="str">
        <f t="array" ref="J3">INDEX(ALU!$B$5:$B$12,BIN2DEC(G3)+1)</f>
        <v>A + B</v>
      </c>
    </row>
    <row r="4" spans="1:10" x14ac:dyDescent="0.25">
      <c r="A4" s="11">
        <v>2</v>
      </c>
      <c r="B4" s="96"/>
      <c r="C4" s="12" t="s">
        <v>18</v>
      </c>
      <c r="D4" s="59" t="str">
        <f>VLOOKUP(A4,'Asignacion-Opcode'!$A$3:$D$65,4,0)</f>
        <v>000000000001</v>
      </c>
      <c r="E4" s="60" t="str">
        <f>VLOOKUP(A4,Señales!$A$3:$O$65,7,0)&amp;VLOOKUP(A4,Señales!$A$3:$O$65,8,0)</f>
        <v>00</v>
      </c>
      <c r="F4" s="61" t="str">
        <f>VLOOKUP(A4,Señales!$A$3:$O$65,9,0)&amp;VLOOKUP(A4,Señales!$A$3:$O$65,10,0)</f>
        <v>01</v>
      </c>
      <c r="G4" s="62" t="str">
        <f>VLOOKUP(A4,Señales!$A$3:$O$65,11,0)&amp;VLOOKUP(A4,Señales!$A$3:$O$65,12,0)&amp;VLOOKUP(A4,Señales!$A$3:$O$65,13,0)</f>
        <v>000</v>
      </c>
      <c r="H4" s="63" t="str">
        <f t="array" ref="H4">INDEX(Multiplexores!$D$9:$D$12,BIN2DEC(E4)+1)</f>
        <v>A</v>
      </c>
      <c r="I4" s="15">
        <f t="array" ref="I4">INDEX(Multiplexores!$D$22:$D$25,BIN2DEC(F4)+1)</f>
        <v>0</v>
      </c>
      <c r="J4" s="16" t="str">
        <f t="array" ref="J4">INDEX(ALU!$B$5:$B$12,BIN2DEC(G4)+1)</f>
        <v>A + B</v>
      </c>
    </row>
    <row r="5" spans="1:10" x14ac:dyDescent="0.25">
      <c r="A5" s="11">
        <v>3</v>
      </c>
      <c r="B5" s="96"/>
      <c r="C5" s="12" t="s">
        <v>19</v>
      </c>
      <c r="D5" s="54" t="str">
        <f>VLOOKUP(A5,'Asignacion-Opcode'!$A$3:$D$65,4,0)</f>
        <v>000000000010</v>
      </c>
      <c r="E5" s="60" t="str">
        <f>VLOOKUP(A5,Señales!$A$3:$O$65,7,0)&amp;VLOOKUP(A5,Señales!$A$3:$O$65,8,0)</f>
        <v>01</v>
      </c>
      <c r="F5" s="61" t="str">
        <f>VLOOKUP(A5,Señales!$A$3:$O$65,9,0)&amp;VLOOKUP(A5,Señales!$A$3:$O$65,10,0)</f>
        <v>10</v>
      </c>
      <c r="G5" s="62" t="str">
        <f>VLOOKUP(A5,Señales!$A$3:$O$65,11,0)&amp;VLOOKUP(A5,Señales!$A$3:$O$65,12,0)&amp;VLOOKUP(A5,Señales!$A$3:$O$65,13,0)</f>
        <v>000</v>
      </c>
      <c r="H5" s="63">
        <f t="array" ref="H5">INDEX(Multiplexores!$D$9:$D$12,BIN2DEC(E5)+1)</f>
        <v>0</v>
      </c>
      <c r="I5" s="15" t="str">
        <f t="array" ref="I5">INDEX(Multiplexores!$D$22:$D$25,BIN2DEC(F5)+1)</f>
        <v>Lit</v>
      </c>
      <c r="J5" s="16" t="str">
        <f t="array" ref="J5">INDEX(ALU!$B$5:$B$12,BIN2DEC(G5)+1)</f>
        <v>A + B</v>
      </c>
    </row>
    <row r="6" spans="1:10" x14ac:dyDescent="0.25">
      <c r="A6" s="11">
        <v>4</v>
      </c>
      <c r="B6" s="96"/>
      <c r="C6" s="12" t="s">
        <v>20</v>
      </c>
      <c r="D6" s="54" t="str">
        <f>VLOOKUP(A6,'Asignacion-Opcode'!$A$3:$D$65,4,0)</f>
        <v>000000000011</v>
      </c>
      <c r="E6" s="60" t="str">
        <f>VLOOKUP(A6,Señales!$A$3:$O$65,7,0)&amp;VLOOKUP(A6,Señales!$A$3:$O$65,8,0)</f>
        <v>01</v>
      </c>
      <c r="F6" s="61" t="str">
        <f>VLOOKUP(A6,Señales!$A$3:$O$65,9,0)&amp;VLOOKUP(A6,Señales!$A$3:$O$65,10,0)</f>
        <v>10</v>
      </c>
      <c r="G6" s="62" t="str">
        <f>VLOOKUP(A6,Señales!$A$3:$O$65,11,0)&amp;VLOOKUP(A6,Señales!$A$3:$O$65,12,0)&amp;VLOOKUP(A6,Señales!$A$3:$O$65,13,0)</f>
        <v>000</v>
      </c>
      <c r="H6" s="63">
        <f t="array" ref="H6">INDEX(Multiplexores!$D$9:$D$12,BIN2DEC(E6)+1)</f>
        <v>0</v>
      </c>
      <c r="I6" s="15" t="str">
        <f t="array" ref="I6">INDEX(Multiplexores!$D$22:$D$25,BIN2DEC(F6)+1)</f>
        <v>Lit</v>
      </c>
      <c r="J6" s="16" t="str">
        <f t="array" ref="J6">INDEX(ALU!$B$5:$B$12,BIN2DEC(G6)+1)</f>
        <v>A + B</v>
      </c>
    </row>
    <row r="7" spans="1:10" x14ac:dyDescent="0.25">
      <c r="A7" s="11">
        <v>5</v>
      </c>
      <c r="B7" s="96"/>
      <c r="C7" s="12" t="s">
        <v>21</v>
      </c>
      <c r="D7" s="54" t="str">
        <f>VLOOKUP(A7,'Asignacion-Opcode'!$A$3:$D$65,4,0)</f>
        <v>000000000100</v>
      </c>
      <c r="E7" s="60" t="str">
        <f>VLOOKUP(A7,Señales!$A$3:$O$65,7,0)&amp;VLOOKUP(A7,Señales!$A$3:$O$65,8,0)</f>
        <v>01</v>
      </c>
      <c r="F7" s="61" t="str">
        <f>VLOOKUP(A7,Señales!$A$3:$O$65,9,0)&amp;VLOOKUP(A7,Señales!$A$3:$O$65,10,0)</f>
        <v>11</v>
      </c>
      <c r="G7" s="62" t="str">
        <f>VLOOKUP(A7,Señales!$A$3:$O$65,11,0)&amp;VLOOKUP(A7,Señales!$A$3:$O$65,12,0)&amp;VLOOKUP(A7,Señales!$A$3:$O$65,13,0)</f>
        <v>000</v>
      </c>
      <c r="H7" s="63">
        <f t="array" ref="H7">INDEX(Multiplexores!$D$9:$D$12,BIN2DEC(E7)+1)</f>
        <v>0</v>
      </c>
      <c r="I7" s="15" t="str">
        <f t="array" ref="I7">INDEX(Multiplexores!$D$22:$D$25,BIN2DEC(F7)+1)</f>
        <v>Dir</v>
      </c>
      <c r="J7" s="16" t="str">
        <f t="array" ref="J7">INDEX(ALU!$B$5:$B$12,BIN2DEC(G7)+1)</f>
        <v>A + B</v>
      </c>
    </row>
    <row r="8" spans="1:10" x14ac:dyDescent="0.25">
      <c r="A8" s="11">
        <v>6</v>
      </c>
      <c r="B8" s="96"/>
      <c r="C8" s="12" t="s">
        <v>22</v>
      </c>
      <c r="D8" s="54" t="str">
        <f>VLOOKUP(A8,'Asignacion-Opcode'!$A$3:$D$65,4,0)</f>
        <v>000000000101</v>
      </c>
      <c r="E8" s="60" t="str">
        <f>VLOOKUP(A8,Señales!$A$3:$O$65,7,0)&amp;VLOOKUP(A8,Señales!$A$3:$O$65,8,0)</f>
        <v>01</v>
      </c>
      <c r="F8" s="61" t="str">
        <f>VLOOKUP(A8,Señales!$A$3:$O$65,9,0)&amp;VLOOKUP(A8,Señales!$A$3:$O$65,10,0)</f>
        <v>11</v>
      </c>
      <c r="G8" s="62" t="str">
        <f>VLOOKUP(A8,Señales!$A$3:$O$65,11,0)&amp;VLOOKUP(A8,Señales!$A$3:$O$65,12,0)&amp;VLOOKUP(A8,Señales!$A$3:$O$65,13,0)</f>
        <v>000</v>
      </c>
      <c r="H8" s="63">
        <f t="array" ref="H8">INDEX(Multiplexores!$D$9:$D$12,BIN2DEC(E8)+1)</f>
        <v>0</v>
      </c>
      <c r="I8" s="15" t="str">
        <f t="array" ref="I8">INDEX(Multiplexores!$D$22:$D$25,BIN2DEC(F8)+1)</f>
        <v>Dir</v>
      </c>
      <c r="J8" s="16" t="str">
        <f t="array" ref="J8">INDEX(ALU!$B$5:$B$12,BIN2DEC(G8)+1)</f>
        <v>A + B</v>
      </c>
    </row>
    <row r="9" spans="1:10" x14ac:dyDescent="0.25">
      <c r="A9" s="11">
        <v>7</v>
      </c>
      <c r="B9" s="96"/>
      <c r="C9" s="12" t="s">
        <v>23</v>
      </c>
      <c r="D9" s="54" t="str">
        <f>VLOOKUP(A9,'Asignacion-Opcode'!$A$3:$D$65,4,0)</f>
        <v>000000000110</v>
      </c>
      <c r="E9" s="60" t="str">
        <f>VLOOKUP(A9,Señales!$A$3:$O$65,7,0)&amp;VLOOKUP(A9,Señales!$A$3:$O$65,8,0)</f>
        <v>00</v>
      </c>
      <c r="F9" s="61" t="str">
        <f>VLOOKUP(A9,Señales!$A$3:$O$65,9,0)&amp;VLOOKUP(A9,Señales!$A$3:$O$65,10,0)</f>
        <v>01</v>
      </c>
      <c r="G9" s="62" t="str">
        <f>VLOOKUP(A9,Señales!$A$3:$O$65,11,0)&amp;VLOOKUP(A9,Señales!$A$3:$O$65,12,0)&amp;VLOOKUP(A9,Señales!$A$3:$O$65,13,0)</f>
        <v>000</v>
      </c>
      <c r="H9" s="63" t="str">
        <f t="array" ref="H9">INDEX(Multiplexores!$D$9:$D$12,BIN2DEC(E9)+1)</f>
        <v>A</v>
      </c>
      <c r="I9" s="15">
        <f t="array" ref="I9">INDEX(Multiplexores!$D$22:$D$25,BIN2DEC(F9)+1)</f>
        <v>0</v>
      </c>
      <c r="J9" s="16" t="str">
        <f t="array" ref="J9">INDEX(ALU!$B$5:$B$12,BIN2DEC(G9)+1)</f>
        <v>A + B</v>
      </c>
    </row>
    <row r="10" spans="1:10" x14ac:dyDescent="0.25">
      <c r="A10" s="11">
        <v>8</v>
      </c>
      <c r="B10" s="97"/>
      <c r="C10" s="17" t="s">
        <v>24</v>
      </c>
      <c r="D10" s="64" t="str">
        <f>VLOOKUP(A10,'Asignacion-Opcode'!$A$3:$D$65,4,0)</f>
        <v>000000000111</v>
      </c>
      <c r="E10" s="65" t="str">
        <f>VLOOKUP(A10,Señales!$A$3:$O$65,7,0)&amp;VLOOKUP(A10,Señales!$A$3:$O$65,8,0)</f>
        <v>01</v>
      </c>
      <c r="F10" s="66" t="str">
        <f>VLOOKUP(A10,Señales!$A$3:$O$65,9,0)&amp;VLOOKUP(A10,Señales!$A$3:$O$65,10,0)</f>
        <v>00</v>
      </c>
      <c r="G10" s="67" t="str">
        <f>VLOOKUP(A10,Señales!$A$3:$O$65,11,0)&amp;VLOOKUP(A10,Señales!$A$3:$O$65,12,0)&amp;VLOOKUP(A10,Señales!$A$3:$O$65,13,0)</f>
        <v>000</v>
      </c>
      <c r="H10" s="68">
        <f t="array" ref="H10">INDEX(Multiplexores!$D$9:$D$12,BIN2DEC(E10)+1)</f>
        <v>0</v>
      </c>
      <c r="I10" s="28" t="str">
        <f t="array" ref="I10">INDEX(Multiplexores!$D$22:$D$25,BIN2DEC(F10)+1)</f>
        <v>B</v>
      </c>
      <c r="J10" s="29" t="str">
        <f t="array" ref="J10">INDEX(ALU!$B$5:$B$12,BIN2DEC(G10)+1)</f>
        <v>A + B</v>
      </c>
    </row>
    <row r="11" spans="1:10" x14ac:dyDescent="0.25">
      <c r="A11" s="11">
        <v>9</v>
      </c>
      <c r="B11" s="95" t="s">
        <v>25</v>
      </c>
      <c r="C11" s="5" t="s">
        <v>16</v>
      </c>
      <c r="D11" s="69" t="str">
        <f>VLOOKUP(A11,'Asignacion-Opcode'!$A$3:$D$65,4,0)</f>
        <v>000000001000</v>
      </c>
      <c r="E11" s="55" t="str">
        <f>VLOOKUP(A11,Señales!$A$3:$O$65,7,0)&amp;VLOOKUP(A11,Señales!$A$3:$O$65,8,0)</f>
        <v>00</v>
      </c>
      <c r="F11" s="56" t="str">
        <f>VLOOKUP(A11,Señales!$A$3:$O$65,9,0)&amp;VLOOKUP(A11,Señales!$A$3:$O$65,10,0)</f>
        <v>00</v>
      </c>
      <c r="G11" s="57" t="str">
        <f>VLOOKUP(A11,Señales!$A$3:$O$65,11,0)&amp;VLOOKUP(A11,Señales!$A$3:$O$65,12,0)&amp;VLOOKUP(A11,Señales!$A$3:$O$65,13,0)</f>
        <v>000</v>
      </c>
      <c r="H11" s="58" t="str">
        <f t="array" ref="H11">INDEX(Multiplexores!$D$9:$D$12,BIN2DEC(E11)+1)</f>
        <v>A</v>
      </c>
      <c r="I11" s="8" t="str">
        <f t="array" ref="I11">INDEX(Multiplexores!$D$22:$D$25,BIN2DEC(F11)+1)</f>
        <v>B</v>
      </c>
      <c r="J11" s="9" t="str">
        <f t="array" ref="J11">INDEX(ALU!$B$5:$B$12,BIN2DEC(G11)+1)</f>
        <v>A + B</v>
      </c>
    </row>
    <row r="12" spans="1:10" x14ac:dyDescent="0.25">
      <c r="A12" s="11">
        <v>10</v>
      </c>
      <c r="B12" s="96"/>
      <c r="C12" s="12" t="s">
        <v>18</v>
      </c>
      <c r="D12" s="54" t="str">
        <f>VLOOKUP(A12,'Asignacion-Opcode'!$A$3:$D$65,4,0)</f>
        <v>000000001001</v>
      </c>
      <c r="E12" s="60" t="str">
        <f>VLOOKUP(A12,Señales!$A$3:$O$65,7,0)&amp;VLOOKUP(A12,Señales!$A$3:$O$65,8,0)</f>
        <v>00</v>
      </c>
      <c r="F12" s="61" t="str">
        <f>VLOOKUP(A12,Señales!$A$3:$O$65,9,0)&amp;VLOOKUP(A12,Señales!$A$3:$O$65,10,0)</f>
        <v>00</v>
      </c>
      <c r="G12" s="62" t="str">
        <f>VLOOKUP(A12,Señales!$A$3:$O$65,11,0)&amp;VLOOKUP(A12,Señales!$A$3:$O$65,12,0)&amp;VLOOKUP(A12,Señales!$A$3:$O$65,13,0)</f>
        <v>000</v>
      </c>
      <c r="H12" s="63" t="str">
        <f t="array" ref="H12">INDEX(Multiplexores!$D$9:$D$12,BIN2DEC(E12)+1)</f>
        <v>A</v>
      </c>
      <c r="I12" s="15" t="str">
        <f t="array" ref="I12">INDEX(Multiplexores!$D$22:$D$25,BIN2DEC(F12)+1)</f>
        <v>B</v>
      </c>
      <c r="J12" s="16" t="str">
        <f t="array" ref="J12">INDEX(ALU!$B$5:$B$12,BIN2DEC(G12)+1)</f>
        <v>A + B</v>
      </c>
    </row>
    <row r="13" spans="1:10" x14ac:dyDescent="0.25">
      <c r="A13" s="11">
        <v>11</v>
      </c>
      <c r="B13" s="96"/>
      <c r="C13" s="12" t="s">
        <v>19</v>
      </c>
      <c r="D13" s="54" t="str">
        <f>VLOOKUP(A13,'Asignacion-Opcode'!$A$3:$D$65,4,0)</f>
        <v>000000001010</v>
      </c>
      <c r="E13" s="60" t="str">
        <f>VLOOKUP(A13,Señales!$A$3:$O$65,7,0)&amp;VLOOKUP(A13,Señales!$A$3:$O$65,8,0)</f>
        <v>00</v>
      </c>
      <c r="F13" s="61" t="str">
        <f>VLOOKUP(A13,Señales!$A$3:$O$65,9,0)&amp;VLOOKUP(A13,Señales!$A$3:$O$65,10,0)</f>
        <v>10</v>
      </c>
      <c r="G13" s="62" t="str">
        <f>VLOOKUP(A13,Señales!$A$3:$O$65,11,0)&amp;VLOOKUP(A13,Señales!$A$3:$O$65,12,0)&amp;VLOOKUP(A13,Señales!$A$3:$O$65,13,0)</f>
        <v>000</v>
      </c>
      <c r="H13" s="63" t="str">
        <f t="array" ref="H13">INDEX(Multiplexores!$D$9:$D$12,BIN2DEC(E13)+1)</f>
        <v>A</v>
      </c>
      <c r="I13" s="15" t="str">
        <f t="array" ref="I13">INDEX(Multiplexores!$D$22:$D$25,BIN2DEC(F13)+1)</f>
        <v>Lit</v>
      </c>
      <c r="J13" s="16" t="str">
        <f t="array" ref="J13">INDEX(ALU!$B$5:$B$12,BIN2DEC(G13)+1)</f>
        <v>A + B</v>
      </c>
    </row>
    <row r="14" spans="1:10" x14ac:dyDescent="0.25">
      <c r="A14" s="11">
        <v>12</v>
      </c>
      <c r="B14" s="96"/>
      <c r="C14" s="12" t="s">
        <v>20</v>
      </c>
      <c r="D14" s="54">
        <f>VLOOKUP(A14,'Asignacion-Opcode'!$A$3:$D$65,4,0)</f>
        <v>0</v>
      </c>
      <c r="E14" s="60" t="str">
        <f>VLOOKUP(A14,Señales!$A$3:$O$65,7,0)&amp;VLOOKUP(A14,Señales!$A$3:$O$65,8,0)</f>
        <v/>
      </c>
      <c r="F14" s="61" t="str">
        <f>VLOOKUP(A14,Señales!$A$3:$O$65,9,0)&amp;VLOOKUP(A14,Señales!$A$3:$O$65,10,0)</f>
        <v/>
      </c>
      <c r="G14" s="62" t="str">
        <f>VLOOKUP(A14,Señales!$A$3:$O$65,11,0)&amp;VLOOKUP(A14,Señales!$A$3:$O$65,12,0)&amp;VLOOKUP(A14,Señales!$A$3:$O$65,13,0)</f>
        <v/>
      </c>
      <c r="H14" s="63" t="str">
        <f t="array" ref="H14">INDEX(Multiplexores!$D$9:$D$12,BIN2DEC(E14)+1)</f>
        <v>A</v>
      </c>
      <c r="I14" s="15" t="str">
        <f t="array" ref="I14">INDEX(Multiplexores!$D$22:$D$25,BIN2DEC(F14)+1)</f>
        <v>B</v>
      </c>
      <c r="J14" s="16" t="str">
        <f t="array" ref="J14">INDEX(ALU!$B$5:$B$12,BIN2DEC(G14)+1)</f>
        <v>A + B</v>
      </c>
    </row>
    <row r="15" spans="1:10" x14ac:dyDescent="0.25">
      <c r="A15" s="11">
        <v>13</v>
      </c>
      <c r="B15" s="96"/>
      <c r="C15" s="12" t="s">
        <v>21</v>
      </c>
      <c r="D15" s="54" t="str">
        <f>VLOOKUP(A15,'Asignacion-Opcode'!$A$3:$D$65,4,0)</f>
        <v>000000001011</v>
      </c>
      <c r="E15" s="60" t="str">
        <f>VLOOKUP(A15,Señales!$A$3:$O$65,7,0)&amp;VLOOKUP(A15,Señales!$A$3:$O$65,8,0)</f>
        <v>00</v>
      </c>
      <c r="F15" s="61" t="str">
        <f>VLOOKUP(A15,Señales!$A$3:$O$65,9,0)&amp;VLOOKUP(A15,Señales!$A$3:$O$65,10,0)</f>
        <v>11</v>
      </c>
      <c r="G15" s="62" t="str">
        <f>VLOOKUP(A15,Señales!$A$3:$O$65,11,0)&amp;VLOOKUP(A15,Señales!$A$3:$O$65,12,0)&amp;VLOOKUP(A15,Señales!$A$3:$O$65,13,0)</f>
        <v>000</v>
      </c>
      <c r="H15" s="63" t="str">
        <f t="array" ref="H15">INDEX(Multiplexores!$D$9:$D$12,BIN2DEC(E15)+1)</f>
        <v>A</v>
      </c>
      <c r="I15" s="15" t="str">
        <f t="array" ref="I15">INDEX(Multiplexores!$D$22:$D$25,BIN2DEC(F15)+1)</f>
        <v>Dir</v>
      </c>
      <c r="J15" s="16" t="str">
        <f t="array" ref="J15">INDEX(ALU!$B$5:$B$12,BIN2DEC(G15)+1)</f>
        <v>A + B</v>
      </c>
    </row>
    <row r="16" spans="1:10" x14ac:dyDescent="0.25">
      <c r="A16" s="11">
        <v>14</v>
      </c>
      <c r="B16" s="96"/>
      <c r="C16" s="12" t="s">
        <v>22</v>
      </c>
      <c r="D16" s="54">
        <f>VLOOKUP(A16,'Asignacion-Opcode'!$A$3:$D$65,4,0)</f>
        <v>0</v>
      </c>
      <c r="E16" s="60" t="str">
        <f>VLOOKUP(A16,Señales!$A$3:$O$65,7,0)&amp;VLOOKUP(A16,Señales!$A$3:$O$65,8,0)</f>
        <v/>
      </c>
      <c r="F16" s="61" t="str">
        <f>VLOOKUP(A16,Señales!$A$3:$O$65,9,0)&amp;VLOOKUP(A16,Señales!$A$3:$O$65,10,0)</f>
        <v/>
      </c>
      <c r="G16" s="62" t="str">
        <f>VLOOKUP(A16,Señales!$A$3:$O$65,11,0)&amp;VLOOKUP(A16,Señales!$A$3:$O$65,12,0)&amp;VLOOKUP(A16,Señales!$A$3:$O$65,13,0)</f>
        <v/>
      </c>
      <c r="H16" s="63" t="str">
        <f t="array" ref="H16">INDEX(Multiplexores!$D$9:$D$12,BIN2DEC(E16)+1)</f>
        <v>A</v>
      </c>
      <c r="I16" s="15" t="str">
        <f t="array" ref="I16">INDEX(Multiplexores!$D$22:$D$25,BIN2DEC(F16)+1)</f>
        <v>B</v>
      </c>
      <c r="J16" s="16" t="str">
        <f t="array" ref="J16">INDEX(ALU!$B$5:$B$12,BIN2DEC(G16)+1)</f>
        <v>A + B</v>
      </c>
    </row>
    <row r="17" spans="1:10" x14ac:dyDescent="0.25">
      <c r="A17" s="11">
        <v>15</v>
      </c>
      <c r="B17" s="97"/>
      <c r="C17" s="17" t="s">
        <v>26</v>
      </c>
      <c r="D17" s="70" t="str">
        <f>VLOOKUP(A17,'Asignacion-Opcode'!$A$3:$D$65,4,0)</f>
        <v>000000001100</v>
      </c>
      <c r="E17" s="71" t="str">
        <f>VLOOKUP(A17,Señales!$A$3:$O$65,7,0)&amp;VLOOKUP(A17,Señales!$A$3:$O$65,8,0)</f>
        <v>00</v>
      </c>
      <c r="F17" s="72" t="str">
        <f>VLOOKUP(A17,Señales!$A$3:$O$65,9,0)&amp;VLOOKUP(A17,Señales!$A$3:$O$65,10,0)</f>
        <v>00</v>
      </c>
      <c r="G17" s="73" t="str">
        <f>VLOOKUP(A17,Señales!$A$3:$O$65,11,0)&amp;VLOOKUP(A17,Señales!$A$3:$O$65,12,0)&amp;VLOOKUP(A17,Señales!$A$3:$O$65,13,0)</f>
        <v>000</v>
      </c>
      <c r="H17" s="74" t="str">
        <f t="array" ref="H17">INDEX(Multiplexores!$D$9:$D$12,BIN2DEC(E17)+1)</f>
        <v>A</v>
      </c>
      <c r="I17" s="20" t="str">
        <f t="array" ref="I17">INDEX(Multiplexores!$D$22:$D$25,BIN2DEC(F17)+1)</f>
        <v>B</v>
      </c>
      <c r="J17" s="21" t="str">
        <f t="array" ref="J17">INDEX(ALU!$B$5:$B$12,BIN2DEC(G17)+1)</f>
        <v>A + B</v>
      </c>
    </row>
    <row r="18" spans="1:10" x14ac:dyDescent="0.25">
      <c r="A18" s="11">
        <v>16</v>
      </c>
      <c r="B18" s="95" t="s">
        <v>27</v>
      </c>
      <c r="C18" s="5" t="s">
        <v>16</v>
      </c>
      <c r="D18" s="69" t="str">
        <f>VLOOKUP(A18,'Asignacion-Opcode'!$A$3:$D$65,4,0)</f>
        <v>000000001101</v>
      </c>
      <c r="E18" s="75" t="str">
        <f>VLOOKUP(A18,Señales!$A$3:$O$65,7,0)&amp;VLOOKUP(A18,Señales!$A$3:$O$65,8,0)</f>
        <v>00</v>
      </c>
      <c r="F18" s="76" t="str">
        <f>VLOOKUP(A18,Señales!$A$3:$O$65,9,0)&amp;VLOOKUP(A18,Señales!$A$3:$O$65,10,0)</f>
        <v>00</v>
      </c>
      <c r="G18" s="77" t="str">
        <f>VLOOKUP(A18,Señales!$A$3:$O$65,11,0)&amp;VLOOKUP(A18,Señales!$A$3:$O$65,12,0)&amp;VLOOKUP(A18,Señales!$A$3:$O$65,13,0)</f>
        <v>001</v>
      </c>
      <c r="H18" s="78" t="str">
        <f t="array" ref="H18">INDEX(Multiplexores!$D$9:$D$12,BIN2DEC(E18)+1)</f>
        <v>A</v>
      </c>
      <c r="I18" s="25" t="str">
        <f t="array" ref="I18">INDEX(Multiplexores!$D$22:$D$25,BIN2DEC(F18)+1)</f>
        <v>B</v>
      </c>
      <c r="J18" s="26" t="str">
        <f t="array" ref="J18">INDEX(ALU!$B$5:$B$12,BIN2DEC(G18)+1)</f>
        <v>A - B</v>
      </c>
    </row>
    <row r="19" spans="1:10" x14ac:dyDescent="0.25">
      <c r="A19" s="11">
        <v>17</v>
      </c>
      <c r="B19" s="96"/>
      <c r="C19" s="12" t="s">
        <v>18</v>
      </c>
      <c r="D19" s="54" t="str">
        <f>VLOOKUP(A19,'Asignacion-Opcode'!$A$3:$D$65,4,0)</f>
        <v>000000001110</v>
      </c>
      <c r="E19" s="60" t="str">
        <f>VLOOKUP(A19,Señales!$A$3:$O$65,7,0)&amp;VLOOKUP(A19,Señales!$A$3:$O$65,8,0)</f>
        <v>00</v>
      </c>
      <c r="F19" s="61" t="str">
        <f>VLOOKUP(A19,Señales!$A$3:$O$65,9,0)&amp;VLOOKUP(A19,Señales!$A$3:$O$65,10,0)</f>
        <v>00</v>
      </c>
      <c r="G19" s="62" t="str">
        <f>VLOOKUP(A19,Señales!$A$3:$O$65,11,0)&amp;VLOOKUP(A19,Señales!$A$3:$O$65,12,0)&amp;VLOOKUP(A19,Señales!$A$3:$O$65,13,0)</f>
        <v>001</v>
      </c>
      <c r="H19" s="63" t="str">
        <f t="array" ref="H19">INDEX(Multiplexores!$D$9:$D$12,BIN2DEC(E19)+1)</f>
        <v>A</v>
      </c>
      <c r="I19" s="15" t="str">
        <f t="array" ref="I19">INDEX(Multiplexores!$D$22:$D$25,BIN2DEC(F19)+1)</f>
        <v>B</v>
      </c>
      <c r="J19" s="16" t="str">
        <f t="array" ref="J19">INDEX(ALU!$B$5:$B$12,BIN2DEC(G19)+1)</f>
        <v>A - B</v>
      </c>
    </row>
    <row r="20" spans="1:10" x14ac:dyDescent="0.25">
      <c r="A20" s="11">
        <v>18</v>
      </c>
      <c r="B20" s="96"/>
      <c r="C20" s="12" t="s">
        <v>19</v>
      </c>
      <c r="D20" s="54" t="str">
        <f>VLOOKUP(A20,'Asignacion-Opcode'!$A$3:$D$65,4,0)</f>
        <v>000000001111</v>
      </c>
      <c r="E20" s="60" t="str">
        <f>VLOOKUP(A20,Señales!$A$3:$O$65,7,0)&amp;VLOOKUP(A20,Señales!$A$3:$O$65,8,0)</f>
        <v>00</v>
      </c>
      <c r="F20" s="61" t="str">
        <f>VLOOKUP(A20,Señales!$A$3:$O$65,9,0)&amp;VLOOKUP(A20,Señales!$A$3:$O$65,10,0)</f>
        <v>10</v>
      </c>
      <c r="G20" s="62" t="str">
        <f>VLOOKUP(A20,Señales!$A$3:$O$65,11,0)&amp;VLOOKUP(A20,Señales!$A$3:$O$65,12,0)&amp;VLOOKUP(A20,Señales!$A$3:$O$65,13,0)</f>
        <v>001</v>
      </c>
      <c r="H20" s="63" t="str">
        <f t="array" ref="H20">INDEX(Multiplexores!$D$9:$D$12,BIN2DEC(E20)+1)</f>
        <v>A</v>
      </c>
      <c r="I20" s="15" t="str">
        <f t="array" ref="I20">INDEX(Multiplexores!$D$22:$D$25,BIN2DEC(F20)+1)</f>
        <v>Lit</v>
      </c>
      <c r="J20" s="16" t="str">
        <f t="array" ref="J20">INDEX(ALU!$B$5:$B$12,BIN2DEC(G20)+1)</f>
        <v>A - B</v>
      </c>
    </row>
    <row r="21" spans="1:10" x14ac:dyDescent="0.25">
      <c r="A21" s="11">
        <v>19</v>
      </c>
      <c r="B21" s="96"/>
      <c r="C21" s="12" t="s">
        <v>20</v>
      </c>
      <c r="D21" s="54">
        <f>VLOOKUP(A21,'Asignacion-Opcode'!$A$3:$D$65,4,0)</f>
        <v>0</v>
      </c>
      <c r="E21" s="60" t="str">
        <f>VLOOKUP(A21,Señales!$A$3:$O$65,7,0)&amp;VLOOKUP(A21,Señales!$A$3:$O$65,8,0)</f>
        <v/>
      </c>
      <c r="F21" s="61" t="str">
        <f>VLOOKUP(A21,Señales!$A$3:$O$65,9,0)&amp;VLOOKUP(A21,Señales!$A$3:$O$65,10,0)</f>
        <v/>
      </c>
      <c r="G21" s="62" t="str">
        <f>VLOOKUP(A21,Señales!$A$3:$O$65,11,0)&amp;VLOOKUP(A21,Señales!$A$3:$O$65,12,0)&amp;VLOOKUP(A21,Señales!$A$3:$O$65,13,0)</f>
        <v/>
      </c>
      <c r="H21" s="63" t="str">
        <f t="array" ref="H21">INDEX(Multiplexores!$D$9:$D$12,BIN2DEC(E21)+1)</f>
        <v>A</v>
      </c>
      <c r="I21" s="15" t="str">
        <f t="array" ref="I21">INDEX(Multiplexores!$D$22:$D$25,BIN2DEC(F21)+1)</f>
        <v>B</v>
      </c>
      <c r="J21" s="16" t="str">
        <f t="array" ref="J21">INDEX(ALU!$B$5:$B$12,BIN2DEC(G21)+1)</f>
        <v>A + B</v>
      </c>
    </row>
    <row r="22" spans="1:10" x14ac:dyDescent="0.25">
      <c r="A22" s="11">
        <v>20</v>
      </c>
      <c r="B22" s="96"/>
      <c r="C22" s="12" t="s">
        <v>21</v>
      </c>
      <c r="D22" s="54" t="str">
        <f>VLOOKUP(A22,'Asignacion-Opcode'!$A$3:$D$65,4,0)</f>
        <v>000000010000</v>
      </c>
      <c r="E22" s="60" t="str">
        <f>VLOOKUP(A22,Señales!$A$3:$O$65,7,0)&amp;VLOOKUP(A22,Señales!$A$3:$O$65,8,0)</f>
        <v>00</v>
      </c>
      <c r="F22" s="61" t="str">
        <f>VLOOKUP(A22,Señales!$A$3:$O$65,9,0)&amp;VLOOKUP(A22,Señales!$A$3:$O$65,10,0)</f>
        <v>11</v>
      </c>
      <c r="G22" s="62" t="str">
        <f>VLOOKUP(A22,Señales!$A$3:$O$65,11,0)&amp;VLOOKUP(A22,Señales!$A$3:$O$65,12,0)&amp;VLOOKUP(A22,Señales!$A$3:$O$65,13,0)</f>
        <v>001</v>
      </c>
      <c r="H22" s="63" t="str">
        <f t="array" ref="H22">INDEX(Multiplexores!$D$9:$D$12,BIN2DEC(E22)+1)</f>
        <v>A</v>
      </c>
      <c r="I22" s="15" t="str">
        <f t="array" ref="I22">INDEX(Multiplexores!$D$22:$D$25,BIN2DEC(F22)+1)</f>
        <v>Dir</v>
      </c>
      <c r="J22" s="16" t="str">
        <f t="array" ref="J22">INDEX(ALU!$B$5:$B$12,BIN2DEC(G22)+1)</f>
        <v>A - B</v>
      </c>
    </row>
    <row r="23" spans="1:10" x14ac:dyDescent="0.25">
      <c r="A23" s="11">
        <v>21</v>
      </c>
      <c r="B23" s="96"/>
      <c r="C23" s="12" t="s">
        <v>22</v>
      </c>
      <c r="D23" s="54">
        <f>VLOOKUP(A23,'Asignacion-Opcode'!$A$3:$D$65,4,0)</f>
        <v>0</v>
      </c>
      <c r="E23" s="60" t="str">
        <f>VLOOKUP(A23,Señales!$A$3:$O$65,7,0)&amp;VLOOKUP(A23,Señales!$A$3:$O$65,8,0)</f>
        <v/>
      </c>
      <c r="F23" s="61" t="str">
        <f>VLOOKUP(A23,Señales!$A$3:$O$65,9,0)&amp;VLOOKUP(A23,Señales!$A$3:$O$65,10,0)</f>
        <v/>
      </c>
      <c r="G23" s="62" t="str">
        <f>VLOOKUP(A23,Señales!$A$3:$O$65,11,0)&amp;VLOOKUP(A23,Señales!$A$3:$O$65,12,0)&amp;VLOOKUP(A23,Señales!$A$3:$O$65,13,0)</f>
        <v/>
      </c>
      <c r="H23" s="63" t="str">
        <f t="array" ref="H23">INDEX(Multiplexores!$D$9:$D$12,BIN2DEC(E23)+1)</f>
        <v>A</v>
      </c>
      <c r="I23" s="15" t="str">
        <f t="array" ref="I23">INDEX(Multiplexores!$D$22:$D$25,BIN2DEC(F23)+1)</f>
        <v>B</v>
      </c>
      <c r="J23" s="16" t="str">
        <f t="array" ref="J23">INDEX(ALU!$B$5:$B$12,BIN2DEC(G23)+1)</f>
        <v>A + B</v>
      </c>
    </row>
    <row r="24" spans="1:10" x14ac:dyDescent="0.25">
      <c r="A24" s="11">
        <v>22</v>
      </c>
      <c r="B24" s="97"/>
      <c r="C24" s="17" t="s">
        <v>26</v>
      </c>
      <c r="D24" s="70" t="str">
        <f>VLOOKUP(A24,'Asignacion-Opcode'!$A$3:$D$65,4,0)</f>
        <v>000000010001</v>
      </c>
      <c r="E24" s="65" t="str">
        <f>VLOOKUP(A24,Señales!$A$3:$O$65,7,0)&amp;VLOOKUP(A24,Señales!$A$3:$O$65,8,0)</f>
        <v>00</v>
      </c>
      <c r="F24" s="66" t="str">
        <f>VLOOKUP(A24,Señales!$A$3:$O$65,9,0)&amp;VLOOKUP(A24,Señales!$A$3:$O$65,10,0)</f>
        <v>00</v>
      </c>
      <c r="G24" s="67" t="str">
        <f>VLOOKUP(A24,Señales!$A$3:$O$65,11,0)&amp;VLOOKUP(A24,Señales!$A$3:$O$65,12,0)&amp;VLOOKUP(A24,Señales!$A$3:$O$65,13,0)</f>
        <v>001</v>
      </c>
      <c r="H24" s="68" t="str">
        <f t="array" ref="H24">INDEX(Multiplexores!$D$9:$D$12,BIN2DEC(E24)+1)</f>
        <v>A</v>
      </c>
      <c r="I24" s="28" t="str">
        <f t="array" ref="I24">INDEX(Multiplexores!$D$22:$D$25,BIN2DEC(F24)+1)</f>
        <v>B</v>
      </c>
      <c r="J24" s="29" t="str">
        <f t="array" ref="J24">INDEX(ALU!$B$5:$B$12,BIN2DEC(G24)+1)</f>
        <v>A - B</v>
      </c>
    </row>
    <row r="25" spans="1:10" x14ac:dyDescent="0.25">
      <c r="A25" s="11">
        <v>23</v>
      </c>
      <c r="B25" s="95" t="s">
        <v>28</v>
      </c>
      <c r="C25" s="30" t="s">
        <v>16</v>
      </c>
      <c r="D25" s="69" t="str">
        <f>VLOOKUP(A25,'Asignacion-Opcode'!$A$3:$D$65,4,0)</f>
        <v>000000010010</v>
      </c>
      <c r="E25" s="55" t="str">
        <f>VLOOKUP(A25,Señales!$A$3:$O$65,7,0)&amp;VLOOKUP(A25,Señales!$A$3:$O$65,8,0)</f>
        <v>00</v>
      </c>
      <c r="F25" s="56" t="str">
        <f>VLOOKUP(A25,Señales!$A$3:$O$65,9,0)&amp;VLOOKUP(A25,Señales!$A$3:$O$65,10,0)</f>
        <v>00</v>
      </c>
      <c r="G25" s="57" t="str">
        <f>VLOOKUP(A25,Señales!$A$3:$O$65,11,0)&amp;VLOOKUP(A25,Señales!$A$3:$O$65,12,0)&amp;VLOOKUP(A25,Señales!$A$3:$O$65,13,0)</f>
        <v>010</v>
      </c>
      <c r="H25" s="58" t="str">
        <f t="array" ref="H25">INDEX(Multiplexores!$D$9:$D$12,BIN2DEC(E25)+1)</f>
        <v>A</v>
      </c>
      <c r="I25" s="8" t="str">
        <f t="array" ref="I25">INDEX(Multiplexores!$D$22:$D$25,BIN2DEC(F25)+1)</f>
        <v>B</v>
      </c>
      <c r="J25" s="9" t="str">
        <f t="array" ref="J25">INDEX(ALU!$B$5:$B$12,BIN2DEC(G25)+1)</f>
        <v>A AND B</v>
      </c>
    </row>
    <row r="26" spans="1:10" x14ac:dyDescent="0.25">
      <c r="A26" s="11">
        <v>24</v>
      </c>
      <c r="B26" s="96"/>
      <c r="C26" s="12" t="s">
        <v>18</v>
      </c>
      <c r="D26" s="54" t="str">
        <f>VLOOKUP(A26,'Asignacion-Opcode'!$A$3:$D$65,4,0)</f>
        <v>000000010011</v>
      </c>
      <c r="E26" s="60" t="str">
        <f>VLOOKUP(A26,Señales!$A$3:$O$65,7,0)&amp;VLOOKUP(A26,Señales!$A$3:$O$65,8,0)</f>
        <v>00</v>
      </c>
      <c r="F26" s="61" t="str">
        <f>VLOOKUP(A26,Señales!$A$3:$O$65,9,0)&amp;VLOOKUP(A26,Señales!$A$3:$O$65,10,0)</f>
        <v>00</v>
      </c>
      <c r="G26" s="62" t="str">
        <f>VLOOKUP(A26,Señales!$A$3:$O$65,11,0)&amp;VLOOKUP(A26,Señales!$A$3:$O$65,12,0)&amp;VLOOKUP(A26,Señales!$A$3:$O$65,13,0)</f>
        <v>010</v>
      </c>
      <c r="H26" s="63" t="str">
        <f t="array" ref="H26">INDEX(Multiplexores!$D$9:$D$12,BIN2DEC(E26)+1)</f>
        <v>A</v>
      </c>
      <c r="I26" s="15" t="str">
        <f t="array" ref="I26">INDEX(Multiplexores!$D$22:$D$25,BIN2DEC(F26)+1)</f>
        <v>B</v>
      </c>
      <c r="J26" s="16" t="str">
        <f t="array" ref="J26">INDEX(ALU!$B$5:$B$12,BIN2DEC(G26)+1)</f>
        <v>A AND B</v>
      </c>
    </row>
    <row r="27" spans="1:10" x14ac:dyDescent="0.25">
      <c r="A27" s="11">
        <v>25</v>
      </c>
      <c r="B27" s="96"/>
      <c r="C27" s="12" t="s">
        <v>19</v>
      </c>
      <c r="D27" s="54" t="str">
        <f>VLOOKUP(A27,'Asignacion-Opcode'!$A$3:$D$65,4,0)</f>
        <v>000000010100</v>
      </c>
      <c r="E27" s="60" t="str">
        <f>VLOOKUP(A27,Señales!$A$3:$O$65,7,0)&amp;VLOOKUP(A27,Señales!$A$3:$O$65,8,0)</f>
        <v>00</v>
      </c>
      <c r="F27" s="61" t="str">
        <f>VLOOKUP(A27,Señales!$A$3:$O$65,9,0)&amp;VLOOKUP(A27,Señales!$A$3:$O$65,10,0)</f>
        <v>10</v>
      </c>
      <c r="G27" s="62" t="str">
        <f>VLOOKUP(A27,Señales!$A$3:$O$65,11,0)&amp;VLOOKUP(A27,Señales!$A$3:$O$65,12,0)&amp;VLOOKUP(A27,Señales!$A$3:$O$65,13,0)</f>
        <v>010</v>
      </c>
      <c r="H27" s="63" t="str">
        <f t="array" ref="H27">INDEX(Multiplexores!$D$9:$D$12,BIN2DEC(E27)+1)</f>
        <v>A</v>
      </c>
      <c r="I27" s="15" t="str">
        <f t="array" ref="I27">INDEX(Multiplexores!$D$22:$D$25,BIN2DEC(F27)+1)</f>
        <v>Lit</v>
      </c>
      <c r="J27" s="16" t="str">
        <f t="array" ref="J27">INDEX(ALU!$B$5:$B$12,BIN2DEC(G27)+1)</f>
        <v>A AND B</v>
      </c>
    </row>
    <row r="28" spans="1:10" x14ac:dyDescent="0.25">
      <c r="A28" s="11">
        <v>26</v>
      </c>
      <c r="B28" s="96"/>
      <c r="C28" s="12" t="s">
        <v>20</v>
      </c>
      <c r="D28" s="54">
        <f>VLOOKUP(A28,'Asignacion-Opcode'!$A$3:$D$65,4,0)</f>
        <v>0</v>
      </c>
      <c r="E28" s="60" t="str">
        <f>VLOOKUP(A28,Señales!$A$3:$O$65,7,0)&amp;VLOOKUP(A28,Señales!$A$3:$O$65,8,0)</f>
        <v/>
      </c>
      <c r="F28" s="61" t="str">
        <f>VLOOKUP(A28,Señales!$A$3:$O$65,9,0)&amp;VLOOKUP(A28,Señales!$A$3:$O$65,10,0)</f>
        <v/>
      </c>
      <c r="G28" s="62" t="str">
        <f>VLOOKUP(A28,Señales!$A$3:$O$65,11,0)&amp;VLOOKUP(A28,Señales!$A$3:$O$65,12,0)&amp;VLOOKUP(A28,Señales!$A$3:$O$65,13,0)</f>
        <v/>
      </c>
      <c r="H28" s="63" t="str">
        <f t="array" ref="H28">INDEX(Multiplexores!$D$9:$D$12,BIN2DEC(E28)+1)</f>
        <v>A</v>
      </c>
      <c r="I28" s="15" t="str">
        <f t="array" ref="I28">INDEX(Multiplexores!$D$22:$D$25,BIN2DEC(F28)+1)</f>
        <v>B</v>
      </c>
      <c r="J28" s="16" t="str">
        <f t="array" ref="J28">INDEX(ALU!$B$5:$B$12,BIN2DEC(G28)+1)</f>
        <v>A + B</v>
      </c>
    </row>
    <row r="29" spans="1:10" x14ac:dyDescent="0.25">
      <c r="A29" s="11">
        <v>27</v>
      </c>
      <c r="B29" s="96"/>
      <c r="C29" s="12" t="s">
        <v>21</v>
      </c>
      <c r="D29" s="54" t="str">
        <f>VLOOKUP(A29,'Asignacion-Opcode'!$A$3:$D$65,4,0)</f>
        <v>000000010101</v>
      </c>
      <c r="E29" s="60" t="str">
        <f>VLOOKUP(A29,Señales!$A$3:$O$65,7,0)&amp;VLOOKUP(A29,Señales!$A$3:$O$65,8,0)</f>
        <v>00</v>
      </c>
      <c r="F29" s="61" t="str">
        <f>VLOOKUP(A29,Señales!$A$3:$O$65,9,0)&amp;VLOOKUP(A29,Señales!$A$3:$O$65,10,0)</f>
        <v>11</v>
      </c>
      <c r="G29" s="62" t="str">
        <f>VLOOKUP(A29,Señales!$A$3:$O$65,11,0)&amp;VLOOKUP(A29,Señales!$A$3:$O$65,12,0)&amp;VLOOKUP(A29,Señales!$A$3:$O$65,13,0)</f>
        <v>010</v>
      </c>
      <c r="H29" s="63" t="str">
        <f t="array" ref="H29">INDEX(Multiplexores!$D$9:$D$12,BIN2DEC(E29)+1)</f>
        <v>A</v>
      </c>
      <c r="I29" s="15" t="str">
        <f t="array" ref="I29">INDEX(Multiplexores!$D$22:$D$25,BIN2DEC(F29)+1)</f>
        <v>Dir</v>
      </c>
      <c r="J29" s="16" t="str">
        <f t="array" ref="J29">INDEX(ALU!$B$5:$B$12,BIN2DEC(G29)+1)</f>
        <v>A AND B</v>
      </c>
    </row>
    <row r="30" spans="1:10" x14ac:dyDescent="0.25">
      <c r="A30" s="11">
        <v>28</v>
      </c>
      <c r="B30" s="96"/>
      <c r="C30" s="12" t="s">
        <v>22</v>
      </c>
      <c r="D30" s="54">
        <f>VLOOKUP(A30,'Asignacion-Opcode'!$A$3:$D$65,4,0)</f>
        <v>0</v>
      </c>
      <c r="E30" s="60" t="str">
        <f>VLOOKUP(A30,Señales!$A$3:$O$65,7,0)&amp;VLOOKUP(A30,Señales!$A$3:$O$65,8,0)</f>
        <v/>
      </c>
      <c r="F30" s="61" t="str">
        <f>VLOOKUP(A30,Señales!$A$3:$O$65,9,0)&amp;VLOOKUP(A30,Señales!$A$3:$O$65,10,0)</f>
        <v/>
      </c>
      <c r="G30" s="62" t="str">
        <f>VLOOKUP(A30,Señales!$A$3:$O$65,11,0)&amp;VLOOKUP(A30,Señales!$A$3:$O$65,12,0)&amp;VLOOKUP(A30,Señales!$A$3:$O$65,13,0)</f>
        <v/>
      </c>
      <c r="H30" s="63" t="str">
        <f t="array" ref="H30">INDEX(Multiplexores!$D$9:$D$12,BIN2DEC(E30)+1)</f>
        <v>A</v>
      </c>
      <c r="I30" s="15" t="str">
        <f t="array" ref="I30">INDEX(Multiplexores!$D$22:$D$25,BIN2DEC(F30)+1)</f>
        <v>B</v>
      </c>
      <c r="J30" s="16" t="str">
        <f t="array" ref="J30">INDEX(ALU!$B$5:$B$12,BIN2DEC(G30)+1)</f>
        <v>A + B</v>
      </c>
    </row>
    <row r="31" spans="1:10" x14ac:dyDescent="0.25">
      <c r="A31" s="11">
        <v>29</v>
      </c>
      <c r="B31" s="97"/>
      <c r="C31" s="31" t="s">
        <v>26</v>
      </c>
      <c r="D31" s="70" t="str">
        <f>VLOOKUP(A31,'Asignacion-Opcode'!$A$3:$D$65,4,0)</f>
        <v>000000010110</v>
      </c>
      <c r="E31" s="71" t="str">
        <f>VLOOKUP(A31,Señales!$A$3:$O$65,7,0)&amp;VLOOKUP(A31,Señales!$A$3:$O$65,8,0)</f>
        <v>00</v>
      </c>
      <c r="F31" s="72" t="str">
        <f>VLOOKUP(A31,Señales!$A$3:$O$65,9,0)&amp;VLOOKUP(A31,Señales!$A$3:$O$65,10,0)</f>
        <v>00</v>
      </c>
      <c r="G31" s="73" t="str">
        <f>VLOOKUP(A31,Señales!$A$3:$O$65,11,0)&amp;VLOOKUP(A31,Señales!$A$3:$O$65,12,0)&amp;VLOOKUP(A31,Señales!$A$3:$O$65,13,0)</f>
        <v>010</v>
      </c>
      <c r="H31" s="74" t="str">
        <f t="array" ref="H31">INDEX(Multiplexores!$D$9:$D$12,BIN2DEC(E31)+1)</f>
        <v>A</v>
      </c>
      <c r="I31" s="20" t="str">
        <f t="array" ref="I31">INDEX(Multiplexores!$D$22:$D$25,BIN2DEC(F31)+1)</f>
        <v>B</v>
      </c>
      <c r="J31" s="21" t="str">
        <f t="array" ref="J31">INDEX(ALU!$B$5:$B$12,BIN2DEC(G31)+1)</f>
        <v>A AND B</v>
      </c>
    </row>
    <row r="32" spans="1:10" x14ac:dyDescent="0.25">
      <c r="A32" s="11">
        <v>30</v>
      </c>
      <c r="B32" s="95" t="s">
        <v>29</v>
      </c>
      <c r="C32" s="5" t="s">
        <v>16</v>
      </c>
      <c r="D32" s="69" t="str">
        <f>VLOOKUP(A32,'Asignacion-Opcode'!$A$3:$D$65,4,0)</f>
        <v>000000010111</v>
      </c>
      <c r="E32" s="75" t="str">
        <f>VLOOKUP(A32,Señales!$A$3:$O$65,7,0)&amp;VLOOKUP(A32,Señales!$A$3:$O$65,8,0)</f>
        <v>00</v>
      </c>
      <c r="F32" s="76" t="str">
        <f>VLOOKUP(A32,Señales!$A$3:$O$65,9,0)&amp;VLOOKUP(A32,Señales!$A$3:$O$65,10,0)</f>
        <v>00</v>
      </c>
      <c r="G32" s="77" t="str">
        <f>VLOOKUP(A32,Señales!$A$3:$O$65,11,0)&amp;VLOOKUP(A32,Señales!$A$3:$O$65,12,0)&amp;VLOOKUP(A32,Señales!$A$3:$O$65,13,0)</f>
        <v>011</v>
      </c>
      <c r="H32" s="78" t="str">
        <f t="array" ref="H32">INDEX(Multiplexores!$D$9:$D$12,BIN2DEC(E32)+1)</f>
        <v>A</v>
      </c>
      <c r="I32" s="25" t="str">
        <f t="array" ref="I32">INDEX(Multiplexores!$D$22:$D$25,BIN2DEC(F32)+1)</f>
        <v>B</v>
      </c>
      <c r="J32" s="26" t="str">
        <f t="array" ref="J32">INDEX(ALU!$B$5:$B$12,BIN2DEC(G32)+1)</f>
        <v>A OR B</v>
      </c>
    </row>
    <row r="33" spans="1:10" x14ac:dyDescent="0.25">
      <c r="A33" s="11">
        <v>31</v>
      </c>
      <c r="B33" s="96"/>
      <c r="C33" s="12" t="s">
        <v>18</v>
      </c>
      <c r="D33" s="54" t="str">
        <f>VLOOKUP(A33,'Asignacion-Opcode'!$A$3:$D$65,4,0)</f>
        <v>000000011000</v>
      </c>
      <c r="E33" s="60" t="str">
        <f>VLOOKUP(A33,Señales!$A$3:$O$65,7,0)&amp;VLOOKUP(A33,Señales!$A$3:$O$65,8,0)</f>
        <v>00</v>
      </c>
      <c r="F33" s="61" t="str">
        <f>VLOOKUP(A33,Señales!$A$3:$O$65,9,0)&amp;VLOOKUP(A33,Señales!$A$3:$O$65,10,0)</f>
        <v>00</v>
      </c>
      <c r="G33" s="62" t="str">
        <f>VLOOKUP(A33,Señales!$A$3:$O$65,11,0)&amp;VLOOKUP(A33,Señales!$A$3:$O$65,12,0)&amp;VLOOKUP(A33,Señales!$A$3:$O$65,13,0)</f>
        <v>011</v>
      </c>
      <c r="H33" s="63" t="str">
        <f t="array" ref="H33">INDEX(Multiplexores!$D$9:$D$12,BIN2DEC(E33)+1)</f>
        <v>A</v>
      </c>
      <c r="I33" s="15" t="str">
        <f t="array" ref="I33">INDEX(Multiplexores!$D$22:$D$25,BIN2DEC(F33)+1)</f>
        <v>B</v>
      </c>
      <c r="J33" s="16" t="str">
        <f t="array" ref="J33">INDEX(ALU!$B$5:$B$12,BIN2DEC(G33)+1)</f>
        <v>A OR B</v>
      </c>
    </row>
    <row r="34" spans="1:10" x14ac:dyDescent="0.25">
      <c r="A34" s="11">
        <v>32</v>
      </c>
      <c r="B34" s="96"/>
      <c r="C34" s="12" t="s">
        <v>19</v>
      </c>
      <c r="D34" s="54" t="str">
        <f>VLOOKUP(A34,'Asignacion-Opcode'!$A$3:$D$65,4,0)</f>
        <v>000000011001</v>
      </c>
      <c r="E34" s="60" t="str">
        <f>VLOOKUP(A34,Señales!$A$3:$O$65,7,0)&amp;VLOOKUP(A34,Señales!$A$3:$O$65,8,0)</f>
        <v>00</v>
      </c>
      <c r="F34" s="61" t="str">
        <f>VLOOKUP(A34,Señales!$A$3:$O$65,9,0)&amp;VLOOKUP(A34,Señales!$A$3:$O$65,10,0)</f>
        <v>10</v>
      </c>
      <c r="G34" s="62" t="str">
        <f>VLOOKUP(A34,Señales!$A$3:$O$65,11,0)&amp;VLOOKUP(A34,Señales!$A$3:$O$65,12,0)&amp;VLOOKUP(A34,Señales!$A$3:$O$65,13,0)</f>
        <v>011</v>
      </c>
      <c r="H34" s="63" t="str">
        <f t="array" ref="H34">INDEX(Multiplexores!$D$9:$D$12,BIN2DEC(E34)+1)</f>
        <v>A</v>
      </c>
      <c r="I34" s="15" t="str">
        <f t="array" ref="I34">INDEX(Multiplexores!$D$22:$D$25,BIN2DEC(F34)+1)</f>
        <v>Lit</v>
      </c>
      <c r="J34" s="16" t="str">
        <f t="array" ref="J34">INDEX(ALU!$B$5:$B$12,BIN2DEC(G34)+1)</f>
        <v>A OR B</v>
      </c>
    </row>
    <row r="35" spans="1:10" x14ac:dyDescent="0.25">
      <c r="A35" s="11">
        <v>33</v>
      </c>
      <c r="B35" s="96"/>
      <c r="C35" s="12" t="s">
        <v>20</v>
      </c>
      <c r="D35" s="54">
        <f>VLOOKUP(A35,'Asignacion-Opcode'!$A$3:$D$65,4,0)</f>
        <v>0</v>
      </c>
      <c r="E35" s="60" t="str">
        <f>VLOOKUP(A35,Señales!$A$3:$O$65,7,0)&amp;VLOOKUP(A35,Señales!$A$3:$O$65,8,0)</f>
        <v/>
      </c>
      <c r="F35" s="61" t="str">
        <f>VLOOKUP(A35,Señales!$A$3:$O$65,9,0)&amp;VLOOKUP(A35,Señales!$A$3:$O$65,10,0)</f>
        <v/>
      </c>
      <c r="G35" s="62" t="str">
        <f>VLOOKUP(A35,Señales!$A$3:$O$65,11,0)&amp;VLOOKUP(A35,Señales!$A$3:$O$65,12,0)&amp;VLOOKUP(A35,Señales!$A$3:$O$65,13,0)</f>
        <v/>
      </c>
      <c r="H35" s="63" t="str">
        <f t="array" ref="H35">INDEX(Multiplexores!$D$9:$D$12,BIN2DEC(E35)+1)</f>
        <v>A</v>
      </c>
      <c r="I35" s="15" t="str">
        <f t="array" ref="I35">INDEX(Multiplexores!$D$22:$D$25,BIN2DEC(F35)+1)</f>
        <v>B</v>
      </c>
      <c r="J35" s="16" t="str">
        <f t="array" ref="J35">INDEX(ALU!$B$5:$B$12,BIN2DEC(G35)+1)</f>
        <v>A + B</v>
      </c>
    </row>
    <row r="36" spans="1:10" x14ac:dyDescent="0.25">
      <c r="A36" s="11">
        <v>34</v>
      </c>
      <c r="B36" s="96"/>
      <c r="C36" s="12" t="s">
        <v>21</v>
      </c>
      <c r="D36" s="54" t="str">
        <f>VLOOKUP(A36,'Asignacion-Opcode'!$A$3:$D$65,4,0)</f>
        <v>000000011010</v>
      </c>
      <c r="E36" s="60" t="str">
        <f>VLOOKUP(A36,Señales!$A$3:$O$65,7,0)&amp;VLOOKUP(A36,Señales!$A$3:$O$65,8,0)</f>
        <v>00</v>
      </c>
      <c r="F36" s="61" t="str">
        <f>VLOOKUP(A36,Señales!$A$3:$O$65,9,0)&amp;VLOOKUP(A36,Señales!$A$3:$O$65,10,0)</f>
        <v>11</v>
      </c>
      <c r="G36" s="62" t="str">
        <f>VLOOKUP(A36,Señales!$A$3:$O$65,11,0)&amp;VLOOKUP(A36,Señales!$A$3:$O$65,12,0)&amp;VLOOKUP(A36,Señales!$A$3:$O$65,13,0)</f>
        <v>011</v>
      </c>
      <c r="H36" s="63" t="str">
        <f t="array" ref="H36">INDEX(Multiplexores!$D$9:$D$12,BIN2DEC(E36)+1)</f>
        <v>A</v>
      </c>
      <c r="I36" s="15" t="str">
        <f t="array" ref="I36">INDEX(Multiplexores!$D$22:$D$25,BIN2DEC(F36)+1)</f>
        <v>Dir</v>
      </c>
      <c r="J36" s="16" t="str">
        <f t="array" ref="J36">INDEX(ALU!$B$5:$B$12,BIN2DEC(G36)+1)</f>
        <v>A OR B</v>
      </c>
    </row>
    <row r="37" spans="1:10" x14ac:dyDescent="0.25">
      <c r="A37" s="11">
        <v>35</v>
      </c>
      <c r="B37" s="96"/>
      <c r="C37" s="12" t="s">
        <v>22</v>
      </c>
      <c r="D37" s="54">
        <f>VLOOKUP(A37,'Asignacion-Opcode'!$A$3:$D$65,4,0)</f>
        <v>0</v>
      </c>
      <c r="E37" s="60" t="str">
        <f>VLOOKUP(A37,Señales!$A$3:$O$65,7,0)&amp;VLOOKUP(A37,Señales!$A$3:$O$65,8,0)</f>
        <v/>
      </c>
      <c r="F37" s="61" t="str">
        <f>VLOOKUP(A37,Señales!$A$3:$O$65,9,0)&amp;VLOOKUP(A37,Señales!$A$3:$O$65,10,0)</f>
        <v/>
      </c>
      <c r="G37" s="62" t="str">
        <f>VLOOKUP(A37,Señales!$A$3:$O$65,11,0)&amp;VLOOKUP(A37,Señales!$A$3:$O$65,12,0)&amp;VLOOKUP(A37,Señales!$A$3:$O$65,13,0)</f>
        <v/>
      </c>
      <c r="H37" s="63" t="str">
        <f t="array" ref="H37">INDEX(Multiplexores!$D$9:$D$12,BIN2DEC(E37)+1)</f>
        <v>A</v>
      </c>
      <c r="I37" s="15" t="str">
        <f t="array" ref="I37">INDEX(Multiplexores!$D$22:$D$25,BIN2DEC(F37)+1)</f>
        <v>B</v>
      </c>
      <c r="J37" s="16" t="str">
        <f t="array" ref="J37">INDEX(ALU!$B$5:$B$12,BIN2DEC(G37)+1)</f>
        <v>A + B</v>
      </c>
    </row>
    <row r="38" spans="1:10" x14ac:dyDescent="0.25">
      <c r="A38" s="11">
        <v>36</v>
      </c>
      <c r="B38" s="97"/>
      <c r="C38" s="17" t="s">
        <v>26</v>
      </c>
      <c r="D38" s="70" t="str">
        <f>VLOOKUP(A38,'Asignacion-Opcode'!$A$3:$D$65,4,0)</f>
        <v>000000011011</v>
      </c>
      <c r="E38" s="65" t="str">
        <f>VLOOKUP(A38,Señales!$A$3:$O$65,7,0)&amp;VLOOKUP(A38,Señales!$A$3:$O$65,8,0)</f>
        <v>00</v>
      </c>
      <c r="F38" s="66" t="str">
        <f>VLOOKUP(A38,Señales!$A$3:$O$65,9,0)&amp;VLOOKUP(A38,Señales!$A$3:$O$65,10,0)</f>
        <v>00</v>
      </c>
      <c r="G38" s="67" t="str">
        <f>VLOOKUP(A38,Señales!$A$3:$O$65,11,0)&amp;VLOOKUP(A38,Señales!$A$3:$O$65,12,0)&amp;VLOOKUP(A38,Señales!$A$3:$O$65,13,0)</f>
        <v>011</v>
      </c>
      <c r="H38" s="68" t="str">
        <f t="array" ref="H38">INDEX(Multiplexores!$D$9:$D$12,BIN2DEC(E38)+1)</f>
        <v>A</v>
      </c>
      <c r="I38" s="28" t="str">
        <f t="array" ref="I38">INDEX(Multiplexores!$D$22:$D$25,BIN2DEC(F38)+1)</f>
        <v>B</v>
      </c>
      <c r="J38" s="29" t="str">
        <f t="array" ref="J38">INDEX(ALU!$B$5:$B$12,BIN2DEC(G38)+1)</f>
        <v>A OR B</v>
      </c>
    </row>
    <row r="39" spans="1:10" x14ac:dyDescent="0.25">
      <c r="A39" s="11">
        <v>37</v>
      </c>
      <c r="B39" s="95" t="s">
        <v>30</v>
      </c>
      <c r="C39" s="30" t="s">
        <v>16</v>
      </c>
      <c r="D39" s="69" t="str">
        <f>VLOOKUP(A39,'Asignacion-Opcode'!$A$3:$D$65,4,0)</f>
        <v>000000011100</v>
      </c>
      <c r="E39" s="55" t="str">
        <f>VLOOKUP(A39,Señales!$A$3:$O$65,7,0)&amp;VLOOKUP(A39,Señales!$A$3:$O$65,8,0)</f>
        <v>00</v>
      </c>
      <c r="F39" s="56" t="str">
        <f>VLOOKUP(A39,Señales!$A$3:$O$65,9,0)&amp;VLOOKUP(A39,Señales!$A$3:$O$65,10,0)</f>
        <v>00</v>
      </c>
      <c r="G39" s="57" t="str">
        <f>VLOOKUP(A39,Señales!$A$3:$O$65,11,0)&amp;VLOOKUP(A39,Señales!$A$3:$O$65,12,0)&amp;VLOOKUP(A39,Señales!$A$3:$O$65,13,0)</f>
        <v>100</v>
      </c>
      <c r="H39" s="58" t="str">
        <f t="array" ref="H39">INDEX(Multiplexores!$D$9:$D$12,BIN2DEC(E39)+1)</f>
        <v>A</v>
      </c>
      <c r="I39" s="8" t="str">
        <f t="array" ref="I39">INDEX(Multiplexores!$D$22:$D$25,BIN2DEC(F39)+1)</f>
        <v>B</v>
      </c>
      <c r="J39" s="9" t="str">
        <f t="array" ref="J39">INDEX(ALU!$B$5:$B$12,BIN2DEC(G39)+1)</f>
        <v>A XOR B</v>
      </c>
    </row>
    <row r="40" spans="1:10" x14ac:dyDescent="0.25">
      <c r="A40" s="11">
        <v>38</v>
      </c>
      <c r="B40" s="96"/>
      <c r="C40" s="12" t="s">
        <v>18</v>
      </c>
      <c r="D40" s="54" t="str">
        <f>VLOOKUP(A40,'Asignacion-Opcode'!$A$3:$D$65,4,0)</f>
        <v>000000011101</v>
      </c>
      <c r="E40" s="60" t="str">
        <f>VLOOKUP(A40,Señales!$A$3:$O$65,7,0)&amp;VLOOKUP(A40,Señales!$A$3:$O$65,8,0)</f>
        <v>00</v>
      </c>
      <c r="F40" s="61" t="str">
        <f>VLOOKUP(A40,Señales!$A$3:$O$65,9,0)&amp;VLOOKUP(A40,Señales!$A$3:$O$65,10,0)</f>
        <v>00</v>
      </c>
      <c r="G40" s="62" t="str">
        <f>VLOOKUP(A40,Señales!$A$3:$O$65,11,0)&amp;VLOOKUP(A40,Señales!$A$3:$O$65,12,0)&amp;VLOOKUP(A40,Señales!$A$3:$O$65,13,0)</f>
        <v>100</v>
      </c>
      <c r="H40" s="63" t="str">
        <f t="array" ref="H40">INDEX(Multiplexores!$D$9:$D$12,BIN2DEC(E40)+1)</f>
        <v>A</v>
      </c>
      <c r="I40" s="15" t="str">
        <f t="array" ref="I40">INDEX(Multiplexores!$D$22:$D$25,BIN2DEC(F40)+1)</f>
        <v>B</v>
      </c>
      <c r="J40" s="16" t="str">
        <f t="array" ref="J40">INDEX(ALU!$B$5:$B$12,BIN2DEC(G40)+1)</f>
        <v>A XOR B</v>
      </c>
    </row>
    <row r="41" spans="1:10" x14ac:dyDescent="0.25">
      <c r="A41" s="11">
        <v>39</v>
      </c>
      <c r="B41" s="96"/>
      <c r="C41" s="12" t="s">
        <v>19</v>
      </c>
      <c r="D41" s="54" t="str">
        <f>VLOOKUP(A41,'Asignacion-Opcode'!$A$3:$D$65,4,0)</f>
        <v>000000011110</v>
      </c>
      <c r="E41" s="60" t="str">
        <f>VLOOKUP(A41,Señales!$A$3:$O$65,7,0)&amp;VLOOKUP(A41,Señales!$A$3:$O$65,8,0)</f>
        <v>00</v>
      </c>
      <c r="F41" s="61" t="str">
        <f>VLOOKUP(A41,Señales!$A$3:$O$65,9,0)&amp;VLOOKUP(A41,Señales!$A$3:$O$65,10,0)</f>
        <v>10</v>
      </c>
      <c r="G41" s="62" t="str">
        <f>VLOOKUP(A41,Señales!$A$3:$O$65,11,0)&amp;VLOOKUP(A41,Señales!$A$3:$O$65,12,0)&amp;VLOOKUP(A41,Señales!$A$3:$O$65,13,0)</f>
        <v>100</v>
      </c>
      <c r="H41" s="63" t="str">
        <f t="array" ref="H41">INDEX(Multiplexores!$D$9:$D$12,BIN2DEC(E41)+1)</f>
        <v>A</v>
      </c>
      <c r="I41" s="15" t="str">
        <f t="array" ref="I41">INDEX(Multiplexores!$D$22:$D$25,BIN2DEC(F41)+1)</f>
        <v>Lit</v>
      </c>
      <c r="J41" s="16" t="str">
        <f t="array" ref="J41">INDEX(ALU!$B$5:$B$12,BIN2DEC(G41)+1)</f>
        <v>A XOR B</v>
      </c>
    </row>
    <row r="42" spans="1:10" x14ac:dyDescent="0.25">
      <c r="A42" s="11">
        <v>40</v>
      </c>
      <c r="B42" s="96"/>
      <c r="C42" s="12" t="s">
        <v>20</v>
      </c>
      <c r="D42" s="54">
        <f>VLOOKUP(A42,'Asignacion-Opcode'!$A$3:$D$65,4,0)</f>
        <v>0</v>
      </c>
      <c r="E42" s="60" t="str">
        <f>VLOOKUP(A42,Señales!$A$3:$O$65,7,0)&amp;VLOOKUP(A42,Señales!$A$3:$O$65,8,0)</f>
        <v/>
      </c>
      <c r="F42" s="61" t="str">
        <f>VLOOKUP(A42,Señales!$A$3:$O$65,9,0)&amp;VLOOKUP(A42,Señales!$A$3:$O$65,10,0)</f>
        <v/>
      </c>
      <c r="G42" s="62" t="str">
        <f>VLOOKUP(A42,Señales!$A$3:$O$65,11,0)&amp;VLOOKUP(A42,Señales!$A$3:$O$65,12,0)&amp;VLOOKUP(A42,Señales!$A$3:$O$65,13,0)</f>
        <v/>
      </c>
      <c r="H42" s="63" t="str">
        <f t="array" ref="H42">INDEX(Multiplexores!$D$9:$D$12,BIN2DEC(E42)+1)</f>
        <v>A</v>
      </c>
      <c r="I42" s="15" t="str">
        <f t="array" ref="I42">INDEX(Multiplexores!$D$22:$D$25,BIN2DEC(F42)+1)</f>
        <v>B</v>
      </c>
      <c r="J42" s="16" t="str">
        <f t="array" ref="J42">INDEX(ALU!$B$5:$B$12,BIN2DEC(G42)+1)</f>
        <v>A + B</v>
      </c>
    </row>
    <row r="43" spans="1:10" x14ac:dyDescent="0.25">
      <c r="A43" s="11">
        <v>41</v>
      </c>
      <c r="B43" s="96"/>
      <c r="C43" s="12" t="s">
        <v>21</v>
      </c>
      <c r="D43" s="54" t="str">
        <f>VLOOKUP(A43,'Asignacion-Opcode'!$A$3:$D$65,4,0)</f>
        <v>000000011111</v>
      </c>
      <c r="E43" s="60" t="str">
        <f>VLOOKUP(A43,Señales!$A$3:$O$65,7,0)&amp;VLOOKUP(A43,Señales!$A$3:$O$65,8,0)</f>
        <v>00</v>
      </c>
      <c r="F43" s="61" t="str">
        <f>VLOOKUP(A43,Señales!$A$3:$O$65,9,0)&amp;VLOOKUP(A43,Señales!$A$3:$O$65,10,0)</f>
        <v>11</v>
      </c>
      <c r="G43" s="62" t="str">
        <f>VLOOKUP(A43,Señales!$A$3:$O$65,11,0)&amp;VLOOKUP(A43,Señales!$A$3:$O$65,12,0)&amp;VLOOKUP(A43,Señales!$A$3:$O$65,13,0)</f>
        <v>100</v>
      </c>
      <c r="H43" s="63" t="str">
        <f t="array" ref="H43">INDEX(Multiplexores!$D$9:$D$12,BIN2DEC(E43)+1)</f>
        <v>A</v>
      </c>
      <c r="I43" s="15" t="str">
        <f t="array" ref="I43">INDEX(Multiplexores!$D$22:$D$25,BIN2DEC(F43)+1)</f>
        <v>Dir</v>
      </c>
      <c r="J43" s="16" t="str">
        <f t="array" ref="J43">INDEX(ALU!$B$5:$B$12,BIN2DEC(G43)+1)</f>
        <v>A XOR B</v>
      </c>
    </row>
    <row r="44" spans="1:10" x14ac:dyDescent="0.25">
      <c r="A44" s="11">
        <v>42</v>
      </c>
      <c r="B44" s="96"/>
      <c r="C44" s="12" t="s">
        <v>22</v>
      </c>
      <c r="D44" s="54">
        <f>VLOOKUP(A44,'Asignacion-Opcode'!$A$3:$D$65,4,0)</f>
        <v>0</v>
      </c>
      <c r="E44" s="60" t="str">
        <f>VLOOKUP(A44,Señales!$A$3:$O$65,7,0)&amp;VLOOKUP(A44,Señales!$A$3:$O$65,8,0)</f>
        <v/>
      </c>
      <c r="F44" s="61" t="str">
        <f>VLOOKUP(A44,Señales!$A$3:$O$65,9,0)&amp;VLOOKUP(A44,Señales!$A$3:$O$65,10,0)</f>
        <v/>
      </c>
      <c r="G44" s="62" t="str">
        <f>VLOOKUP(A44,Señales!$A$3:$O$65,11,0)&amp;VLOOKUP(A44,Señales!$A$3:$O$65,12,0)&amp;VLOOKUP(A44,Señales!$A$3:$O$65,13,0)</f>
        <v/>
      </c>
      <c r="H44" s="63" t="str">
        <f t="array" ref="H44">INDEX(Multiplexores!$D$9:$D$12,BIN2DEC(E44)+1)</f>
        <v>A</v>
      </c>
      <c r="I44" s="15" t="str">
        <f t="array" ref="I44">INDEX(Multiplexores!$D$22:$D$25,BIN2DEC(F44)+1)</f>
        <v>B</v>
      </c>
      <c r="J44" s="16" t="str">
        <f t="array" ref="J44">INDEX(ALU!$B$5:$B$12,BIN2DEC(G44)+1)</f>
        <v>A + B</v>
      </c>
    </row>
    <row r="45" spans="1:10" x14ac:dyDescent="0.25">
      <c r="A45" s="11">
        <v>43</v>
      </c>
      <c r="B45" s="97"/>
      <c r="C45" s="31" t="s">
        <v>26</v>
      </c>
      <c r="D45" s="70" t="str">
        <f>VLOOKUP(A45,'Asignacion-Opcode'!$A$3:$D$65,4,0)</f>
        <v>000000101000</v>
      </c>
      <c r="E45" s="71" t="str">
        <f>VLOOKUP(A45,Señales!$A$3:$O$65,7,0)&amp;VLOOKUP(A45,Señales!$A$3:$O$65,8,0)</f>
        <v>00</v>
      </c>
      <c r="F45" s="72" t="str">
        <f>VLOOKUP(A45,Señales!$A$3:$O$65,9,0)&amp;VLOOKUP(A45,Señales!$A$3:$O$65,10,0)</f>
        <v>00</v>
      </c>
      <c r="G45" s="73" t="str">
        <f>VLOOKUP(A45,Señales!$A$3:$O$65,11,0)&amp;VLOOKUP(A45,Señales!$A$3:$O$65,12,0)&amp;VLOOKUP(A45,Señales!$A$3:$O$65,13,0)</f>
        <v>100</v>
      </c>
      <c r="H45" s="74" t="str">
        <f t="array" ref="H45">INDEX(Multiplexores!$D$9:$D$12,BIN2DEC(E45)+1)</f>
        <v>A</v>
      </c>
      <c r="I45" s="20" t="str">
        <f t="array" ref="I45">INDEX(Multiplexores!$D$22:$D$25,BIN2DEC(F45)+1)</f>
        <v>B</v>
      </c>
      <c r="J45" s="21" t="str">
        <f t="array" ref="J45">INDEX(ALU!$B$5:$B$12,BIN2DEC(G45)+1)</f>
        <v>A XOR B</v>
      </c>
    </row>
    <row r="46" spans="1:10" x14ac:dyDescent="0.25">
      <c r="A46" s="11">
        <v>44</v>
      </c>
      <c r="B46" s="95" t="s">
        <v>31</v>
      </c>
      <c r="C46" s="5" t="s">
        <v>32</v>
      </c>
      <c r="D46" s="69" t="str">
        <f>VLOOKUP(A46,'Asignacion-Opcode'!$A$3:$D$65,4,0)</f>
        <v>000000101001</v>
      </c>
      <c r="E46" s="75" t="str">
        <f>VLOOKUP(A46,Señales!$A$3:$O$65,7,0)&amp;VLOOKUP(A46,Señales!$A$3:$O$65,8,0)</f>
        <v>00</v>
      </c>
      <c r="F46" s="76" t="str">
        <f>VLOOKUP(A46,Señales!$A$3:$O$65,9,0)&amp;VLOOKUP(A46,Señales!$A$3:$O$65,10,0)</f>
        <v>00</v>
      </c>
      <c r="G46" s="77" t="str">
        <f>VLOOKUP(A46,Señales!$A$3:$O$65,11,0)&amp;VLOOKUP(A46,Señales!$A$3:$O$65,12,0)&amp;VLOOKUP(A46,Señales!$A$3:$O$65,13,0)</f>
        <v>101</v>
      </c>
      <c r="H46" s="78" t="str">
        <f t="array" ref="H46">INDEX(Multiplexores!$D$9:$D$12,BIN2DEC(E46)+1)</f>
        <v>A</v>
      </c>
      <c r="I46" s="25" t="str">
        <f t="array" ref="I46">INDEX(Multiplexores!$D$22:$D$25,BIN2DEC(F46)+1)</f>
        <v>B</v>
      </c>
      <c r="J46" s="26" t="str">
        <f t="array" ref="J46">INDEX(ALU!$B$5:$B$12,BIN2DEC(G46)+1)</f>
        <v>NOT A</v>
      </c>
    </row>
    <row r="47" spans="1:10" x14ac:dyDescent="0.25">
      <c r="A47" s="11">
        <v>45</v>
      </c>
      <c r="B47" s="96"/>
      <c r="C47" s="12" t="s">
        <v>18</v>
      </c>
      <c r="D47" s="54" t="str">
        <f>VLOOKUP(A47,'Asignacion-Opcode'!$A$3:$D$65,4,0)</f>
        <v>000000101010</v>
      </c>
      <c r="E47" s="60" t="str">
        <f>VLOOKUP(A47,Señales!$A$3:$O$65,7,0)&amp;VLOOKUP(A47,Señales!$A$3:$O$65,8,0)</f>
        <v>00</v>
      </c>
      <c r="F47" s="61" t="str">
        <f>VLOOKUP(A47,Señales!$A$3:$O$65,9,0)&amp;VLOOKUP(A47,Señales!$A$3:$O$65,10,0)</f>
        <v>00</v>
      </c>
      <c r="G47" s="62" t="str">
        <f>VLOOKUP(A47,Señales!$A$3:$O$65,11,0)&amp;VLOOKUP(A47,Señales!$A$3:$O$65,12,0)&amp;VLOOKUP(A47,Señales!$A$3:$O$65,13,0)</f>
        <v>101</v>
      </c>
      <c r="H47" s="63" t="str">
        <f t="array" ref="H47">INDEX(Multiplexores!$D$9:$D$12,BIN2DEC(E47)+1)</f>
        <v>A</v>
      </c>
      <c r="I47" s="15" t="str">
        <f t="array" ref="I47">INDEX(Multiplexores!$D$22:$D$25,BIN2DEC(F47)+1)</f>
        <v>B</v>
      </c>
      <c r="J47" s="16" t="str">
        <f t="array" ref="J47">INDEX(ALU!$B$5:$B$12,BIN2DEC(G47)+1)</f>
        <v>NOT A</v>
      </c>
    </row>
    <row r="48" spans="1:10" x14ac:dyDescent="0.25">
      <c r="A48" s="11">
        <v>46</v>
      </c>
      <c r="B48" s="97"/>
      <c r="C48" s="17" t="s">
        <v>23</v>
      </c>
      <c r="D48" s="70" t="str">
        <f>VLOOKUP(A48,'Asignacion-Opcode'!$A$3:$D$65,4,0)</f>
        <v>000000101011</v>
      </c>
      <c r="E48" s="65" t="str">
        <f>VLOOKUP(A48,Señales!$A$3:$O$65,7,0)&amp;VLOOKUP(A48,Señales!$A$3:$O$65,8,0)</f>
        <v>00</v>
      </c>
      <c r="F48" s="66" t="str">
        <f>VLOOKUP(A48,Señales!$A$3:$O$65,9,0)&amp;VLOOKUP(A48,Señales!$A$3:$O$65,10,0)</f>
        <v>00</v>
      </c>
      <c r="G48" s="67" t="str">
        <f>VLOOKUP(A48,Señales!$A$3:$O$65,11,0)&amp;VLOOKUP(A48,Señales!$A$3:$O$65,12,0)&amp;VLOOKUP(A48,Señales!$A$3:$O$65,13,0)</f>
        <v>101</v>
      </c>
      <c r="H48" s="68" t="str">
        <f t="array" ref="H48">INDEX(Multiplexores!$D$9:$D$12,BIN2DEC(E48)+1)</f>
        <v>A</v>
      </c>
      <c r="I48" s="28" t="str">
        <f t="array" ref="I48">INDEX(Multiplexores!$D$22:$D$25,BIN2DEC(F48)+1)</f>
        <v>B</v>
      </c>
      <c r="J48" s="29" t="str">
        <f t="array" ref="J48">INDEX(ALU!$B$5:$B$12,BIN2DEC(G48)+1)</f>
        <v>NOT A</v>
      </c>
    </row>
    <row r="49" spans="1:10" x14ac:dyDescent="0.25">
      <c r="A49" s="11">
        <v>47</v>
      </c>
      <c r="B49" s="95" t="s">
        <v>33</v>
      </c>
      <c r="C49" s="30" t="s">
        <v>32</v>
      </c>
      <c r="D49" s="69" t="str">
        <f>VLOOKUP(A49,'Asignacion-Opcode'!$A$3:$D$65,4,0)</f>
        <v>000000101100</v>
      </c>
      <c r="E49" s="55" t="str">
        <f>VLOOKUP(A49,Señales!$A$3:$O$65,7,0)&amp;VLOOKUP(A49,Señales!$A$3:$O$65,8,0)</f>
        <v>00</v>
      </c>
      <c r="F49" s="56" t="str">
        <f>VLOOKUP(A49,Señales!$A$3:$O$65,9,0)&amp;VLOOKUP(A49,Señales!$A$3:$O$65,10,0)</f>
        <v>00</v>
      </c>
      <c r="G49" s="57" t="str">
        <f>VLOOKUP(A49,Señales!$A$3:$O$65,11,0)&amp;VLOOKUP(A49,Señales!$A$3:$O$65,12,0)&amp;VLOOKUP(A49,Señales!$A$3:$O$65,13,0)</f>
        <v>110</v>
      </c>
      <c r="H49" s="58" t="str">
        <f t="array" ref="H49">INDEX(Multiplexores!$D$9:$D$12,BIN2DEC(E49)+1)</f>
        <v>A</v>
      </c>
      <c r="I49" s="8" t="str">
        <f t="array" ref="I49">INDEX(Multiplexores!$D$22:$D$25,BIN2DEC(F49)+1)</f>
        <v>B</v>
      </c>
      <c r="J49" s="9" t="str">
        <f t="array" ref="J49">INDEX(ALU!$B$5:$B$12,BIN2DEC(G49)+1)</f>
        <v>SHR A</v>
      </c>
    </row>
    <row r="50" spans="1:10" x14ac:dyDescent="0.25">
      <c r="A50" s="11">
        <v>48</v>
      </c>
      <c r="B50" s="96"/>
      <c r="C50" s="12" t="s">
        <v>18</v>
      </c>
      <c r="D50" s="54" t="str">
        <f>VLOOKUP(A50,'Asignacion-Opcode'!$A$3:$D$65,4,0)</f>
        <v>000000101101</v>
      </c>
      <c r="E50" s="60" t="str">
        <f>VLOOKUP(A50,Señales!$A$3:$O$65,7,0)&amp;VLOOKUP(A50,Señales!$A$3:$O$65,8,0)</f>
        <v>00</v>
      </c>
      <c r="F50" s="61" t="str">
        <f>VLOOKUP(A50,Señales!$A$3:$O$65,9,0)&amp;VLOOKUP(A50,Señales!$A$3:$O$65,10,0)</f>
        <v>00</v>
      </c>
      <c r="G50" s="62" t="str">
        <f>VLOOKUP(A50,Señales!$A$3:$O$65,11,0)&amp;VLOOKUP(A50,Señales!$A$3:$O$65,12,0)&amp;VLOOKUP(A50,Señales!$A$3:$O$65,13,0)</f>
        <v>110</v>
      </c>
      <c r="H50" s="63" t="str">
        <f t="array" ref="H50">INDEX(Multiplexores!$D$9:$D$12,BIN2DEC(E50)+1)</f>
        <v>A</v>
      </c>
      <c r="I50" s="15" t="str">
        <f t="array" ref="I50">INDEX(Multiplexores!$D$22:$D$25,BIN2DEC(F50)+1)</f>
        <v>B</v>
      </c>
      <c r="J50" s="16" t="str">
        <f t="array" ref="J50">INDEX(ALU!$B$5:$B$12,BIN2DEC(G50)+1)</f>
        <v>SHR A</v>
      </c>
    </row>
    <row r="51" spans="1:10" x14ac:dyDescent="0.25">
      <c r="A51" s="11">
        <v>49</v>
      </c>
      <c r="B51" s="97"/>
      <c r="C51" s="31" t="s">
        <v>23</v>
      </c>
      <c r="D51" s="70" t="str">
        <f>VLOOKUP(A51,'Asignacion-Opcode'!$A$3:$D$65,4,0)</f>
        <v>000000101110</v>
      </c>
      <c r="E51" s="71" t="str">
        <f>VLOOKUP(A51,Señales!$A$3:$O$65,7,0)&amp;VLOOKUP(A51,Señales!$A$3:$O$65,8,0)</f>
        <v>00</v>
      </c>
      <c r="F51" s="72" t="str">
        <f>VLOOKUP(A51,Señales!$A$3:$O$65,9,0)&amp;VLOOKUP(A51,Señales!$A$3:$O$65,10,0)</f>
        <v>00</v>
      </c>
      <c r="G51" s="73" t="str">
        <f>VLOOKUP(A51,Señales!$A$3:$O$65,11,0)&amp;VLOOKUP(A51,Señales!$A$3:$O$65,12,0)&amp;VLOOKUP(A51,Señales!$A$3:$O$65,13,0)</f>
        <v>110</v>
      </c>
      <c r="H51" s="74" t="str">
        <f t="array" ref="H51">INDEX(Multiplexores!$D$9:$D$12,BIN2DEC(E51)+1)</f>
        <v>A</v>
      </c>
      <c r="I51" s="20" t="str">
        <f t="array" ref="I51">INDEX(Multiplexores!$D$22:$D$25,BIN2DEC(F51)+1)</f>
        <v>B</v>
      </c>
      <c r="J51" s="21" t="str">
        <f t="array" ref="J51">INDEX(ALU!$B$5:$B$12,BIN2DEC(G51)+1)</f>
        <v>SHR A</v>
      </c>
    </row>
    <row r="52" spans="1:10" x14ac:dyDescent="0.25">
      <c r="A52" s="11">
        <v>50</v>
      </c>
      <c r="B52" s="95" t="s">
        <v>34</v>
      </c>
      <c r="C52" s="5" t="s">
        <v>32</v>
      </c>
      <c r="D52" s="69" t="str">
        <f>VLOOKUP(A52,'Asignacion-Opcode'!$A$3:$D$65,4,0)</f>
        <v>000000101111</v>
      </c>
      <c r="E52" s="75" t="str">
        <f>VLOOKUP(A52,Señales!$A$3:$O$65,7,0)&amp;VLOOKUP(A52,Señales!$A$3:$O$65,8,0)</f>
        <v>00</v>
      </c>
      <c r="F52" s="76" t="str">
        <f>VLOOKUP(A52,Señales!$A$3:$O$65,9,0)&amp;VLOOKUP(A52,Señales!$A$3:$O$65,10,0)</f>
        <v>00</v>
      </c>
      <c r="G52" s="77" t="str">
        <f>VLOOKUP(A52,Señales!$A$3:$O$65,11,0)&amp;VLOOKUP(A52,Señales!$A$3:$O$65,12,0)&amp;VLOOKUP(A52,Señales!$A$3:$O$65,13,0)</f>
        <v>111</v>
      </c>
      <c r="H52" s="78" t="str">
        <f t="array" ref="H52">INDEX(Multiplexores!$D$9:$D$12,BIN2DEC(E52)+1)</f>
        <v>A</v>
      </c>
      <c r="I52" s="25" t="str">
        <f t="array" ref="I52">INDEX(Multiplexores!$D$22:$D$25,BIN2DEC(F52)+1)</f>
        <v>B</v>
      </c>
      <c r="J52" s="26" t="str">
        <f t="array" ref="J52">INDEX(ALU!$B$5:$B$12,BIN2DEC(G52)+1)</f>
        <v>SHL A</v>
      </c>
    </row>
    <row r="53" spans="1:10" x14ac:dyDescent="0.25">
      <c r="A53" s="11">
        <v>51</v>
      </c>
      <c r="B53" s="96"/>
      <c r="C53" s="12" t="s">
        <v>18</v>
      </c>
      <c r="D53" s="54" t="str">
        <f>VLOOKUP(A53,'Asignacion-Opcode'!$A$3:$D$65,4,0)</f>
        <v>000000110000</v>
      </c>
      <c r="E53" s="60" t="str">
        <f>VLOOKUP(A53,Señales!$A$3:$O$65,7,0)&amp;VLOOKUP(A53,Señales!$A$3:$O$65,8,0)</f>
        <v>00</v>
      </c>
      <c r="F53" s="61" t="str">
        <f>VLOOKUP(A53,Señales!$A$3:$O$65,9,0)&amp;VLOOKUP(A53,Señales!$A$3:$O$65,10,0)</f>
        <v>00</v>
      </c>
      <c r="G53" s="62" t="str">
        <f>VLOOKUP(A53,Señales!$A$3:$O$65,11,0)&amp;VLOOKUP(A53,Señales!$A$3:$O$65,12,0)&amp;VLOOKUP(A53,Señales!$A$3:$O$65,13,0)</f>
        <v>111</v>
      </c>
      <c r="H53" s="63" t="str">
        <f t="array" ref="H53">INDEX(Multiplexores!$D$9:$D$12,BIN2DEC(E53)+1)</f>
        <v>A</v>
      </c>
      <c r="I53" s="15" t="str">
        <f t="array" ref="I53">INDEX(Multiplexores!$D$22:$D$25,BIN2DEC(F53)+1)</f>
        <v>B</v>
      </c>
      <c r="J53" s="16" t="str">
        <f t="array" ref="J53">INDEX(ALU!$B$5:$B$12,BIN2DEC(G53)+1)</f>
        <v>SHL A</v>
      </c>
    </row>
    <row r="54" spans="1:10" x14ac:dyDescent="0.25">
      <c r="A54" s="11">
        <v>52</v>
      </c>
      <c r="B54" s="97"/>
      <c r="C54" s="17" t="s">
        <v>23</v>
      </c>
      <c r="D54" s="70" t="str">
        <f>VLOOKUP(A54,'Asignacion-Opcode'!$A$3:$D$65,4,0)</f>
        <v>000000110001</v>
      </c>
      <c r="E54" s="65" t="str">
        <f>VLOOKUP(A54,Señales!$A$3:$O$65,7,0)&amp;VLOOKUP(A54,Señales!$A$3:$O$65,8,0)</f>
        <v>00</v>
      </c>
      <c r="F54" s="66" t="str">
        <f>VLOOKUP(A54,Señales!$A$3:$O$65,9,0)&amp;VLOOKUP(A54,Señales!$A$3:$O$65,10,0)</f>
        <v>00</v>
      </c>
      <c r="G54" s="67" t="str">
        <f>VLOOKUP(A54,Señales!$A$3:$O$65,11,0)&amp;VLOOKUP(A54,Señales!$A$3:$O$65,12,0)&amp;VLOOKUP(A54,Señales!$A$3:$O$65,13,0)</f>
        <v>111</v>
      </c>
      <c r="H54" s="68" t="str">
        <f t="array" ref="H54">INDEX(Multiplexores!$D$9:$D$12,BIN2DEC(E54)+1)</f>
        <v>A</v>
      </c>
      <c r="I54" s="28" t="str">
        <f t="array" ref="I54">INDEX(Multiplexores!$D$22:$D$25,BIN2DEC(F54)+1)</f>
        <v>B</v>
      </c>
      <c r="J54" s="29" t="str">
        <f t="array" ref="J54">INDEX(ALU!$B$5:$B$12,BIN2DEC(G54)+1)</f>
        <v>SHL A</v>
      </c>
    </row>
    <row r="55" spans="1:10" x14ac:dyDescent="0.25">
      <c r="A55" s="11">
        <v>53</v>
      </c>
      <c r="B55" s="95" t="s">
        <v>35</v>
      </c>
      <c r="C55" s="30" t="s">
        <v>32</v>
      </c>
      <c r="D55" s="69" t="str">
        <f>VLOOKUP(A55,'Asignacion-Opcode'!$A$3:$D$65,4,0)</f>
        <v>000000110010</v>
      </c>
      <c r="E55" s="55" t="str">
        <f>VLOOKUP(A55,Señales!$A$3:$O$65,7,0)&amp;VLOOKUP(A55,Señales!$A$3:$O$65,8,0)</f>
        <v>00</v>
      </c>
      <c r="F55" s="56" t="str">
        <f>VLOOKUP(A55,Señales!$A$3:$O$65,9,0)&amp;VLOOKUP(A55,Señales!$A$3:$O$65,10,0)</f>
        <v>10</v>
      </c>
      <c r="G55" s="57" t="str">
        <f>VLOOKUP(A55,Señales!$A$3:$O$65,11,0)&amp;VLOOKUP(A55,Señales!$A$3:$O$65,12,0)&amp;VLOOKUP(A55,Señales!$A$3:$O$65,13,0)</f>
        <v>000</v>
      </c>
      <c r="H55" s="58" t="str">
        <f t="array" ref="H55">INDEX(Multiplexores!$D$9:$D$12,BIN2DEC(E55)+1)</f>
        <v>A</v>
      </c>
      <c r="I55" s="8" t="str">
        <f t="array" ref="I55">INDEX(Multiplexores!$D$22:$D$25,BIN2DEC(F55)+1)</f>
        <v>Lit</v>
      </c>
      <c r="J55" s="9" t="str">
        <f t="array" ref="J55">INDEX(ALU!$B$5:$B$12,BIN2DEC(G55)+1)</f>
        <v>A + B</v>
      </c>
    </row>
    <row r="56" spans="1:10" x14ac:dyDescent="0.25">
      <c r="A56" s="11">
        <v>54</v>
      </c>
      <c r="B56" s="96"/>
      <c r="C56" s="12" t="s">
        <v>36</v>
      </c>
      <c r="D56" s="54" t="str">
        <f>VLOOKUP(A56,'Asignacion-Opcode'!$A$3:$D$65,4,0)</f>
        <v>000000110011</v>
      </c>
      <c r="E56" s="60" t="str">
        <f>VLOOKUP(A56,Señales!$A$3:$O$65,7,0)&amp;VLOOKUP(A56,Señales!$A$3:$O$65,8,0)</f>
        <v>10</v>
      </c>
      <c r="F56" s="61" t="str">
        <f>VLOOKUP(A56,Señales!$A$3:$O$65,9,0)&amp;VLOOKUP(A56,Señales!$A$3:$O$65,10,0)</f>
        <v>00</v>
      </c>
      <c r="G56" s="62" t="str">
        <f>VLOOKUP(A56,Señales!$A$3:$O$65,11,0)&amp;VLOOKUP(A56,Señales!$A$3:$O$65,12,0)&amp;VLOOKUP(A56,Señales!$A$3:$O$65,13,0)</f>
        <v>000</v>
      </c>
      <c r="H56" s="63">
        <f t="array" ref="H56">INDEX(Multiplexores!$D$9:$D$12,BIN2DEC(E56)+1)</f>
        <v>1</v>
      </c>
      <c r="I56" s="15" t="str">
        <f t="array" ref="I56">INDEX(Multiplexores!$D$22:$D$25,BIN2DEC(F56)+1)</f>
        <v>B</v>
      </c>
      <c r="J56" s="16" t="str">
        <f t="array" ref="J56">INDEX(ALU!$B$5:$B$12,BIN2DEC(G56)+1)</f>
        <v>A + B</v>
      </c>
    </row>
    <row r="57" spans="1:10" x14ac:dyDescent="0.25">
      <c r="A57" s="11">
        <v>55</v>
      </c>
      <c r="B57" s="97"/>
      <c r="C57" s="31" t="s">
        <v>26</v>
      </c>
      <c r="D57" s="70" t="str">
        <f>VLOOKUP(A57,'Asignacion-Opcode'!$A$3:$D$65,4,0)</f>
        <v>000000110100</v>
      </c>
      <c r="E57" s="71" t="str">
        <f>VLOOKUP(A57,Señales!$A$3:$O$65,7,0)&amp;VLOOKUP(A57,Señales!$A$3:$O$65,8,0)</f>
        <v>10</v>
      </c>
      <c r="F57" s="72" t="str">
        <f>VLOOKUP(A57,Señales!$A$3:$O$65,9,0)&amp;VLOOKUP(A57,Señales!$A$3:$O$65,10,0)</f>
        <v>11</v>
      </c>
      <c r="G57" s="73" t="str">
        <f>VLOOKUP(A57,Señales!$A$3:$O$65,11,0)&amp;VLOOKUP(A57,Señales!$A$3:$O$65,12,0)&amp;VLOOKUP(A57,Señales!$A$3:$O$65,13,0)</f>
        <v>000</v>
      </c>
      <c r="H57" s="74">
        <f t="array" ref="H57">INDEX(Multiplexores!$D$9:$D$12,BIN2DEC(E57)+1)</f>
        <v>1</v>
      </c>
      <c r="I57" s="20" t="str">
        <f t="array" ref="I57">INDEX(Multiplexores!$D$22:$D$25,BIN2DEC(F57)+1)</f>
        <v>Dir</v>
      </c>
      <c r="J57" s="21" t="str">
        <f t="array" ref="J57">INDEX(ALU!$B$5:$B$12,BIN2DEC(G57)+1)</f>
        <v>A + B</v>
      </c>
    </row>
    <row r="58" spans="1:10" x14ac:dyDescent="0.25">
      <c r="A58" s="11">
        <v>56</v>
      </c>
      <c r="B58" s="32" t="s">
        <v>37</v>
      </c>
      <c r="C58" s="33" t="s">
        <v>32</v>
      </c>
      <c r="D58" s="79" t="str">
        <f>VLOOKUP(A58,'Asignacion-Opcode'!$A$3:$D$65,4,0)</f>
        <v>000000110101</v>
      </c>
      <c r="E58" s="80" t="str">
        <f>VLOOKUP(A58,Señales!$A$3:$O$65,7,0)&amp;VLOOKUP(A58,Señales!$A$3:$O$65,8,0)</f>
        <v>10</v>
      </c>
      <c r="F58" s="81" t="str">
        <f>VLOOKUP(A58,Señales!$A$3:$O$65,9,0)&amp;VLOOKUP(A58,Señales!$A$3:$O$65,10,0)</f>
        <v>00</v>
      </c>
      <c r="G58" s="82" t="str">
        <f>VLOOKUP(A58,Señales!$A$3:$O$65,11,0)&amp;VLOOKUP(A58,Señales!$A$3:$O$65,12,0)&amp;VLOOKUP(A58,Señales!$A$3:$O$65,13,0)</f>
        <v>001</v>
      </c>
      <c r="H58" s="83">
        <f t="array" ref="H58">INDEX(Multiplexores!$D$9:$D$12,BIN2DEC(E58)+1)</f>
        <v>1</v>
      </c>
      <c r="I58" s="36" t="str">
        <f t="array" ref="I58">INDEX(Multiplexores!$D$22:$D$25,BIN2DEC(F58)+1)</f>
        <v>B</v>
      </c>
      <c r="J58" s="37" t="str">
        <f t="array" ref="J58">INDEX(ALU!$B$5:$B$12,BIN2DEC(G58)+1)</f>
        <v>A - B</v>
      </c>
    </row>
    <row r="59" spans="1:10" x14ac:dyDescent="0.25">
      <c r="A59" s="11">
        <v>57</v>
      </c>
      <c r="B59" s="95" t="s">
        <v>38</v>
      </c>
      <c r="C59" s="30" t="s">
        <v>16</v>
      </c>
      <c r="D59" s="69" t="str">
        <f>VLOOKUP(A59,'Asignacion-Opcode'!$A$3:$D$65,4,0)</f>
        <v>000000110110</v>
      </c>
      <c r="E59" s="55" t="str">
        <f>VLOOKUP(A59,Señales!$A$3:$O$65,7,0)&amp;VLOOKUP(A59,Señales!$A$3:$O$65,8,0)</f>
        <v>00</v>
      </c>
      <c r="F59" s="56" t="str">
        <f>VLOOKUP(A59,Señales!$A$3:$O$65,9,0)&amp;VLOOKUP(A59,Señales!$A$3:$O$65,10,0)</f>
        <v>00</v>
      </c>
      <c r="G59" s="57" t="str">
        <f>VLOOKUP(A59,Señales!$A$3:$O$65,11,0)&amp;VLOOKUP(A59,Señales!$A$3:$O$65,12,0)&amp;VLOOKUP(A59,Señales!$A$3:$O$65,13,0)</f>
        <v>001</v>
      </c>
      <c r="H59" s="58" t="str">
        <f t="array" ref="H59">INDEX(Multiplexores!$D$9:$D$12,BIN2DEC(E59)+1)</f>
        <v>A</v>
      </c>
      <c r="I59" s="8" t="str">
        <f t="array" ref="I59">INDEX(Multiplexores!$D$22:$D$25,BIN2DEC(F59)+1)</f>
        <v>B</v>
      </c>
      <c r="J59" s="9" t="str">
        <f t="array" ref="J59">INDEX(ALU!$B$5:$B$12,BIN2DEC(G59)+1)</f>
        <v>A - B</v>
      </c>
    </row>
    <row r="60" spans="1:10" x14ac:dyDescent="0.25">
      <c r="A60" s="11">
        <v>58</v>
      </c>
      <c r="B60" s="96"/>
      <c r="C60" s="12" t="s">
        <v>19</v>
      </c>
      <c r="D60" s="54" t="str">
        <f>VLOOKUP(A60,'Asignacion-Opcode'!$A$3:$D$65,4,0)</f>
        <v>000000110111</v>
      </c>
      <c r="E60" s="60" t="str">
        <f>VLOOKUP(A60,Señales!$A$3:$O$65,7,0)&amp;VLOOKUP(A60,Señales!$A$3:$O$65,8,0)</f>
        <v>00</v>
      </c>
      <c r="F60" s="61" t="str">
        <f>VLOOKUP(A60,Señales!$A$3:$O$65,9,0)&amp;VLOOKUP(A60,Señales!$A$3:$O$65,10,0)</f>
        <v>10</v>
      </c>
      <c r="G60" s="62" t="str">
        <f>VLOOKUP(A60,Señales!$A$3:$O$65,11,0)&amp;VLOOKUP(A60,Señales!$A$3:$O$65,12,0)&amp;VLOOKUP(A60,Señales!$A$3:$O$65,13,0)</f>
        <v>001</v>
      </c>
      <c r="H60" s="63" t="str">
        <f t="array" ref="H60">INDEX(Multiplexores!$D$9:$D$12,BIN2DEC(E60)+1)</f>
        <v>A</v>
      </c>
      <c r="I60" s="15" t="str">
        <f t="array" ref="I60">INDEX(Multiplexores!$D$22:$D$25,BIN2DEC(F60)+1)</f>
        <v>Lit</v>
      </c>
      <c r="J60" s="16" t="str">
        <f t="array" ref="J60">INDEX(ALU!$B$5:$B$12,BIN2DEC(G60)+1)</f>
        <v>A - B</v>
      </c>
    </row>
    <row r="61" spans="1:10" x14ac:dyDescent="0.25">
      <c r="A61" s="11">
        <v>59</v>
      </c>
      <c r="B61" s="97"/>
      <c r="C61" s="31" t="s">
        <v>21</v>
      </c>
      <c r="D61" s="70" t="str">
        <f>VLOOKUP(A61,'Asignacion-Opcode'!$A$3:$D$65,4,0)</f>
        <v>000000111000</v>
      </c>
      <c r="E61" s="71" t="str">
        <f>VLOOKUP(A61,Señales!$A$3:$O$65,7,0)&amp;VLOOKUP(A61,Señales!$A$3:$O$65,8,0)</f>
        <v>00</v>
      </c>
      <c r="F61" s="72" t="str">
        <f>VLOOKUP(A61,Señales!$A$3:$O$65,9,0)&amp;VLOOKUP(A61,Señales!$A$3:$O$65,10,0)</f>
        <v>11</v>
      </c>
      <c r="G61" s="73" t="str">
        <f>VLOOKUP(A61,Señales!$A$3:$O$65,11,0)&amp;VLOOKUP(A61,Señales!$A$3:$O$65,12,0)&amp;VLOOKUP(A61,Señales!$A$3:$O$65,13,0)</f>
        <v>001</v>
      </c>
      <c r="H61" s="74" t="str">
        <f t="array" ref="H61">INDEX(Multiplexores!$D$9:$D$12,BIN2DEC(E61)+1)</f>
        <v>A</v>
      </c>
      <c r="I61" s="20" t="str">
        <f t="array" ref="I61">INDEX(Multiplexores!$D$22:$D$25,BIN2DEC(F61)+1)</f>
        <v>Dir</v>
      </c>
      <c r="J61" s="21" t="str">
        <f t="array" ref="J61">INDEX(ALU!$B$5:$B$12,BIN2DEC(G61)+1)</f>
        <v>A - B</v>
      </c>
    </row>
    <row r="62" spans="1:10" x14ac:dyDescent="0.25">
      <c r="A62" s="11">
        <v>60</v>
      </c>
      <c r="B62" s="32" t="s">
        <v>39</v>
      </c>
      <c r="C62" s="33" t="s">
        <v>40</v>
      </c>
      <c r="D62" s="79" t="str">
        <f>VLOOKUP(A62,'Asignacion-Opcode'!$A$3:$D$65,4,0)</f>
        <v>000000111001</v>
      </c>
      <c r="E62" s="80" t="str">
        <f>VLOOKUP(A62,Señales!$A$3:$O$65,7,0)&amp;VLOOKUP(A62,Señales!$A$3:$O$65,8,0)</f>
        <v>00</v>
      </c>
      <c r="F62" s="81" t="str">
        <f>VLOOKUP(A62,Señales!$A$3:$O$65,9,0)&amp;VLOOKUP(A62,Señales!$A$3:$O$65,10,0)</f>
        <v>00</v>
      </c>
      <c r="G62" s="82" t="str">
        <f>VLOOKUP(A62,Señales!$A$3:$O$65,11,0)&amp;VLOOKUP(A62,Señales!$A$3:$O$65,12,0)&amp;VLOOKUP(A62,Señales!$A$3:$O$65,13,0)</f>
        <v>000</v>
      </c>
      <c r="H62" s="83" t="str">
        <f t="array" ref="H62">INDEX(Multiplexores!$D$9:$D$12,BIN2DEC(E62)+1)</f>
        <v>A</v>
      </c>
      <c r="I62" s="36" t="str">
        <f t="array" ref="I62">INDEX(Multiplexores!$D$22:$D$25,BIN2DEC(F62)+1)</f>
        <v>B</v>
      </c>
      <c r="J62" s="37" t="str">
        <f t="array" ref="J62">INDEX(ALU!$B$5:$B$12,BIN2DEC(G62)+1)</f>
        <v>A + B</v>
      </c>
    </row>
    <row r="63" spans="1:10" x14ac:dyDescent="0.25">
      <c r="A63" s="11">
        <v>61</v>
      </c>
      <c r="B63" s="32" t="s">
        <v>41</v>
      </c>
      <c r="C63" s="38" t="s">
        <v>40</v>
      </c>
      <c r="D63" s="79" t="str">
        <f>VLOOKUP(A63,'Asignacion-Opcode'!$A$3:$D$65,4,0)</f>
        <v>000000111010</v>
      </c>
      <c r="E63" s="84" t="str">
        <f>VLOOKUP(A63,Señales!$A$3:$O$65,7,0)&amp;VLOOKUP(A63,Señales!$A$3:$O$65,8,0)</f>
        <v>00</v>
      </c>
      <c r="F63" s="85" t="str">
        <f>VLOOKUP(A63,Señales!$A$3:$O$65,9,0)&amp;VLOOKUP(A63,Señales!$A$3:$O$65,10,0)</f>
        <v>00</v>
      </c>
      <c r="G63" s="86" t="str">
        <f>VLOOKUP(A63,Señales!$A$3:$O$65,11,0)&amp;VLOOKUP(A63,Señales!$A$3:$O$65,12,0)&amp;VLOOKUP(A63,Señales!$A$3:$O$65,13,0)</f>
        <v>000</v>
      </c>
      <c r="H63" s="87" t="str">
        <f t="array" ref="H63">INDEX(Multiplexores!$D$9:$D$12,BIN2DEC(E63)+1)</f>
        <v>A</v>
      </c>
      <c r="I63" s="40" t="str">
        <f t="array" ref="I63">INDEX(Multiplexores!$D$22:$D$25,BIN2DEC(F63)+1)</f>
        <v>B</v>
      </c>
      <c r="J63" s="41" t="str">
        <f t="array" ref="J63">INDEX(ALU!$B$5:$B$12,BIN2DEC(G63)+1)</f>
        <v>A + B</v>
      </c>
    </row>
    <row r="64" spans="1:10" x14ac:dyDescent="0.25">
      <c r="A64" s="11">
        <v>62</v>
      </c>
      <c r="B64" s="32" t="s">
        <v>42</v>
      </c>
      <c r="C64" s="33" t="s">
        <v>40</v>
      </c>
      <c r="D64" s="79" t="str">
        <f>VLOOKUP(A64,'Asignacion-Opcode'!$A$3:$D$65,4,0)</f>
        <v>000000111011</v>
      </c>
      <c r="E64" s="84" t="str">
        <f>VLOOKUP(A64,Señales!$A$3:$O$65,7,0)&amp;VLOOKUP(A64,Señales!$A$3:$O$65,8,0)</f>
        <v>00</v>
      </c>
      <c r="F64" s="85" t="str">
        <f>VLOOKUP(A64,Señales!$A$3:$O$65,9,0)&amp;VLOOKUP(A64,Señales!$A$3:$O$65,10,0)</f>
        <v>00</v>
      </c>
      <c r="G64" s="86" t="str">
        <f>VLOOKUP(A64,Señales!$A$3:$O$65,11,0)&amp;VLOOKUP(A64,Señales!$A$3:$O$65,12,0)&amp;VLOOKUP(A64,Señales!$A$3:$O$65,13,0)</f>
        <v>000</v>
      </c>
      <c r="H64" s="87" t="str">
        <f t="array" ref="H64">INDEX(Multiplexores!$D$9:$D$12,BIN2DEC(E64)+1)</f>
        <v>A</v>
      </c>
      <c r="I64" s="40" t="str">
        <f t="array" ref="I64">INDEX(Multiplexores!$D$22:$D$25,BIN2DEC(F64)+1)</f>
        <v>B</v>
      </c>
      <c r="J64" s="41" t="str">
        <f t="array" ref="J64">INDEX(ALU!$B$5:$B$12,BIN2DEC(G64)+1)</f>
        <v>A + B</v>
      </c>
    </row>
    <row r="65" spans="1:10" x14ac:dyDescent="0.25">
      <c r="A65" s="42">
        <v>63</v>
      </c>
      <c r="B65" s="32" t="s">
        <v>43</v>
      </c>
      <c r="C65" s="43"/>
      <c r="D65" s="79" t="str">
        <f>VLOOKUP(A65,'Asignacion-Opcode'!$A$3:$D$65,4,0)</f>
        <v>others</v>
      </c>
      <c r="E65" s="88" t="str">
        <f>VLOOKUP(A65,Señales!$A$3:$O$65,7,0)&amp;VLOOKUP(A65,Señales!$A$3:$O$65,8,0)</f>
        <v>00</v>
      </c>
      <c r="F65" s="89" t="str">
        <f>VLOOKUP(A65,Señales!$A$3:$O$65,9,0)&amp;VLOOKUP(A65,Señales!$A$3:$O$65,10,0)</f>
        <v>00</v>
      </c>
      <c r="G65" s="90" t="str">
        <f>VLOOKUP(A65,Señales!$A$3:$O$65,11,0)&amp;VLOOKUP(A65,Señales!$A$3:$O$65,12,0)&amp;VLOOKUP(A65,Señales!$A$3:$O$65,13,0)</f>
        <v>000</v>
      </c>
      <c r="H65" s="91" t="str">
        <f t="array" ref="H65">INDEX(Multiplexores!$D$9:$D$12,BIN2DEC(E65)+1)</f>
        <v>A</v>
      </c>
      <c r="I65" s="92" t="str">
        <f t="array" ref="I65">INDEX(Multiplexores!$D$22:$D$25,BIN2DEC(F65)+1)</f>
        <v>B</v>
      </c>
      <c r="J65" s="93" t="str">
        <f t="array" ref="J65">INDEX(ALU!$B$5:$B$12,BIN2DEC(G65)+1)</f>
        <v>A + B</v>
      </c>
    </row>
    <row r="66" spans="1:10" x14ac:dyDescent="0.25">
      <c r="A66" s="1"/>
      <c r="D66" s="1"/>
      <c r="E66" s="50"/>
      <c r="F66" s="50"/>
      <c r="G66" s="50"/>
    </row>
    <row r="67" spans="1:10" x14ac:dyDescent="0.25">
      <c r="A67" s="1"/>
      <c r="D67" s="1"/>
      <c r="E67" s="50"/>
      <c r="F67" s="50"/>
      <c r="G67" s="50"/>
    </row>
    <row r="68" spans="1:10" x14ac:dyDescent="0.25">
      <c r="E68" s="94"/>
      <c r="F68" s="94"/>
      <c r="G68" s="94"/>
    </row>
    <row r="69" spans="1:10" x14ac:dyDescent="0.25">
      <c r="E69" s="94"/>
      <c r="F69" s="94"/>
      <c r="G69" s="94"/>
    </row>
    <row r="70" spans="1:10" x14ac:dyDescent="0.25">
      <c r="E70" s="94"/>
      <c r="F70" s="94"/>
      <c r="G70" s="94"/>
    </row>
    <row r="71" spans="1:10" x14ac:dyDescent="0.25">
      <c r="E71" s="94"/>
      <c r="F71" s="94"/>
      <c r="G71" s="94"/>
    </row>
  </sheetData>
  <mergeCells count="16">
    <mergeCell ref="B3:B10"/>
    <mergeCell ref="B11:B17"/>
    <mergeCell ref="B55:B57"/>
    <mergeCell ref="B59:B61"/>
    <mergeCell ref="B18:B24"/>
    <mergeCell ref="B25:B31"/>
    <mergeCell ref="B32:B38"/>
    <mergeCell ref="B39:B45"/>
    <mergeCell ref="B46:B48"/>
    <mergeCell ref="B49:B51"/>
    <mergeCell ref="B52:B54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Señales</vt:lpstr>
      <vt:lpstr>Asignacion-Opcode</vt:lpstr>
      <vt:lpstr>Multiplexores</vt:lpstr>
      <vt:lpstr>ALU</vt:lpstr>
      <vt:lpstr>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Vial Pons</cp:lastModifiedBy>
  <dcterms:modified xsi:type="dcterms:W3CDTF">2023-09-25T13:41:01Z</dcterms:modified>
</cp:coreProperties>
</file>