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nuelballestermatito/Desktop/Python_projects/test/output/"/>
    </mc:Choice>
  </mc:AlternateContent>
  <xr:revisionPtr revIDLastSave="0" documentId="13_ncr:1_{B98E73DD-4EF6-DD46-B606-0220505531EA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dEDzd8J/x1+LC721WGg5KOtrj+g=="/>
    </ext>
  </extLst>
</workbook>
</file>

<file path=xl/calcChain.xml><?xml version="1.0" encoding="utf-8"?>
<calcChain xmlns="http://schemas.openxmlformats.org/spreadsheetml/2006/main">
  <c r="Q22" i="1" l="1"/>
  <c r="S17" i="1" a="1"/>
  <c r="S17" i="1" s="1"/>
  <c r="S16" i="1"/>
  <c r="W16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2" i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V9" i="1"/>
  <c r="U9" i="1"/>
  <c r="V8" i="1"/>
  <c r="U8" i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<sst xmlns="http://schemas.openxmlformats.org/spreadsheetml/2006/main" count="204" uniqueCount="118">
  <si>
    <t>CGS</t>
  </si>
  <si>
    <t>w_0</t>
  </si>
  <si>
    <t>w_1</t>
  </si>
  <si>
    <t>w_2</t>
  </si>
  <si>
    <t>w_4</t>
  </si>
  <si>
    <t>w_5</t>
  </si>
  <si>
    <t>w_6</t>
  </si>
  <si>
    <t>w_7</t>
  </si>
  <si>
    <t>LSE</t>
  </si>
  <si>
    <t>REAL SPECTRA</t>
  </si>
  <si>
    <t>LSE (%)</t>
  </si>
  <si>
    <t>Actual w_6</t>
  </si>
  <si>
    <t>Difference w6</t>
  </si>
  <si>
    <t>Error w_6 (%)</t>
  </si>
  <si>
    <t>1 - calculated</t>
  </si>
  <si>
    <t>0 - calculated</t>
  </si>
  <si>
    <t>X</t>
  </si>
  <si>
    <t>2 - calculated</t>
  </si>
  <si>
    <t>0 - actual_values</t>
  </si>
  <si>
    <t>3 - calculated</t>
  </si>
  <si>
    <t>0 - error (%)</t>
  </si>
  <si>
    <t>4 - calculated</t>
  </si>
  <si>
    <t>5 - calculated</t>
  </si>
  <si>
    <t>6 - calculated</t>
  </si>
  <si>
    <t>1 - actual_values</t>
  </si>
  <si>
    <t>7 - calculated</t>
  </si>
  <si>
    <t>1 - error (%)</t>
  </si>
  <si>
    <t>8 - calculated</t>
  </si>
  <si>
    <t>9 - calculated</t>
  </si>
  <si>
    <t>10 - calculated</t>
  </si>
  <si>
    <t>2 - actual_values</t>
  </si>
  <si>
    <t>11 - calculated</t>
  </si>
  <si>
    <t>2 - error</t>
  </si>
  <si>
    <t>12 - calculated</t>
  </si>
  <si>
    <t>13 - calculated</t>
  </si>
  <si>
    <t>14 - calculated</t>
  </si>
  <si>
    <t>3 - actual_values</t>
  </si>
  <si>
    <t>3 - error</t>
  </si>
  <si>
    <t>4 - actual_values</t>
  </si>
  <si>
    <t>4 - error</t>
  </si>
  <si>
    <t>5 - actual_values</t>
  </si>
  <si>
    <t>5 - error</t>
  </si>
  <si>
    <t>6 - actual_values</t>
  </si>
  <si>
    <t>6 - error</t>
  </si>
  <si>
    <t>7 - actual_values</t>
  </si>
  <si>
    <t>7 - error</t>
  </si>
  <si>
    <t>8 - actual_values</t>
  </si>
  <si>
    <t>8 - error</t>
  </si>
  <si>
    <t>9 - actual_values</t>
  </si>
  <si>
    <t>9 - error</t>
  </si>
  <si>
    <t>10 - actual_values</t>
  </si>
  <si>
    <t>10 - error</t>
  </si>
  <si>
    <t>11 - actual_values</t>
  </si>
  <si>
    <t>11 - error</t>
  </si>
  <si>
    <t>12 - actual_values</t>
  </si>
  <si>
    <t>12 - error</t>
  </si>
  <si>
    <t>13 - actual_values</t>
  </si>
  <si>
    <t>13 - error</t>
  </si>
  <si>
    <t>14 - actual_values</t>
  </si>
  <si>
    <t>14 - error</t>
  </si>
  <si>
    <t>15 - calculated</t>
  </si>
  <si>
    <t>15 - actual_values</t>
  </si>
  <si>
    <t>15 - error</t>
  </si>
  <si>
    <t>16 - calculated</t>
  </si>
  <si>
    <t>16 - actual_values</t>
  </si>
  <si>
    <t>16 - error</t>
  </si>
  <si>
    <t>17 - calculated</t>
  </si>
  <si>
    <t>17 - actual_values</t>
  </si>
  <si>
    <t>17 - error</t>
  </si>
  <si>
    <t>18 - calculated</t>
  </si>
  <si>
    <t>18 - actual_values</t>
  </si>
  <si>
    <t>18 - error</t>
  </si>
  <si>
    <t>19 - calculated</t>
  </si>
  <si>
    <t>19 - actual_values</t>
  </si>
  <si>
    <t>19 - error</t>
  </si>
  <si>
    <t>20 - calculated</t>
  </si>
  <si>
    <t>20 - actual_values</t>
  </si>
  <si>
    <t>20 - error</t>
  </si>
  <si>
    <t>21 - calculated</t>
  </si>
  <si>
    <t>21 - actual_values</t>
  </si>
  <si>
    <t>21 - error</t>
  </si>
  <si>
    <t>22 - calculated</t>
  </si>
  <si>
    <t>22 - actual_values</t>
  </si>
  <si>
    <t>22 - error</t>
  </si>
  <si>
    <t>23 - calculated</t>
  </si>
  <si>
    <t>23 - actual_values</t>
  </si>
  <si>
    <t>23 - error</t>
  </si>
  <si>
    <t>24 - calculated</t>
  </si>
  <si>
    <t>24 - actual_values</t>
  </si>
  <si>
    <t>24 - error</t>
  </si>
  <si>
    <t>25 - calculated</t>
  </si>
  <si>
    <t>25 - actual_values</t>
  </si>
  <si>
    <t>25 - error</t>
  </si>
  <si>
    <t>26 - calculated</t>
  </si>
  <si>
    <t>26 - actual_values</t>
  </si>
  <si>
    <t>26 - error</t>
  </si>
  <si>
    <t>27 - calculated</t>
  </si>
  <si>
    <t>27 - actual_values</t>
  </si>
  <si>
    <t>27 - error</t>
  </si>
  <si>
    <t>28 - calculated</t>
  </si>
  <si>
    <t>28 - actual_values</t>
  </si>
  <si>
    <t>28 - error</t>
  </si>
  <si>
    <t>29 - calculated</t>
  </si>
  <si>
    <t>29 - actual_values</t>
  </si>
  <si>
    <t>29 - error</t>
  </si>
  <si>
    <t>Average:</t>
  </si>
  <si>
    <t>std:</t>
  </si>
  <si>
    <t>Real spectra</t>
  </si>
  <si>
    <t>Local</t>
  </si>
  <si>
    <t>Global</t>
  </si>
  <si>
    <t>Actual_d</t>
  </si>
  <si>
    <t>Calculated_d</t>
  </si>
  <si>
    <t>Average</t>
  </si>
  <si>
    <t>Double_global</t>
  </si>
  <si>
    <t>NO</t>
  </si>
  <si>
    <t>Error_d</t>
  </si>
  <si>
    <t>Std</t>
  </si>
  <si>
    <t>YES (and bad 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</si>
</sst>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sz val="12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6" borderId="1" xfId="0" applyFont="1" applyFill="1" applyBorder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6" borderId="1" xfId="0" applyFont="1" applyFill="1" applyBorder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5" fillId="6" borderId="1" xfId="0" applyFont="1" applyFill="1" applyBorder="1" applyAlignment="1"/>
    <xf numFmtId="0" fontId="5" fillId="6" borderId="2" xfId="0" applyFont="1" applyFill="1" applyBorder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/>
    <xf numFmtId="0" fontId="3" fillId="3" borderId="4" xfId="0" applyFont="1" applyFill="1" applyBorder="1" applyAlignment="1"/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5" fillId="6" borderId="4" xfId="0" applyFont="1" applyFill="1" applyBorder="1" applyAlignment="1"/>
    <xf numFmtId="0" fontId="3" fillId="3" borderId="5" xfId="0" applyFont="1" applyFill="1" applyBorder="1" applyAlignment="1"/>
    <xf numFmtId="0" fontId="3" fillId="4" borderId="5" xfId="0" applyFont="1" applyFill="1" applyBorder="1" applyAlignment="1"/>
    <xf numFmtId="0" fontId="3" fillId="5" borderId="5" xfId="0" applyFont="1" applyFill="1" applyBorder="1" applyAlignment="1"/>
    <xf numFmtId="0" fontId="5" fillId="6" borderId="5" xfId="0" applyFont="1" applyFill="1" applyBorder="1" applyAlignment="1"/>
    <xf numFmtId="0" fontId="3" fillId="6" borderId="5" xfId="0" applyFont="1" applyFill="1" applyBorder="1" applyAlignment="1"/>
    <xf numFmtId="0" fontId="3" fillId="0" borderId="0" xfId="0" applyFont="1" applyAlignment="1"/>
    <xf numFmtId="0" fontId="0" fillId="7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99"/>
  <sheetViews>
    <sheetView tabSelected="1" topLeftCell="I9" workbookViewId="0">
      <selection activeCell="L34" sqref="L34"/>
    </sheetView>
  </sheetViews>
  <sheetFormatPr baseColWidth="10" defaultColWidth="11.28515625" defaultRowHeight="15" customHeight="1" x14ac:dyDescent="0.2"/>
  <cols>
    <col min="1" max="1" width="20.28515625" customWidth="1"/>
    <col min="2" max="2" width="11.140625" customWidth="1"/>
    <col min="3" max="9" width="10.5703125" customWidth="1"/>
    <col min="10" max="10" width="19.7109375" customWidth="1"/>
    <col min="11" max="11" width="12" customWidth="1"/>
    <col min="12" max="12" width="18" customWidth="1"/>
    <col min="13" max="14" width="10.5703125" customWidth="1"/>
    <col min="15" max="15" width="12.140625" customWidth="1"/>
    <col min="16" max="16" width="10.5703125" customWidth="1"/>
    <col min="17" max="17" width="16.28515625" customWidth="1"/>
    <col min="18" max="18" width="10.5703125" customWidth="1"/>
    <col min="19" max="19" width="18.140625" customWidth="1"/>
    <col min="20" max="20" width="19.140625" customWidth="1"/>
    <col min="21" max="21" width="18.28515625" hidden="1" customWidth="1"/>
    <col min="22" max="22" width="10.5703125" hidden="1" customWidth="1"/>
    <col min="23" max="26" width="10.5703125" customWidth="1"/>
  </cols>
  <sheetData>
    <row r="1" spans="1:23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K1" s="1" t="s">
        <v>9</v>
      </c>
      <c r="L1" s="2" t="s">
        <v>1</v>
      </c>
      <c r="M1" s="2" t="s">
        <v>2</v>
      </c>
      <c r="N1" s="2" t="s">
        <v>3</v>
      </c>
      <c r="O1" s="3" t="s">
        <v>4</v>
      </c>
      <c r="P1" s="3" t="s">
        <v>5</v>
      </c>
      <c r="Q1" s="4" t="s">
        <v>6</v>
      </c>
      <c r="R1" s="4" t="s">
        <v>7</v>
      </c>
      <c r="S1" s="6" t="s">
        <v>10</v>
      </c>
      <c r="T1" s="7" t="s">
        <v>11</v>
      </c>
      <c r="U1" s="8" t="s">
        <v>12</v>
      </c>
      <c r="W1" s="9" t="s">
        <v>13</v>
      </c>
    </row>
    <row r="2" spans="1:23" ht="15.75" customHeight="1" x14ac:dyDescent="0.2">
      <c r="A2" s="7"/>
      <c r="B2" s="10"/>
      <c r="C2" s="10"/>
      <c r="D2" s="10"/>
      <c r="E2" s="11"/>
      <c r="F2" s="11"/>
      <c r="G2" s="12"/>
      <c r="H2" s="12"/>
      <c r="I2" s="13"/>
      <c r="K2" s="7" t="s">
        <v>14</v>
      </c>
      <c r="L2" s="14">
        <v>3.262</v>
      </c>
      <c r="M2" s="14">
        <v>28.067</v>
      </c>
      <c r="N2" s="14">
        <v>1</v>
      </c>
      <c r="O2" s="15">
        <v>2.2610000000000001</v>
      </c>
      <c r="P2" s="15">
        <v>0.247</v>
      </c>
      <c r="Q2" s="16">
        <v>1122.1189999999999</v>
      </c>
      <c r="R2" s="16">
        <v>-0.63700000000000001</v>
      </c>
      <c r="S2" s="17">
        <v>0.42499999999999999</v>
      </c>
      <c r="T2" s="18">
        <v>1142</v>
      </c>
      <c r="U2" s="19">
        <f t="shared" ref="U2:U15" si="0">Q2-T2</f>
        <v>-19.881000000000085</v>
      </c>
      <c r="V2" s="20">
        <f t="shared" ref="V2:V15" si="1">U2/T2</f>
        <v>-1.7408931698774156E-2</v>
      </c>
      <c r="W2" s="20">
        <f xml:space="preserve"> ABS(Q2-T2)/T2*100</f>
        <v>1.7408931698774155</v>
      </c>
    </row>
    <row r="3" spans="1:23" ht="15.75" customHeight="1" x14ac:dyDescent="0.2">
      <c r="A3" s="7" t="s">
        <v>15</v>
      </c>
      <c r="B3" s="14">
        <v>2.6669999999999998</v>
      </c>
      <c r="C3" s="14">
        <v>33.533999999999999</v>
      </c>
      <c r="D3" s="14">
        <v>1</v>
      </c>
      <c r="E3" s="15">
        <v>2.5680000000000001</v>
      </c>
      <c r="F3" s="15">
        <v>0.27500000000000002</v>
      </c>
      <c r="G3" s="16">
        <v>1055.1590000000001</v>
      </c>
      <c r="H3" s="16">
        <v>15.46</v>
      </c>
      <c r="I3" s="21" t="s">
        <v>16</v>
      </c>
      <c r="K3" s="7" t="s">
        <v>17</v>
      </c>
      <c r="L3" s="14">
        <v>3.169</v>
      </c>
      <c r="M3" s="14">
        <v>31.713000000000001</v>
      </c>
      <c r="N3" s="14">
        <v>1</v>
      </c>
      <c r="O3" s="15">
        <v>2.0779999999999998</v>
      </c>
      <c r="P3" s="15">
        <v>0.23799999999999999</v>
      </c>
      <c r="Q3" s="16">
        <v>1178.806</v>
      </c>
      <c r="R3" s="16">
        <v>0.55600000000000005</v>
      </c>
      <c r="S3" s="17">
        <v>0.59399999999999997</v>
      </c>
      <c r="T3" s="18">
        <v>1205</v>
      </c>
      <c r="U3" s="19">
        <f t="shared" si="0"/>
        <v>-26.19399999999996</v>
      </c>
      <c r="V3" s="20">
        <f t="shared" si="1"/>
        <v>-2.1737759336099553E-2</v>
      </c>
      <c r="W3" s="20">
        <f t="shared" ref="W3:W15" si="2" xml:space="preserve"> ABS(Q3-T3)/T3*100</f>
        <v>2.1737759336099551</v>
      </c>
    </row>
    <row r="4" spans="1:23" ht="15.75" customHeight="1" x14ac:dyDescent="0.2">
      <c r="A4" s="7" t="s">
        <v>18</v>
      </c>
      <c r="B4" s="14">
        <v>2.6669999999999998</v>
      </c>
      <c r="C4" s="14">
        <v>33.618000000000002</v>
      </c>
      <c r="D4" s="14">
        <v>1</v>
      </c>
      <c r="E4" s="15">
        <v>2.5760000000000001</v>
      </c>
      <c r="F4" s="15">
        <v>0.27500000000000002</v>
      </c>
      <c r="G4" s="16">
        <v>1053.9949999999999</v>
      </c>
      <c r="H4" s="16">
        <v>15.513</v>
      </c>
      <c r="I4" s="21" t="s">
        <v>16</v>
      </c>
      <c r="K4" s="7" t="s">
        <v>19</v>
      </c>
      <c r="L4" s="14">
        <v>3.0880000000000001</v>
      </c>
      <c r="M4" s="14">
        <v>37.049999999999997</v>
      </c>
      <c r="N4" s="14">
        <v>1</v>
      </c>
      <c r="O4" s="15">
        <v>1.738</v>
      </c>
      <c r="P4" s="15">
        <v>0.223</v>
      </c>
      <c r="Q4" s="16">
        <v>1363.7270000000001</v>
      </c>
      <c r="R4" s="16">
        <v>7.5999999999999998E-2</v>
      </c>
      <c r="S4" s="17">
        <v>1.5549999999999999</v>
      </c>
      <c r="T4" s="18">
        <v>1380</v>
      </c>
      <c r="U4" s="19">
        <f t="shared" si="0"/>
        <v>-16.272999999999911</v>
      </c>
      <c r="V4" s="20">
        <f t="shared" si="1"/>
        <v>-1.1792028985507182E-2</v>
      </c>
      <c r="W4" s="20">
        <f t="shared" si="2"/>
        <v>1.1792028985507181</v>
      </c>
    </row>
    <row r="5" spans="1:23" ht="15.75" customHeight="1" x14ac:dyDescent="0.2">
      <c r="A5" s="8" t="s">
        <v>20</v>
      </c>
      <c r="B5" s="14">
        <v>1.0999999999999999E-2</v>
      </c>
      <c r="C5" s="14">
        <v>0.25</v>
      </c>
      <c r="D5" s="14">
        <v>0</v>
      </c>
      <c r="E5" s="15">
        <v>0.28299999999999997</v>
      </c>
      <c r="F5" s="15">
        <v>1.4999999999999999E-2</v>
      </c>
      <c r="G5" s="16">
        <v>0.11</v>
      </c>
      <c r="H5" s="16">
        <v>0.34699999999999998</v>
      </c>
      <c r="I5" s="17">
        <v>8.9999999999999998E-4</v>
      </c>
      <c r="K5" s="7" t="s">
        <v>21</v>
      </c>
      <c r="L5" s="14">
        <v>3.2709999999999999</v>
      </c>
      <c r="M5" s="14">
        <v>39.128</v>
      </c>
      <c r="N5" s="14">
        <v>1</v>
      </c>
      <c r="O5" s="15">
        <v>4.7069999999999999</v>
      </c>
      <c r="P5" s="15">
        <v>0.30299999999999999</v>
      </c>
      <c r="Q5" s="16">
        <v>1198.808</v>
      </c>
      <c r="R5" s="16">
        <v>6.7830000000000004</v>
      </c>
      <c r="S5" s="17">
        <v>0.64700000000000002</v>
      </c>
      <c r="T5" s="18">
        <v>1247</v>
      </c>
      <c r="U5" s="19">
        <f t="shared" si="0"/>
        <v>-48.192000000000007</v>
      </c>
      <c r="V5" s="20">
        <f t="shared" si="1"/>
        <v>-3.8646351242983164E-2</v>
      </c>
      <c r="W5" s="20">
        <f t="shared" si="2"/>
        <v>3.8646351242983163</v>
      </c>
    </row>
    <row r="6" spans="1:23" ht="15.75" customHeight="1" x14ac:dyDescent="0.2">
      <c r="B6" s="10"/>
      <c r="C6" s="10"/>
      <c r="D6" s="10"/>
      <c r="E6" s="11"/>
      <c r="F6" s="11"/>
      <c r="G6" s="12"/>
      <c r="H6" s="12"/>
      <c r="I6" s="13"/>
      <c r="K6" s="7" t="s">
        <v>22</v>
      </c>
      <c r="L6" s="14">
        <v>3.238</v>
      </c>
      <c r="M6" s="14">
        <v>38.125999999999998</v>
      </c>
      <c r="N6" s="14">
        <v>1</v>
      </c>
      <c r="O6" s="15">
        <v>2.92</v>
      </c>
      <c r="P6" s="15">
        <v>0.29899999999999999</v>
      </c>
      <c r="Q6" s="16">
        <v>1054.0309999999999</v>
      </c>
      <c r="R6" s="16">
        <v>-0.12</v>
      </c>
      <c r="S6" s="17">
        <v>0.64400000000000002</v>
      </c>
      <c r="T6" s="18">
        <v>1065</v>
      </c>
      <c r="U6" s="19">
        <f t="shared" si="0"/>
        <v>-10.969000000000051</v>
      </c>
      <c r="V6" s="20">
        <f t="shared" si="1"/>
        <v>-1.0299530516431973E-2</v>
      </c>
      <c r="W6" s="20">
        <f t="shared" si="2"/>
        <v>1.0299530516431974</v>
      </c>
    </row>
    <row r="7" spans="1:23" ht="15.75" customHeight="1" x14ac:dyDescent="0.2">
      <c r="A7" s="7" t="s">
        <v>14</v>
      </c>
      <c r="B7" s="14">
        <v>3.6680000000000001</v>
      </c>
      <c r="C7" s="14">
        <v>28.245999999999999</v>
      </c>
      <c r="D7" s="14">
        <v>1</v>
      </c>
      <c r="E7" s="15">
        <v>1.952</v>
      </c>
      <c r="F7" s="15">
        <v>0.23699999999999999</v>
      </c>
      <c r="G7" s="16">
        <v>1023.773</v>
      </c>
      <c r="H7" s="16">
        <v>39.933999999999997</v>
      </c>
      <c r="I7" s="21" t="s">
        <v>16</v>
      </c>
      <c r="K7" s="7" t="s">
        <v>23</v>
      </c>
      <c r="L7" s="14">
        <v>3.2879999999999998</v>
      </c>
      <c r="M7" s="14">
        <v>38.911999999999999</v>
      </c>
      <c r="N7" s="14">
        <v>1</v>
      </c>
      <c r="O7" s="15">
        <v>2.4300000000000002</v>
      </c>
      <c r="P7" s="15">
        <v>0.27800000000000002</v>
      </c>
      <c r="Q7" s="16">
        <v>1042.644</v>
      </c>
      <c r="R7" s="16">
        <v>4.4999999999999998E-2</v>
      </c>
      <c r="S7" s="17">
        <v>0.77</v>
      </c>
      <c r="T7" s="18">
        <v>1072</v>
      </c>
      <c r="U7" s="19">
        <f t="shared" si="0"/>
        <v>-29.355999999999995</v>
      </c>
      <c r="V7" s="20">
        <f t="shared" si="1"/>
        <v>-2.7384328358208952E-2</v>
      </c>
      <c r="W7" s="20">
        <f t="shared" si="2"/>
        <v>2.7384328358208951</v>
      </c>
    </row>
    <row r="8" spans="1:23" ht="15.75" customHeight="1" x14ac:dyDescent="0.2">
      <c r="A8" s="7" t="s">
        <v>24</v>
      </c>
      <c r="B8" s="14">
        <v>3.669</v>
      </c>
      <c r="C8" s="14">
        <v>28.309000000000001</v>
      </c>
      <c r="D8" s="14">
        <v>1</v>
      </c>
      <c r="E8" s="15">
        <v>1.96</v>
      </c>
      <c r="F8" s="15">
        <v>0.23699999999999999</v>
      </c>
      <c r="G8" s="16">
        <v>1022.921</v>
      </c>
      <c r="H8" s="16">
        <v>39.975000000000001</v>
      </c>
      <c r="I8" s="21" t="s">
        <v>16</v>
      </c>
      <c r="K8" s="7" t="s">
        <v>25</v>
      </c>
      <c r="L8" s="14">
        <v>3.3170000000000002</v>
      </c>
      <c r="M8" s="14">
        <v>34.759</v>
      </c>
      <c r="N8" s="14">
        <v>1</v>
      </c>
      <c r="O8" s="15">
        <v>4.8070000000000004</v>
      </c>
      <c r="P8" s="15">
        <v>0.314</v>
      </c>
      <c r="Q8" s="16">
        <v>1059.3779999999999</v>
      </c>
      <c r="R8" s="16">
        <v>-1E-3</v>
      </c>
      <c r="S8" s="17">
        <v>0.44900000000000001</v>
      </c>
      <c r="T8" s="18">
        <v>1070</v>
      </c>
      <c r="U8" s="19">
        <f t="shared" si="0"/>
        <v>-10.622000000000071</v>
      </c>
      <c r="V8" s="20">
        <f t="shared" si="1"/>
        <v>-9.9271028037383833E-3</v>
      </c>
      <c r="W8" s="20">
        <f t="shared" si="2"/>
        <v>0.99271028037383835</v>
      </c>
    </row>
    <row r="9" spans="1:23" ht="15.75" customHeight="1" x14ac:dyDescent="0.2">
      <c r="A9" s="8" t="s">
        <v>26</v>
      </c>
      <c r="B9" s="14">
        <v>0.03</v>
      </c>
      <c r="C9" s="14">
        <v>0.222</v>
      </c>
      <c r="D9" s="14">
        <v>0</v>
      </c>
      <c r="E9" s="15">
        <v>0.40699999999999997</v>
      </c>
      <c r="F9" s="15">
        <v>3.7999999999999999E-2</v>
      </c>
      <c r="G9" s="16">
        <v>8.3000000000000004E-2</v>
      </c>
      <c r="H9" s="16">
        <v>0.10299999999999999</v>
      </c>
      <c r="I9" s="17">
        <v>8.9999999999999998E-4</v>
      </c>
      <c r="K9" s="7" t="s">
        <v>27</v>
      </c>
      <c r="L9" s="14">
        <v>3.0680000000000001</v>
      </c>
      <c r="M9" s="14">
        <v>36.340000000000003</v>
      </c>
      <c r="N9" s="14">
        <v>1</v>
      </c>
      <c r="O9" s="15">
        <v>2.1459999999999999</v>
      </c>
      <c r="P9" s="15">
        <v>0.23</v>
      </c>
      <c r="Q9" s="16">
        <v>1308.222</v>
      </c>
      <c r="R9" s="16">
        <v>-0.49099999999999999</v>
      </c>
      <c r="S9" s="17">
        <v>1.1439999999999999</v>
      </c>
      <c r="T9" s="18">
        <v>1322</v>
      </c>
      <c r="U9" s="19">
        <f t="shared" si="0"/>
        <v>-13.77800000000002</v>
      </c>
      <c r="V9" s="20">
        <f t="shared" si="1"/>
        <v>-1.0422087745839652E-2</v>
      </c>
      <c r="W9" s="20">
        <f t="shared" si="2"/>
        <v>1.0422087745839652</v>
      </c>
    </row>
    <row r="10" spans="1:23" ht="15.75" customHeight="1" x14ac:dyDescent="0.2">
      <c r="A10" s="19"/>
      <c r="B10" s="10"/>
      <c r="C10" s="10"/>
      <c r="D10" s="10"/>
      <c r="E10" s="11"/>
      <c r="F10" s="11"/>
      <c r="G10" s="12"/>
      <c r="H10" s="12"/>
      <c r="I10" s="13"/>
      <c r="K10" s="7" t="s">
        <v>28</v>
      </c>
      <c r="L10" s="14">
        <v>3.11</v>
      </c>
      <c r="M10" s="14">
        <v>34.921999999999997</v>
      </c>
      <c r="N10" s="14">
        <v>1</v>
      </c>
      <c r="O10" s="15">
        <v>1.599</v>
      </c>
      <c r="P10" s="15">
        <v>0.223</v>
      </c>
      <c r="Q10" s="16">
        <v>1152.799</v>
      </c>
      <c r="R10" s="16">
        <v>0.74199999999999999</v>
      </c>
      <c r="S10" s="17">
        <v>1.0369999999999999</v>
      </c>
      <c r="T10" s="18">
        <v>1170</v>
      </c>
      <c r="U10" s="19">
        <f t="shared" si="0"/>
        <v>-17.201000000000022</v>
      </c>
      <c r="V10" s="20">
        <f t="shared" si="1"/>
        <v>-1.470170940170942E-2</v>
      </c>
      <c r="W10" s="20">
        <f t="shared" si="2"/>
        <v>1.470170940170942</v>
      </c>
    </row>
    <row r="11" spans="1:23" ht="15.75" customHeight="1" x14ac:dyDescent="0.2">
      <c r="A11" s="7" t="s">
        <v>17</v>
      </c>
      <c r="B11" s="14">
        <v>2.8290000000000002</v>
      </c>
      <c r="C11" s="14">
        <v>26.039000000000001</v>
      </c>
      <c r="D11" s="14">
        <v>1</v>
      </c>
      <c r="E11" s="15">
        <v>2.3290000000000002</v>
      </c>
      <c r="F11" s="15">
        <v>0.24299999999999999</v>
      </c>
      <c r="G11" s="16">
        <v>1132.633</v>
      </c>
      <c r="H11" s="16">
        <v>29.376999999999999</v>
      </c>
      <c r="I11" s="21" t="s">
        <v>16</v>
      </c>
      <c r="K11" s="7" t="s">
        <v>29</v>
      </c>
      <c r="L11" s="14">
        <v>3.17</v>
      </c>
      <c r="M11" s="14">
        <v>30.693000000000001</v>
      </c>
      <c r="N11" s="14">
        <v>1</v>
      </c>
      <c r="O11" s="15">
        <v>1.444</v>
      </c>
      <c r="P11" s="15">
        <v>0.23100000000000001</v>
      </c>
      <c r="Q11" s="16">
        <v>1271.68</v>
      </c>
      <c r="R11" s="16">
        <v>0.82699999999999996</v>
      </c>
      <c r="S11" s="17">
        <v>0.66300000000000003</v>
      </c>
      <c r="T11" s="18">
        <v>1279</v>
      </c>
      <c r="U11" s="19">
        <f t="shared" si="0"/>
        <v>-7.3199999999999363</v>
      </c>
      <c r="V11" s="20">
        <f t="shared" si="1"/>
        <v>-5.7232212666144932E-3</v>
      </c>
      <c r="W11" s="20">
        <f t="shared" si="2"/>
        <v>0.57232212666144933</v>
      </c>
    </row>
    <row r="12" spans="1:23" ht="15.75" customHeight="1" x14ac:dyDescent="0.2">
      <c r="A12" s="7" t="s">
        <v>30</v>
      </c>
      <c r="B12" s="14">
        <v>2.8290000000000002</v>
      </c>
      <c r="C12" s="14">
        <v>26.099</v>
      </c>
      <c r="D12" s="14">
        <v>1</v>
      </c>
      <c r="E12" s="15">
        <v>2.3359999999999999</v>
      </c>
      <c r="F12" s="15">
        <v>0.24299999999999999</v>
      </c>
      <c r="G12" s="16">
        <v>1131.5</v>
      </c>
      <c r="H12" s="16">
        <v>29.42</v>
      </c>
      <c r="I12" s="21" t="s">
        <v>16</v>
      </c>
      <c r="K12" s="7" t="s">
        <v>31</v>
      </c>
      <c r="L12" s="14">
        <v>3.2389999999999999</v>
      </c>
      <c r="M12" s="14">
        <v>39.08</v>
      </c>
      <c r="N12" s="14">
        <v>1</v>
      </c>
      <c r="O12" s="15">
        <v>0.32500000000000001</v>
      </c>
      <c r="P12" s="15">
        <v>0.224</v>
      </c>
      <c r="Q12" s="16">
        <v>1069.2750000000001</v>
      </c>
      <c r="R12" s="16">
        <v>0.36899999999999999</v>
      </c>
      <c r="S12" s="17">
        <v>0.77600000000000002</v>
      </c>
      <c r="T12" s="18">
        <v>1100</v>
      </c>
      <c r="U12" s="19">
        <f t="shared" si="0"/>
        <v>-30.724999999999909</v>
      </c>
      <c r="V12" s="20">
        <f t="shared" si="1"/>
        <v>-2.7931818181818099E-2</v>
      </c>
      <c r="W12" s="20">
        <f t="shared" si="2"/>
        <v>2.79318181818181</v>
      </c>
    </row>
    <row r="13" spans="1:23" ht="15.75" customHeight="1" x14ac:dyDescent="0.2">
      <c r="A13" s="7" t="s">
        <v>32</v>
      </c>
      <c r="B13" s="14">
        <v>7.0000000000000001E-3</v>
      </c>
      <c r="C13" s="14">
        <v>0.23</v>
      </c>
      <c r="D13" s="14">
        <v>0</v>
      </c>
      <c r="E13" s="15">
        <v>0.317</v>
      </c>
      <c r="F13" s="15">
        <v>1.7000000000000001E-2</v>
      </c>
      <c r="G13" s="16">
        <v>0.1</v>
      </c>
      <c r="H13" s="16">
        <v>0.14899999999999999</v>
      </c>
      <c r="I13" s="17">
        <v>8.9999999999999998E-4</v>
      </c>
      <c r="K13" s="7" t="s">
        <v>33</v>
      </c>
      <c r="L13" s="14">
        <v>3.2850000000000001</v>
      </c>
      <c r="M13" s="14">
        <v>35.558999999999997</v>
      </c>
      <c r="N13" s="14">
        <v>1</v>
      </c>
      <c r="O13" s="15">
        <v>0.34300000000000003</v>
      </c>
      <c r="P13" s="15">
        <v>0.221</v>
      </c>
      <c r="Q13" s="16">
        <v>1034.6990000000001</v>
      </c>
      <c r="R13" s="16">
        <v>1.4830000000000001</v>
      </c>
      <c r="S13" s="17">
        <v>0.69</v>
      </c>
      <c r="T13" s="18">
        <v>1045</v>
      </c>
      <c r="U13" s="19">
        <f t="shared" si="0"/>
        <v>-10.300999999999931</v>
      </c>
      <c r="V13" s="20">
        <f t="shared" si="1"/>
        <v>-9.8574162679425179E-3</v>
      </c>
      <c r="W13" s="20">
        <f t="shared" si="2"/>
        <v>0.98574162679425181</v>
      </c>
    </row>
    <row r="14" spans="1:23" ht="15.75" customHeight="1" x14ac:dyDescent="0.2">
      <c r="A14" s="19"/>
      <c r="B14" s="10"/>
      <c r="C14" s="10"/>
      <c r="D14" s="10"/>
      <c r="E14" s="11"/>
      <c r="F14" s="11"/>
      <c r="G14" s="12"/>
      <c r="H14" s="12"/>
      <c r="I14" s="13"/>
      <c r="K14" s="7" t="s">
        <v>34</v>
      </c>
      <c r="L14" s="14">
        <v>3.2280000000000002</v>
      </c>
      <c r="M14" s="14">
        <v>38.850999999999999</v>
      </c>
      <c r="N14" s="14">
        <v>1</v>
      </c>
      <c r="O14" s="15">
        <v>0.40899999999999997</v>
      </c>
      <c r="P14" s="15">
        <v>0.218</v>
      </c>
      <c r="Q14" s="16">
        <v>1395.481</v>
      </c>
      <c r="R14" s="16">
        <v>0.29499999999999998</v>
      </c>
      <c r="S14" s="17">
        <v>1.44</v>
      </c>
      <c r="T14" s="18">
        <v>1418</v>
      </c>
      <c r="U14" s="19">
        <f t="shared" si="0"/>
        <v>-22.519000000000005</v>
      </c>
      <c r="V14" s="20">
        <f t="shared" si="1"/>
        <v>-1.5880818053596618E-2</v>
      </c>
      <c r="W14" s="20">
        <f t="shared" si="2"/>
        <v>1.5880818053596619</v>
      </c>
    </row>
    <row r="15" spans="1:23" ht="15.75" customHeight="1" x14ac:dyDescent="0.2">
      <c r="A15" s="7" t="s">
        <v>19</v>
      </c>
      <c r="B15" s="14">
        <v>2.8839999999999999</v>
      </c>
      <c r="C15" s="14">
        <v>31.268000000000001</v>
      </c>
      <c r="D15" s="14">
        <v>1</v>
      </c>
      <c r="E15" s="15">
        <v>1.776</v>
      </c>
      <c r="F15" s="15">
        <v>0.22</v>
      </c>
      <c r="G15" s="16">
        <v>1426.7850000000001</v>
      </c>
      <c r="H15" s="16">
        <v>20.52</v>
      </c>
      <c r="I15" s="21" t="s">
        <v>16</v>
      </c>
      <c r="K15" s="7" t="s">
        <v>35</v>
      </c>
      <c r="L15" s="14">
        <v>3.0680000000000001</v>
      </c>
      <c r="M15" s="14">
        <v>34.970999999999997</v>
      </c>
      <c r="N15" s="14">
        <v>1</v>
      </c>
      <c r="O15" s="15">
        <v>3.2519999999999998</v>
      </c>
      <c r="P15" s="15">
        <v>0.246</v>
      </c>
      <c r="Q15" s="16">
        <v>1285.5350000000001</v>
      </c>
      <c r="R15" s="16">
        <v>0.35099999999999998</v>
      </c>
      <c r="S15" s="17">
        <v>1.03</v>
      </c>
      <c r="T15" s="18">
        <v>1285</v>
      </c>
      <c r="U15" s="19">
        <f t="shared" si="0"/>
        <v>0.53500000000008185</v>
      </c>
      <c r="V15" s="20">
        <f t="shared" si="1"/>
        <v>4.1634241245142554E-4</v>
      </c>
      <c r="W15" s="20">
        <f t="shared" si="2"/>
        <v>4.1634241245142554E-2</v>
      </c>
    </row>
    <row r="16" spans="1:23" ht="15.75" customHeight="1" x14ac:dyDescent="0.2">
      <c r="A16" s="7" t="s">
        <v>36</v>
      </c>
      <c r="B16" s="14">
        <v>2.8839999999999999</v>
      </c>
      <c r="C16" s="14">
        <v>31.33</v>
      </c>
      <c r="D16" s="14">
        <v>1</v>
      </c>
      <c r="E16" s="15">
        <v>1.7809999999999999</v>
      </c>
      <c r="F16" s="15">
        <v>0.22</v>
      </c>
      <c r="G16" s="16">
        <v>1425.508</v>
      </c>
      <c r="H16" s="16">
        <v>20.530999999999999</v>
      </c>
      <c r="I16" s="21" t="s">
        <v>16</v>
      </c>
      <c r="R16" t="s">
        <v>105</v>
      </c>
      <c r="S16">
        <f>SUM(S2:S15)/14</f>
        <v>0.84742857142857131</v>
      </c>
      <c r="W16" s="40">
        <f xml:space="preserve"> SUM(W2:W15)/14</f>
        <v>1.5866389019408256</v>
      </c>
    </row>
    <row r="17" spans="1:19" ht="15.75" customHeight="1" x14ac:dyDescent="0.2">
      <c r="A17" s="7" t="s">
        <v>37</v>
      </c>
      <c r="B17" s="14">
        <v>3.0000000000000001E-3</v>
      </c>
      <c r="C17" s="14">
        <v>0.19600000000000001</v>
      </c>
      <c r="D17" s="14">
        <v>1E-3</v>
      </c>
      <c r="E17" s="15">
        <v>0.318</v>
      </c>
      <c r="F17" s="15">
        <v>1.2E-2</v>
      </c>
      <c r="G17" s="16">
        <v>0.09</v>
      </c>
      <c r="H17" s="16">
        <v>5.3999999999999999E-2</v>
      </c>
      <c r="I17" s="17">
        <v>8.0000000000000004E-4</v>
      </c>
      <c r="R17" t="s">
        <v>106</v>
      </c>
      <c r="S17" cm="1">
        <f t="array" ref="S17">SUM((S2:S15-S16)^2)/14</f>
        <v>0.11156353061224489</v>
      </c>
    </row>
    <row r="18" spans="1:19" ht="15.75" customHeight="1" x14ac:dyDescent="0.2"/>
    <row r="19" spans="1:19" ht="15.75" customHeight="1" x14ac:dyDescent="0.2">
      <c r="A19" s="8" t="s">
        <v>21</v>
      </c>
      <c r="B19" s="22">
        <v>2.9889999999999999</v>
      </c>
      <c r="C19" s="22">
        <v>27.367000000000001</v>
      </c>
      <c r="D19" s="22">
        <v>1</v>
      </c>
      <c r="E19" s="22">
        <v>1.1599999999999999</v>
      </c>
      <c r="F19" s="22">
        <v>0.24099999999999999</v>
      </c>
      <c r="G19" s="22">
        <v>1273.2280000000001</v>
      </c>
      <c r="H19" s="22">
        <v>-8.6969999999999992</v>
      </c>
      <c r="I19" s="21" t="s">
        <v>16</v>
      </c>
    </row>
    <row r="20" spans="1:19" ht="15.75" customHeight="1" x14ac:dyDescent="0.2">
      <c r="A20" s="8" t="s">
        <v>38</v>
      </c>
      <c r="B20" s="22">
        <v>2.9889999999999999</v>
      </c>
      <c r="C20" s="22">
        <v>27.439</v>
      </c>
      <c r="D20" s="22">
        <v>1</v>
      </c>
      <c r="E20" s="22">
        <v>1.1639999999999999</v>
      </c>
      <c r="F20" s="22">
        <v>0.24099999999999999</v>
      </c>
      <c r="G20" s="22">
        <v>1271.8320000000001</v>
      </c>
      <c r="H20" s="22">
        <v>8.9039999999999999</v>
      </c>
      <c r="I20" s="21" t="s">
        <v>16</v>
      </c>
    </row>
    <row r="21" spans="1:19" ht="15.75" customHeight="1" x14ac:dyDescent="0.2">
      <c r="A21" s="8" t="s">
        <v>39</v>
      </c>
      <c r="B21" s="22">
        <v>1.7000000000000001E-2</v>
      </c>
      <c r="C21" s="22">
        <v>0.26200000000000001</v>
      </c>
      <c r="D21" s="22">
        <v>0</v>
      </c>
      <c r="E21" s="22">
        <v>0.39800000000000002</v>
      </c>
      <c r="F21" s="22">
        <v>3.7999999999999999E-2</v>
      </c>
      <c r="G21" s="22">
        <v>0.11</v>
      </c>
      <c r="H21" s="22">
        <v>197.673</v>
      </c>
      <c r="I21" s="22">
        <v>8.9999999999999998E-4</v>
      </c>
      <c r="K21" s="41" t="s">
        <v>107</v>
      </c>
      <c r="L21" s="41" t="s">
        <v>113</v>
      </c>
      <c r="M21" s="41" t="s">
        <v>109</v>
      </c>
      <c r="N21" s="41" t="s">
        <v>108</v>
      </c>
      <c r="O21" s="41" t="s">
        <v>110</v>
      </c>
      <c r="P21" s="41" t="s">
        <v>111</v>
      </c>
      <c r="Q21" s="41" t="s">
        <v>115</v>
      </c>
    </row>
    <row r="22" spans="1:19" ht="15.75" customHeight="1" x14ac:dyDescent="0.2">
      <c r="A22" s="7"/>
      <c r="K22">
        <v>1</v>
      </c>
      <c r="L22" t="s">
        <v>114</v>
      </c>
      <c r="M22">
        <v>0.89400000000000002</v>
      </c>
      <c r="N22">
        <v>0.42599999999999999</v>
      </c>
      <c r="O22" s="18">
        <v>1142</v>
      </c>
      <c r="P22">
        <v>1123.45</v>
      </c>
      <c r="Q22">
        <f>ABS(O22-P22)/P22*100</f>
        <v>1.6511638257154262</v>
      </c>
    </row>
    <row r="23" spans="1:19" ht="15.75" customHeight="1" x14ac:dyDescent="0.2">
      <c r="A23" s="23" t="s">
        <v>22</v>
      </c>
      <c r="B23" s="22">
        <v>2.8879999999999999</v>
      </c>
      <c r="C23" s="22">
        <v>31.038</v>
      </c>
      <c r="D23" s="22">
        <v>1</v>
      </c>
      <c r="E23" s="22">
        <v>1.3149999999999999</v>
      </c>
      <c r="F23" s="22">
        <v>0.26200000000000001</v>
      </c>
      <c r="G23" s="22">
        <v>1400.7349999999999</v>
      </c>
      <c r="H23" s="22">
        <v>22.774999999999999</v>
      </c>
      <c r="I23" s="21" t="s">
        <v>16</v>
      </c>
      <c r="K23" s="40">
        <v>2</v>
      </c>
      <c r="O23" s="18">
        <v>1205</v>
      </c>
    </row>
    <row r="24" spans="1:19" ht="15.75" customHeight="1" x14ac:dyDescent="0.2">
      <c r="A24" s="23" t="s">
        <v>40</v>
      </c>
      <c r="B24" s="22">
        <v>2.8879999999999999</v>
      </c>
      <c r="C24" s="22">
        <v>31.093</v>
      </c>
      <c r="D24" s="22">
        <v>1</v>
      </c>
      <c r="E24" s="22">
        <v>1.329</v>
      </c>
      <c r="F24" s="22">
        <v>0.26300000000000001</v>
      </c>
      <c r="G24" s="22">
        <v>1399.6289999999999</v>
      </c>
      <c r="H24" s="22">
        <v>22.76</v>
      </c>
      <c r="I24" s="21" t="s">
        <v>16</v>
      </c>
      <c r="K24" s="40">
        <v>3</v>
      </c>
      <c r="O24" s="18">
        <v>1380</v>
      </c>
    </row>
    <row r="25" spans="1:19" ht="15.75" customHeight="1" x14ac:dyDescent="0.2">
      <c r="A25" s="23" t="s">
        <v>41</v>
      </c>
      <c r="B25" s="22">
        <v>7.0000000000000001E-3</v>
      </c>
      <c r="C25" s="22">
        <v>0.17899999999999999</v>
      </c>
      <c r="D25" s="22">
        <v>0</v>
      </c>
      <c r="E25" s="22">
        <v>1.042</v>
      </c>
      <c r="F25" s="22">
        <v>0.154</v>
      </c>
      <c r="G25" s="22">
        <v>7.9000000000000001E-2</v>
      </c>
      <c r="H25" s="22">
        <v>6.5000000000000002E-2</v>
      </c>
      <c r="I25" s="22">
        <v>8.9999999999999998E-4</v>
      </c>
      <c r="K25">
        <v>4</v>
      </c>
      <c r="O25" s="18">
        <v>1247</v>
      </c>
    </row>
    <row r="26" spans="1:19" ht="15.75" customHeight="1" x14ac:dyDescent="0.2">
      <c r="A26" s="24"/>
      <c r="K26" s="40">
        <v>5</v>
      </c>
      <c r="O26" s="18">
        <v>1065</v>
      </c>
    </row>
    <row r="27" spans="1:19" ht="15.75" customHeight="1" x14ac:dyDescent="0.2">
      <c r="A27" s="23" t="s">
        <v>23</v>
      </c>
      <c r="B27" s="22">
        <v>3.0920000000000001</v>
      </c>
      <c r="C27" s="22">
        <v>37.728000000000002</v>
      </c>
      <c r="D27" s="22">
        <v>1</v>
      </c>
      <c r="E27" s="22">
        <v>2.375</v>
      </c>
      <c r="F27" s="22">
        <v>0.222</v>
      </c>
      <c r="G27" s="22">
        <v>1365.5730000000001</v>
      </c>
      <c r="H27" s="22">
        <v>47.59</v>
      </c>
      <c r="I27" s="25" t="s">
        <v>16</v>
      </c>
      <c r="K27" s="40">
        <v>6</v>
      </c>
      <c r="O27" s="18">
        <v>1072</v>
      </c>
    </row>
    <row r="28" spans="1:19" ht="15.75" customHeight="1" x14ac:dyDescent="0.2">
      <c r="A28" s="23" t="s">
        <v>42</v>
      </c>
      <c r="B28" s="22">
        <v>3.0920000000000001</v>
      </c>
      <c r="C28" s="22">
        <v>37.832000000000001</v>
      </c>
      <c r="D28" s="22">
        <v>1</v>
      </c>
      <c r="E28" s="22">
        <v>2.3679999999999999</v>
      </c>
      <c r="F28" s="22">
        <v>0.221</v>
      </c>
      <c r="G28" s="22">
        <v>1363.9059999999999</v>
      </c>
      <c r="H28" s="22">
        <v>47.579000000000001</v>
      </c>
      <c r="I28" s="26" t="s">
        <v>16</v>
      </c>
      <c r="K28">
        <v>7</v>
      </c>
      <c r="O28" s="18">
        <v>1070</v>
      </c>
    </row>
    <row r="29" spans="1:19" ht="15.75" customHeight="1" x14ac:dyDescent="0.2">
      <c r="A29" s="23" t="s">
        <v>43</v>
      </c>
      <c r="B29" s="22">
        <v>1.2E-2</v>
      </c>
      <c r="C29" s="22">
        <v>0.27700000000000002</v>
      </c>
      <c r="D29" s="22">
        <v>1E-3</v>
      </c>
      <c r="E29" s="22">
        <v>0.26900000000000002</v>
      </c>
      <c r="F29" s="22">
        <v>0.10100000000000001</v>
      </c>
      <c r="G29" s="22">
        <v>0.122</v>
      </c>
      <c r="H29" s="22">
        <v>2.1999999999999999E-2</v>
      </c>
      <c r="I29" s="27">
        <v>9.5E-4</v>
      </c>
      <c r="K29" s="40">
        <v>8</v>
      </c>
      <c r="O29" s="18">
        <v>1322</v>
      </c>
    </row>
    <row r="30" spans="1:19" ht="15.75" customHeight="1" x14ac:dyDescent="0.2">
      <c r="A30" s="7"/>
      <c r="K30" s="40">
        <v>9</v>
      </c>
      <c r="O30" s="18">
        <v>1170</v>
      </c>
    </row>
    <row r="31" spans="1:19" ht="15.75" customHeight="1" x14ac:dyDescent="0.2">
      <c r="A31" s="23" t="s">
        <v>25</v>
      </c>
      <c r="B31" s="22">
        <v>3.47</v>
      </c>
      <c r="C31" s="22">
        <v>32.776000000000003</v>
      </c>
      <c r="D31" s="22">
        <v>1</v>
      </c>
      <c r="E31" s="22">
        <v>1.45</v>
      </c>
      <c r="F31" s="22">
        <v>0.223</v>
      </c>
      <c r="G31" s="22">
        <v>1458.404</v>
      </c>
      <c r="H31" s="22">
        <v>20.245999999999999</v>
      </c>
      <c r="I31" s="25" t="s">
        <v>16</v>
      </c>
      <c r="K31">
        <v>10</v>
      </c>
      <c r="O31" s="18">
        <v>1279</v>
      </c>
    </row>
    <row r="32" spans="1:19" ht="15.75" customHeight="1" x14ac:dyDescent="0.2">
      <c r="A32" s="23" t="s">
        <v>44</v>
      </c>
      <c r="B32" s="22">
        <v>3.47</v>
      </c>
      <c r="C32" s="22">
        <v>32.860999999999997</v>
      </c>
      <c r="D32" s="22">
        <v>1</v>
      </c>
      <c r="E32" s="22">
        <v>1.45</v>
      </c>
      <c r="F32" s="22">
        <v>0.223</v>
      </c>
      <c r="G32" s="22">
        <v>1456.8109999999999</v>
      </c>
      <c r="H32" s="22">
        <v>20.405999999999999</v>
      </c>
      <c r="I32" s="26" t="s">
        <v>16</v>
      </c>
      <c r="K32" s="40">
        <v>11</v>
      </c>
      <c r="L32" t="s">
        <v>117</v>
      </c>
      <c r="O32" s="18">
        <v>1100</v>
      </c>
    </row>
    <row r="33" spans="1:17" ht="15.75" customHeight="1" x14ac:dyDescent="0.2">
      <c r="A33" s="23" t="s">
        <v>45</v>
      </c>
      <c r="B33" s="22">
        <v>1.7000000000000001E-2</v>
      </c>
      <c r="C33" s="22">
        <v>0.26</v>
      </c>
      <c r="D33" s="22">
        <v>0</v>
      </c>
      <c r="E33" s="22">
        <v>8.0000000000000002E-3</v>
      </c>
      <c r="F33" s="22">
        <v>3.5999999999999997E-2</v>
      </c>
      <c r="G33" s="22">
        <v>0.109</v>
      </c>
      <c r="H33" s="22">
        <v>0.78900000000000003</v>
      </c>
      <c r="I33" s="27">
        <v>9.2000000000000003E-4</v>
      </c>
      <c r="K33" s="40">
        <v>12</v>
      </c>
      <c r="O33" s="18">
        <v>1045</v>
      </c>
    </row>
    <row r="34" spans="1:17" ht="15.75" customHeight="1" x14ac:dyDescent="0.2">
      <c r="A34" s="28"/>
      <c r="K34">
        <v>13</v>
      </c>
      <c r="O34" s="18">
        <v>1418</v>
      </c>
    </row>
    <row r="35" spans="1:17" ht="15.75" customHeight="1" x14ac:dyDescent="0.2">
      <c r="A35" s="23" t="s">
        <v>27</v>
      </c>
      <c r="B35" s="22">
        <v>3.6819999999999999</v>
      </c>
      <c r="C35" s="22">
        <v>28.204999999999998</v>
      </c>
      <c r="D35" s="22">
        <v>1</v>
      </c>
      <c r="E35" s="22">
        <v>2.0880000000000001</v>
      </c>
      <c r="F35" s="22">
        <v>0.27800000000000002</v>
      </c>
      <c r="G35" s="22">
        <v>1019.859</v>
      </c>
      <c r="H35" s="22">
        <v>21.571000000000002</v>
      </c>
      <c r="I35" s="25" t="s">
        <v>16</v>
      </c>
      <c r="K35" s="40">
        <v>14</v>
      </c>
      <c r="O35" s="18">
        <v>1285</v>
      </c>
    </row>
    <row r="36" spans="1:17" ht="15.75" customHeight="1" x14ac:dyDescent="0.2">
      <c r="A36" s="23" t="s">
        <v>46</v>
      </c>
      <c r="B36" s="22">
        <v>3.6829999999999998</v>
      </c>
      <c r="C36" s="22">
        <v>28.259</v>
      </c>
      <c r="D36" s="22">
        <v>1</v>
      </c>
      <c r="E36" s="22">
        <v>2.1120000000000001</v>
      </c>
      <c r="F36" s="22">
        <v>0.27900000000000003</v>
      </c>
      <c r="G36" s="22">
        <v>1019.045</v>
      </c>
      <c r="H36" s="22">
        <v>21.646999999999998</v>
      </c>
      <c r="I36" s="26" t="s">
        <v>16</v>
      </c>
      <c r="K36" s="42" t="s">
        <v>112</v>
      </c>
      <c r="M36" s="42" t="s">
        <v>16</v>
      </c>
      <c r="N36" s="42" t="s">
        <v>16</v>
      </c>
      <c r="Q36" s="42" t="s">
        <v>16</v>
      </c>
    </row>
    <row r="37" spans="1:17" ht="15.75" customHeight="1" x14ac:dyDescent="0.2">
      <c r="A37" s="23" t="s">
        <v>47</v>
      </c>
      <c r="B37" s="22">
        <v>0.01</v>
      </c>
      <c r="C37" s="22">
        <v>0.192</v>
      </c>
      <c r="D37" s="22">
        <v>1E-3</v>
      </c>
      <c r="E37" s="22">
        <v>1.117</v>
      </c>
      <c r="F37" s="22">
        <v>0.17799999999999999</v>
      </c>
      <c r="G37" s="22">
        <v>0.08</v>
      </c>
      <c r="H37" s="22">
        <v>0.35199999999999998</v>
      </c>
      <c r="I37" s="22">
        <v>8.9999999999999998E-4</v>
      </c>
      <c r="K37" s="43" t="s">
        <v>116</v>
      </c>
      <c r="M37" s="43" t="s">
        <v>16</v>
      </c>
      <c r="N37" s="43" t="s">
        <v>16</v>
      </c>
      <c r="Q37" s="43" t="s">
        <v>16</v>
      </c>
    </row>
    <row r="38" spans="1:17" ht="15.75" customHeight="1" x14ac:dyDescent="0.2">
      <c r="A38" s="7"/>
    </row>
    <row r="39" spans="1:17" ht="15.75" customHeight="1" x14ac:dyDescent="0.2">
      <c r="A39" s="23" t="s">
        <v>28</v>
      </c>
      <c r="B39" s="22">
        <v>3.306</v>
      </c>
      <c r="C39" s="22">
        <v>29.065999999999999</v>
      </c>
      <c r="D39" s="22">
        <v>1</v>
      </c>
      <c r="E39" s="22">
        <v>1.4339999999999999</v>
      </c>
      <c r="F39" s="22">
        <v>0.23400000000000001</v>
      </c>
      <c r="G39" s="22">
        <v>1487.2049999999999</v>
      </c>
      <c r="H39" s="22">
        <v>35.749000000000002</v>
      </c>
      <c r="I39" s="25" t="s">
        <v>16</v>
      </c>
    </row>
    <row r="40" spans="1:17" ht="15.75" customHeight="1" x14ac:dyDescent="0.2">
      <c r="A40" s="23" t="s">
        <v>48</v>
      </c>
      <c r="B40" s="22">
        <v>3.306</v>
      </c>
      <c r="C40" s="22">
        <v>29.125</v>
      </c>
      <c r="D40" s="22">
        <v>1</v>
      </c>
      <c r="E40" s="22">
        <v>1.4379999999999999</v>
      </c>
      <c r="F40" s="22">
        <v>0.23400000000000001</v>
      </c>
      <c r="G40" s="22">
        <v>1485.855</v>
      </c>
      <c r="H40" s="22">
        <v>35.762999999999998</v>
      </c>
      <c r="I40" s="26" t="s">
        <v>16</v>
      </c>
    </row>
    <row r="41" spans="1:17" ht="15.75" customHeight="1" x14ac:dyDescent="0.2">
      <c r="A41" s="23" t="s">
        <v>49</v>
      </c>
      <c r="B41" s="22">
        <v>1E-3</v>
      </c>
      <c r="C41" s="22">
        <v>0.20300000000000001</v>
      </c>
      <c r="D41" s="22">
        <v>0</v>
      </c>
      <c r="E41" s="22">
        <v>0.26200000000000001</v>
      </c>
      <c r="F41" s="22">
        <v>6.0000000000000001E-3</v>
      </c>
      <c r="G41" s="22">
        <v>9.0999999999999998E-2</v>
      </c>
      <c r="H41" s="22">
        <v>3.6999999999999998E-2</v>
      </c>
      <c r="I41" s="22">
        <v>8.9999999999999998E-4</v>
      </c>
    </row>
    <row r="42" spans="1:17" ht="15.75" customHeight="1" x14ac:dyDescent="0.2">
      <c r="A42" s="7"/>
    </row>
    <row r="43" spans="1:17" ht="15.75" customHeight="1" x14ac:dyDescent="0.2">
      <c r="A43" s="23" t="s">
        <v>29</v>
      </c>
      <c r="B43" s="22">
        <v>3.5830000000000002</v>
      </c>
      <c r="C43" s="22">
        <v>36.595999999999997</v>
      </c>
      <c r="D43" s="22">
        <v>1</v>
      </c>
      <c r="E43" s="22">
        <v>1.022</v>
      </c>
      <c r="F43" s="22">
        <v>0.23100000000000001</v>
      </c>
      <c r="G43" s="22">
        <v>1387.9870000000001</v>
      </c>
      <c r="H43" s="22">
        <v>45.71</v>
      </c>
      <c r="I43" s="25" t="s">
        <v>16</v>
      </c>
    </row>
    <row r="44" spans="1:17" ht="15.75" customHeight="1" x14ac:dyDescent="0.2">
      <c r="A44" s="23" t="s">
        <v>50</v>
      </c>
      <c r="B44" s="22">
        <v>3.5830000000000002</v>
      </c>
      <c r="C44" s="22">
        <v>36.677</v>
      </c>
      <c r="D44" s="22">
        <v>1</v>
      </c>
      <c r="E44" s="22">
        <v>1.022</v>
      </c>
      <c r="F44" s="22">
        <v>0.23</v>
      </c>
      <c r="G44" s="22">
        <v>1386.5450000000001</v>
      </c>
      <c r="H44" s="22">
        <v>45.707999999999998</v>
      </c>
      <c r="I44" s="26" t="s">
        <v>16</v>
      </c>
    </row>
    <row r="45" spans="1:17" ht="15.75" customHeight="1" x14ac:dyDescent="0.2">
      <c r="A45" s="23" t="s">
        <v>51</v>
      </c>
      <c r="B45" s="22">
        <v>2E-3</v>
      </c>
      <c r="C45" s="22">
        <v>0.223</v>
      </c>
      <c r="D45" s="22">
        <v>1E-3</v>
      </c>
      <c r="E45" s="22">
        <v>4.1000000000000002E-2</v>
      </c>
      <c r="F45" s="22">
        <v>2.9000000000000001E-2</v>
      </c>
      <c r="G45" s="22">
        <v>0.104</v>
      </c>
      <c r="H45" s="22">
        <v>3.0000000000000001E-3</v>
      </c>
      <c r="I45" s="27">
        <v>8.8999999999999995E-4</v>
      </c>
    </row>
    <row r="46" spans="1:17" ht="15.75" customHeight="1" x14ac:dyDescent="0.2">
      <c r="A46" s="7"/>
    </row>
    <row r="47" spans="1:17" ht="15.75" customHeight="1" x14ac:dyDescent="0.2">
      <c r="A47" s="23" t="s">
        <v>31</v>
      </c>
      <c r="B47" s="22">
        <v>3.7879999999999998</v>
      </c>
      <c r="C47" s="22">
        <v>38.365000000000002</v>
      </c>
      <c r="D47" s="22">
        <v>1</v>
      </c>
      <c r="E47" s="22">
        <v>2.38</v>
      </c>
      <c r="F47" s="22">
        <v>0.28799999999999998</v>
      </c>
      <c r="G47" s="22">
        <v>1425.1310000000001</v>
      </c>
      <c r="H47" s="22">
        <v>29.364999999999998</v>
      </c>
      <c r="I47" s="25" t="s">
        <v>16</v>
      </c>
    </row>
    <row r="48" spans="1:17" ht="15.75" customHeight="1" x14ac:dyDescent="0.2">
      <c r="A48" s="23" t="s">
        <v>52</v>
      </c>
      <c r="B48" s="22">
        <v>3.7879999999999998</v>
      </c>
      <c r="C48" s="22">
        <v>38.424999999999997</v>
      </c>
      <c r="D48" s="22">
        <v>1</v>
      </c>
      <c r="E48" s="22">
        <v>2.4049999999999998</v>
      </c>
      <c r="F48" s="22">
        <v>0.28899999999999998</v>
      </c>
      <c r="G48" s="22">
        <v>1424.098</v>
      </c>
      <c r="H48" s="22">
        <v>29.344999999999999</v>
      </c>
      <c r="I48" s="26" t="s">
        <v>16</v>
      </c>
    </row>
    <row r="49" spans="1:9" ht="15.75" customHeight="1" x14ac:dyDescent="0.2">
      <c r="A49" s="23" t="s">
        <v>53</v>
      </c>
      <c r="B49" s="22">
        <v>2E-3</v>
      </c>
      <c r="C49" s="22">
        <v>0.155</v>
      </c>
      <c r="D49" s="22">
        <v>0</v>
      </c>
      <c r="E49" s="22">
        <v>1.054</v>
      </c>
      <c r="F49" s="22">
        <v>0.16800000000000001</v>
      </c>
      <c r="G49" s="22">
        <v>7.2999999999999995E-2</v>
      </c>
      <c r="H49" s="22">
        <v>6.9000000000000006E-2</v>
      </c>
      <c r="I49" s="22">
        <v>8.4999999999999995E-4</v>
      </c>
    </row>
    <row r="50" spans="1:9" ht="15.75" customHeight="1" x14ac:dyDescent="0.2">
      <c r="A50" s="28"/>
    </row>
    <row r="51" spans="1:9" ht="15.75" customHeight="1" x14ac:dyDescent="0.2">
      <c r="A51" s="23" t="s">
        <v>33</v>
      </c>
      <c r="B51" s="22">
        <v>3.597</v>
      </c>
      <c r="C51" s="22">
        <v>33.195</v>
      </c>
      <c r="D51" s="22">
        <v>1</v>
      </c>
      <c r="E51" s="22">
        <v>2.7280000000000002</v>
      </c>
      <c r="F51" s="22">
        <v>0.26</v>
      </c>
      <c r="G51" s="22">
        <v>1359.3050000000001</v>
      </c>
      <c r="H51" s="22">
        <v>27.297999999999998</v>
      </c>
      <c r="I51" s="25" t="s">
        <v>16</v>
      </c>
    </row>
    <row r="52" spans="1:9" ht="15.75" customHeight="1" x14ac:dyDescent="0.2">
      <c r="A52" s="23" t="s">
        <v>54</v>
      </c>
      <c r="B52" s="22">
        <v>3.5960000000000001</v>
      </c>
      <c r="C52" s="22">
        <v>33.250999999999998</v>
      </c>
      <c r="D52" s="22">
        <v>1</v>
      </c>
      <c r="E52" s="22">
        <v>2.7360000000000002</v>
      </c>
      <c r="F52" s="22">
        <v>0.26</v>
      </c>
      <c r="G52" s="22">
        <v>1358.126</v>
      </c>
      <c r="H52" s="22">
        <v>27.324000000000002</v>
      </c>
      <c r="I52" s="26" t="s">
        <v>16</v>
      </c>
    </row>
    <row r="53" spans="1:9" ht="15.75" customHeight="1" x14ac:dyDescent="0.2">
      <c r="A53" s="23" t="s">
        <v>55</v>
      </c>
      <c r="B53" s="22">
        <v>1.9E-2</v>
      </c>
      <c r="C53" s="22">
        <v>0.16900000000000001</v>
      </c>
      <c r="D53" s="22">
        <v>1E-3</v>
      </c>
      <c r="E53" s="22">
        <v>0.30199999999999999</v>
      </c>
      <c r="F53" s="22">
        <v>1.7999999999999999E-2</v>
      </c>
      <c r="G53" s="22">
        <v>8.6999999999999994E-2</v>
      </c>
      <c r="H53" s="22">
        <v>9.4E-2</v>
      </c>
      <c r="I53" s="27">
        <v>8.4999999999999995E-4</v>
      </c>
    </row>
    <row r="54" spans="1:9" ht="15.75" customHeight="1" x14ac:dyDescent="0.2">
      <c r="A54" s="28"/>
    </row>
    <row r="55" spans="1:9" ht="15.75" customHeight="1" x14ac:dyDescent="0.2">
      <c r="A55" s="23" t="s">
        <v>34</v>
      </c>
      <c r="B55" s="22">
        <v>3.8969999999999998</v>
      </c>
      <c r="C55" s="22">
        <v>30.158000000000001</v>
      </c>
      <c r="D55" s="22">
        <v>1</v>
      </c>
      <c r="E55" s="22">
        <v>2.0830000000000002</v>
      </c>
      <c r="F55" s="22">
        <v>0.27500000000000002</v>
      </c>
      <c r="G55" s="22">
        <v>1207.4580000000001</v>
      </c>
      <c r="H55" s="22">
        <v>46.841000000000001</v>
      </c>
      <c r="I55" s="25" t="s">
        <v>16</v>
      </c>
    </row>
    <row r="56" spans="1:9" ht="15.75" customHeight="1" x14ac:dyDescent="0.2">
      <c r="A56" s="23" t="s">
        <v>56</v>
      </c>
      <c r="B56" s="22">
        <v>3.8969999999999998</v>
      </c>
      <c r="C56" s="22">
        <v>30.21</v>
      </c>
      <c r="D56" s="22">
        <v>1</v>
      </c>
      <c r="E56" s="22">
        <v>2.0979999999999999</v>
      </c>
      <c r="F56" s="22">
        <v>0.27500000000000002</v>
      </c>
      <c r="G56" s="22">
        <v>1206.5239999999999</v>
      </c>
      <c r="H56" s="22">
        <v>46.831000000000003</v>
      </c>
      <c r="I56" s="26" t="s">
        <v>16</v>
      </c>
    </row>
    <row r="57" spans="1:9" ht="15.75" customHeight="1" x14ac:dyDescent="0.2">
      <c r="A57" s="23" t="s">
        <v>57</v>
      </c>
      <c r="B57" s="22">
        <v>3.0000000000000001E-3</v>
      </c>
      <c r="C57" s="22">
        <v>0.17</v>
      </c>
      <c r="D57" s="22">
        <v>0</v>
      </c>
      <c r="E57" s="22">
        <v>0.72599999999999998</v>
      </c>
      <c r="F57" s="22">
        <v>0.10100000000000001</v>
      </c>
      <c r="G57" s="22">
        <v>7.6999999999999999E-2</v>
      </c>
      <c r="H57" s="22">
        <v>2.1999999999999999E-2</v>
      </c>
      <c r="I57" s="22">
        <v>9.3000000000000005E-4</v>
      </c>
    </row>
    <row r="58" spans="1:9" ht="15.75" customHeight="1" x14ac:dyDescent="0.2">
      <c r="A58" s="28"/>
    </row>
    <row r="59" spans="1:9" ht="15.75" customHeight="1" x14ac:dyDescent="0.2">
      <c r="A59" s="23" t="s">
        <v>35</v>
      </c>
      <c r="B59" s="22">
        <v>3.1480000000000001</v>
      </c>
      <c r="C59" s="22">
        <v>35.192999999999998</v>
      </c>
      <c r="D59" s="22">
        <v>1</v>
      </c>
      <c r="E59" s="22">
        <v>2.0459999999999998</v>
      </c>
      <c r="F59" s="22">
        <v>0.27700000000000002</v>
      </c>
      <c r="G59" s="22">
        <v>1311.415</v>
      </c>
      <c r="H59" s="22">
        <v>46.308</v>
      </c>
      <c r="I59" s="25" t="s">
        <v>16</v>
      </c>
    </row>
    <row r="60" spans="1:9" ht="15.75" customHeight="1" x14ac:dyDescent="0.2">
      <c r="A60" s="23" t="s">
        <v>58</v>
      </c>
      <c r="B60" s="22">
        <v>3.149</v>
      </c>
      <c r="C60" s="22">
        <v>35.264000000000003</v>
      </c>
      <c r="D60" s="22">
        <v>1</v>
      </c>
      <c r="E60" s="22">
        <v>2.0579999999999998</v>
      </c>
      <c r="F60" s="22">
        <v>0.27700000000000002</v>
      </c>
      <c r="G60" s="22">
        <v>1310.2929999999999</v>
      </c>
      <c r="H60" s="22">
        <v>46.281999999999996</v>
      </c>
      <c r="I60" s="26" t="s">
        <v>16</v>
      </c>
    </row>
    <row r="61" spans="1:9" ht="15.75" customHeight="1" x14ac:dyDescent="0.2">
      <c r="A61" s="23" t="s">
        <v>59</v>
      </c>
      <c r="B61" s="22">
        <v>1.4E-2</v>
      </c>
      <c r="C61" s="22">
        <v>0.20300000000000001</v>
      </c>
      <c r="D61" s="22">
        <v>0</v>
      </c>
      <c r="E61" s="22">
        <v>0.58699999999999997</v>
      </c>
      <c r="F61" s="22">
        <v>7.8E-2</v>
      </c>
      <c r="G61" s="22">
        <v>8.5999999999999993E-2</v>
      </c>
      <c r="H61" s="22">
        <v>5.7000000000000002E-2</v>
      </c>
      <c r="I61" s="22">
        <v>8.1999999999999998E-4</v>
      </c>
    </row>
    <row r="62" spans="1:9" ht="15.75" customHeight="1" x14ac:dyDescent="0.2">
      <c r="A62" s="23"/>
    </row>
    <row r="63" spans="1:9" ht="15.75" customHeight="1" x14ac:dyDescent="0.2">
      <c r="A63" s="23" t="s">
        <v>60</v>
      </c>
      <c r="B63" s="22">
        <v>3.8540000000000001</v>
      </c>
      <c r="C63" s="22">
        <v>39.189</v>
      </c>
      <c r="D63" s="22">
        <v>1</v>
      </c>
      <c r="E63" s="22">
        <v>2.4060000000000001</v>
      </c>
      <c r="F63" s="22">
        <v>0.25900000000000001</v>
      </c>
      <c r="G63" s="22">
        <v>1103.8240000000001</v>
      </c>
      <c r="H63" s="22">
        <v>38.847999999999999</v>
      </c>
      <c r="I63" s="25" t="s">
        <v>16</v>
      </c>
    </row>
    <row r="64" spans="1:9" ht="15.75" customHeight="1" x14ac:dyDescent="0.2">
      <c r="A64" s="23" t="s">
        <v>61</v>
      </c>
      <c r="B64" s="22">
        <v>3.8540000000000001</v>
      </c>
      <c r="C64" s="22">
        <v>39.277999999999999</v>
      </c>
      <c r="D64" s="22">
        <v>1</v>
      </c>
      <c r="E64" s="22">
        <v>2.415</v>
      </c>
      <c r="F64" s="22">
        <v>0.25900000000000001</v>
      </c>
      <c r="G64" s="22">
        <v>1102.6949999999999</v>
      </c>
      <c r="H64" s="22">
        <v>38.866</v>
      </c>
      <c r="I64" s="26" t="s">
        <v>16</v>
      </c>
    </row>
    <row r="65" spans="1:9" ht="15.75" customHeight="1" x14ac:dyDescent="0.2">
      <c r="A65" s="23" t="s">
        <v>62</v>
      </c>
      <c r="B65" s="22">
        <v>3.0000000000000001E-3</v>
      </c>
      <c r="C65" s="22">
        <v>0.22800000000000001</v>
      </c>
      <c r="D65" s="22">
        <v>1E-3</v>
      </c>
      <c r="E65" s="22">
        <v>0.36</v>
      </c>
      <c r="F65" s="22">
        <v>2.7E-2</v>
      </c>
      <c r="G65" s="22">
        <v>0.10199999999999999</v>
      </c>
      <c r="H65" s="22">
        <v>4.4999999999999998E-2</v>
      </c>
      <c r="I65" s="22">
        <v>9.1E-4</v>
      </c>
    </row>
    <row r="66" spans="1:9" ht="15.75" customHeight="1" x14ac:dyDescent="0.2">
      <c r="A66" s="29"/>
    </row>
    <row r="67" spans="1:9" ht="15.75" customHeight="1" x14ac:dyDescent="0.2">
      <c r="A67" s="23" t="s">
        <v>63</v>
      </c>
      <c r="B67" s="22">
        <v>2.8969999999999998</v>
      </c>
      <c r="C67" s="22">
        <v>27.268000000000001</v>
      </c>
      <c r="D67" s="22">
        <v>1</v>
      </c>
      <c r="E67" s="22">
        <v>2.0110000000000001</v>
      </c>
      <c r="F67" s="22">
        <v>0.27500000000000002</v>
      </c>
      <c r="G67" s="22">
        <v>1298.413</v>
      </c>
      <c r="H67" s="22">
        <v>-6.25</v>
      </c>
      <c r="I67" s="25" t="s">
        <v>16</v>
      </c>
    </row>
    <row r="68" spans="1:9" ht="15.75" customHeight="1" x14ac:dyDescent="0.2">
      <c r="A68" s="23" t="s">
        <v>64</v>
      </c>
      <c r="B68" s="22">
        <v>2.8969999999999998</v>
      </c>
      <c r="C68" s="22">
        <v>27.315999999999999</v>
      </c>
      <c r="D68" s="22">
        <v>1</v>
      </c>
      <c r="E68" s="22">
        <v>2.0249999999999999</v>
      </c>
      <c r="F68" s="22">
        <v>0.27500000000000002</v>
      </c>
      <c r="G68" s="22">
        <v>1297.424</v>
      </c>
      <c r="H68" s="22">
        <v>6.3259999999999996</v>
      </c>
      <c r="I68" s="26" t="s">
        <v>16</v>
      </c>
    </row>
    <row r="69" spans="1:9" ht="15.75" customHeight="1" x14ac:dyDescent="0.2">
      <c r="A69" s="23" t="s">
        <v>65</v>
      </c>
      <c r="B69" s="22">
        <v>7.0000000000000001E-3</v>
      </c>
      <c r="C69" s="22">
        <v>0.17499999999999999</v>
      </c>
      <c r="D69" s="22">
        <v>1E-3</v>
      </c>
      <c r="E69" s="22">
        <v>0.72099999999999997</v>
      </c>
      <c r="F69" s="22">
        <v>9.9000000000000005E-2</v>
      </c>
      <c r="G69" s="22">
        <v>7.5999999999999998E-2</v>
      </c>
      <c r="H69" s="22">
        <v>198.803</v>
      </c>
      <c r="I69" s="27">
        <v>9.5E-4</v>
      </c>
    </row>
    <row r="70" spans="1:9" ht="15.75" customHeight="1" x14ac:dyDescent="0.2">
      <c r="A70" s="23"/>
    </row>
    <row r="71" spans="1:9" ht="15.75" customHeight="1" x14ac:dyDescent="0.2">
      <c r="A71" s="23" t="s">
        <v>66</v>
      </c>
      <c r="B71" s="22">
        <v>3.0920000000000001</v>
      </c>
      <c r="C71" s="22">
        <v>32.825000000000003</v>
      </c>
      <c r="D71" s="22">
        <v>1</v>
      </c>
      <c r="E71" s="22">
        <v>2.8730000000000002</v>
      </c>
      <c r="F71" s="22">
        <v>0.26400000000000001</v>
      </c>
      <c r="G71" s="22">
        <v>1027.269</v>
      </c>
      <c r="H71" s="22">
        <v>26.276</v>
      </c>
      <c r="I71" s="25" t="s">
        <v>16</v>
      </c>
    </row>
    <row r="72" spans="1:9" ht="15.75" customHeight="1" x14ac:dyDescent="0.2">
      <c r="A72" s="23" t="s">
        <v>67</v>
      </c>
      <c r="B72" s="22">
        <v>3.093</v>
      </c>
      <c r="C72" s="22">
        <v>32.883000000000003</v>
      </c>
      <c r="D72" s="22">
        <v>1</v>
      </c>
      <c r="E72" s="22">
        <v>2.9009999999999998</v>
      </c>
      <c r="F72" s="22">
        <v>0.26500000000000001</v>
      </c>
      <c r="G72" s="22">
        <v>1026.501</v>
      </c>
      <c r="H72" s="22">
        <v>26.24</v>
      </c>
      <c r="I72" s="26" t="s">
        <v>16</v>
      </c>
    </row>
    <row r="73" spans="1:9" ht="15.75" customHeight="1" x14ac:dyDescent="0.2">
      <c r="A73" s="23" t="s">
        <v>68</v>
      </c>
      <c r="B73" s="22">
        <v>1.4E-2</v>
      </c>
      <c r="C73" s="22">
        <v>0.17899999999999999</v>
      </c>
      <c r="D73" s="22">
        <v>0</v>
      </c>
      <c r="E73" s="22">
        <v>0.93300000000000005</v>
      </c>
      <c r="F73" s="22">
        <v>0.14000000000000001</v>
      </c>
      <c r="G73" s="22">
        <v>7.4999999999999997E-2</v>
      </c>
      <c r="H73" s="22">
        <v>0.13600000000000001</v>
      </c>
      <c r="I73" s="22">
        <v>8.4000000000000003E-4</v>
      </c>
    </row>
    <row r="74" spans="1:9" ht="15.75" customHeight="1" x14ac:dyDescent="0.2">
      <c r="A74" s="23"/>
    </row>
    <row r="75" spans="1:9" ht="15.75" customHeight="1" x14ac:dyDescent="0.2">
      <c r="A75" s="23" t="s">
        <v>69</v>
      </c>
      <c r="B75" s="22">
        <v>3.8679999999999999</v>
      </c>
      <c r="C75" s="22">
        <v>28.052</v>
      </c>
      <c r="D75" s="22">
        <v>1</v>
      </c>
      <c r="E75" s="22">
        <v>1.8640000000000001</v>
      </c>
      <c r="F75" s="22">
        <v>0.28299999999999997</v>
      </c>
      <c r="G75" s="22">
        <v>1113.7629999999999</v>
      </c>
      <c r="H75" s="22">
        <v>30.497</v>
      </c>
      <c r="I75" s="25" t="s">
        <v>16</v>
      </c>
    </row>
    <row r="76" spans="1:9" ht="15.75" customHeight="1" x14ac:dyDescent="0.2">
      <c r="A76" s="23" t="s">
        <v>70</v>
      </c>
      <c r="B76" s="22">
        <v>3.8679999999999999</v>
      </c>
      <c r="C76" s="22">
        <v>28.097999999999999</v>
      </c>
      <c r="D76" s="22">
        <v>1</v>
      </c>
      <c r="E76" s="22">
        <v>1.8819999999999999</v>
      </c>
      <c r="F76" s="22">
        <v>0.28299999999999997</v>
      </c>
      <c r="G76" s="22">
        <v>1112.924</v>
      </c>
      <c r="H76" s="22">
        <v>30.521999999999998</v>
      </c>
      <c r="I76" s="26" t="s">
        <v>16</v>
      </c>
    </row>
    <row r="77" spans="1:9" ht="15.75" customHeight="1" x14ac:dyDescent="0.2">
      <c r="A77" s="23" t="s">
        <v>71</v>
      </c>
      <c r="B77" s="22">
        <v>6.0000000000000001E-3</v>
      </c>
      <c r="C77" s="22">
        <v>0.16400000000000001</v>
      </c>
      <c r="D77" s="22">
        <v>1E-3</v>
      </c>
      <c r="E77" s="22">
        <v>0.94799999999999995</v>
      </c>
      <c r="F77" s="22">
        <v>0.14000000000000001</v>
      </c>
      <c r="G77" s="22">
        <v>7.4999999999999997E-2</v>
      </c>
      <c r="H77" s="22">
        <v>8.2000000000000003E-2</v>
      </c>
      <c r="I77" s="22">
        <v>9.7000000000000005E-4</v>
      </c>
    </row>
    <row r="78" spans="1:9" ht="15.75" customHeight="1" x14ac:dyDescent="0.2">
      <c r="A78" s="23"/>
    </row>
    <row r="79" spans="1:9" ht="15.75" customHeight="1" x14ac:dyDescent="0.2">
      <c r="A79" s="23" t="s">
        <v>72</v>
      </c>
      <c r="B79" s="22">
        <v>2.6589999999999998</v>
      </c>
      <c r="C79" s="22">
        <v>33.006</v>
      </c>
      <c r="D79" s="22">
        <v>1</v>
      </c>
      <c r="E79" s="22">
        <v>2.7879999999999998</v>
      </c>
      <c r="F79" s="22">
        <v>0.28000000000000003</v>
      </c>
      <c r="G79" s="22">
        <v>1468.4449999999999</v>
      </c>
      <c r="H79" s="22">
        <v>18.132000000000001</v>
      </c>
      <c r="I79" s="25" t="s">
        <v>16</v>
      </c>
    </row>
    <row r="80" spans="1:9" ht="15.75" customHeight="1" x14ac:dyDescent="0.2">
      <c r="A80" s="23" t="s">
        <v>73</v>
      </c>
      <c r="B80" s="22">
        <v>2.6589999999999998</v>
      </c>
      <c r="C80" s="22">
        <v>33.073999999999998</v>
      </c>
      <c r="D80" s="22">
        <v>1</v>
      </c>
      <c r="E80" s="22">
        <v>2.794</v>
      </c>
      <c r="F80" s="22">
        <v>0.28000000000000003</v>
      </c>
      <c r="G80" s="22">
        <v>1467.0609999999999</v>
      </c>
      <c r="H80" s="22">
        <v>18.143999999999998</v>
      </c>
      <c r="I80" s="26" t="s">
        <v>16</v>
      </c>
    </row>
    <row r="81" spans="1:9" ht="15.75" customHeight="1" x14ac:dyDescent="0.2">
      <c r="A81" s="23" t="s">
        <v>74</v>
      </c>
      <c r="B81" s="22">
        <v>3.0000000000000001E-3</v>
      </c>
      <c r="C81" s="22">
        <v>0.20499999999999999</v>
      </c>
      <c r="D81" s="22">
        <v>1E-3</v>
      </c>
      <c r="E81" s="22">
        <v>0.214</v>
      </c>
      <c r="F81" s="22">
        <v>1E-3</v>
      </c>
      <c r="G81" s="22">
        <v>9.4E-2</v>
      </c>
      <c r="H81" s="22">
        <v>6.6000000000000003E-2</v>
      </c>
      <c r="I81" s="22">
        <v>8.5999999999999998E-4</v>
      </c>
    </row>
    <row r="82" spans="1:9" ht="15.75" customHeight="1" x14ac:dyDescent="0.2">
      <c r="A82" s="23"/>
    </row>
    <row r="83" spans="1:9" ht="15.75" customHeight="1" x14ac:dyDescent="0.2">
      <c r="A83" s="23" t="s">
        <v>75</v>
      </c>
      <c r="B83" s="22">
        <v>3.8940000000000001</v>
      </c>
      <c r="C83" s="22">
        <v>31.716999999999999</v>
      </c>
      <c r="D83" s="22">
        <v>1</v>
      </c>
      <c r="E83" s="22">
        <v>2.0739999999999998</v>
      </c>
      <c r="F83" s="22">
        <v>0.25600000000000001</v>
      </c>
      <c r="G83" s="22">
        <v>1015.505</v>
      </c>
      <c r="H83" s="22">
        <v>11.739000000000001</v>
      </c>
      <c r="I83" s="25" t="s">
        <v>16</v>
      </c>
    </row>
    <row r="84" spans="1:9" ht="15.75" customHeight="1" x14ac:dyDescent="0.2">
      <c r="A84" s="23" t="s">
        <v>76</v>
      </c>
      <c r="B84" s="22">
        <v>3.8940000000000001</v>
      </c>
      <c r="C84" s="22">
        <v>31.768000000000001</v>
      </c>
      <c r="D84" s="22">
        <v>1</v>
      </c>
      <c r="E84" s="22">
        <v>2.0920000000000001</v>
      </c>
      <c r="F84" s="22">
        <v>0.25600000000000001</v>
      </c>
      <c r="G84" s="22">
        <v>1014.77</v>
      </c>
      <c r="H84" s="22">
        <v>11.837</v>
      </c>
      <c r="I84" s="26" t="s">
        <v>16</v>
      </c>
    </row>
    <row r="85" spans="1:9" ht="15.75" customHeight="1" x14ac:dyDescent="0.2">
      <c r="A85" s="23" t="s">
        <v>77</v>
      </c>
      <c r="B85" s="22">
        <v>2E-3</v>
      </c>
      <c r="C85" s="22">
        <v>0.159</v>
      </c>
      <c r="D85" s="22">
        <v>1E-3</v>
      </c>
      <c r="E85" s="22">
        <v>0.877</v>
      </c>
      <c r="F85" s="22">
        <v>0.122</v>
      </c>
      <c r="G85" s="22">
        <v>7.1999999999999995E-2</v>
      </c>
      <c r="H85" s="22">
        <v>0.82799999999999996</v>
      </c>
      <c r="I85" s="27">
        <v>9.2000000000000003E-4</v>
      </c>
    </row>
    <row r="86" spans="1:9" ht="15.75" customHeight="1" x14ac:dyDescent="0.2">
      <c r="A86" s="23"/>
    </row>
    <row r="87" spans="1:9" ht="15.75" customHeight="1" x14ac:dyDescent="0.2">
      <c r="A87" s="23" t="s">
        <v>78</v>
      </c>
      <c r="B87" s="22">
        <v>3.8420000000000001</v>
      </c>
      <c r="C87" s="22">
        <v>35.884999999999998</v>
      </c>
      <c r="D87" s="22">
        <v>1</v>
      </c>
      <c r="E87" s="22">
        <v>1.7330000000000001</v>
      </c>
      <c r="F87" s="22">
        <v>0.224</v>
      </c>
      <c r="G87" s="22">
        <v>1125.7460000000001</v>
      </c>
      <c r="H87" s="22">
        <v>10.130000000000001</v>
      </c>
      <c r="I87" s="25" t="s">
        <v>16</v>
      </c>
    </row>
    <row r="88" spans="1:9" ht="15.75" customHeight="1" x14ac:dyDescent="0.2">
      <c r="A88" s="23" t="s">
        <v>79</v>
      </c>
      <c r="B88" s="22">
        <v>3.8420000000000001</v>
      </c>
      <c r="C88" s="22">
        <v>35.963000000000001</v>
      </c>
      <c r="D88" s="22">
        <v>1</v>
      </c>
      <c r="E88" s="22">
        <v>1.736</v>
      </c>
      <c r="F88" s="22">
        <v>0.224</v>
      </c>
      <c r="G88" s="22">
        <v>1124.722</v>
      </c>
      <c r="H88" s="22">
        <v>10.33</v>
      </c>
      <c r="I88" s="25" t="s">
        <v>16</v>
      </c>
    </row>
    <row r="89" spans="1:9" ht="15.75" customHeight="1" x14ac:dyDescent="0.2">
      <c r="A89" s="23" t="s">
        <v>80</v>
      </c>
      <c r="B89" s="22">
        <v>1.7000000000000001E-2</v>
      </c>
      <c r="C89" s="22">
        <v>0.219</v>
      </c>
      <c r="D89" s="22">
        <v>1E-3</v>
      </c>
      <c r="E89" s="22">
        <v>0.224</v>
      </c>
      <c r="F89" s="22">
        <v>2E-3</v>
      </c>
      <c r="G89" s="22">
        <v>9.0999999999999998E-2</v>
      </c>
      <c r="H89" s="22">
        <v>1.929</v>
      </c>
      <c r="I89" s="22">
        <v>9.2000000000000003E-4</v>
      </c>
    </row>
    <row r="90" spans="1:9" ht="15.75" customHeight="1" x14ac:dyDescent="0.2">
      <c r="A90" s="23"/>
    </row>
    <row r="91" spans="1:9" ht="15.75" customHeight="1" x14ac:dyDescent="0.2">
      <c r="A91" s="23" t="s">
        <v>81</v>
      </c>
      <c r="B91" s="22">
        <v>2.5830000000000002</v>
      </c>
      <c r="C91" s="22">
        <v>37.283999999999999</v>
      </c>
      <c r="D91" s="22">
        <v>1</v>
      </c>
      <c r="E91" s="22">
        <v>1.135</v>
      </c>
      <c r="F91" s="22">
        <v>0.28299999999999997</v>
      </c>
      <c r="G91" s="22">
        <v>1077.963</v>
      </c>
      <c r="H91" s="22">
        <v>-4.1929999999999996</v>
      </c>
      <c r="I91" s="25" t="s">
        <v>16</v>
      </c>
    </row>
    <row r="92" spans="1:9" ht="15.75" customHeight="1" x14ac:dyDescent="0.2">
      <c r="A92" s="23" t="s">
        <v>82</v>
      </c>
      <c r="B92" s="22">
        <v>2.5830000000000002</v>
      </c>
      <c r="C92" s="22">
        <v>37.366999999999997</v>
      </c>
      <c r="D92" s="22">
        <v>1</v>
      </c>
      <c r="E92" s="22">
        <v>1.149</v>
      </c>
      <c r="F92" s="22">
        <v>0.28299999999999997</v>
      </c>
      <c r="G92" s="22">
        <v>1076.876</v>
      </c>
      <c r="H92" s="22">
        <v>4.2590000000000003</v>
      </c>
      <c r="I92" s="25" t="s">
        <v>16</v>
      </c>
    </row>
    <row r="93" spans="1:9" ht="15.75" customHeight="1" x14ac:dyDescent="0.2">
      <c r="A93" s="23" t="s">
        <v>83</v>
      </c>
      <c r="B93" s="22">
        <v>7.0000000000000001E-3</v>
      </c>
      <c r="C93" s="22">
        <v>0.222</v>
      </c>
      <c r="D93" s="22">
        <v>1E-3</v>
      </c>
      <c r="E93" s="22">
        <v>1.2310000000000001</v>
      </c>
      <c r="F93" s="22">
        <v>0.19800000000000001</v>
      </c>
      <c r="G93" s="22">
        <v>0.10100000000000001</v>
      </c>
      <c r="H93" s="22">
        <v>198.45</v>
      </c>
      <c r="I93" s="22">
        <v>8.5999999999999998E-4</v>
      </c>
    </row>
    <row r="94" spans="1:9" ht="15.75" customHeight="1" x14ac:dyDescent="0.2">
      <c r="A94" s="23"/>
    </row>
    <row r="95" spans="1:9" ht="15.75" customHeight="1" x14ac:dyDescent="0.2">
      <c r="A95" s="23" t="s">
        <v>84</v>
      </c>
      <c r="B95" s="22">
        <v>2.645</v>
      </c>
      <c r="C95" s="22">
        <v>31.212</v>
      </c>
      <c r="D95" s="22">
        <v>1</v>
      </c>
      <c r="E95" s="22">
        <v>2.6680000000000001</v>
      </c>
      <c r="F95" s="22">
        <v>0.27200000000000002</v>
      </c>
      <c r="G95" s="22">
        <v>1416.5119999999999</v>
      </c>
      <c r="H95" s="22">
        <v>48.128999999999998</v>
      </c>
      <c r="I95" s="25" t="s">
        <v>16</v>
      </c>
    </row>
    <row r="96" spans="1:9" ht="15.75" customHeight="1" x14ac:dyDescent="0.2">
      <c r="A96" s="23" t="s">
        <v>85</v>
      </c>
      <c r="B96" s="22">
        <v>2.645</v>
      </c>
      <c r="C96" s="22">
        <v>31.28</v>
      </c>
      <c r="D96" s="22">
        <v>1</v>
      </c>
      <c r="E96" s="22">
        <v>2.677</v>
      </c>
      <c r="F96" s="22">
        <v>0.27200000000000002</v>
      </c>
      <c r="G96" s="22">
        <v>1415.046</v>
      </c>
      <c r="H96" s="22">
        <v>48.097000000000001</v>
      </c>
      <c r="I96" s="26" t="s">
        <v>16</v>
      </c>
    </row>
    <row r="97" spans="1:9" ht="15.75" customHeight="1" x14ac:dyDescent="0.2">
      <c r="A97" s="23" t="s">
        <v>86</v>
      </c>
      <c r="B97" s="22">
        <v>5.0000000000000001E-3</v>
      </c>
      <c r="C97" s="22">
        <v>0.217</v>
      </c>
      <c r="D97" s="22">
        <v>1E-3</v>
      </c>
      <c r="E97" s="22">
        <v>0.33600000000000002</v>
      </c>
      <c r="F97" s="22">
        <v>2.1999999999999999E-2</v>
      </c>
      <c r="G97" s="22">
        <v>0.104</v>
      </c>
      <c r="H97" s="22">
        <v>6.6000000000000003E-2</v>
      </c>
      <c r="I97" s="27">
        <v>8.7000000000000001E-4</v>
      </c>
    </row>
    <row r="98" spans="1:9" ht="15.75" customHeight="1" x14ac:dyDescent="0.2">
      <c r="A98" s="23"/>
    </row>
    <row r="99" spans="1:9" ht="15.75" customHeight="1" x14ac:dyDescent="0.2">
      <c r="A99" s="23" t="s">
        <v>87</v>
      </c>
      <c r="B99" s="22">
        <v>3.8980000000000001</v>
      </c>
      <c r="C99" s="22">
        <v>27.329000000000001</v>
      </c>
      <c r="D99" s="22">
        <v>1</v>
      </c>
      <c r="E99" s="22">
        <v>2.7770000000000001</v>
      </c>
      <c r="F99" s="22">
        <v>0.26800000000000002</v>
      </c>
      <c r="G99" s="22">
        <v>1248.569</v>
      </c>
      <c r="H99" s="22">
        <v>6.85</v>
      </c>
      <c r="I99" s="25" t="s">
        <v>16</v>
      </c>
    </row>
    <row r="100" spans="1:9" ht="15.75" customHeight="1" x14ac:dyDescent="0.2">
      <c r="A100" s="23" t="s">
        <v>88</v>
      </c>
      <c r="B100" s="22">
        <v>3.8969999999999998</v>
      </c>
      <c r="C100" s="22">
        <v>27.363</v>
      </c>
      <c r="D100" s="22">
        <v>1</v>
      </c>
      <c r="E100" s="22">
        <v>2.8010000000000002</v>
      </c>
      <c r="F100" s="22">
        <v>0.26800000000000002</v>
      </c>
      <c r="G100" s="22">
        <v>1247.787</v>
      </c>
      <c r="H100" s="22">
        <v>6.8520000000000003</v>
      </c>
      <c r="I100" s="25" t="s">
        <v>16</v>
      </c>
    </row>
    <row r="101" spans="1:9" ht="15.75" customHeight="1" x14ac:dyDescent="0.2">
      <c r="A101" s="23" t="s">
        <v>89</v>
      </c>
      <c r="B101" s="22">
        <v>1.4E-2</v>
      </c>
      <c r="C101" s="22">
        <v>0.127</v>
      </c>
      <c r="D101" s="22">
        <v>0</v>
      </c>
      <c r="E101" s="22">
        <v>0.86299999999999999</v>
      </c>
      <c r="F101" s="22">
        <v>0.13600000000000001</v>
      </c>
      <c r="G101" s="22">
        <v>6.3E-2</v>
      </c>
      <c r="H101" s="22">
        <v>3.4000000000000002E-2</v>
      </c>
      <c r="I101" s="22">
        <v>8.5999999999999998E-4</v>
      </c>
    </row>
    <row r="102" spans="1:9" ht="15.75" customHeight="1" x14ac:dyDescent="0.2">
      <c r="A102" s="23"/>
    </row>
    <row r="103" spans="1:9" ht="15.75" customHeight="1" x14ac:dyDescent="0.2">
      <c r="A103" s="23" t="s">
        <v>90</v>
      </c>
      <c r="B103" s="22">
        <v>2.8519999999999999</v>
      </c>
      <c r="C103" s="22">
        <v>34.945</v>
      </c>
      <c r="D103" s="22">
        <v>1</v>
      </c>
      <c r="E103" s="22">
        <v>2.839</v>
      </c>
      <c r="F103" s="22">
        <v>0.253</v>
      </c>
      <c r="G103" s="22">
        <v>1441.325</v>
      </c>
      <c r="H103" s="22">
        <v>18.555</v>
      </c>
      <c r="I103" s="25" t="s">
        <v>16</v>
      </c>
    </row>
    <row r="104" spans="1:9" ht="15.75" customHeight="1" x14ac:dyDescent="0.2">
      <c r="A104" s="23" t="s">
        <v>91</v>
      </c>
      <c r="B104" s="22">
        <v>2.8530000000000002</v>
      </c>
      <c r="C104" s="22">
        <v>35.030999999999999</v>
      </c>
      <c r="D104" s="22">
        <v>1</v>
      </c>
      <c r="E104" s="22">
        <v>2.839</v>
      </c>
      <c r="F104" s="22">
        <v>0.253</v>
      </c>
      <c r="G104" s="22">
        <v>1439.789</v>
      </c>
      <c r="H104" s="22">
        <v>18.559000000000001</v>
      </c>
      <c r="I104" s="25" t="s">
        <v>16</v>
      </c>
    </row>
    <row r="105" spans="1:9" ht="15.75" customHeight="1" x14ac:dyDescent="0.2">
      <c r="A105" s="23" t="s">
        <v>92</v>
      </c>
      <c r="B105" s="22">
        <v>1.2999999999999999E-2</v>
      </c>
      <c r="C105" s="22">
        <v>0.245</v>
      </c>
      <c r="D105" s="22">
        <v>0</v>
      </c>
      <c r="E105" s="22">
        <v>2.5999999999999999E-2</v>
      </c>
      <c r="F105" s="22">
        <v>4.8000000000000001E-2</v>
      </c>
      <c r="G105" s="22">
        <v>0.107</v>
      </c>
      <c r="H105" s="22">
        <v>2.4E-2</v>
      </c>
      <c r="I105" s="22">
        <v>8.0000000000000004E-4</v>
      </c>
    </row>
    <row r="106" spans="1:9" ht="15.75" customHeight="1" x14ac:dyDescent="0.2">
      <c r="A106" s="23"/>
    </row>
    <row r="107" spans="1:9" ht="15.75" customHeight="1" x14ac:dyDescent="0.2">
      <c r="A107" s="23" t="s">
        <v>93</v>
      </c>
      <c r="B107" s="22">
        <v>3.0179999999999998</v>
      </c>
      <c r="C107" s="22">
        <v>32.917999999999999</v>
      </c>
      <c r="D107" s="22">
        <v>1</v>
      </c>
      <c r="E107" s="22">
        <v>2.8660000000000001</v>
      </c>
      <c r="F107" s="22">
        <v>0.28000000000000003</v>
      </c>
      <c r="G107" s="22">
        <v>1123.271</v>
      </c>
      <c r="H107" s="22">
        <v>44.802</v>
      </c>
      <c r="I107" s="25" t="s">
        <v>16</v>
      </c>
    </row>
    <row r="108" spans="1:9" ht="15.75" customHeight="1" x14ac:dyDescent="0.2">
      <c r="A108" s="23" t="s">
        <v>94</v>
      </c>
      <c r="B108" s="22">
        <v>3.0190000000000001</v>
      </c>
      <c r="C108" s="22">
        <v>32.975000000000001</v>
      </c>
      <c r="D108" s="22">
        <v>1</v>
      </c>
      <c r="E108" s="22">
        <v>2.887</v>
      </c>
      <c r="F108" s="22">
        <v>0.28000000000000003</v>
      </c>
      <c r="G108" s="22">
        <v>1122.396</v>
      </c>
      <c r="H108" s="22">
        <v>44.765000000000001</v>
      </c>
      <c r="I108" s="25" t="s">
        <v>16</v>
      </c>
    </row>
    <row r="109" spans="1:9" ht="15.75" customHeight="1" x14ac:dyDescent="0.2">
      <c r="A109" s="23" t="s">
        <v>95</v>
      </c>
      <c r="B109" s="22">
        <v>5.0000000000000001E-3</v>
      </c>
      <c r="C109" s="22">
        <v>0.17499999999999999</v>
      </c>
      <c r="D109" s="22">
        <v>1E-3</v>
      </c>
      <c r="E109" s="22">
        <v>0.71499999999999997</v>
      </c>
      <c r="F109" s="22">
        <v>9.2999999999999999E-2</v>
      </c>
      <c r="G109" s="22">
        <v>7.8E-2</v>
      </c>
      <c r="H109" s="22">
        <v>8.3000000000000004E-2</v>
      </c>
      <c r="I109" s="22">
        <v>8.8000000000000003E-4</v>
      </c>
    </row>
    <row r="110" spans="1:9" ht="15.75" customHeight="1" x14ac:dyDescent="0.2">
      <c r="A110" s="23"/>
    </row>
    <row r="111" spans="1:9" ht="15.75" customHeight="1" x14ac:dyDescent="0.2">
      <c r="A111" s="23" t="s">
        <v>96</v>
      </c>
      <c r="B111" s="22">
        <v>3.4590000000000001</v>
      </c>
      <c r="C111" s="22">
        <v>26.913</v>
      </c>
      <c r="D111" s="22">
        <v>1</v>
      </c>
      <c r="E111" s="22">
        <v>2.375</v>
      </c>
      <c r="F111" s="22">
        <v>0.28799999999999998</v>
      </c>
      <c r="G111" s="22">
        <v>1347.854</v>
      </c>
      <c r="H111" s="22">
        <v>46.115000000000002</v>
      </c>
      <c r="I111" s="25" t="s">
        <v>16</v>
      </c>
    </row>
    <row r="112" spans="1:9" ht="15.75" customHeight="1" x14ac:dyDescent="0.2">
      <c r="A112" s="23" t="s">
        <v>97</v>
      </c>
      <c r="B112" s="22">
        <v>3.4590000000000001</v>
      </c>
      <c r="C112" s="22">
        <v>26.972000000000001</v>
      </c>
      <c r="D112" s="22">
        <v>1</v>
      </c>
      <c r="E112" s="22">
        <v>2.3820000000000001</v>
      </c>
      <c r="F112" s="22">
        <v>0.28799999999999998</v>
      </c>
      <c r="G112" s="22">
        <v>1346.614</v>
      </c>
      <c r="H112" s="22">
        <v>46.149000000000001</v>
      </c>
      <c r="I112" s="25" t="s">
        <v>16</v>
      </c>
    </row>
    <row r="113" spans="1:9" ht="15.75" customHeight="1" x14ac:dyDescent="0.2">
      <c r="A113" s="23" t="s">
        <v>98</v>
      </c>
      <c r="B113" s="22">
        <v>0.01</v>
      </c>
      <c r="C113" s="22">
        <v>0.219</v>
      </c>
      <c r="D113" s="22">
        <v>1E-3</v>
      </c>
      <c r="E113" s="22">
        <v>0.29399999999999998</v>
      </c>
      <c r="F113" s="22">
        <v>1.7999999999999999E-2</v>
      </c>
      <c r="G113" s="22">
        <v>9.1999999999999998E-2</v>
      </c>
      <c r="H113" s="22">
        <v>7.2999999999999995E-2</v>
      </c>
      <c r="I113" s="22">
        <v>8.8000000000000003E-4</v>
      </c>
    </row>
    <row r="114" spans="1:9" ht="15.75" customHeight="1" x14ac:dyDescent="0.2">
      <c r="A114" s="23"/>
    </row>
    <row r="115" spans="1:9" ht="15.75" customHeight="1" x14ac:dyDescent="0.2">
      <c r="A115" s="23" t="s">
        <v>99</v>
      </c>
      <c r="B115" s="22">
        <v>3.14</v>
      </c>
      <c r="C115" s="22">
        <v>29.648</v>
      </c>
      <c r="D115" s="22">
        <v>1</v>
      </c>
      <c r="E115" s="22">
        <v>2.7930000000000001</v>
      </c>
      <c r="F115" s="22">
        <v>0.253</v>
      </c>
      <c r="G115" s="22">
        <v>1020.163</v>
      </c>
      <c r="H115" s="22">
        <v>31.146999999999998</v>
      </c>
      <c r="I115" s="25" t="s">
        <v>16</v>
      </c>
    </row>
    <row r="116" spans="1:9" ht="15.75" customHeight="1" x14ac:dyDescent="0.2">
      <c r="A116" s="23" t="s">
        <v>100</v>
      </c>
      <c r="B116" s="22">
        <v>3.141</v>
      </c>
      <c r="C116" s="22">
        <v>29.702000000000002</v>
      </c>
      <c r="D116" s="22">
        <v>1</v>
      </c>
      <c r="E116" s="22">
        <v>2.8119999999999998</v>
      </c>
      <c r="F116" s="22">
        <v>0.253</v>
      </c>
      <c r="G116" s="22">
        <v>1019.424</v>
      </c>
      <c r="H116" s="22">
        <v>31.146999999999998</v>
      </c>
      <c r="I116" s="26" t="s">
        <v>16</v>
      </c>
    </row>
    <row r="117" spans="1:9" ht="15.75" customHeight="1" x14ac:dyDescent="0.2">
      <c r="A117" s="23" t="s">
        <v>101</v>
      </c>
      <c r="B117" s="22">
        <v>1.7000000000000001E-2</v>
      </c>
      <c r="C117" s="22">
        <v>0.18099999999999999</v>
      </c>
      <c r="D117" s="22">
        <v>1E-3</v>
      </c>
      <c r="E117" s="22">
        <v>0.68600000000000005</v>
      </c>
      <c r="F117" s="22">
        <v>8.2000000000000003E-2</v>
      </c>
      <c r="G117" s="22">
        <v>7.1999999999999995E-2</v>
      </c>
      <c r="H117" s="22">
        <v>0</v>
      </c>
      <c r="I117" s="27">
        <v>8.5999999999999998E-4</v>
      </c>
    </row>
    <row r="118" spans="1:9" ht="15.75" customHeight="1" x14ac:dyDescent="0.2">
      <c r="A118" s="23"/>
    </row>
    <row r="119" spans="1:9" ht="15.75" customHeight="1" x14ac:dyDescent="0.2">
      <c r="A119" s="30" t="s">
        <v>102</v>
      </c>
      <c r="B119" s="31">
        <v>3.125</v>
      </c>
      <c r="C119" s="31">
        <v>25.254999999999999</v>
      </c>
      <c r="D119" s="31">
        <v>1</v>
      </c>
      <c r="E119" s="32">
        <v>2.4809999999999999</v>
      </c>
      <c r="F119" s="32">
        <v>0.26800000000000002</v>
      </c>
      <c r="G119" s="33">
        <v>1114.6780000000001</v>
      </c>
      <c r="H119" s="33">
        <v>-0.373</v>
      </c>
      <c r="I119" s="34" t="s">
        <v>16</v>
      </c>
    </row>
    <row r="120" spans="1:9" ht="15.75" customHeight="1" x14ac:dyDescent="0.2">
      <c r="A120" s="30" t="s">
        <v>103</v>
      </c>
      <c r="B120" s="35">
        <v>3.125</v>
      </c>
      <c r="C120" s="35">
        <v>25.292999999999999</v>
      </c>
      <c r="D120" s="35">
        <v>1</v>
      </c>
      <c r="E120" s="36">
        <v>2.5</v>
      </c>
      <c r="F120" s="36">
        <v>0.26900000000000002</v>
      </c>
      <c r="G120" s="37">
        <v>1113.8789999999999</v>
      </c>
      <c r="H120" s="37">
        <v>0.3</v>
      </c>
      <c r="I120" s="38" t="s">
        <v>16</v>
      </c>
    </row>
    <row r="121" spans="1:9" ht="15.75" customHeight="1" x14ac:dyDescent="0.2">
      <c r="A121" s="30" t="s">
        <v>104</v>
      </c>
      <c r="B121" s="35">
        <v>7.0000000000000001E-3</v>
      </c>
      <c r="C121" s="35">
        <v>0.152</v>
      </c>
      <c r="D121" s="35">
        <v>0</v>
      </c>
      <c r="E121" s="36">
        <v>0.74</v>
      </c>
      <c r="F121" s="36">
        <v>9.7000000000000003E-2</v>
      </c>
      <c r="G121" s="37">
        <v>7.1999999999999995E-2</v>
      </c>
      <c r="H121" s="37">
        <v>224.34899999999999</v>
      </c>
      <c r="I121" s="39">
        <v>8.4999999999999995E-4</v>
      </c>
    </row>
    <row r="122" spans="1:9" ht="15.75" customHeight="1" x14ac:dyDescent="0.2">
      <c r="A122" s="40"/>
      <c r="B122" s="40"/>
      <c r="C122" s="40"/>
      <c r="D122" s="40"/>
      <c r="E122" s="40"/>
      <c r="F122" s="40"/>
      <c r="G122" s="40"/>
      <c r="H122" s="40"/>
      <c r="I122" s="40"/>
    </row>
    <row r="123" spans="1:9" ht="15.75" customHeight="1" x14ac:dyDescent="0.2"/>
    <row r="124" spans="1:9" ht="15.75" customHeight="1" x14ac:dyDescent="0.2"/>
    <row r="125" spans="1:9" ht="15.75" customHeight="1" x14ac:dyDescent="0.2"/>
    <row r="126" spans="1:9" ht="15.75" customHeight="1" x14ac:dyDescent="0.2"/>
    <row r="127" spans="1:9" ht="15.75" customHeight="1" x14ac:dyDescent="0.2"/>
    <row r="128" spans="1:9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0712-475D-564F-AE9D-218F8869A6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Ballester Matito</cp:lastModifiedBy>
  <dcterms:created xsi:type="dcterms:W3CDTF">2021-12-23T16:36:24Z</dcterms:created>
  <dcterms:modified xsi:type="dcterms:W3CDTF">2022-02-10T18:01:55Z</dcterms:modified>
</cp:coreProperties>
</file>