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.b.sousa\Desktop\"/>
    </mc:Choice>
  </mc:AlternateContent>
  <xr:revisionPtr revIDLastSave="0" documentId="8_{92D79456-59C2-43A7-9240-490F3573E5B7}" xr6:coauthVersionLast="45" xr6:coauthVersionMax="45" xr10:uidLastSave="{00000000-0000-0000-0000-000000000000}"/>
  <bookViews>
    <workbookView xWindow="915" yWindow="-120" windowWidth="28005" windowHeight="16440" xr2:uid="{812678EC-8E1C-43EB-83C2-DF6CF64B3D21}"/>
  </bookViews>
  <sheets>
    <sheet name="Decile analysis" sheetId="1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6" l="1"/>
  <c r="F6" i="16"/>
  <c r="F7" i="16"/>
  <c r="F8" i="16"/>
  <c r="F9" i="16"/>
  <c r="F10" i="16"/>
  <c r="F11" i="16"/>
  <c r="F12" i="16"/>
  <c r="F13" i="16"/>
  <c r="F4" i="16"/>
  <c r="D13" i="16"/>
  <c r="D12" i="16"/>
  <c r="D11" i="16"/>
  <c r="D10" i="16"/>
  <c r="D9" i="16"/>
  <c r="D8" i="16"/>
  <c r="D7" i="16"/>
  <c r="D6" i="16"/>
  <c r="D5" i="16"/>
  <c r="G7" i="16" l="1"/>
  <c r="G4" i="16"/>
  <c r="H4" i="16" s="1"/>
  <c r="G8" i="16"/>
  <c r="G11" i="16"/>
  <c r="G12" i="16"/>
  <c r="G6" i="16"/>
  <c r="G9" i="16"/>
  <c r="G13" i="16"/>
  <c r="O13" i="16"/>
  <c r="L13" i="16"/>
  <c r="L4" i="16"/>
  <c r="G5" i="16"/>
  <c r="J13" i="16"/>
  <c r="G10" i="16"/>
  <c r="L8" i="16"/>
  <c r="F14" i="16"/>
  <c r="L12" i="16"/>
  <c r="L11" i="16"/>
  <c r="L5" i="16"/>
  <c r="G14" i="16" l="1"/>
  <c r="J12" i="16"/>
  <c r="O12" i="16"/>
  <c r="J7" i="16"/>
  <c r="O7" i="16"/>
  <c r="J6" i="16"/>
  <c r="O6" i="16"/>
  <c r="O9" i="16"/>
  <c r="J9" i="16"/>
  <c r="L9" i="16"/>
  <c r="J4" i="16"/>
  <c r="O4" i="16"/>
  <c r="I14" i="16"/>
  <c r="O14" i="16" s="1"/>
  <c r="P14" i="16" s="1"/>
  <c r="J10" i="16"/>
  <c r="O10" i="16"/>
  <c r="H5" i="16"/>
  <c r="H6" i="16" s="1"/>
  <c r="H7" i="16" s="1"/>
  <c r="H8" i="16" s="1"/>
  <c r="H9" i="16" s="1"/>
  <c r="H10" i="16" s="1"/>
  <c r="H11" i="16" s="1"/>
  <c r="H12" i="16" s="1"/>
  <c r="H13" i="16" s="1"/>
  <c r="L10" i="16"/>
  <c r="O5" i="16"/>
  <c r="J5" i="16"/>
  <c r="L7" i="16"/>
  <c r="L6" i="16"/>
  <c r="J11" i="16"/>
  <c r="O11" i="16"/>
  <c r="J8" i="16"/>
  <c r="O8" i="16"/>
  <c r="P11" i="16" l="1"/>
  <c r="P13" i="16"/>
  <c r="P5" i="16"/>
  <c r="P4" i="16"/>
  <c r="P7" i="16"/>
  <c r="J14" i="16"/>
  <c r="K4" i="16"/>
  <c r="P10" i="16"/>
  <c r="P12" i="16"/>
  <c r="L14" i="16"/>
  <c r="M10" i="16" s="1"/>
  <c r="P8" i="16"/>
  <c r="P9" i="16"/>
  <c r="P6" i="16"/>
  <c r="M6" i="16" l="1"/>
  <c r="M7" i="16"/>
  <c r="M14" i="16"/>
  <c r="M12" i="16"/>
  <c r="M8" i="16"/>
  <c r="M4" i="16"/>
  <c r="N4" i="16" s="1"/>
  <c r="Q4" i="16" s="1"/>
  <c r="M5" i="16"/>
  <c r="M13" i="16"/>
  <c r="M11" i="16"/>
  <c r="K5" i="16"/>
  <c r="M9" i="16"/>
  <c r="N5" i="16" l="1"/>
  <c r="N6" i="16" s="1"/>
  <c r="N7" i="16" s="1"/>
  <c r="N8" i="16" s="1"/>
  <c r="N9" i="16" s="1"/>
  <c r="N10" i="16" s="1"/>
  <c r="N11" i="16" s="1"/>
  <c r="N12" i="16" s="1"/>
  <c r="N13" i="16" s="1"/>
  <c r="K6" i="16"/>
  <c r="Q5" i="16" l="1"/>
  <c r="K7" i="16"/>
  <c r="Q6" i="16"/>
  <c r="Q7" i="16" l="1"/>
  <c r="K8" i="16"/>
  <c r="Q8" i="16" l="1"/>
  <c r="K9" i="16"/>
  <c r="Q9" i="16" l="1"/>
  <c r="K10" i="16"/>
  <c r="K11" i="16" l="1"/>
  <c r="Q10" i="16"/>
  <c r="Q11" i="16" l="1"/>
  <c r="K12" i="16"/>
  <c r="Q12" i="16" l="1"/>
  <c r="K13" i="16"/>
  <c r="Q13" i="16" s="1"/>
  <c r="Q14" i="16" l="1"/>
</calcChain>
</file>

<file path=xl/sharedStrings.xml><?xml version="1.0" encoding="utf-8"?>
<sst xmlns="http://schemas.openxmlformats.org/spreadsheetml/2006/main" count="33" uniqueCount="18">
  <si>
    <t>Total</t>
  </si>
  <si>
    <t>Lift</t>
  </si>
  <si>
    <t>KS</t>
  </si>
  <si>
    <t>Min</t>
  </si>
  <si>
    <t>Max</t>
  </si>
  <si>
    <t>#</t>
  </si>
  <si>
    <t>%</t>
  </si>
  <si>
    <t>-</t>
  </si>
  <si>
    <t>Not Churn (0)</t>
  </si>
  <si>
    <t>Churn(1)/ Total</t>
  </si>
  <si>
    <t>Churn (1)</t>
  </si>
  <si>
    <t>Probability</t>
  </si>
  <si>
    <t>Decile</t>
  </si>
  <si>
    <t>High propensity</t>
  </si>
  <si>
    <t>Medium propensity</t>
  </si>
  <si>
    <t>Low propensity</t>
  </si>
  <si>
    <t>Not propensity</t>
  </si>
  <si>
    <t>%Cum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</si>
</sst>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raphik"/>
      <family val="2"/>
    </font>
    <font>
      <sz val="7"/>
      <name val="Graphik"/>
      <family val="2"/>
    </font>
    <font>
      <b/>
      <sz val="11"/>
      <color theme="1"/>
      <name val="Graphik"/>
      <family val="2"/>
    </font>
    <font>
      <sz val="11"/>
      <name val="Graphik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hair">
        <color rgb="FF7030A0"/>
      </left>
      <right style="hair">
        <color rgb="FF7030A0"/>
      </right>
      <top style="hair">
        <color rgb="FF7030A0"/>
      </top>
      <bottom style="hair">
        <color rgb="FF7030A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 applyFill="1" applyAlignment="1">
      <alignment vertical="center"/>
    </xf>
    <xf numFmtId="0" fontId="2" fillId="0" borderId="1" xfId="0" applyFont="1" applyBorder="1" applyAlignment="1">
      <alignment horizontal="center"/>
    </xf>
    <xf numFmtId="165" fontId="2" fillId="0" borderId="1" xfId="2" applyNumberFormat="1" applyFont="1" applyBorder="1"/>
    <xf numFmtId="3" fontId="2" fillId="0" borderId="1" xfId="0" applyNumberFormat="1" applyFont="1" applyBorder="1"/>
    <xf numFmtId="10" fontId="2" fillId="0" borderId="1" xfId="2" applyNumberFormat="1" applyFont="1" applyBorder="1"/>
    <xf numFmtId="10" fontId="2" fillId="0" borderId="1" xfId="0" applyNumberFormat="1" applyFont="1" applyBorder="1"/>
    <xf numFmtId="164" fontId="2" fillId="0" borderId="1" xfId="1" applyNumberFormat="1" applyFont="1" applyBorder="1"/>
    <xf numFmtId="43" fontId="2" fillId="0" borderId="1" xfId="1" applyFont="1" applyBorder="1"/>
    <xf numFmtId="43" fontId="2" fillId="3" borderId="1" xfId="1" applyFont="1" applyFill="1" applyBorder="1"/>
    <xf numFmtId="43" fontId="2" fillId="4" borderId="1" xfId="1" applyFont="1" applyFill="1" applyBorder="1"/>
    <xf numFmtId="43" fontId="2" fillId="5" borderId="1" xfId="1" applyFont="1" applyFill="1" applyBorder="1"/>
    <xf numFmtId="164" fontId="2" fillId="0" borderId="1" xfId="1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right"/>
    </xf>
    <xf numFmtId="10" fontId="2" fillId="0" borderId="1" xfId="2" applyNumberFormat="1" applyFont="1" applyBorder="1" applyAlignment="1">
      <alignment horizontal="right"/>
    </xf>
    <xf numFmtId="43" fontId="2" fillId="0" borderId="1" xfId="1" applyFont="1" applyBorder="1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43" fontId="5" fillId="2" borderId="1" xfId="1" applyFont="1" applyFill="1" applyBorder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4" fillId="0" borderId="1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C0D0B-8595-4DA3-B656-CA63F6D8C2F2}">
  <dimension ref="B2:S16"/>
  <sheetViews>
    <sheetView showGridLines="0" tabSelected="1" zoomScale="110" zoomScaleNormal="110" workbookViewId="0">
      <selection activeCell="D26" sqref="D26"/>
    </sheetView>
  </sheetViews>
  <sheetFormatPr defaultRowHeight="14.25" x14ac:dyDescent="0.2"/>
  <cols>
    <col min="1" max="1" width="1.7109375" style="1" customWidth="1"/>
    <col min="2" max="2" width="8.140625" style="1" bestFit="1" customWidth="1"/>
    <col min="3" max="3" width="7.85546875" style="1" customWidth="1"/>
    <col min="4" max="4" width="8.85546875" style="1" bestFit="1" customWidth="1"/>
    <col min="5" max="5" width="11.28515625" style="1" hidden="1" customWidth="1"/>
    <col min="6" max="6" width="12.7109375" style="1" customWidth="1"/>
    <col min="7" max="7" width="10.140625" style="1" customWidth="1"/>
    <col min="8" max="8" width="15.42578125" style="1" customWidth="1"/>
    <col min="9" max="9" width="6.28515625" style="1" bestFit="1" customWidth="1"/>
    <col min="10" max="10" width="10.140625" style="1" customWidth="1"/>
    <col min="11" max="11" width="15.42578125" style="1" customWidth="1"/>
    <col min="12" max="12" width="8" style="1" bestFit="1" customWidth="1"/>
    <col min="13" max="13" width="11.5703125" style="1" customWidth="1"/>
    <col min="14" max="14" width="15.42578125" style="1" customWidth="1"/>
    <col min="15" max="15" width="14.85546875" style="1" customWidth="1"/>
    <col min="16" max="16" width="9.28515625" style="1" bestFit="1" customWidth="1"/>
    <col min="17" max="17" width="9.42578125" style="1" bestFit="1" customWidth="1"/>
    <col min="18" max="18" width="1.7109375" style="1" customWidth="1"/>
    <col min="19" max="19" width="21.85546875" style="1" bestFit="1" customWidth="1"/>
    <col min="20" max="16384" width="9.140625" style="1"/>
  </cols>
  <sheetData>
    <row r="2" spans="2:19" ht="43.5" customHeight="1" x14ac:dyDescent="0.2">
      <c r="B2" s="23" t="s">
        <v>12</v>
      </c>
      <c r="C2" s="23" t="s">
        <v>11</v>
      </c>
      <c r="D2" s="23"/>
      <c r="E2" s="17"/>
      <c r="F2" s="23" t="s">
        <v>0</v>
      </c>
      <c r="G2" s="23"/>
      <c r="H2" s="23"/>
      <c r="I2" s="23" t="s">
        <v>10</v>
      </c>
      <c r="J2" s="23"/>
      <c r="K2" s="23"/>
      <c r="L2" s="23" t="s">
        <v>8</v>
      </c>
      <c r="M2" s="23"/>
      <c r="N2" s="23"/>
      <c r="O2" s="23" t="s">
        <v>9</v>
      </c>
      <c r="P2" s="23" t="s">
        <v>1</v>
      </c>
      <c r="Q2" s="23" t="s">
        <v>2</v>
      </c>
    </row>
    <row r="3" spans="2:19" ht="24" customHeight="1" x14ac:dyDescent="0.2">
      <c r="B3" s="23"/>
      <c r="C3" s="17" t="s">
        <v>3</v>
      </c>
      <c r="D3" s="17" t="s">
        <v>4</v>
      </c>
      <c r="E3" s="17"/>
      <c r="F3" s="17" t="s">
        <v>5</v>
      </c>
      <c r="G3" s="17" t="s">
        <v>6</v>
      </c>
      <c r="H3" s="17" t="s">
        <v>17</v>
      </c>
      <c r="I3" s="17" t="s">
        <v>5</v>
      </c>
      <c r="J3" s="17" t="s">
        <v>6</v>
      </c>
      <c r="K3" s="17" t="s">
        <v>17</v>
      </c>
      <c r="L3" s="17" t="s">
        <v>5</v>
      </c>
      <c r="M3" s="17" t="s">
        <v>6</v>
      </c>
      <c r="N3" s="17" t="s">
        <v>17</v>
      </c>
      <c r="O3" s="23"/>
      <c r="P3" s="23"/>
      <c r="Q3" s="23"/>
    </row>
    <row r="4" spans="2:19" ht="17.100000000000001" customHeight="1" x14ac:dyDescent="0.2">
      <c r="B4" s="3">
        <v>1</v>
      </c>
      <c r="C4" s="4">
        <v>0.84</v>
      </c>
      <c r="D4" s="4">
        <v>1</v>
      </c>
      <c r="E4" s="5">
        <v>212</v>
      </c>
      <c r="F4" s="5">
        <f>E4</f>
        <v>212</v>
      </c>
      <c r="G4" s="6">
        <f>F4/SUM($F$4:$F$13)</f>
        <v>0.10033128253667771</v>
      </c>
      <c r="H4" s="7">
        <f>G4</f>
        <v>0.10033128253667771</v>
      </c>
      <c r="I4" s="5">
        <v>156</v>
      </c>
      <c r="J4" s="6">
        <f>I4/SUM($I$4:$I$13)</f>
        <v>0.27807486631016043</v>
      </c>
      <c r="K4" s="7">
        <f>J4</f>
        <v>0.27807486631016043</v>
      </c>
      <c r="L4" s="8">
        <f>F4-I4</f>
        <v>56</v>
      </c>
      <c r="M4" s="6">
        <f>L4/$L$14</f>
        <v>3.608247422680412E-2</v>
      </c>
      <c r="N4" s="7">
        <f>M4</f>
        <v>3.608247422680412E-2</v>
      </c>
      <c r="O4" s="6">
        <f>I4/F4</f>
        <v>0.73584905660377353</v>
      </c>
      <c r="P4" s="18">
        <f>O4/$O$14</f>
        <v>2.7715669458177778</v>
      </c>
      <c r="Q4" s="9">
        <f>ABS(K4-N4)</f>
        <v>0.24199239208335632</v>
      </c>
      <c r="S4" s="19" t="s">
        <v>13</v>
      </c>
    </row>
    <row r="5" spans="2:19" ht="17.100000000000001" customHeight="1" x14ac:dyDescent="0.2">
      <c r="B5" s="3">
        <v>2</v>
      </c>
      <c r="C5" s="4">
        <v>0.754</v>
      </c>
      <c r="D5" s="4">
        <f>C4</f>
        <v>0.84</v>
      </c>
      <c r="E5" s="5">
        <v>211</v>
      </c>
      <c r="F5" s="5">
        <f t="shared" ref="F5:F13" si="0">E5</f>
        <v>211</v>
      </c>
      <c r="G5" s="6">
        <f t="shared" ref="G5:G13" si="1">F5/SUM($F$4:$F$13)</f>
        <v>9.9858021769995267E-2</v>
      </c>
      <c r="H5" s="7">
        <f>G5+H4</f>
        <v>0.20018930430667298</v>
      </c>
      <c r="I5" s="5">
        <v>119</v>
      </c>
      <c r="J5" s="6">
        <f t="shared" ref="J5:J13" si="2">I5/SUM($I$4:$I$13)</f>
        <v>0.21212121212121213</v>
      </c>
      <c r="K5" s="7">
        <f>K4+J5</f>
        <v>0.49019607843137258</v>
      </c>
      <c r="L5" s="8">
        <f>F5-I5</f>
        <v>92</v>
      </c>
      <c r="M5" s="6">
        <f t="shared" ref="M5:M13" si="3">L5/$L$14</f>
        <v>5.9278350515463915E-2</v>
      </c>
      <c r="N5" s="7">
        <f>N4+M5</f>
        <v>9.5360824742268036E-2</v>
      </c>
      <c r="O5" s="6">
        <f>I5/F5</f>
        <v>0.56398104265402849</v>
      </c>
      <c r="P5" s="18">
        <f t="shared" ref="P5:P13" si="4">O5/$O$14</f>
        <v>2.1242280626166883</v>
      </c>
      <c r="Q5" s="9">
        <f>ABS(K5-N5)</f>
        <v>0.39483525368910455</v>
      </c>
      <c r="S5" s="19" t="s">
        <v>13</v>
      </c>
    </row>
    <row r="6" spans="2:19" ht="17.100000000000001" customHeight="1" x14ac:dyDescent="0.2">
      <c r="B6" s="3">
        <v>3</v>
      </c>
      <c r="C6" s="4">
        <v>0.63200000000000001</v>
      </c>
      <c r="D6" s="4">
        <f t="shared" ref="D6:D13" si="5">C5</f>
        <v>0.754</v>
      </c>
      <c r="E6" s="5">
        <v>211</v>
      </c>
      <c r="F6" s="5">
        <f t="shared" si="0"/>
        <v>211</v>
      </c>
      <c r="G6" s="6">
        <f t="shared" si="1"/>
        <v>9.9858021769995267E-2</v>
      </c>
      <c r="H6" s="7">
        <f t="shared" ref="H6:H13" si="6">G6+H5</f>
        <v>0.30004732607666823</v>
      </c>
      <c r="I6" s="5">
        <v>97</v>
      </c>
      <c r="J6" s="6">
        <f t="shared" si="2"/>
        <v>0.17290552584670232</v>
      </c>
      <c r="K6" s="7">
        <f t="shared" ref="K6:K13" si="7">K5+J6</f>
        <v>0.66310160427807485</v>
      </c>
      <c r="L6" s="8">
        <f>F6-I6</f>
        <v>114</v>
      </c>
      <c r="M6" s="6">
        <f t="shared" si="3"/>
        <v>7.3453608247422683E-2</v>
      </c>
      <c r="N6" s="7">
        <f t="shared" ref="N6:N13" si="8">N5+M6</f>
        <v>0.16881443298969073</v>
      </c>
      <c r="O6" s="6">
        <f>I6/F6</f>
        <v>0.45971563981042651</v>
      </c>
      <c r="P6" s="10">
        <f t="shared" si="4"/>
        <v>1.7315136308724264</v>
      </c>
      <c r="Q6" s="9">
        <f>ABS(K6-N6)</f>
        <v>0.49428717128838412</v>
      </c>
      <c r="S6" s="20" t="s">
        <v>14</v>
      </c>
    </row>
    <row r="7" spans="2:19" ht="17.100000000000001" customHeight="1" x14ac:dyDescent="0.2">
      <c r="B7" s="3">
        <v>4</v>
      </c>
      <c r="C7" s="4">
        <v>0.48299999999999998</v>
      </c>
      <c r="D7" s="4">
        <f t="shared" si="5"/>
        <v>0.63200000000000001</v>
      </c>
      <c r="E7" s="5">
        <v>211</v>
      </c>
      <c r="F7" s="5">
        <f t="shared" si="0"/>
        <v>211</v>
      </c>
      <c r="G7" s="6">
        <f t="shared" si="1"/>
        <v>9.9858021769995267E-2</v>
      </c>
      <c r="H7" s="7">
        <f t="shared" si="6"/>
        <v>0.39990534784666348</v>
      </c>
      <c r="I7" s="5">
        <v>70</v>
      </c>
      <c r="J7" s="6">
        <f t="shared" si="2"/>
        <v>0.12477718360071301</v>
      </c>
      <c r="K7" s="7">
        <f t="shared" si="7"/>
        <v>0.78787878787878785</v>
      </c>
      <c r="L7" s="8">
        <f>F7-I7</f>
        <v>141</v>
      </c>
      <c r="M7" s="6">
        <f t="shared" si="3"/>
        <v>9.0850515463917522E-2</v>
      </c>
      <c r="N7" s="7">
        <f t="shared" si="8"/>
        <v>0.25966494845360827</v>
      </c>
      <c r="O7" s="6">
        <f>I7/F7</f>
        <v>0.33175355450236965</v>
      </c>
      <c r="P7" s="10">
        <f t="shared" si="4"/>
        <v>1.249545919186287</v>
      </c>
      <c r="Q7" s="9">
        <f>ABS(K7-N7)</f>
        <v>0.52821383942517963</v>
      </c>
      <c r="S7" s="20" t="s">
        <v>14</v>
      </c>
    </row>
    <row r="8" spans="2:19" ht="17.100000000000001" customHeight="1" x14ac:dyDescent="0.2">
      <c r="B8" s="3">
        <v>5</v>
      </c>
      <c r="C8" s="4">
        <v>0.376</v>
      </c>
      <c r="D8" s="4">
        <f t="shared" si="5"/>
        <v>0.48299999999999998</v>
      </c>
      <c r="E8" s="5">
        <v>211</v>
      </c>
      <c r="F8" s="5">
        <f t="shared" si="0"/>
        <v>211</v>
      </c>
      <c r="G8" s="6">
        <f t="shared" si="1"/>
        <v>9.9858021769995267E-2</v>
      </c>
      <c r="H8" s="7">
        <f t="shared" si="6"/>
        <v>0.49976336961665874</v>
      </c>
      <c r="I8" s="5">
        <v>47</v>
      </c>
      <c r="J8" s="6">
        <f t="shared" si="2"/>
        <v>8.3778966131907315E-2</v>
      </c>
      <c r="K8" s="7">
        <f t="shared" si="7"/>
        <v>0.87165775401069512</v>
      </c>
      <c r="L8" s="8">
        <f>F8-I8</f>
        <v>164</v>
      </c>
      <c r="M8" s="6">
        <f t="shared" si="3"/>
        <v>0.1056701030927835</v>
      </c>
      <c r="N8" s="7">
        <f t="shared" si="8"/>
        <v>0.36533505154639179</v>
      </c>
      <c r="O8" s="6">
        <f>I8/F8</f>
        <v>0.22274881516587677</v>
      </c>
      <c r="P8" s="11">
        <f t="shared" si="4"/>
        <v>0.83898083145364988</v>
      </c>
      <c r="Q8" s="9">
        <f>ABS(K8-N8)</f>
        <v>0.50632270246430333</v>
      </c>
      <c r="S8" s="21" t="s">
        <v>15</v>
      </c>
    </row>
    <row r="9" spans="2:19" ht="17.100000000000001" customHeight="1" x14ac:dyDescent="0.2">
      <c r="B9" s="3">
        <v>6</v>
      </c>
      <c r="C9" s="4">
        <v>0.24399999999999999</v>
      </c>
      <c r="D9" s="4">
        <f t="shared" si="5"/>
        <v>0.376</v>
      </c>
      <c r="E9" s="5">
        <v>212</v>
      </c>
      <c r="F9" s="5">
        <f t="shared" si="0"/>
        <v>212</v>
      </c>
      <c r="G9" s="6">
        <f t="shared" si="1"/>
        <v>0.10033128253667771</v>
      </c>
      <c r="H9" s="7">
        <f t="shared" si="6"/>
        <v>0.60009465215333646</v>
      </c>
      <c r="I9" s="5">
        <v>36</v>
      </c>
      <c r="J9" s="6">
        <f t="shared" si="2"/>
        <v>6.4171122994652413E-2</v>
      </c>
      <c r="K9" s="7">
        <f t="shared" si="7"/>
        <v>0.93582887700534756</v>
      </c>
      <c r="L9" s="8">
        <f>F9-I9</f>
        <v>176</v>
      </c>
      <c r="M9" s="6">
        <f t="shared" si="3"/>
        <v>0.1134020618556701</v>
      </c>
      <c r="N9" s="7">
        <f t="shared" si="8"/>
        <v>0.47873711340206188</v>
      </c>
      <c r="O9" s="6">
        <f>I9/F9</f>
        <v>0.16981132075471697</v>
      </c>
      <c r="P9" s="11">
        <f t="shared" si="4"/>
        <v>0.63959237211179487</v>
      </c>
      <c r="Q9" s="9">
        <f>ABS(K9-N9)</f>
        <v>0.45709176360328568</v>
      </c>
      <c r="S9" s="21" t="s">
        <v>15</v>
      </c>
    </row>
    <row r="10" spans="2:19" ht="17.100000000000001" customHeight="1" x14ac:dyDescent="0.2">
      <c r="B10" s="3">
        <v>7</v>
      </c>
      <c r="C10" s="4">
        <v>0.13700000000000001</v>
      </c>
      <c r="D10" s="4">
        <f t="shared" si="5"/>
        <v>0.24399999999999999</v>
      </c>
      <c r="E10" s="5">
        <v>211</v>
      </c>
      <c r="F10" s="5">
        <f t="shared" si="0"/>
        <v>211</v>
      </c>
      <c r="G10" s="6">
        <f t="shared" si="1"/>
        <v>9.9858021769995267E-2</v>
      </c>
      <c r="H10" s="7">
        <f t="shared" si="6"/>
        <v>0.69995267392333171</v>
      </c>
      <c r="I10" s="5">
        <v>17</v>
      </c>
      <c r="J10" s="6">
        <f t="shared" si="2"/>
        <v>3.0303030303030304E-2</v>
      </c>
      <c r="K10" s="7">
        <f t="shared" si="7"/>
        <v>0.96613190730837784</v>
      </c>
      <c r="L10" s="8">
        <f>F10-I10</f>
        <v>194</v>
      </c>
      <c r="M10" s="6">
        <f t="shared" si="3"/>
        <v>0.125</v>
      </c>
      <c r="N10" s="7">
        <f t="shared" si="8"/>
        <v>0.60373711340206193</v>
      </c>
      <c r="O10" s="6">
        <f>I10/F10</f>
        <v>8.0568720379146919E-2</v>
      </c>
      <c r="P10" s="12">
        <f t="shared" si="4"/>
        <v>0.30346115180238403</v>
      </c>
      <c r="Q10" s="9">
        <f>ABS(K10-N10)</f>
        <v>0.3623947939063159</v>
      </c>
      <c r="S10" s="22" t="s">
        <v>16</v>
      </c>
    </row>
    <row r="11" spans="2:19" ht="17.100000000000001" customHeight="1" x14ac:dyDescent="0.2">
      <c r="B11" s="3">
        <v>8</v>
      </c>
      <c r="C11" s="4">
        <v>6.5699999999999995E-2</v>
      </c>
      <c r="D11" s="4">
        <f t="shared" si="5"/>
        <v>0.13700000000000001</v>
      </c>
      <c r="E11" s="5">
        <v>211</v>
      </c>
      <c r="F11" s="5">
        <f t="shared" si="0"/>
        <v>211</v>
      </c>
      <c r="G11" s="6">
        <f t="shared" si="1"/>
        <v>9.9858021769995267E-2</v>
      </c>
      <c r="H11" s="7">
        <f t="shared" si="6"/>
        <v>0.79981069569332697</v>
      </c>
      <c r="I11" s="5">
        <v>13</v>
      </c>
      <c r="J11" s="6">
        <f t="shared" si="2"/>
        <v>2.3172905525846704E-2</v>
      </c>
      <c r="K11" s="7">
        <f t="shared" si="7"/>
        <v>0.98930481283422456</v>
      </c>
      <c r="L11" s="8">
        <f>F11-I11</f>
        <v>198</v>
      </c>
      <c r="M11" s="6">
        <f t="shared" si="3"/>
        <v>0.12757731958762886</v>
      </c>
      <c r="N11" s="7">
        <f t="shared" si="8"/>
        <v>0.73131443298969079</v>
      </c>
      <c r="O11" s="6">
        <f>I11/F11</f>
        <v>6.1611374407582936E-2</v>
      </c>
      <c r="P11" s="12">
        <f t="shared" si="4"/>
        <v>0.2320585278488819</v>
      </c>
      <c r="Q11" s="9">
        <f>ABS(K11-N11)</f>
        <v>0.25799037984453377</v>
      </c>
      <c r="S11" s="22" t="s">
        <v>16</v>
      </c>
    </row>
    <row r="12" spans="2:19" ht="17.100000000000001" customHeight="1" x14ac:dyDescent="0.2">
      <c r="B12" s="3">
        <v>9</v>
      </c>
      <c r="C12" s="4">
        <v>2.5100000000000001E-2</v>
      </c>
      <c r="D12" s="4">
        <f t="shared" si="5"/>
        <v>6.5699999999999995E-2</v>
      </c>
      <c r="E12" s="5">
        <v>211</v>
      </c>
      <c r="F12" s="5">
        <f t="shared" si="0"/>
        <v>211</v>
      </c>
      <c r="G12" s="6">
        <f t="shared" si="1"/>
        <v>9.9858021769995267E-2</v>
      </c>
      <c r="H12" s="7">
        <f t="shared" si="6"/>
        <v>0.89966871746332222</v>
      </c>
      <c r="I12" s="5">
        <v>3</v>
      </c>
      <c r="J12" s="6">
        <f t="shared" si="2"/>
        <v>5.3475935828877002E-3</v>
      </c>
      <c r="K12" s="7">
        <f t="shared" si="7"/>
        <v>0.99465240641711228</v>
      </c>
      <c r="L12" s="8">
        <f>F12-I12</f>
        <v>208</v>
      </c>
      <c r="M12" s="6">
        <f t="shared" si="3"/>
        <v>0.13402061855670103</v>
      </c>
      <c r="N12" s="7">
        <f t="shared" si="8"/>
        <v>0.86533505154639179</v>
      </c>
      <c r="O12" s="6">
        <f>I12/F12</f>
        <v>1.4218009478672985E-2</v>
      </c>
      <c r="P12" s="12">
        <f t="shared" si="4"/>
        <v>5.3551967965126589E-2</v>
      </c>
      <c r="Q12" s="9">
        <f>ABS(K12-N12)</f>
        <v>0.12931735487072049</v>
      </c>
      <c r="S12" s="22" t="s">
        <v>16</v>
      </c>
    </row>
    <row r="13" spans="2:19" ht="17.100000000000001" customHeight="1" x14ac:dyDescent="0.2">
      <c r="B13" s="3">
        <v>10</v>
      </c>
      <c r="C13" s="4">
        <v>0</v>
      </c>
      <c r="D13" s="4">
        <f t="shared" si="5"/>
        <v>2.5100000000000001E-2</v>
      </c>
      <c r="E13" s="5">
        <v>212</v>
      </c>
      <c r="F13" s="5">
        <f t="shared" si="0"/>
        <v>212</v>
      </c>
      <c r="G13" s="6">
        <f t="shared" si="1"/>
        <v>0.10033128253667771</v>
      </c>
      <c r="H13" s="7">
        <f t="shared" si="6"/>
        <v>0.99999999999999989</v>
      </c>
      <c r="I13" s="5">
        <v>3</v>
      </c>
      <c r="J13" s="6">
        <f t="shared" si="2"/>
        <v>5.3475935828877002E-3</v>
      </c>
      <c r="K13" s="7">
        <f t="shared" si="7"/>
        <v>1</v>
      </c>
      <c r="L13" s="8">
        <f>F13-I13</f>
        <v>209</v>
      </c>
      <c r="M13" s="6">
        <f t="shared" si="3"/>
        <v>0.13466494845360824</v>
      </c>
      <c r="N13" s="7">
        <f t="shared" si="8"/>
        <v>1</v>
      </c>
      <c r="O13" s="6">
        <f>I13/F13</f>
        <v>1.4150943396226415E-2</v>
      </c>
      <c r="P13" s="12">
        <f t="shared" si="4"/>
        <v>5.3299364342649584E-2</v>
      </c>
      <c r="Q13" s="9">
        <f>ABS(K13-N13)</f>
        <v>0</v>
      </c>
      <c r="S13" s="22" t="s">
        <v>16</v>
      </c>
    </row>
    <row r="14" spans="2:19" ht="17.100000000000001" customHeight="1" x14ac:dyDescent="0.2">
      <c r="B14" s="13" t="s">
        <v>0</v>
      </c>
      <c r="C14" s="14">
        <v>0</v>
      </c>
      <c r="D14" s="14">
        <v>1</v>
      </c>
      <c r="E14" s="14"/>
      <c r="F14" s="14">
        <f>SUM(F4:F13)</f>
        <v>2113</v>
      </c>
      <c r="G14" s="15">
        <f t="shared" ref="G14:J14" si="9">SUM(G4:G13)</f>
        <v>0.99999999999999989</v>
      </c>
      <c r="H14" s="14" t="s">
        <v>7</v>
      </c>
      <c r="I14" s="14">
        <f>SUM(I4:I13)</f>
        <v>561</v>
      </c>
      <c r="J14" s="15">
        <f t="shared" si="9"/>
        <v>1</v>
      </c>
      <c r="K14" s="14" t="s">
        <v>7</v>
      </c>
      <c r="L14" s="14">
        <f>F14-I14</f>
        <v>1552</v>
      </c>
      <c r="M14" s="15">
        <f>L14/$L$14</f>
        <v>1</v>
      </c>
      <c r="N14" s="14" t="s">
        <v>7</v>
      </c>
      <c r="O14" s="15">
        <f>I14/F14</f>
        <v>0.26549929010884998</v>
      </c>
      <c r="P14" s="16">
        <f>O14/$O$14</f>
        <v>1</v>
      </c>
      <c r="Q14" s="16">
        <f>MAX(Q4:Q13)</f>
        <v>0.52821383942517963</v>
      </c>
    </row>
    <row r="16" spans="2:19" x14ac:dyDescent="0.2">
      <c r="B16" s="2"/>
    </row>
  </sheetData>
  <mergeCells count="8">
    <mergeCell ref="O2:O3"/>
    <mergeCell ref="P2:P3"/>
    <mergeCell ref="Q2:Q3"/>
    <mergeCell ref="B2:B3"/>
    <mergeCell ref="C2:D2"/>
    <mergeCell ref="F2:H2"/>
    <mergeCell ref="I2:K2"/>
    <mergeCell ref="L2:N2"/>
  </mergeCells>
  <conditionalFormatting sqref="K15:N15 H4:H13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{AAE29B10-1B54-411D-85DA-207F634797CE}</x14:id>
        </ext>
      </extLst>
    </cfRule>
  </conditionalFormatting>
  <conditionalFormatting sqref="K4:K1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{F840FE00-D74F-4401-8E39-26894F90AE4C}</x14:id>
        </ext>
      </extLst>
    </cfRule>
  </conditionalFormatting>
  <conditionalFormatting sqref="O4:O14">
    <cfRule type="dataBar" priority="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{54B8874C-0C62-47BA-B549-0B2821A0C490}</x14:id>
        </ext>
      </extLst>
    </cfRule>
    <cfRule type="dataBar" priority="6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{F52E1CD9-DFF8-41B8-8ACF-5C38AE65C127}</x14:id>
        </ext>
      </extLst>
    </cfRule>
    <cfRule type="dataBar" priority="7">
      <dataBar>
        <cfvo type="min"/>
        <cfvo type="max"/>
        <color theme="8" tint="0.59999389629810485"/>
      </dataBar>
      <extLst>
        <ext xmlns:x14="http://schemas.microsoft.com/office/spreadsheetml/2009/9/main" uri="{B025F937-C7B1-47D3-B67F-A62EFF666E3E}">
          <x14:id>{68ABA45E-CDCB-41A9-84C6-6FB4A94ACD15}</x14:id>
        </ext>
      </extLst>
    </cfRule>
  </conditionalFormatting>
  <conditionalFormatting sqref="N4:N13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{80825D61-F98B-4721-95DE-E31F86107C8A}</x14:id>
        </ext>
      </extLst>
    </cfRule>
  </conditionalFormatting>
  <conditionalFormatting sqref="Q4:Q13">
    <cfRule type="dataBar" priority="3">
      <dataBar>
        <cfvo type="num" val="0"/>
        <cfvo type="num" val="1"/>
        <color theme="9" tint="0.39997558519241921"/>
      </dataBar>
      <extLst>
        <ext xmlns:x14="http://schemas.microsoft.com/office/spreadsheetml/2009/9/main" uri="{B025F937-C7B1-47D3-B67F-A62EFF666E3E}">
          <x14:id>{145DF82D-5E66-4B55-98A7-33485E7F539F}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E29B10-1B54-411D-85DA-207F634797C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K15:N15 H4:H13</xm:sqref>
        </x14:conditionalFormatting>
        <x14:conditionalFormatting xmlns:xm="http://schemas.microsoft.com/office/excel/2006/main">
          <x14:cfRule type="dataBar" id="{F840FE00-D74F-4401-8E39-26894F90AE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K4:K13</xm:sqref>
        </x14:conditionalFormatting>
        <x14:conditionalFormatting xmlns:xm="http://schemas.microsoft.com/office/excel/2006/main">
          <x14:cfRule type="dataBar" id="{54B8874C-0C62-47BA-B549-0B2821A0C4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52E1CD9-DFF8-41B8-8ACF-5C38AE65C127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68ABA45E-CDCB-41A9-84C6-6FB4A94ACD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O4:O14</xm:sqref>
        </x14:conditionalFormatting>
        <x14:conditionalFormatting xmlns:xm="http://schemas.microsoft.com/office/excel/2006/main">
          <x14:cfRule type="dataBar" id="{80825D61-F98B-4721-95DE-E31F86107C8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N4:N13</xm:sqref>
        </x14:conditionalFormatting>
        <x14:conditionalFormatting xmlns:xm="http://schemas.microsoft.com/office/excel/2006/main">
          <x14:cfRule type="dataBar" id="{145DF82D-5E66-4B55-98A7-33485E7F539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Q4:Q13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C02B1C0BAB6542B536B1437F098839" ma:contentTypeVersion="9" ma:contentTypeDescription="Create a new document." ma:contentTypeScope="" ma:versionID="49afbde36714680d7becf5f61792e443">
  <xsd:schema xmlns:xsd="http://www.w3.org/2001/XMLSchema" xmlns:xs="http://www.w3.org/2001/XMLSchema" xmlns:p="http://schemas.microsoft.com/office/2006/metadata/properties" xmlns:ns2="2217e635-2f47-4ac5-811b-b74fa0ecee3b" xmlns:ns3="463ed1d9-2789-4ce3-afba-c2b5c34d8ef3" targetNamespace="http://schemas.microsoft.com/office/2006/metadata/properties" ma:root="true" ma:fieldsID="9e8e22b8fe0ede244165c44e6f8ef6c2" ns2:_="" ns3:_="">
    <xsd:import namespace="2217e635-2f47-4ac5-811b-b74fa0ecee3b"/>
    <xsd:import namespace="463ed1d9-2789-4ce3-afba-c2b5c34d8e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17e635-2f47-4ac5-811b-b74fa0ecee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3ed1d9-2789-4ce3-afba-c2b5c34d8ef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B M D A A B Q S w M E F A A C A A g A g X 1 z U g W D D 7 G j A A A A 9 Q A A A B I A H A B D b 2 5 m a W c v U G F j a 2 F n Z S 5 4 b W w g o h g A K K A U A A A A A A A A A A A A A A A A A A A A A A A A A A A A h Y 8 x D o I w G I W v Q r r T l u p A y E 9 J d J X E a G J c m 1 K h E Q q h x X I 3 B 4 / k F c Q o 6 u b 4 3 v c N 7 9 2 v N 8 j G p g 4 u q r e 6 N S m K M E W B M r I t t C l T N L h T G K O M w 1 b I s y h V M M n G J q M t U l Q 5 1 y W E e O + x X + C 2 L w m j N C L H f L O X l W o E + s j 6 v x x q Y 5 0 w U i E O h 9 c Y z n C 8 x D G d J g G Z O 8 i 1 + X I 2 s S f 9 K W E 9 1 G 7 o F e 9 c u N o B m S O Q 9 w X + A F B L A w Q U A A I A C A C B f X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X 1 z U i i K R 7 g O A A A A E Q A A A B M A H A B G b 3 J t d W x h c y 9 T Z W N 0 a W 9 u M S 5 t I K I Y A C i g F A A A A A A A A A A A A A A A A A A A A A A A A A A A A C t O T S 7 J z M 9 T C I b Q h t Y A U E s B A i 0 A F A A C A A g A g X 1 z U g W D D 7 G j A A A A 9 Q A A A B I A A A A A A A A A A A A A A A A A A A A A A E N v b m Z p Z y 9 Q Y W N r Y W d l L n h t b F B L A Q I t A B Q A A g A I A I F 9 c 1 I P y u m r p A A A A O k A A A A T A A A A A A A A A A A A A A A A A O 8 A A A B b Q 2 9 u d G V u d F 9 U e X B l c 1 0 u e G 1 s U E s B A i 0 A F A A C A A g A g X 1 z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N M / N d B o Y L 1 I s e 5 D i I c 2 x p k A A A A A A g A A A A A A A 2 Y A A M A A A A A Q A A A A I y v k b c e F q P Q d 4 6 K t s v h x D Q A A A A A E g A A A o A A A A B A A A A B 8 G U R j T a B / Q p 8 o G S C K T P u R U A A A A G j T F I b L P J H 3 K 7 9 l w S j i a N + w / u w b s J g L + D f o 3 b v K l g o a 8 + 0 0 j g l t E / V 5 T N / x K r i n N G k 0 6 i H K i 0 B i v z Q V U n q Z 9 D F x B y c c u c Q 0 I O B n A A j e D p U X F A A A A N m w 7 K r X u j n 4 3 7 q 2 9 f Y L x 1 M F 9 I Q P < / D a t a M a s h u p > 
</file>

<file path=customXml/itemProps1.xml><?xml version="1.0" encoding="utf-8"?>
<ds:datastoreItem xmlns:ds="http://schemas.openxmlformats.org/officeDocument/2006/customXml" ds:itemID="{623F9C21-CB32-4D19-8A69-049C2B1F51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17e635-2f47-4ac5-811b-b74fa0ecee3b"/>
    <ds:schemaRef ds:uri="463ed1d9-2789-4ce3-afba-c2b5c34d8e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D54731-4255-4D51-AD1B-039638631E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207447-95AD-4E04-9075-3471DE3E1433}">
  <ds:schemaRefs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463ed1d9-2789-4ce3-afba-c2b5c34d8ef3"/>
    <ds:schemaRef ds:uri="2217e635-2f47-4ac5-811b-b74fa0ecee3b"/>
    <ds:schemaRef ds:uri="http://purl.org/dc/dcmitype/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578F92F4-ABFF-44DA-9521-394849B221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Decile 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Pereira, Deborah C.</dc:creator>
  <cp:keywords/>
  <dc:description/>
  <cp:lastModifiedBy>Sousa, Manuel C.</cp:lastModifiedBy>
  <cp:revision/>
  <dcterms:created xsi:type="dcterms:W3CDTF">2020-06-29T18:54:25Z</dcterms:created>
  <dcterms:modified xsi:type="dcterms:W3CDTF">2021-06-11T00:53:04Z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0x010100AFC02B1C0BAB6542B536B1437F098839</vt:lpwstr>
  </property>
</Properties>
</file>